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y\QUARCS Lab Dropbox\Harry Aginta\Statistik Ecommerce\wage convergence\"/>
    </mc:Choice>
  </mc:AlternateContent>
  <xr:revisionPtr revIDLastSave="0" documentId="13_ncr:1_{80319FEF-3A89-498F-A808-AA490E7AF2B3}" xr6:coauthVersionLast="46" xr6:coauthVersionMax="46" xr10:uidLastSave="{00000000-0000-0000-0000-000000000000}"/>
  <bookViews>
    <workbookView xWindow="-110" yWindow="-110" windowWidth="19420" windowHeight="11020" activeTab="7" xr2:uid="{00000000-000D-0000-FFFF-FFFF00000000}"/>
  </bookViews>
  <sheets>
    <sheet name="RAW" sheetId="1" r:id="rId1"/>
    <sheet name="OLAH" sheetId="2" r:id="rId2"/>
    <sheet name="mv_A" sheetId="14" r:id="rId3"/>
    <sheet name="mv_B" sheetId="15" r:id="rId4"/>
    <sheet name="PIVOT" sheetId="3" r:id="rId5"/>
    <sheet name="nominal_wage_A" sheetId="9" r:id="rId6"/>
    <sheet name="real_wage_A" sheetId="10" r:id="rId7"/>
    <sheet name="nominal_wage_B" sheetId="12" r:id="rId8"/>
    <sheet name="real_wage_B" sheetId="13" r:id="rId9"/>
    <sheet name="cpi_2005" sheetId="11" r:id="rId10"/>
    <sheet name="inflation" sheetId="5" r:id="rId11"/>
    <sheet name="cpi_2012" sheetId="7" r:id="rId12"/>
    <sheet name="Sheet3" sheetId="6" r:id="rId13"/>
  </sheets>
  <calcPr calcId="191029"/>
  <pivotCaches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3" i="13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C4" i="13" s="1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C5" i="13" s="1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C6" i="13" s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C7" i="13" s="1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C8" i="13" s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C9" i="13" s="1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C10" i="13" s="1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C11" i="13" s="1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C12" i="13" s="1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C13" i="13" s="1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C14" i="13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C15" i="13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C16" i="13" s="1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C17" i="13" s="1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C18" i="13" s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C19" i="13" s="1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C20" i="13" s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C21" i="13" s="1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C22" i="13" s="1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C23" i="13" s="1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C24" i="13" s="1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C25" i="13" s="1"/>
  <c r="D25" i="12"/>
  <c r="E25" i="12"/>
  <c r="M25" i="12"/>
  <c r="N25" i="12"/>
  <c r="O25" i="12"/>
  <c r="P25" i="12"/>
  <c r="Q25" i="12"/>
  <c r="R25" i="12"/>
  <c r="C26" i="12"/>
  <c r="C26" i="13" s="1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C27" i="13" s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C28" i="13" s="1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C29" i="13" s="1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C30" i="13" s="1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C31" i="13" s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C32" i="13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C33" i="13" s="1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C34" i="13" s="1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C35" i="13" s="1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C36" i="13" s="1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C2" i="13" s="1"/>
  <c r="D3" i="11"/>
  <c r="D4" i="11"/>
  <c r="D5" i="11"/>
  <c r="E5" i="11"/>
  <c r="D6" i="11"/>
  <c r="D6" i="13" s="1"/>
  <c r="D7" i="11"/>
  <c r="D8" i="11"/>
  <c r="D8" i="13" s="1"/>
  <c r="E8" i="11"/>
  <c r="D9" i="11"/>
  <c r="E9" i="11"/>
  <c r="F9" i="11"/>
  <c r="D10" i="11"/>
  <c r="D11" i="11"/>
  <c r="D12" i="11"/>
  <c r="D13" i="11"/>
  <c r="E13" i="11"/>
  <c r="D14" i="11"/>
  <c r="D15" i="11"/>
  <c r="D16" i="11"/>
  <c r="D17" i="11"/>
  <c r="E17" i="11" s="1"/>
  <c r="D18" i="11"/>
  <c r="D18" i="13" s="1"/>
  <c r="D19" i="11"/>
  <c r="D20" i="11"/>
  <c r="D21" i="11"/>
  <c r="E21" i="11"/>
  <c r="D22" i="11"/>
  <c r="D22" i="13" s="1"/>
  <c r="D23" i="11"/>
  <c r="D24" i="11"/>
  <c r="D24" i="13" s="1"/>
  <c r="E24" i="11"/>
  <c r="D25" i="11"/>
  <c r="D26" i="11"/>
  <c r="D27" i="11"/>
  <c r="D28" i="11"/>
  <c r="D29" i="11"/>
  <c r="D30" i="11"/>
  <c r="E30" i="11"/>
  <c r="F30" i="11"/>
  <c r="D31" i="11"/>
  <c r="D32" i="11"/>
  <c r="D32" i="13" s="1"/>
  <c r="E32" i="11"/>
  <c r="D33" i="11"/>
  <c r="D34" i="11"/>
  <c r="D34" i="13" s="1"/>
  <c r="E34" i="11"/>
  <c r="D35" i="11"/>
  <c r="D36" i="11"/>
  <c r="E2" i="11"/>
  <c r="E2" i="13" s="1"/>
  <c r="D2" i="11"/>
  <c r="E30" i="13" l="1"/>
  <c r="E17" i="13"/>
  <c r="F17" i="11"/>
  <c r="E36" i="11"/>
  <c r="D36" i="13"/>
  <c r="F8" i="11"/>
  <c r="E8" i="13"/>
  <c r="D30" i="13"/>
  <c r="F24" i="11"/>
  <c r="E24" i="13"/>
  <c r="D13" i="13"/>
  <c r="E23" i="11"/>
  <c r="D23" i="13"/>
  <c r="D29" i="13"/>
  <c r="E29" i="11"/>
  <c r="E11" i="11"/>
  <c r="D11" i="13"/>
  <c r="E6" i="11"/>
  <c r="F13" i="11"/>
  <c r="E13" i="13"/>
  <c r="E35" i="11"/>
  <c r="D35" i="13"/>
  <c r="D17" i="13"/>
  <c r="D16" i="13"/>
  <c r="E16" i="11"/>
  <c r="F34" i="11"/>
  <c r="E34" i="13"/>
  <c r="E33" i="11"/>
  <c r="D33" i="13"/>
  <c r="F21" i="11"/>
  <c r="E21" i="13"/>
  <c r="D10" i="13"/>
  <c r="E10" i="11"/>
  <c r="D21" i="13"/>
  <c r="F5" i="11"/>
  <c r="E5" i="13"/>
  <c r="D26" i="13"/>
  <c r="E26" i="11"/>
  <c r="E20" i="11"/>
  <c r="D20" i="13"/>
  <c r="E9" i="13"/>
  <c r="G30" i="11"/>
  <c r="F30" i="13"/>
  <c r="G9" i="11"/>
  <c r="F9" i="13"/>
  <c r="E25" i="11"/>
  <c r="D25" i="13"/>
  <c r="D14" i="13"/>
  <c r="E14" i="11"/>
  <c r="E4" i="11"/>
  <c r="D4" i="13"/>
  <c r="E19" i="11"/>
  <c r="D19" i="13"/>
  <c r="E12" i="11"/>
  <c r="D12" i="13"/>
  <c r="D9" i="13"/>
  <c r="D5" i="13"/>
  <c r="E28" i="11"/>
  <c r="D28" i="13"/>
  <c r="E15" i="11"/>
  <c r="D15" i="13"/>
  <c r="E3" i="11"/>
  <c r="D3" i="13"/>
  <c r="D2" i="13"/>
  <c r="F32" i="11"/>
  <c r="E32" i="13"/>
  <c r="F2" i="11"/>
  <c r="E27" i="11"/>
  <c r="D27" i="13"/>
  <c r="E22" i="11"/>
  <c r="E18" i="11"/>
  <c r="E7" i="11"/>
  <c r="D7" i="13"/>
  <c r="E31" i="11"/>
  <c r="D31" i="13"/>
  <c r="I36" i="7"/>
  <c r="H36" i="7" s="1"/>
  <c r="G36" i="7" s="1"/>
  <c r="F36" i="7" s="1"/>
  <c r="E36" i="7" s="1"/>
  <c r="D36" i="7" s="1"/>
  <c r="C36" i="7" s="1"/>
  <c r="E14" i="13" l="1"/>
  <c r="F14" i="11"/>
  <c r="F26" i="11"/>
  <c r="E26" i="13"/>
  <c r="F15" i="11"/>
  <c r="E15" i="13"/>
  <c r="F16" i="11"/>
  <c r="E16" i="13"/>
  <c r="E16" i="10"/>
  <c r="F35" i="11"/>
  <c r="E35" i="13"/>
  <c r="F11" i="11"/>
  <c r="E11" i="13"/>
  <c r="F31" i="11"/>
  <c r="E31" i="13"/>
  <c r="E31" i="10"/>
  <c r="G2" i="11"/>
  <c r="F2" i="13"/>
  <c r="G8" i="11"/>
  <c r="F8" i="13"/>
  <c r="G32" i="11"/>
  <c r="F32" i="13"/>
  <c r="F12" i="11"/>
  <c r="E12" i="13"/>
  <c r="H30" i="11"/>
  <c r="G30" i="13"/>
  <c r="G21" i="11"/>
  <c r="F21" i="13"/>
  <c r="F29" i="11"/>
  <c r="E29" i="13"/>
  <c r="F36" i="11"/>
  <c r="E36" i="13"/>
  <c r="E36" i="10"/>
  <c r="F28" i="11"/>
  <c r="E28" i="13"/>
  <c r="E28" i="10"/>
  <c r="E18" i="13"/>
  <c r="F18" i="11"/>
  <c r="E22" i="13"/>
  <c r="F22" i="11"/>
  <c r="F33" i="11"/>
  <c r="E33" i="13"/>
  <c r="G17" i="11"/>
  <c r="F17" i="13"/>
  <c r="F17" i="10"/>
  <c r="F7" i="11"/>
  <c r="E7" i="13"/>
  <c r="F25" i="11"/>
  <c r="E25" i="13"/>
  <c r="G24" i="11"/>
  <c r="F24" i="13"/>
  <c r="F24" i="10"/>
  <c r="F20" i="11"/>
  <c r="E20" i="13"/>
  <c r="E20" i="10"/>
  <c r="E6" i="13"/>
  <c r="F6" i="11"/>
  <c r="F19" i="11"/>
  <c r="E19" i="13"/>
  <c r="G5" i="11"/>
  <c r="F5" i="13"/>
  <c r="G13" i="11"/>
  <c r="F13" i="13"/>
  <c r="F13" i="10"/>
  <c r="F27" i="11"/>
  <c r="E27" i="13"/>
  <c r="F3" i="11"/>
  <c r="E3" i="13"/>
  <c r="F4" i="11"/>
  <c r="E4" i="13"/>
  <c r="E4" i="10"/>
  <c r="H9" i="11"/>
  <c r="G9" i="13"/>
  <c r="E10" i="13"/>
  <c r="F10" i="11"/>
  <c r="G34" i="11"/>
  <c r="F34" i="13"/>
  <c r="F23" i="11"/>
  <c r="E23" i="13"/>
  <c r="C3" i="9"/>
  <c r="C3" i="10" s="1"/>
  <c r="D3" i="9"/>
  <c r="D3" i="10" s="1"/>
  <c r="E3" i="9"/>
  <c r="E3" i="10" s="1"/>
  <c r="F3" i="9"/>
  <c r="G3" i="9"/>
  <c r="H3" i="9"/>
  <c r="I3" i="9"/>
  <c r="J3" i="9"/>
  <c r="K3" i="9"/>
  <c r="L3" i="9"/>
  <c r="M3" i="9"/>
  <c r="N3" i="9"/>
  <c r="O3" i="9"/>
  <c r="P3" i="9"/>
  <c r="Q3" i="9"/>
  <c r="R3" i="9"/>
  <c r="C4" i="9"/>
  <c r="C4" i="10" s="1"/>
  <c r="D4" i="9"/>
  <c r="D4" i="10" s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C5" i="9"/>
  <c r="C5" i="10" s="1"/>
  <c r="D5" i="9"/>
  <c r="D5" i="10" s="1"/>
  <c r="E5" i="9"/>
  <c r="E5" i="10" s="1"/>
  <c r="F5" i="9"/>
  <c r="F5" i="10" s="1"/>
  <c r="G5" i="9"/>
  <c r="H5" i="9"/>
  <c r="I5" i="9"/>
  <c r="J5" i="9"/>
  <c r="K5" i="9"/>
  <c r="L5" i="9"/>
  <c r="M5" i="9"/>
  <c r="N5" i="9"/>
  <c r="O5" i="9"/>
  <c r="P5" i="9"/>
  <c r="Q5" i="9"/>
  <c r="R5" i="9"/>
  <c r="C6" i="9"/>
  <c r="C6" i="10" s="1"/>
  <c r="D6" i="9"/>
  <c r="D6" i="10" s="1"/>
  <c r="E6" i="9"/>
  <c r="E6" i="10" s="1"/>
  <c r="F6" i="9"/>
  <c r="G6" i="9"/>
  <c r="H6" i="9"/>
  <c r="I6" i="9"/>
  <c r="J6" i="9"/>
  <c r="K6" i="9"/>
  <c r="L6" i="9"/>
  <c r="M6" i="9"/>
  <c r="N6" i="9"/>
  <c r="O6" i="9"/>
  <c r="P6" i="9"/>
  <c r="Q6" i="9"/>
  <c r="R6" i="9"/>
  <c r="C7" i="9"/>
  <c r="C7" i="10" s="1"/>
  <c r="D7" i="9"/>
  <c r="D7" i="10" s="1"/>
  <c r="E7" i="9"/>
  <c r="E7" i="10" s="1"/>
  <c r="F7" i="9"/>
  <c r="G7" i="9"/>
  <c r="H7" i="9"/>
  <c r="I7" i="9"/>
  <c r="J7" i="9"/>
  <c r="K7" i="9"/>
  <c r="L7" i="9"/>
  <c r="M7" i="9"/>
  <c r="N7" i="9"/>
  <c r="O7" i="9"/>
  <c r="P7" i="9"/>
  <c r="Q7" i="9"/>
  <c r="R7" i="9"/>
  <c r="C8" i="9"/>
  <c r="C8" i="10" s="1"/>
  <c r="D8" i="9"/>
  <c r="D8" i="10" s="1"/>
  <c r="E8" i="9"/>
  <c r="E8" i="10" s="1"/>
  <c r="F8" i="9"/>
  <c r="F8" i="10" s="1"/>
  <c r="G8" i="9"/>
  <c r="H8" i="9"/>
  <c r="I8" i="9"/>
  <c r="J8" i="9"/>
  <c r="K8" i="9"/>
  <c r="L8" i="9"/>
  <c r="M8" i="9"/>
  <c r="N8" i="9"/>
  <c r="O8" i="9"/>
  <c r="P8" i="9"/>
  <c r="Q8" i="9"/>
  <c r="R8" i="9"/>
  <c r="C9" i="9"/>
  <c r="C9" i="10" s="1"/>
  <c r="D9" i="9"/>
  <c r="D9" i="10" s="1"/>
  <c r="E9" i="9"/>
  <c r="E9" i="10" s="1"/>
  <c r="F9" i="9"/>
  <c r="F9" i="10" s="1"/>
  <c r="G9" i="9"/>
  <c r="G9" i="10" s="1"/>
  <c r="H9" i="9"/>
  <c r="I9" i="9"/>
  <c r="J9" i="9"/>
  <c r="K9" i="9"/>
  <c r="L9" i="9"/>
  <c r="M9" i="9"/>
  <c r="N9" i="9"/>
  <c r="O9" i="9"/>
  <c r="P9" i="9"/>
  <c r="Q9" i="9"/>
  <c r="R9" i="9"/>
  <c r="C10" i="9"/>
  <c r="C10" i="10" s="1"/>
  <c r="D10" i="9"/>
  <c r="D10" i="10" s="1"/>
  <c r="E10" i="9"/>
  <c r="E10" i="10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1" i="9"/>
  <c r="C11" i="10" s="1"/>
  <c r="D11" i="9"/>
  <c r="D11" i="10" s="1"/>
  <c r="E11" i="9"/>
  <c r="E11" i="10" s="1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C12" i="10" s="1"/>
  <c r="D12" i="9"/>
  <c r="D12" i="10" s="1"/>
  <c r="E12" i="9"/>
  <c r="E12" i="10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C13" i="10" s="1"/>
  <c r="D13" i="9"/>
  <c r="D13" i="10" s="1"/>
  <c r="E13" i="9"/>
  <c r="E13" i="10" s="1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C14" i="10" s="1"/>
  <c r="D14" i="9"/>
  <c r="D14" i="10" s="1"/>
  <c r="E14" i="9"/>
  <c r="E14" i="10" s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C15" i="9"/>
  <c r="C15" i="10" s="1"/>
  <c r="D15" i="9"/>
  <c r="D15" i="10" s="1"/>
  <c r="E15" i="9"/>
  <c r="E15" i="10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C16" i="9"/>
  <c r="C16" i="10" s="1"/>
  <c r="D16" i="9"/>
  <c r="D16" i="10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C17" i="9"/>
  <c r="C17" i="10" s="1"/>
  <c r="D17" i="9"/>
  <c r="D17" i="10" s="1"/>
  <c r="E17" i="9"/>
  <c r="E17" i="10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C18" i="9"/>
  <c r="C18" i="10" s="1"/>
  <c r="D18" i="9"/>
  <c r="D18" i="10" s="1"/>
  <c r="E18" i="9"/>
  <c r="E18" i="10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C19" i="9"/>
  <c r="C19" i="10" s="1"/>
  <c r="D19" i="9"/>
  <c r="D19" i="10" s="1"/>
  <c r="E19" i="9"/>
  <c r="E19" i="10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C20" i="9"/>
  <c r="C20" i="10" s="1"/>
  <c r="D20" i="9"/>
  <c r="D20" i="10" s="1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C21" i="9"/>
  <c r="C21" i="10" s="1"/>
  <c r="D21" i="9"/>
  <c r="D21" i="10" s="1"/>
  <c r="E21" i="9"/>
  <c r="E21" i="10" s="1"/>
  <c r="F21" i="9"/>
  <c r="F21" i="10" s="1"/>
  <c r="G21" i="9"/>
  <c r="H21" i="9"/>
  <c r="I21" i="9"/>
  <c r="J21" i="9"/>
  <c r="K21" i="9"/>
  <c r="L21" i="9"/>
  <c r="M21" i="9"/>
  <c r="N21" i="9"/>
  <c r="O21" i="9"/>
  <c r="P21" i="9"/>
  <c r="Q21" i="9"/>
  <c r="R21" i="9"/>
  <c r="C22" i="9"/>
  <c r="C22" i="10" s="1"/>
  <c r="D22" i="9"/>
  <c r="D22" i="10" s="1"/>
  <c r="E22" i="9"/>
  <c r="E22" i="10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C23" i="9"/>
  <c r="C23" i="10" s="1"/>
  <c r="D23" i="9"/>
  <c r="D23" i="10" s="1"/>
  <c r="E23" i="9"/>
  <c r="E23" i="10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C24" i="9"/>
  <c r="C24" i="10" s="1"/>
  <c r="D24" i="9"/>
  <c r="D24" i="10" s="1"/>
  <c r="E24" i="9"/>
  <c r="E24" i="10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C25" i="9"/>
  <c r="C25" i="10" s="1"/>
  <c r="D25" i="9"/>
  <c r="D25" i="10" s="1"/>
  <c r="E25" i="9"/>
  <c r="E25" i="10" s="1"/>
  <c r="M25" i="9"/>
  <c r="N25" i="9"/>
  <c r="O25" i="9"/>
  <c r="P25" i="9"/>
  <c r="Q25" i="9"/>
  <c r="R25" i="9"/>
  <c r="C26" i="9"/>
  <c r="C26" i="10" s="1"/>
  <c r="D26" i="9"/>
  <c r="D26" i="10" s="1"/>
  <c r="E26" i="9"/>
  <c r="E26" i="10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C27" i="9"/>
  <c r="C27" i="10" s="1"/>
  <c r="D27" i="9"/>
  <c r="D27" i="10" s="1"/>
  <c r="E27" i="9"/>
  <c r="E27" i="10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C28" i="9"/>
  <c r="C28" i="10" s="1"/>
  <c r="D28" i="9"/>
  <c r="D28" i="10" s="1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9" i="9"/>
  <c r="C29" i="10" s="1"/>
  <c r="D29" i="9"/>
  <c r="D29" i="10" s="1"/>
  <c r="E29" i="9"/>
  <c r="E29" i="10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C30" i="9"/>
  <c r="C30" i="10" s="1"/>
  <c r="D30" i="9"/>
  <c r="D30" i="10" s="1"/>
  <c r="E30" i="9"/>
  <c r="E30" i="10" s="1"/>
  <c r="F30" i="9"/>
  <c r="F30" i="10" s="1"/>
  <c r="G30" i="9"/>
  <c r="G30" i="10" s="1"/>
  <c r="H30" i="9"/>
  <c r="I30" i="9"/>
  <c r="J30" i="9"/>
  <c r="K30" i="9"/>
  <c r="L30" i="9"/>
  <c r="M30" i="9"/>
  <c r="N30" i="9"/>
  <c r="O30" i="9"/>
  <c r="P30" i="9"/>
  <c r="Q30" i="9"/>
  <c r="R30" i="9"/>
  <c r="C31" i="9"/>
  <c r="C31" i="10" s="1"/>
  <c r="D31" i="9"/>
  <c r="D31" i="10" s="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C32" i="9"/>
  <c r="C32" i="10" s="1"/>
  <c r="D32" i="9"/>
  <c r="D32" i="10" s="1"/>
  <c r="E32" i="9"/>
  <c r="E32" i="10" s="1"/>
  <c r="F32" i="9"/>
  <c r="F32" i="10" s="1"/>
  <c r="G32" i="9"/>
  <c r="H32" i="9"/>
  <c r="I32" i="9"/>
  <c r="J32" i="9"/>
  <c r="K32" i="9"/>
  <c r="L32" i="9"/>
  <c r="M32" i="9"/>
  <c r="N32" i="9"/>
  <c r="O32" i="9"/>
  <c r="P32" i="9"/>
  <c r="Q32" i="9"/>
  <c r="R32" i="9"/>
  <c r="C33" i="9"/>
  <c r="C33" i="10" s="1"/>
  <c r="D33" i="9"/>
  <c r="D33" i="10" s="1"/>
  <c r="E33" i="9"/>
  <c r="E33" i="10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C34" i="9"/>
  <c r="C34" i="10" s="1"/>
  <c r="D34" i="9"/>
  <c r="D34" i="10" s="1"/>
  <c r="E34" i="9"/>
  <c r="E34" i="10" s="1"/>
  <c r="F34" i="9"/>
  <c r="F34" i="10" s="1"/>
  <c r="G34" i="9"/>
  <c r="H34" i="9"/>
  <c r="I34" i="9"/>
  <c r="J34" i="9"/>
  <c r="K34" i="9"/>
  <c r="L34" i="9"/>
  <c r="M34" i="9"/>
  <c r="N34" i="9"/>
  <c r="O34" i="9"/>
  <c r="P34" i="9"/>
  <c r="Q34" i="9"/>
  <c r="R34" i="9"/>
  <c r="C35" i="9"/>
  <c r="C35" i="10" s="1"/>
  <c r="D35" i="9"/>
  <c r="D35" i="10" s="1"/>
  <c r="E35" i="9"/>
  <c r="E35" i="10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C36" i="9"/>
  <c r="C36" i="10" s="1"/>
  <c r="D36" i="9"/>
  <c r="D36" i="10" s="1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R2" i="9"/>
  <c r="Q2" i="9"/>
  <c r="P2" i="9"/>
  <c r="O2" i="9"/>
  <c r="N2" i="9"/>
  <c r="M2" i="9"/>
  <c r="L2" i="9"/>
  <c r="K2" i="9"/>
  <c r="J2" i="9"/>
  <c r="I2" i="9"/>
  <c r="H2" i="9"/>
  <c r="G2" i="9"/>
  <c r="F2" i="9"/>
  <c r="F2" i="10" s="1"/>
  <c r="E2" i="9"/>
  <c r="E2" i="10" s="1"/>
  <c r="D2" i="9"/>
  <c r="D2" i="10" s="1"/>
  <c r="C2" i="9"/>
  <c r="C2" i="10" s="1"/>
  <c r="G3" i="11" l="1"/>
  <c r="F3" i="13"/>
  <c r="F3" i="10"/>
  <c r="G25" i="11"/>
  <c r="F25" i="13"/>
  <c r="F25" i="10"/>
  <c r="G11" i="11"/>
  <c r="F11" i="13"/>
  <c r="F11" i="10"/>
  <c r="G23" i="11"/>
  <c r="F23" i="13"/>
  <c r="F23" i="10"/>
  <c r="H5" i="11"/>
  <c r="G5" i="13"/>
  <c r="G5" i="10"/>
  <c r="G33" i="11"/>
  <c r="F33" i="13"/>
  <c r="F33" i="10"/>
  <c r="G12" i="11"/>
  <c r="F12" i="13"/>
  <c r="F12" i="10"/>
  <c r="G15" i="11"/>
  <c r="F15" i="13"/>
  <c r="F15" i="10"/>
  <c r="G29" i="11"/>
  <c r="F29" i="13"/>
  <c r="F29" i="10"/>
  <c r="I9" i="11"/>
  <c r="H9" i="13"/>
  <c r="H9" i="10"/>
  <c r="G20" i="11"/>
  <c r="F20" i="13"/>
  <c r="F20" i="10"/>
  <c r="G28" i="11"/>
  <c r="F28" i="13"/>
  <c r="F28" i="10"/>
  <c r="H2" i="11"/>
  <c r="G2" i="13"/>
  <c r="G2" i="10"/>
  <c r="H21" i="11"/>
  <c r="G21" i="13"/>
  <c r="G21" i="10"/>
  <c r="G4" i="11"/>
  <c r="F4" i="13"/>
  <c r="F4" i="10"/>
  <c r="H24" i="11"/>
  <c r="G24" i="13"/>
  <c r="G24" i="10"/>
  <c r="G36" i="11"/>
  <c r="F36" i="13"/>
  <c r="F36" i="10"/>
  <c r="G31" i="11"/>
  <c r="F31" i="13"/>
  <c r="F31" i="10"/>
  <c r="G14" i="11"/>
  <c r="F14" i="13"/>
  <c r="F14" i="10"/>
  <c r="G27" i="11"/>
  <c r="F27" i="13"/>
  <c r="F27" i="10"/>
  <c r="G7" i="11"/>
  <c r="F7" i="13"/>
  <c r="F7" i="10"/>
  <c r="G22" i="11"/>
  <c r="F22" i="13"/>
  <c r="F22" i="10"/>
  <c r="G35" i="11"/>
  <c r="F35" i="13"/>
  <c r="F35" i="10"/>
  <c r="H34" i="11"/>
  <c r="G34" i="13"/>
  <c r="G34" i="10"/>
  <c r="G19" i="11"/>
  <c r="F19" i="13"/>
  <c r="F19" i="10"/>
  <c r="H32" i="11"/>
  <c r="G32" i="13"/>
  <c r="G32" i="10"/>
  <c r="G26" i="11"/>
  <c r="F26" i="13"/>
  <c r="F26" i="10"/>
  <c r="F10" i="13"/>
  <c r="F10" i="10"/>
  <c r="G10" i="11"/>
  <c r="H13" i="11"/>
  <c r="G13" i="13"/>
  <c r="G13" i="10"/>
  <c r="G6" i="11"/>
  <c r="F6" i="13"/>
  <c r="F6" i="10"/>
  <c r="H17" i="11"/>
  <c r="G17" i="13"/>
  <c r="G17" i="10"/>
  <c r="F18" i="13"/>
  <c r="F18" i="10"/>
  <c r="G18" i="11"/>
  <c r="I30" i="11"/>
  <c r="H30" i="13"/>
  <c r="H30" i="10"/>
  <c r="G16" i="11"/>
  <c r="F16" i="13"/>
  <c r="F16" i="10"/>
  <c r="H8" i="11"/>
  <c r="G8" i="13"/>
  <c r="G8" i="10"/>
  <c r="J3" i="7"/>
  <c r="I3" i="7" s="1"/>
  <c r="H3" i="7" s="1"/>
  <c r="G3" i="7" s="1"/>
  <c r="F3" i="7" s="1"/>
  <c r="E3" i="7" s="1"/>
  <c r="D3" i="7" s="1"/>
  <c r="C3" i="7" s="1"/>
  <c r="K3" i="7"/>
  <c r="L3" i="7"/>
  <c r="M3" i="7"/>
  <c r="N3" i="7"/>
  <c r="O3" i="7"/>
  <c r="P3" i="7"/>
  <c r="Q3" i="7"/>
  <c r="J4" i="7"/>
  <c r="I4" i="7" s="1"/>
  <c r="H4" i="7" s="1"/>
  <c r="G4" i="7" s="1"/>
  <c r="F4" i="7" s="1"/>
  <c r="E4" i="7" s="1"/>
  <c r="D4" i="7" s="1"/>
  <c r="C4" i="7" s="1"/>
  <c r="K4" i="7"/>
  <c r="L4" i="7"/>
  <c r="M4" i="7"/>
  <c r="N4" i="7"/>
  <c r="O4" i="7"/>
  <c r="P4" i="7"/>
  <c r="Q4" i="7"/>
  <c r="J5" i="7"/>
  <c r="I5" i="7" s="1"/>
  <c r="H5" i="7" s="1"/>
  <c r="G5" i="7" s="1"/>
  <c r="F5" i="7" s="1"/>
  <c r="E5" i="7" s="1"/>
  <c r="D5" i="7" s="1"/>
  <c r="C5" i="7" s="1"/>
  <c r="K5" i="7"/>
  <c r="L5" i="7"/>
  <c r="M5" i="7"/>
  <c r="N5" i="7"/>
  <c r="O5" i="7"/>
  <c r="P5" i="7"/>
  <c r="Q5" i="7"/>
  <c r="J6" i="7"/>
  <c r="I6" i="7" s="1"/>
  <c r="H6" i="7" s="1"/>
  <c r="G6" i="7" s="1"/>
  <c r="F6" i="7" s="1"/>
  <c r="E6" i="7" s="1"/>
  <c r="D6" i="7" s="1"/>
  <c r="C6" i="7" s="1"/>
  <c r="K6" i="7"/>
  <c r="L6" i="7"/>
  <c r="M6" i="7"/>
  <c r="N6" i="7"/>
  <c r="O6" i="7"/>
  <c r="P6" i="7"/>
  <c r="Q6" i="7"/>
  <c r="J7" i="7"/>
  <c r="I7" i="7" s="1"/>
  <c r="H7" i="7" s="1"/>
  <c r="G7" i="7" s="1"/>
  <c r="F7" i="7" s="1"/>
  <c r="E7" i="7" s="1"/>
  <c r="D7" i="7" s="1"/>
  <c r="C7" i="7" s="1"/>
  <c r="K7" i="7"/>
  <c r="L7" i="7"/>
  <c r="M7" i="7"/>
  <c r="N7" i="7"/>
  <c r="O7" i="7"/>
  <c r="P7" i="7"/>
  <c r="Q7" i="7"/>
  <c r="J8" i="7"/>
  <c r="I8" i="7" s="1"/>
  <c r="H8" i="7" s="1"/>
  <c r="G8" i="7" s="1"/>
  <c r="F8" i="7" s="1"/>
  <c r="E8" i="7" s="1"/>
  <c r="D8" i="7" s="1"/>
  <c r="C8" i="7" s="1"/>
  <c r="K8" i="7"/>
  <c r="L8" i="7"/>
  <c r="M8" i="7"/>
  <c r="N8" i="7"/>
  <c r="O8" i="7"/>
  <c r="P8" i="7"/>
  <c r="Q8" i="7"/>
  <c r="J9" i="7"/>
  <c r="I9" i="7" s="1"/>
  <c r="H9" i="7" s="1"/>
  <c r="G9" i="7" s="1"/>
  <c r="F9" i="7" s="1"/>
  <c r="E9" i="7" s="1"/>
  <c r="D9" i="7" s="1"/>
  <c r="C9" i="7" s="1"/>
  <c r="K9" i="7"/>
  <c r="L9" i="7"/>
  <c r="M9" i="7"/>
  <c r="N9" i="7"/>
  <c r="O9" i="7"/>
  <c r="P9" i="7"/>
  <c r="Q9" i="7"/>
  <c r="J10" i="7"/>
  <c r="I10" i="7" s="1"/>
  <c r="H10" i="7" s="1"/>
  <c r="G10" i="7" s="1"/>
  <c r="F10" i="7" s="1"/>
  <c r="E10" i="7" s="1"/>
  <c r="D10" i="7" s="1"/>
  <c r="C10" i="7" s="1"/>
  <c r="K10" i="7"/>
  <c r="L10" i="7"/>
  <c r="M10" i="7"/>
  <c r="N10" i="7"/>
  <c r="O10" i="7"/>
  <c r="P10" i="7"/>
  <c r="Q10" i="7"/>
  <c r="J11" i="7"/>
  <c r="I11" i="7" s="1"/>
  <c r="H11" i="7" s="1"/>
  <c r="G11" i="7" s="1"/>
  <c r="F11" i="7" s="1"/>
  <c r="E11" i="7" s="1"/>
  <c r="D11" i="7" s="1"/>
  <c r="C11" i="7" s="1"/>
  <c r="K11" i="7"/>
  <c r="L11" i="7"/>
  <c r="M11" i="7"/>
  <c r="N11" i="7"/>
  <c r="O11" i="7"/>
  <c r="P11" i="7"/>
  <c r="Q11" i="7"/>
  <c r="J12" i="7"/>
  <c r="I12" i="7" s="1"/>
  <c r="H12" i="7" s="1"/>
  <c r="G12" i="7" s="1"/>
  <c r="F12" i="7" s="1"/>
  <c r="E12" i="7" s="1"/>
  <c r="D12" i="7" s="1"/>
  <c r="C12" i="7" s="1"/>
  <c r="K12" i="7"/>
  <c r="L12" i="7"/>
  <c r="M12" i="7"/>
  <c r="N12" i="7"/>
  <c r="O12" i="7"/>
  <c r="P12" i="7"/>
  <c r="Q12" i="7"/>
  <c r="J13" i="7"/>
  <c r="I13" i="7" s="1"/>
  <c r="H13" i="7" s="1"/>
  <c r="G13" i="7" s="1"/>
  <c r="F13" i="7" s="1"/>
  <c r="E13" i="7" s="1"/>
  <c r="D13" i="7" s="1"/>
  <c r="C13" i="7" s="1"/>
  <c r="K13" i="7"/>
  <c r="L13" i="7"/>
  <c r="M13" i="7"/>
  <c r="N13" i="7"/>
  <c r="O13" i="7"/>
  <c r="P13" i="7"/>
  <c r="Q13" i="7"/>
  <c r="J14" i="7"/>
  <c r="I14" i="7" s="1"/>
  <c r="H14" i="7" s="1"/>
  <c r="G14" i="7" s="1"/>
  <c r="F14" i="7" s="1"/>
  <c r="E14" i="7" s="1"/>
  <c r="D14" i="7" s="1"/>
  <c r="C14" i="7" s="1"/>
  <c r="K14" i="7"/>
  <c r="L14" i="7"/>
  <c r="M14" i="7"/>
  <c r="N14" i="7"/>
  <c r="O14" i="7"/>
  <c r="P14" i="7"/>
  <c r="Q14" i="7"/>
  <c r="J15" i="7"/>
  <c r="I15" i="7" s="1"/>
  <c r="H15" i="7" s="1"/>
  <c r="G15" i="7" s="1"/>
  <c r="F15" i="7" s="1"/>
  <c r="E15" i="7" s="1"/>
  <c r="D15" i="7" s="1"/>
  <c r="C15" i="7" s="1"/>
  <c r="K15" i="7"/>
  <c r="L15" i="7"/>
  <c r="M15" i="7"/>
  <c r="N15" i="7"/>
  <c r="O15" i="7"/>
  <c r="P15" i="7"/>
  <c r="Q15" i="7"/>
  <c r="J16" i="7"/>
  <c r="I16" i="7" s="1"/>
  <c r="H16" i="7" s="1"/>
  <c r="G16" i="7" s="1"/>
  <c r="F16" i="7" s="1"/>
  <c r="E16" i="7" s="1"/>
  <c r="D16" i="7" s="1"/>
  <c r="C16" i="7" s="1"/>
  <c r="K16" i="7"/>
  <c r="L16" i="7"/>
  <c r="M16" i="7"/>
  <c r="N16" i="7"/>
  <c r="O16" i="7"/>
  <c r="P16" i="7"/>
  <c r="Q16" i="7"/>
  <c r="J17" i="7"/>
  <c r="I17" i="7" s="1"/>
  <c r="H17" i="7" s="1"/>
  <c r="G17" i="7" s="1"/>
  <c r="F17" i="7" s="1"/>
  <c r="E17" i="7" s="1"/>
  <c r="D17" i="7" s="1"/>
  <c r="C17" i="7" s="1"/>
  <c r="K17" i="7"/>
  <c r="L17" i="7"/>
  <c r="M17" i="7"/>
  <c r="N17" i="7"/>
  <c r="O17" i="7"/>
  <c r="P17" i="7"/>
  <c r="Q17" i="7"/>
  <c r="J18" i="7"/>
  <c r="I18" i="7" s="1"/>
  <c r="H18" i="7" s="1"/>
  <c r="G18" i="7" s="1"/>
  <c r="F18" i="7" s="1"/>
  <c r="E18" i="7" s="1"/>
  <c r="D18" i="7" s="1"/>
  <c r="C18" i="7" s="1"/>
  <c r="K18" i="7"/>
  <c r="L18" i="7"/>
  <c r="M18" i="7"/>
  <c r="N18" i="7"/>
  <c r="O18" i="7"/>
  <c r="P18" i="7"/>
  <c r="Q18" i="7"/>
  <c r="J19" i="7"/>
  <c r="I19" i="7" s="1"/>
  <c r="H19" i="7" s="1"/>
  <c r="G19" i="7" s="1"/>
  <c r="F19" i="7" s="1"/>
  <c r="E19" i="7" s="1"/>
  <c r="D19" i="7" s="1"/>
  <c r="C19" i="7" s="1"/>
  <c r="K19" i="7"/>
  <c r="L19" i="7"/>
  <c r="M19" i="7"/>
  <c r="N19" i="7"/>
  <c r="O19" i="7"/>
  <c r="P19" i="7"/>
  <c r="Q19" i="7"/>
  <c r="J20" i="7"/>
  <c r="I20" i="7" s="1"/>
  <c r="H20" i="7" s="1"/>
  <c r="G20" i="7" s="1"/>
  <c r="F20" i="7" s="1"/>
  <c r="E20" i="7" s="1"/>
  <c r="D20" i="7" s="1"/>
  <c r="C20" i="7" s="1"/>
  <c r="K20" i="7"/>
  <c r="L20" i="7"/>
  <c r="M20" i="7"/>
  <c r="N20" i="7"/>
  <c r="O20" i="7"/>
  <c r="P20" i="7"/>
  <c r="Q20" i="7"/>
  <c r="J21" i="7"/>
  <c r="I21" i="7" s="1"/>
  <c r="H21" i="7" s="1"/>
  <c r="G21" i="7" s="1"/>
  <c r="F21" i="7" s="1"/>
  <c r="E21" i="7" s="1"/>
  <c r="D21" i="7" s="1"/>
  <c r="C21" i="7" s="1"/>
  <c r="K21" i="7"/>
  <c r="L21" i="7"/>
  <c r="M21" i="7"/>
  <c r="N21" i="7"/>
  <c r="O21" i="7"/>
  <c r="P21" i="7"/>
  <c r="Q21" i="7"/>
  <c r="J22" i="7"/>
  <c r="I22" i="7" s="1"/>
  <c r="H22" i="7" s="1"/>
  <c r="G22" i="7" s="1"/>
  <c r="F22" i="7" s="1"/>
  <c r="E22" i="7" s="1"/>
  <c r="D22" i="7" s="1"/>
  <c r="C22" i="7" s="1"/>
  <c r="K22" i="7"/>
  <c r="L22" i="7"/>
  <c r="M22" i="7"/>
  <c r="N22" i="7"/>
  <c r="O22" i="7"/>
  <c r="P22" i="7"/>
  <c r="Q22" i="7"/>
  <c r="J23" i="7"/>
  <c r="I23" i="7" s="1"/>
  <c r="H23" i="7" s="1"/>
  <c r="G23" i="7" s="1"/>
  <c r="F23" i="7" s="1"/>
  <c r="E23" i="7" s="1"/>
  <c r="D23" i="7" s="1"/>
  <c r="C23" i="7" s="1"/>
  <c r="K23" i="7"/>
  <c r="L23" i="7"/>
  <c r="M23" i="7"/>
  <c r="N23" i="7"/>
  <c r="O23" i="7"/>
  <c r="P23" i="7"/>
  <c r="Q23" i="7"/>
  <c r="J24" i="7"/>
  <c r="I24" i="7" s="1"/>
  <c r="H24" i="7" s="1"/>
  <c r="G24" i="7" s="1"/>
  <c r="F24" i="7" s="1"/>
  <c r="E24" i="7" s="1"/>
  <c r="D24" i="7" s="1"/>
  <c r="C24" i="7" s="1"/>
  <c r="K24" i="7"/>
  <c r="L24" i="7"/>
  <c r="M24" i="7"/>
  <c r="N24" i="7"/>
  <c r="O24" i="7"/>
  <c r="P24" i="7"/>
  <c r="Q24" i="7"/>
  <c r="J25" i="7"/>
  <c r="I25" i="7" s="1"/>
  <c r="H25" i="7" s="1"/>
  <c r="G25" i="7" s="1"/>
  <c r="F25" i="7" s="1"/>
  <c r="E25" i="7" s="1"/>
  <c r="D25" i="7" s="1"/>
  <c r="C25" i="7" s="1"/>
  <c r="K25" i="7"/>
  <c r="L25" i="7"/>
  <c r="M25" i="7"/>
  <c r="N25" i="7"/>
  <c r="O25" i="7"/>
  <c r="P25" i="7"/>
  <c r="Q25" i="7"/>
  <c r="J26" i="7"/>
  <c r="I26" i="7" s="1"/>
  <c r="H26" i="7" s="1"/>
  <c r="G26" i="7" s="1"/>
  <c r="F26" i="7" s="1"/>
  <c r="E26" i="7" s="1"/>
  <c r="D26" i="7" s="1"/>
  <c r="C26" i="7" s="1"/>
  <c r="K26" i="7"/>
  <c r="L26" i="7"/>
  <c r="M26" i="7"/>
  <c r="N26" i="7"/>
  <c r="O26" i="7"/>
  <c r="P26" i="7"/>
  <c r="Q26" i="7"/>
  <c r="J27" i="7"/>
  <c r="I27" i="7" s="1"/>
  <c r="H27" i="7" s="1"/>
  <c r="G27" i="7" s="1"/>
  <c r="F27" i="7" s="1"/>
  <c r="E27" i="7" s="1"/>
  <c r="D27" i="7" s="1"/>
  <c r="C27" i="7" s="1"/>
  <c r="K27" i="7"/>
  <c r="L27" i="7"/>
  <c r="M27" i="7"/>
  <c r="N27" i="7"/>
  <c r="O27" i="7"/>
  <c r="P27" i="7"/>
  <c r="Q27" i="7"/>
  <c r="J28" i="7"/>
  <c r="I28" i="7" s="1"/>
  <c r="H28" i="7" s="1"/>
  <c r="G28" i="7" s="1"/>
  <c r="F28" i="7" s="1"/>
  <c r="E28" i="7" s="1"/>
  <c r="D28" i="7" s="1"/>
  <c r="C28" i="7" s="1"/>
  <c r="K28" i="7"/>
  <c r="L28" i="7"/>
  <c r="M28" i="7"/>
  <c r="N28" i="7"/>
  <c r="O28" i="7"/>
  <c r="P28" i="7"/>
  <c r="Q28" i="7"/>
  <c r="J29" i="7"/>
  <c r="I29" i="7" s="1"/>
  <c r="H29" i="7" s="1"/>
  <c r="G29" i="7" s="1"/>
  <c r="F29" i="7" s="1"/>
  <c r="E29" i="7" s="1"/>
  <c r="D29" i="7" s="1"/>
  <c r="C29" i="7" s="1"/>
  <c r="K29" i="7"/>
  <c r="L29" i="7"/>
  <c r="M29" i="7"/>
  <c r="N29" i="7"/>
  <c r="O29" i="7"/>
  <c r="P29" i="7"/>
  <c r="Q29" i="7"/>
  <c r="J30" i="7"/>
  <c r="I30" i="7" s="1"/>
  <c r="H30" i="7" s="1"/>
  <c r="G30" i="7" s="1"/>
  <c r="F30" i="7" s="1"/>
  <c r="E30" i="7" s="1"/>
  <c r="D30" i="7" s="1"/>
  <c r="C30" i="7" s="1"/>
  <c r="K30" i="7"/>
  <c r="L30" i="7"/>
  <c r="M30" i="7"/>
  <c r="N30" i="7"/>
  <c r="O30" i="7"/>
  <c r="P30" i="7"/>
  <c r="Q30" i="7"/>
  <c r="J31" i="7"/>
  <c r="I31" i="7" s="1"/>
  <c r="H31" i="7" s="1"/>
  <c r="G31" i="7" s="1"/>
  <c r="F31" i="7" s="1"/>
  <c r="E31" i="7" s="1"/>
  <c r="D31" i="7" s="1"/>
  <c r="C31" i="7" s="1"/>
  <c r="K31" i="7"/>
  <c r="L31" i="7"/>
  <c r="M31" i="7"/>
  <c r="N31" i="7"/>
  <c r="O31" i="7"/>
  <c r="P31" i="7"/>
  <c r="Q31" i="7"/>
  <c r="J32" i="7"/>
  <c r="I32" i="7" s="1"/>
  <c r="H32" i="7" s="1"/>
  <c r="G32" i="7" s="1"/>
  <c r="F32" i="7" s="1"/>
  <c r="E32" i="7" s="1"/>
  <c r="D32" i="7" s="1"/>
  <c r="C32" i="7" s="1"/>
  <c r="K32" i="7"/>
  <c r="L32" i="7"/>
  <c r="M32" i="7"/>
  <c r="N32" i="7"/>
  <c r="O32" i="7"/>
  <c r="P32" i="7"/>
  <c r="Q32" i="7"/>
  <c r="J33" i="7"/>
  <c r="I33" i="7" s="1"/>
  <c r="H33" i="7" s="1"/>
  <c r="G33" i="7" s="1"/>
  <c r="F33" i="7" s="1"/>
  <c r="E33" i="7" s="1"/>
  <c r="D33" i="7" s="1"/>
  <c r="C33" i="7" s="1"/>
  <c r="K33" i="7"/>
  <c r="L33" i="7"/>
  <c r="M33" i="7"/>
  <c r="N33" i="7"/>
  <c r="O33" i="7"/>
  <c r="P33" i="7"/>
  <c r="Q33" i="7"/>
  <c r="J34" i="7"/>
  <c r="I34" i="7" s="1"/>
  <c r="H34" i="7" s="1"/>
  <c r="G34" i="7" s="1"/>
  <c r="F34" i="7" s="1"/>
  <c r="E34" i="7" s="1"/>
  <c r="D34" i="7" s="1"/>
  <c r="C34" i="7" s="1"/>
  <c r="K34" i="7"/>
  <c r="L34" i="7"/>
  <c r="M34" i="7"/>
  <c r="N34" i="7"/>
  <c r="O34" i="7"/>
  <c r="P34" i="7"/>
  <c r="Q34" i="7"/>
  <c r="J35" i="7"/>
  <c r="I35" i="7" s="1"/>
  <c r="H35" i="7" s="1"/>
  <c r="G35" i="7" s="1"/>
  <c r="F35" i="7" s="1"/>
  <c r="E35" i="7" s="1"/>
  <c r="D35" i="7" s="1"/>
  <c r="C35" i="7" s="1"/>
  <c r="K35" i="7"/>
  <c r="L35" i="7"/>
  <c r="M35" i="7"/>
  <c r="N35" i="7"/>
  <c r="O35" i="7"/>
  <c r="P35" i="7"/>
  <c r="Q35" i="7"/>
  <c r="Q2" i="7"/>
  <c r="P2" i="7"/>
  <c r="O2" i="7"/>
  <c r="N2" i="7"/>
  <c r="M2" i="7"/>
  <c r="L2" i="7"/>
  <c r="K2" i="7"/>
  <c r="J2" i="7"/>
  <c r="I2" i="7" s="1"/>
  <c r="H2" i="7" s="1"/>
  <c r="G2" i="7" s="1"/>
  <c r="F2" i="7" s="1"/>
  <c r="E2" i="7" s="1"/>
  <c r="D2" i="7" s="1"/>
  <c r="C2" i="7" s="1"/>
  <c r="I21" i="11" l="1"/>
  <c r="H21" i="13"/>
  <c r="H21" i="10"/>
  <c r="H26" i="11"/>
  <c r="G26" i="13"/>
  <c r="G26" i="10"/>
  <c r="H11" i="11"/>
  <c r="G11" i="13"/>
  <c r="G11" i="10"/>
  <c r="I34" i="11"/>
  <c r="H34" i="13"/>
  <c r="H34" i="10"/>
  <c r="I24" i="11"/>
  <c r="H24" i="13"/>
  <c r="H24" i="10"/>
  <c r="H15" i="11"/>
  <c r="G15" i="13"/>
  <c r="G15" i="10"/>
  <c r="H18" i="11"/>
  <c r="G18" i="13"/>
  <c r="G18" i="10"/>
  <c r="I13" i="11"/>
  <c r="H13" i="13"/>
  <c r="H13" i="10"/>
  <c r="H7" i="11"/>
  <c r="G7" i="13"/>
  <c r="G7" i="10"/>
  <c r="I2" i="11"/>
  <c r="H2" i="13"/>
  <c r="H2" i="10"/>
  <c r="I5" i="11"/>
  <c r="H5" i="13"/>
  <c r="H5" i="10"/>
  <c r="H6" i="11"/>
  <c r="G6" i="13"/>
  <c r="G6" i="10"/>
  <c r="H33" i="11"/>
  <c r="G33" i="13"/>
  <c r="G33" i="10"/>
  <c r="H20" i="11"/>
  <c r="G20" i="13"/>
  <c r="G20" i="10"/>
  <c r="H16" i="11"/>
  <c r="G16" i="13"/>
  <c r="G16" i="10"/>
  <c r="H10" i="11"/>
  <c r="G10" i="13"/>
  <c r="G10" i="10"/>
  <c r="I32" i="11"/>
  <c r="H32" i="13"/>
  <c r="H32" i="10"/>
  <c r="H31" i="11"/>
  <c r="G31" i="13"/>
  <c r="G31" i="10"/>
  <c r="J9" i="11"/>
  <c r="I9" i="13"/>
  <c r="I9" i="10"/>
  <c r="H25" i="11"/>
  <c r="G25" i="13"/>
  <c r="G25" i="10"/>
  <c r="H22" i="11"/>
  <c r="G22" i="13"/>
  <c r="G22" i="10"/>
  <c r="I8" i="11"/>
  <c r="H8" i="13"/>
  <c r="H8" i="10"/>
  <c r="H14" i="11"/>
  <c r="G14" i="13"/>
  <c r="G14" i="10"/>
  <c r="I17" i="11"/>
  <c r="H17" i="13"/>
  <c r="H17" i="10"/>
  <c r="H35" i="11"/>
  <c r="G35" i="13"/>
  <c r="G35" i="10"/>
  <c r="H4" i="11"/>
  <c r="G4" i="13"/>
  <c r="G4" i="10"/>
  <c r="H12" i="11"/>
  <c r="G12" i="13"/>
  <c r="G12" i="10"/>
  <c r="H27" i="11"/>
  <c r="G27" i="13"/>
  <c r="G27" i="10"/>
  <c r="H28" i="11"/>
  <c r="G28" i="13"/>
  <c r="G28" i="10"/>
  <c r="H23" i="11"/>
  <c r="G23" i="13"/>
  <c r="G23" i="10"/>
  <c r="J30" i="11"/>
  <c r="I30" i="13"/>
  <c r="I30" i="10"/>
  <c r="H19" i="11"/>
  <c r="G19" i="13"/>
  <c r="G19" i="10"/>
  <c r="H36" i="11"/>
  <c r="G36" i="13"/>
  <c r="G36" i="10"/>
  <c r="H29" i="11"/>
  <c r="G29" i="13"/>
  <c r="G29" i="10"/>
  <c r="H3" i="11"/>
  <c r="G3" i="13"/>
  <c r="G3" i="10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O64" i="2"/>
  <c r="AN64" i="2"/>
  <c r="AM64" i="2"/>
  <c r="AL64" i="2"/>
  <c r="AK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O64" i="2"/>
  <c r="P64" i="2"/>
  <c r="Q64" i="2"/>
  <c r="R64" i="2"/>
  <c r="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E41" i="2"/>
  <c r="I15" i="11" l="1"/>
  <c r="H15" i="13"/>
  <c r="H15" i="10"/>
  <c r="K9" i="11"/>
  <c r="J9" i="13"/>
  <c r="J9" i="10"/>
  <c r="I11" i="11"/>
  <c r="H11" i="13"/>
  <c r="H11" i="10"/>
  <c r="I19" i="11"/>
  <c r="H19" i="13"/>
  <c r="H19" i="10"/>
  <c r="J17" i="11"/>
  <c r="I17" i="13"/>
  <c r="I17" i="10"/>
  <c r="I10" i="11"/>
  <c r="H10" i="13"/>
  <c r="H10" i="10"/>
  <c r="J13" i="11"/>
  <c r="I13" i="13"/>
  <c r="I13" i="10"/>
  <c r="I3" i="11"/>
  <c r="H3" i="13"/>
  <c r="H3" i="10"/>
  <c r="I12" i="11"/>
  <c r="H12" i="13"/>
  <c r="H12" i="10"/>
  <c r="I28" i="11"/>
  <c r="H28" i="13"/>
  <c r="H28" i="10"/>
  <c r="I22" i="11"/>
  <c r="H22" i="13"/>
  <c r="H22" i="10"/>
  <c r="I33" i="11"/>
  <c r="H33" i="13"/>
  <c r="H33" i="10"/>
  <c r="J24" i="11"/>
  <c r="I24" i="13"/>
  <c r="I24" i="10"/>
  <c r="I20" i="11"/>
  <c r="H20" i="13"/>
  <c r="H20" i="10"/>
  <c r="I29" i="11"/>
  <c r="H29" i="13"/>
  <c r="H29" i="10"/>
  <c r="I4" i="11"/>
  <c r="H4" i="13"/>
  <c r="H4" i="10"/>
  <c r="I31" i="11"/>
  <c r="H31" i="13"/>
  <c r="H31" i="10"/>
  <c r="J2" i="11"/>
  <c r="I2" i="13"/>
  <c r="I2" i="10"/>
  <c r="I26" i="11"/>
  <c r="H26" i="13"/>
  <c r="H26" i="10"/>
  <c r="I23" i="11"/>
  <c r="H23" i="13"/>
  <c r="H23" i="10"/>
  <c r="K30" i="11"/>
  <c r="J30" i="13"/>
  <c r="J30" i="10"/>
  <c r="I14" i="11"/>
  <c r="H14" i="13"/>
  <c r="H14" i="10"/>
  <c r="I16" i="11"/>
  <c r="H16" i="13"/>
  <c r="H16" i="10"/>
  <c r="I18" i="11"/>
  <c r="H18" i="13"/>
  <c r="H18" i="10"/>
  <c r="I27" i="11"/>
  <c r="H27" i="13"/>
  <c r="H27" i="10"/>
  <c r="I25" i="11"/>
  <c r="H25" i="13"/>
  <c r="H25" i="10"/>
  <c r="I6" i="11"/>
  <c r="H6" i="13"/>
  <c r="H6" i="10"/>
  <c r="J34" i="11"/>
  <c r="I34" i="13"/>
  <c r="I34" i="10"/>
  <c r="J8" i="11"/>
  <c r="I8" i="13"/>
  <c r="I8" i="10"/>
  <c r="J5" i="11"/>
  <c r="I5" i="13"/>
  <c r="I5" i="10"/>
  <c r="I36" i="11"/>
  <c r="H36" i="13"/>
  <c r="H36" i="10"/>
  <c r="I35" i="11"/>
  <c r="H35" i="13"/>
  <c r="H35" i="10"/>
  <c r="J32" i="11"/>
  <c r="I32" i="13"/>
  <c r="I32" i="10"/>
  <c r="I7" i="11"/>
  <c r="H7" i="13"/>
  <c r="H7" i="10"/>
  <c r="J21" i="11"/>
  <c r="I21" i="13"/>
  <c r="I21" i="10"/>
  <c r="J14" i="11" l="1"/>
  <c r="I14" i="13"/>
  <c r="I14" i="10"/>
  <c r="J35" i="11"/>
  <c r="I35" i="13"/>
  <c r="I35" i="10"/>
  <c r="J18" i="11"/>
  <c r="I18" i="13"/>
  <c r="I18" i="10"/>
  <c r="J4" i="11"/>
  <c r="I4" i="13"/>
  <c r="I4" i="10"/>
  <c r="J3" i="11"/>
  <c r="I3" i="13"/>
  <c r="I3" i="10"/>
  <c r="J20" i="11"/>
  <c r="I20" i="13"/>
  <c r="I20" i="10"/>
  <c r="K8" i="11"/>
  <c r="J8" i="13"/>
  <c r="J8" i="10"/>
  <c r="L30" i="11"/>
  <c r="K30" i="13"/>
  <c r="K30" i="10"/>
  <c r="K24" i="11"/>
  <c r="J24" i="13"/>
  <c r="J24" i="10"/>
  <c r="K17" i="11"/>
  <c r="J17" i="13"/>
  <c r="J17" i="10"/>
  <c r="K5" i="11"/>
  <c r="J5" i="13"/>
  <c r="J5" i="10"/>
  <c r="J11" i="11"/>
  <c r="I11" i="13"/>
  <c r="I11" i="10"/>
  <c r="J25" i="11"/>
  <c r="I25" i="13"/>
  <c r="I25" i="10"/>
  <c r="K2" i="11"/>
  <c r="J2" i="13"/>
  <c r="J2" i="10"/>
  <c r="J28" i="11"/>
  <c r="I28" i="13"/>
  <c r="I28" i="10"/>
  <c r="L9" i="11"/>
  <c r="K9" i="13"/>
  <c r="K9" i="10"/>
  <c r="J10" i="11"/>
  <c r="I10" i="13"/>
  <c r="I10" i="10"/>
  <c r="K21" i="11"/>
  <c r="J21" i="13"/>
  <c r="J21" i="10"/>
  <c r="J26" i="11"/>
  <c r="I26" i="13"/>
  <c r="I26" i="10"/>
  <c r="J22" i="11"/>
  <c r="I22" i="13"/>
  <c r="I22" i="10"/>
  <c r="J7" i="11"/>
  <c r="I7" i="13"/>
  <c r="I7" i="10"/>
  <c r="J36" i="11"/>
  <c r="I36" i="13"/>
  <c r="I36" i="10"/>
  <c r="J16" i="11"/>
  <c r="I16" i="13"/>
  <c r="I16" i="10"/>
  <c r="J29" i="11"/>
  <c r="I29" i="13"/>
  <c r="I29" i="10"/>
  <c r="K13" i="11"/>
  <c r="J13" i="13"/>
  <c r="J13" i="10"/>
  <c r="J6" i="11"/>
  <c r="I6" i="13"/>
  <c r="I6" i="10"/>
  <c r="K34" i="11"/>
  <c r="J34" i="13"/>
  <c r="J34" i="10"/>
  <c r="J23" i="11"/>
  <c r="I23" i="13"/>
  <c r="I23" i="10"/>
  <c r="J33" i="11"/>
  <c r="I33" i="13"/>
  <c r="I33" i="10"/>
  <c r="J19" i="11"/>
  <c r="I19" i="13"/>
  <c r="I19" i="10"/>
  <c r="K32" i="11"/>
  <c r="J32" i="13"/>
  <c r="J32" i="10"/>
  <c r="J27" i="11"/>
  <c r="I27" i="13"/>
  <c r="I27" i="10"/>
  <c r="J31" i="11"/>
  <c r="I31" i="13"/>
  <c r="I31" i="10"/>
  <c r="J12" i="11"/>
  <c r="I12" i="13"/>
  <c r="I12" i="10"/>
  <c r="J15" i="11"/>
  <c r="I15" i="13"/>
  <c r="I15" i="10"/>
  <c r="L2" i="11" l="1"/>
  <c r="K2" i="13"/>
  <c r="K2" i="10"/>
  <c r="K15" i="11"/>
  <c r="J15" i="13"/>
  <c r="J15" i="10"/>
  <c r="K29" i="11"/>
  <c r="J29" i="13"/>
  <c r="J29" i="10"/>
  <c r="M9" i="11"/>
  <c r="L9" i="13"/>
  <c r="L9" i="10"/>
  <c r="M30" i="11"/>
  <c r="L30" i="13"/>
  <c r="L30" i="10"/>
  <c r="K19" i="11"/>
  <c r="J19" i="13"/>
  <c r="J19" i="10"/>
  <c r="K7" i="11"/>
  <c r="J7" i="13"/>
  <c r="J7" i="10"/>
  <c r="K25" i="11"/>
  <c r="J25" i="13"/>
  <c r="J25" i="10"/>
  <c r="K3" i="11"/>
  <c r="J3" i="13"/>
  <c r="J3" i="10"/>
  <c r="K12" i="11"/>
  <c r="J12" i="13"/>
  <c r="J12" i="10"/>
  <c r="L21" i="11"/>
  <c r="K21" i="13"/>
  <c r="K21" i="10"/>
  <c r="L17" i="11"/>
  <c r="K17" i="13"/>
  <c r="K17" i="10"/>
  <c r="K35" i="11"/>
  <c r="J35" i="13"/>
  <c r="J35" i="10"/>
  <c r="K27" i="11"/>
  <c r="J27" i="13"/>
  <c r="J27" i="10"/>
  <c r="K33" i="11"/>
  <c r="J33" i="13"/>
  <c r="J33" i="10"/>
  <c r="K6" i="11"/>
  <c r="J6" i="13"/>
  <c r="J6" i="10"/>
  <c r="L32" i="11"/>
  <c r="K32" i="13"/>
  <c r="K32" i="10"/>
  <c r="K16" i="11"/>
  <c r="J16" i="13"/>
  <c r="J16" i="10"/>
  <c r="K28" i="11"/>
  <c r="J28" i="13"/>
  <c r="J28" i="10"/>
  <c r="L8" i="11"/>
  <c r="K8" i="13"/>
  <c r="K8" i="10"/>
  <c r="K36" i="11"/>
  <c r="J36" i="13"/>
  <c r="J36" i="10"/>
  <c r="K20" i="11"/>
  <c r="J20" i="13"/>
  <c r="J20" i="10"/>
  <c r="K26" i="11"/>
  <c r="J26" i="13"/>
  <c r="J26" i="10"/>
  <c r="K18" i="11"/>
  <c r="J18" i="13"/>
  <c r="J18" i="10"/>
  <c r="K23" i="11"/>
  <c r="J23" i="13"/>
  <c r="J23" i="10"/>
  <c r="K22" i="11"/>
  <c r="J22" i="13"/>
  <c r="J22" i="10"/>
  <c r="K11" i="11"/>
  <c r="J11" i="13"/>
  <c r="J11" i="10"/>
  <c r="K4" i="11"/>
  <c r="J4" i="13"/>
  <c r="J4" i="10"/>
  <c r="L34" i="11"/>
  <c r="K34" i="13"/>
  <c r="K34" i="10"/>
  <c r="L5" i="11"/>
  <c r="K5" i="13"/>
  <c r="K5" i="10"/>
  <c r="K31" i="11"/>
  <c r="J31" i="13"/>
  <c r="J31" i="10"/>
  <c r="L13" i="11"/>
  <c r="K13" i="13"/>
  <c r="K13" i="10"/>
  <c r="K10" i="11"/>
  <c r="J10" i="13"/>
  <c r="J10" i="10"/>
  <c r="L24" i="11"/>
  <c r="K24" i="13"/>
  <c r="K24" i="10"/>
  <c r="K14" i="11"/>
  <c r="J14" i="13"/>
  <c r="J14" i="10"/>
  <c r="L18" i="11" l="1"/>
  <c r="K18" i="13"/>
  <c r="K18" i="10"/>
  <c r="L6" i="11"/>
  <c r="K6" i="13"/>
  <c r="K6" i="10"/>
  <c r="L25" i="11"/>
  <c r="K25" i="13"/>
  <c r="K25" i="10"/>
  <c r="M5" i="11"/>
  <c r="L5" i="13"/>
  <c r="L5" i="10"/>
  <c r="L27" i="11"/>
  <c r="K27" i="13"/>
  <c r="K27" i="10"/>
  <c r="L11" i="11"/>
  <c r="K11" i="13"/>
  <c r="K11" i="10"/>
  <c r="L29" i="11"/>
  <c r="K29" i="13"/>
  <c r="K29" i="10"/>
  <c r="L35" i="11"/>
  <c r="K35" i="13"/>
  <c r="K35" i="10"/>
  <c r="N30" i="11"/>
  <c r="M30" i="13"/>
  <c r="M30" i="10"/>
  <c r="M21" i="11"/>
  <c r="L21" i="13"/>
  <c r="L21" i="10"/>
  <c r="M34" i="11"/>
  <c r="L34" i="13"/>
  <c r="L34" i="10"/>
  <c r="L22" i="11"/>
  <c r="K22" i="13"/>
  <c r="K22" i="10"/>
  <c r="L16" i="11"/>
  <c r="K16" i="13"/>
  <c r="K16" i="10"/>
  <c r="L12" i="11"/>
  <c r="K12" i="13"/>
  <c r="K12" i="10"/>
  <c r="L15" i="11"/>
  <c r="K15" i="13"/>
  <c r="K15" i="10"/>
  <c r="L20" i="11"/>
  <c r="K20" i="13"/>
  <c r="K20" i="10"/>
  <c r="L31" i="11"/>
  <c r="K31" i="13"/>
  <c r="K31" i="10"/>
  <c r="L26" i="11"/>
  <c r="K26" i="13"/>
  <c r="K26" i="10"/>
  <c r="L33" i="11"/>
  <c r="K33" i="13"/>
  <c r="K33" i="10"/>
  <c r="L7" i="11"/>
  <c r="K7" i="13"/>
  <c r="K7" i="10"/>
  <c r="L14" i="11"/>
  <c r="K14" i="13"/>
  <c r="K14" i="10"/>
  <c r="L28" i="11"/>
  <c r="K28" i="13"/>
  <c r="K28" i="10"/>
  <c r="M13" i="11"/>
  <c r="L13" i="13"/>
  <c r="L13" i="10"/>
  <c r="L36" i="11"/>
  <c r="K36" i="13"/>
  <c r="K36" i="10"/>
  <c r="L4" i="11"/>
  <c r="K4" i="13"/>
  <c r="K4" i="10"/>
  <c r="M8" i="11"/>
  <c r="L8" i="13"/>
  <c r="L8" i="10"/>
  <c r="M17" i="11"/>
  <c r="L17" i="13"/>
  <c r="L17" i="10"/>
  <c r="N9" i="11"/>
  <c r="M9" i="13"/>
  <c r="M9" i="10"/>
  <c r="L19" i="11"/>
  <c r="K19" i="13"/>
  <c r="K19" i="10"/>
  <c r="M24" i="11"/>
  <c r="L24" i="13"/>
  <c r="L24" i="10"/>
  <c r="L10" i="11"/>
  <c r="K10" i="13"/>
  <c r="K10" i="10"/>
  <c r="L23" i="11"/>
  <c r="K23" i="13"/>
  <c r="K23" i="10"/>
  <c r="M32" i="11"/>
  <c r="L32" i="13"/>
  <c r="L32" i="10"/>
  <c r="L3" i="11"/>
  <c r="K3" i="13"/>
  <c r="K3" i="10"/>
  <c r="M2" i="11"/>
  <c r="L2" i="13"/>
  <c r="L2" i="10"/>
  <c r="N17" i="11" l="1"/>
  <c r="M17" i="13"/>
  <c r="M17" i="10"/>
  <c r="M36" i="11"/>
  <c r="L36" i="13"/>
  <c r="L36" i="10"/>
  <c r="M20" i="11"/>
  <c r="L20" i="13"/>
  <c r="L20" i="10"/>
  <c r="M35" i="11"/>
  <c r="L35" i="13"/>
  <c r="L35" i="10"/>
  <c r="M28" i="11"/>
  <c r="L28" i="13"/>
  <c r="L28" i="10"/>
  <c r="M25" i="11"/>
  <c r="L25" i="13"/>
  <c r="L25" i="10"/>
  <c r="M16" i="11"/>
  <c r="L16" i="13"/>
  <c r="L16" i="10"/>
  <c r="M3" i="11"/>
  <c r="L3" i="13"/>
  <c r="L3" i="10"/>
  <c r="N8" i="11"/>
  <c r="M8" i="13"/>
  <c r="M8" i="10"/>
  <c r="M26" i="11"/>
  <c r="L26" i="13"/>
  <c r="L26" i="10"/>
  <c r="N21" i="11"/>
  <c r="M21" i="13"/>
  <c r="M21" i="10"/>
  <c r="M6" i="11"/>
  <c r="L6" i="13"/>
  <c r="L6" i="10"/>
  <c r="N24" i="11"/>
  <c r="M24" i="13"/>
  <c r="M24" i="10"/>
  <c r="M11" i="11"/>
  <c r="L11" i="13"/>
  <c r="L11" i="10"/>
  <c r="M33" i="11"/>
  <c r="L33" i="13"/>
  <c r="L33" i="10"/>
  <c r="M23" i="11"/>
  <c r="L23" i="13"/>
  <c r="L23" i="10"/>
  <c r="M19" i="11"/>
  <c r="L19" i="13"/>
  <c r="L19" i="10"/>
  <c r="M14" i="11"/>
  <c r="L14" i="13"/>
  <c r="L14" i="10"/>
  <c r="M10" i="11"/>
  <c r="L10" i="13"/>
  <c r="L10" i="10"/>
  <c r="N13" i="11"/>
  <c r="M13" i="13"/>
  <c r="M13" i="10"/>
  <c r="M15" i="11"/>
  <c r="L15" i="13"/>
  <c r="L15" i="10"/>
  <c r="M29" i="11"/>
  <c r="L29" i="13"/>
  <c r="L29" i="10"/>
  <c r="N2" i="11"/>
  <c r="M2" i="13"/>
  <c r="M2" i="10"/>
  <c r="M27" i="11"/>
  <c r="L27" i="13"/>
  <c r="L27" i="10"/>
  <c r="O9" i="11"/>
  <c r="N9" i="13"/>
  <c r="N9" i="10"/>
  <c r="M7" i="11"/>
  <c r="L7" i="13"/>
  <c r="L7" i="10"/>
  <c r="M22" i="11"/>
  <c r="L22" i="13"/>
  <c r="L22" i="10"/>
  <c r="N5" i="11"/>
  <c r="M5" i="13"/>
  <c r="M5" i="10"/>
  <c r="M12" i="11"/>
  <c r="L12" i="13"/>
  <c r="L12" i="10"/>
  <c r="N34" i="11"/>
  <c r="M34" i="13"/>
  <c r="M34" i="10"/>
  <c r="N32" i="11"/>
  <c r="M32" i="13"/>
  <c r="M32" i="10"/>
  <c r="M4" i="11"/>
  <c r="L4" i="13"/>
  <c r="L4" i="10"/>
  <c r="M31" i="11"/>
  <c r="L31" i="13"/>
  <c r="L31" i="10"/>
  <c r="O30" i="11"/>
  <c r="N30" i="13"/>
  <c r="N30" i="10"/>
  <c r="M18" i="11"/>
  <c r="L18" i="13"/>
  <c r="L18" i="10"/>
  <c r="O34" i="11" l="1"/>
  <c r="N34" i="13"/>
  <c r="N34" i="10"/>
  <c r="N10" i="11"/>
  <c r="M10" i="13"/>
  <c r="M10" i="10"/>
  <c r="N20" i="11"/>
  <c r="M20" i="13"/>
  <c r="M20" i="10"/>
  <c r="N27" i="11"/>
  <c r="M27" i="13"/>
  <c r="M27" i="10"/>
  <c r="N23" i="11"/>
  <c r="M23" i="13"/>
  <c r="M23" i="10"/>
  <c r="N3" i="11"/>
  <c r="M3" i="13"/>
  <c r="M3" i="10"/>
  <c r="N22" i="11"/>
  <c r="M22" i="13"/>
  <c r="M22" i="10"/>
  <c r="N7" i="11"/>
  <c r="M7" i="13"/>
  <c r="M7" i="10"/>
  <c r="N14" i="11"/>
  <c r="M14" i="13"/>
  <c r="M14" i="10"/>
  <c r="N26" i="11"/>
  <c r="M26" i="13"/>
  <c r="M26" i="10"/>
  <c r="N36" i="11"/>
  <c r="M36" i="13"/>
  <c r="M36" i="10"/>
  <c r="O24" i="11"/>
  <c r="N24" i="13"/>
  <c r="N24" i="10"/>
  <c r="P30" i="11"/>
  <c r="O30" i="13"/>
  <c r="O30" i="10"/>
  <c r="O2" i="11"/>
  <c r="N2" i="13"/>
  <c r="N2" i="10"/>
  <c r="N33" i="11"/>
  <c r="M33" i="13"/>
  <c r="M33" i="10"/>
  <c r="N16" i="11"/>
  <c r="M16" i="13"/>
  <c r="M16" i="10"/>
  <c r="N29" i="11"/>
  <c r="M29" i="13"/>
  <c r="M29" i="10"/>
  <c r="N25" i="11"/>
  <c r="M25" i="13"/>
  <c r="M25" i="10"/>
  <c r="N12" i="11"/>
  <c r="M12" i="13"/>
  <c r="M12" i="10"/>
  <c r="N28" i="11"/>
  <c r="M28" i="13"/>
  <c r="M28" i="10"/>
  <c r="O5" i="11"/>
  <c r="N5" i="13"/>
  <c r="N5" i="10"/>
  <c r="O13" i="11"/>
  <c r="N13" i="13"/>
  <c r="N13" i="10"/>
  <c r="N6" i="11"/>
  <c r="M6" i="13"/>
  <c r="M6" i="10"/>
  <c r="N35" i="11"/>
  <c r="M35" i="13"/>
  <c r="M35" i="10"/>
  <c r="N11" i="11"/>
  <c r="M11" i="13"/>
  <c r="M11" i="10"/>
  <c r="N18" i="11"/>
  <c r="M18" i="13"/>
  <c r="M18" i="10"/>
  <c r="O21" i="11"/>
  <c r="N21" i="13"/>
  <c r="N21" i="10"/>
  <c r="N4" i="11"/>
  <c r="M4" i="13"/>
  <c r="M4" i="10"/>
  <c r="N15" i="11"/>
  <c r="M15" i="13"/>
  <c r="M15" i="10"/>
  <c r="O32" i="11"/>
  <c r="N32" i="13"/>
  <c r="N32" i="10"/>
  <c r="N31" i="11"/>
  <c r="M31" i="13"/>
  <c r="M31" i="10"/>
  <c r="P9" i="11"/>
  <c r="O9" i="13"/>
  <c r="O9" i="10"/>
  <c r="N19" i="11"/>
  <c r="M19" i="13"/>
  <c r="M19" i="10"/>
  <c r="O8" i="11"/>
  <c r="N8" i="13"/>
  <c r="N8" i="10"/>
  <c r="O17" i="11"/>
  <c r="N17" i="13"/>
  <c r="N17" i="10"/>
  <c r="O3" i="11" l="1"/>
  <c r="N3" i="13"/>
  <c r="N3" i="10"/>
  <c r="P9" i="13"/>
  <c r="Q9" i="11"/>
  <c r="P9" i="10"/>
  <c r="O35" i="11"/>
  <c r="N35" i="13"/>
  <c r="N35" i="10"/>
  <c r="O16" i="11"/>
  <c r="N16" i="13"/>
  <c r="N16" i="10"/>
  <c r="O7" i="11"/>
  <c r="N7" i="13"/>
  <c r="N7" i="10"/>
  <c r="P32" i="11"/>
  <c r="O32" i="13"/>
  <c r="O32" i="10"/>
  <c r="O12" i="11"/>
  <c r="N12" i="13"/>
  <c r="N12" i="10"/>
  <c r="O23" i="11"/>
  <c r="N23" i="13"/>
  <c r="N23" i="10"/>
  <c r="O18" i="11"/>
  <c r="N18" i="13"/>
  <c r="N18" i="10"/>
  <c r="O25" i="11"/>
  <c r="N25" i="13"/>
  <c r="N25" i="10"/>
  <c r="O26" i="11"/>
  <c r="N26" i="13"/>
  <c r="N26" i="10"/>
  <c r="O10" i="11"/>
  <c r="N10" i="13"/>
  <c r="N10" i="10"/>
  <c r="P13" i="11"/>
  <c r="O13" i="13"/>
  <c r="O13" i="10"/>
  <c r="P2" i="11"/>
  <c r="O2" i="13"/>
  <c r="O2" i="10"/>
  <c r="P17" i="11"/>
  <c r="O17" i="13"/>
  <c r="O17" i="10"/>
  <c r="O36" i="11"/>
  <c r="N36" i="13"/>
  <c r="N36" i="10"/>
  <c r="O15" i="11"/>
  <c r="N15" i="13"/>
  <c r="N15" i="10"/>
  <c r="P30" i="13"/>
  <c r="Q30" i="11"/>
  <c r="P30" i="10"/>
  <c r="O6" i="11"/>
  <c r="N6" i="13"/>
  <c r="N6" i="10"/>
  <c r="O33" i="11"/>
  <c r="N33" i="13"/>
  <c r="N33" i="10"/>
  <c r="O22" i="11"/>
  <c r="N22" i="13"/>
  <c r="N22" i="10"/>
  <c r="P5" i="11"/>
  <c r="O5" i="13"/>
  <c r="O5" i="10"/>
  <c r="O31" i="11"/>
  <c r="N31" i="13"/>
  <c r="N31" i="10"/>
  <c r="O4" i="11"/>
  <c r="N4" i="13"/>
  <c r="N4" i="10"/>
  <c r="O28" i="11"/>
  <c r="N28" i="13"/>
  <c r="N28" i="10"/>
  <c r="P24" i="11"/>
  <c r="O24" i="13"/>
  <c r="O24" i="10"/>
  <c r="O27" i="11"/>
  <c r="N27" i="13"/>
  <c r="N27" i="10"/>
  <c r="P21" i="11"/>
  <c r="O21" i="13"/>
  <c r="O21" i="10"/>
  <c r="O20" i="11"/>
  <c r="N20" i="13"/>
  <c r="N20" i="10"/>
  <c r="P8" i="11"/>
  <c r="O8" i="13"/>
  <c r="O8" i="10"/>
  <c r="O19" i="11"/>
  <c r="N19" i="13"/>
  <c r="N19" i="10"/>
  <c r="O11" i="11"/>
  <c r="N11" i="13"/>
  <c r="N11" i="10"/>
  <c r="O29" i="11"/>
  <c r="N29" i="13"/>
  <c r="N29" i="10"/>
  <c r="O14" i="11"/>
  <c r="N14" i="13"/>
  <c r="N14" i="10"/>
  <c r="P34" i="11"/>
  <c r="O34" i="13"/>
  <c r="O34" i="10"/>
  <c r="P8" i="13" l="1"/>
  <c r="P8" i="10"/>
  <c r="Q8" i="11"/>
  <c r="P27" i="11"/>
  <c r="O27" i="13"/>
  <c r="O27" i="10"/>
  <c r="P6" i="11"/>
  <c r="O6" i="13"/>
  <c r="O6" i="10"/>
  <c r="P11" i="11"/>
  <c r="O11" i="13"/>
  <c r="O11" i="10"/>
  <c r="P4" i="11"/>
  <c r="O4" i="13"/>
  <c r="O4" i="10"/>
  <c r="P36" i="11"/>
  <c r="O36" i="13"/>
  <c r="O36" i="10"/>
  <c r="P23" i="11"/>
  <c r="O23" i="13"/>
  <c r="O23" i="10"/>
  <c r="Q30" i="13"/>
  <c r="R30" i="11"/>
  <c r="Q30" i="10"/>
  <c r="P7" i="11"/>
  <c r="O7" i="13"/>
  <c r="O7" i="10"/>
  <c r="P24" i="13"/>
  <c r="Q24" i="11"/>
  <c r="P24" i="10"/>
  <c r="P25" i="11"/>
  <c r="O25" i="13"/>
  <c r="O25" i="10"/>
  <c r="P2" i="13"/>
  <c r="Q2" i="11"/>
  <c r="P2" i="10"/>
  <c r="P34" i="13"/>
  <c r="Q34" i="11"/>
  <c r="P34" i="10"/>
  <c r="P13" i="13"/>
  <c r="Q13" i="11"/>
  <c r="P13" i="10"/>
  <c r="P31" i="11"/>
  <c r="O31" i="13"/>
  <c r="O31" i="10"/>
  <c r="P17" i="13"/>
  <c r="P17" i="10"/>
  <c r="Q17" i="11"/>
  <c r="P12" i="11"/>
  <c r="O12" i="13"/>
  <c r="O12" i="10"/>
  <c r="P26" i="11"/>
  <c r="O26" i="13"/>
  <c r="O26" i="10"/>
  <c r="R9" i="11"/>
  <c r="Q9" i="13"/>
  <c r="Q9" i="10"/>
  <c r="P21" i="13"/>
  <c r="P21" i="10"/>
  <c r="Q21" i="11"/>
  <c r="P33" i="11"/>
  <c r="O33" i="13"/>
  <c r="O33" i="10"/>
  <c r="P10" i="11"/>
  <c r="O10" i="13"/>
  <c r="O10" i="10"/>
  <c r="P16" i="11"/>
  <c r="O16" i="13"/>
  <c r="O16" i="10"/>
  <c r="P5" i="13"/>
  <c r="P5" i="10"/>
  <c r="Q5" i="11"/>
  <c r="P32" i="13"/>
  <c r="P32" i="10"/>
  <c r="Q32" i="11"/>
  <c r="P35" i="11"/>
  <c r="O35" i="13"/>
  <c r="O35" i="10"/>
  <c r="P20" i="11"/>
  <c r="O20" i="13"/>
  <c r="O20" i="10"/>
  <c r="P22" i="11"/>
  <c r="O22" i="13"/>
  <c r="O22" i="10"/>
  <c r="P14" i="11"/>
  <c r="O14" i="13"/>
  <c r="O14" i="10"/>
  <c r="P19" i="11"/>
  <c r="O19" i="13"/>
  <c r="O19" i="10"/>
  <c r="P29" i="11"/>
  <c r="O29" i="13"/>
  <c r="O29" i="10"/>
  <c r="P28" i="11"/>
  <c r="O28" i="13"/>
  <c r="O28" i="10"/>
  <c r="P15" i="11"/>
  <c r="O15" i="13"/>
  <c r="O15" i="10"/>
  <c r="P18" i="11"/>
  <c r="O18" i="13"/>
  <c r="O18" i="10"/>
  <c r="P3" i="11"/>
  <c r="O3" i="13"/>
  <c r="O3" i="10"/>
  <c r="Q5" i="13" l="1"/>
  <c r="R5" i="11"/>
  <c r="Q5" i="10"/>
  <c r="P3" i="13"/>
  <c r="P3" i="10"/>
  <c r="Q3" i="11"/>
  <c r="P19" i="13"/>
  <c r="P19" i="10"/>
  <c r="Q19" i="11"/>
  <c r="P20" i="13"/>
  <c r="P20" i="10"/>
  <c r="Q20" i="11"/>
  <c r="P25" i="13"/>
  <c r="P25" i="10"/>
  <c r="Q25" i="11"/>
  <c r="P6" i="13"/>
  <c r="P6" i="10"/>
  <c r="Q6" i="11"/>
  <c r="P28" i="13"/>
  <c r="P28" i="10"/>
  <c r="Q28" i="11"/>
  <c r="R34" i="11"/>
  <c r="Q34" i="13"/>
  <c r="Q34" i="10"/>
  <c r="P10" i="13"/>
  <c r="P10" i="10"/>
  <c r="Q10" i="11"/>
  <c r="P36" i="13"/>
  <c r="Q36" i="11"/>
  <c r="P36" i="10"/>
  <c r="R9" i="10"/>
  <c r="R9" i="13"/>
  <c r="R30" i="13"/>
  <c r="R30" i="10"/>
  <c r="P14" i="13"/>
  <c r="P14" i="10"/>
  <c r="Q14" i="11"/>
  <c r="Q24" i="13"/>
  <c r="R24" i="11"/>
  <c r="Q24" i="10"/>
  <c r="P18" i="13"/>
  <c r="Q18" i="11"/>
  <c r="P18" i="10"/>
  <c r="P35" i="13"/>
  <c r="Q35" i="11"/>
  <c r="P35" i="10"/>
  <c r="P29" i="13"/>
  <c r="P29" i="10"/>
  <c r="Q29" i="11"/>
  <c r="P31" i="13"/>
  <c r="P31" i="10"/>
  <c r="Q31" i="11"/>
  <c r="Q8" i="13"/>
  <c r="Q8" i="10"/>
  <c r="R8" i="11"/>
  <c r="P4" i="13"/>
  <c r="P4" i="10"/>
  <c r="Q4" i="11"/>
  <c r="Q21" i="13"/>
  <c r="Q21" i="10"/>
  <c r="R21" i="11"/>
  <c r="P27" i="13"/>
  <c r="P27" i="10"/>
  <c r="Q27" i="11"/>
  <c r="P16" i="13"/>
  <c r="P16" i="10"/>
  <c r="Q16" i="11"/>
  <c r="Q17" i="10"/>
  <c r="R17" i="11"/>
  <c r="Q17" i="13"/>
  <c r="P33" i="13"/>
  <c r="P33" i="10"/>
  <c r="Q33" i="11"/>
  <c r="P26" i="13"/>
  <c r="Q26" i="11"/>
  <c r="P26" i="10"/>
  <c r="R32" i="11"/>
  <c r="Q32" i="10"/>
  <c r="Q32" i="13"/>
  <c r="Q2" i="10"/>
  <c r="Q2" i="13"/>
  <c r="R2" i="11"/>
  <c r="P23" i="13"/>
  <c r="Q23" i="11"/>
  <c r="P23" i="10"/>
  <c r="P22" i="13"/>
  <c r="P22" i="10"/>
  <c r="Q22" i="11"/>
  <c r="P11" i="13"/>
  <c r="P11" i="10"/>
  <c r="Q11" i="11"/>
  <c r="P15" i="13"/>
  <c r="P15" i="10"/>
  <c r="Q15" i="11"/>
  <c r="P12" i="13"/>
  <c r="P12" i="10"/>
  <c r="Q12" i="11"/>
  <c r="Q13" i="13"/>
  <c r="Q13" i="10"/>
  <c r="R13" i="11"/>
  <c r="P7" i="13"/>
  <c r="P7" i="10"/>
  <c r="Q7" i="11"/>
  <c r="Q22" i="13" l="1"/>
  <c r="R22" i="11"/>
  <c r="Q22" i="10"/>
  <c r="R7" i="11"/>
  <c r="Q7" i="10"/>
  <c r="Q7" i="13"/>
  <c r="Q25" i="13"/>
  <c r="R25" i="11"/>
  <c r="Q25" i="10"/>
  <c r="Q15" i="10"/>
  <c r="Q15" i="13"/>
  <c r="R15" i="11"/>
  <c r="R34" i="10"/>
  <c r="R34" i="13"/>
  <c r="R3" i="11"/>
  <c r="Q3" i="10"/>
  <c r="Q3" i="13"/>
  <c r="R17" i="13"/>
  <c r="R17" i="10"/>
  <c r="Q14" i="13"/>
  <c r="Q14" i="10"/>
  <c r="R14" i="11"/>
  <c r="R31" i="11"/>
  <c r="Q31" i="10"/>
  <c r="Q31" i="13"/>
  <c r="Q20" i="13"/>
  <c r="R20" i="11"/>
  <c r="Q20" i="10"/>
  <c r="R32" i="13"/>
  <c r="R32" i="10"/>
  <c r="Q28" i="13"/>
  <c r="R28" i="11"/>
  <c r="Q28" i="10"/>
  <c r="R13" i="10"/>
  <c r="R13" i="13"/>
  <c r="R23" i="11"/>
  <c r="Q23" i="13"/>
  <c r="Q23" i="10"/>
  <c r="R11" i="11"/>
  <c r="Q11" i="10"/>
  <c r="Q11" i="13"/>
  <c r="Q26" i="13"/>
  <c r="Q26" i="10"/>
  <c r="R26" i="11"/>
  <c r="Q16" i="10"/>
  <c r="R16" i="11"/>
  <c r="Q16" i="13"/>
  <c r="Q10" i="13"/>
  <c r="R10" i="11"/>
  <c r="Q10" i="10"/>
  <c r="R27" i="11"/>
  <c r="Q27" i="10"/>
  <c r="Q27" i="13"/>
  <c r="R8" i="10"/>
  <c r="R8" i="13"/>
  <c r="R21" i="13"/>
  <c r="R21" i="10"/>
  <c r="Q36" i="13"/>
  <c r="Q36" i="10"/>
  <c r="R36" i="11"/>
  <c r="R2" i="13"/>
  <c r="R2" i="10"/>
  <c r="Q4" i="13"/>
  <c r="R4" i="11"/>
  <c r="Q4" i="10"/>
  <c r="Q18" i="13"/>
  <c r="Q18" i="10"/>
  <c r="R18" i="11"/>
  <c r="Q6" i="13"/>
  <c r="R6" i="11"/>
  <c r="Q6" i="10"/>
  <c r="R5" i="10"/>
  <c r="R5" i="13"/>
  <c r="R24" i="13"/>
  <c r="R24" i="10"/>
  <c r="R35" i="11"/>
  <c r="Q35" i="10"/>
  <c r="Q35" i="13"/>
  <c r="Q12" i="13"/>
  <c r="R12" i="11"/>
  <c r="Q12" i="10"/>
  <c r="Q33" i="13"/>
  <c r="R33" i="11"/>
  <c r="Q33" i="10"/>
  <c r="R29" i="11"/>
  <c r="Q29" i="10"/>
  <c r="Q29" i="13"/>
  <c r="R19" i="11"/>
  <c r="Q19" i="10"/>
  <c r="Q19" i="13"/>
  <c r="R12" i="13" l="1"/>
  <c r="R12" i="10"/>
  <c r="R3" i="10"/>
  <c r="R3" i="13"/>
  <c r="R16" i="13"/>
  <c r="R16" i="10"/>
  <c r="R14" i="13"/>
  <c r="R14" i="10"/>
  <c r="R31" i="13"/>
  <c r="R31" i="10"/>
  <c r="R6" i="10"/>
  <c r="R6" i="13"/>
  <c r="R18" i="13"/>
  <c r="R18" i="10"/>
  <c r="R26" i="13"/>
  <c r="R26" i="10"/>
  <c r="R23" i="13"/>
  <c r="R23" i="10"/>
  <c r="R15" i="13"/>
  <c r="R15" i="10"/>
  <c r="R7" i="10"/>
  <c r="R7" i="13"/>
  <c r="R19" i="13"/>
  <c r="R19" i="10"/>
  <c r="R28" i="13"/>
  <c r="R28" i="10"/>
  <c r="R35" i="13"/>
  <c r="R35" i="10"/>
  <c r="R36" i="13"/>
  <c r="R36" i="10"/>
  <c r="R33" i="10"/>
  <c r="R33" i="13"/>
  <c r="R27" i="13"/>
  <c r="R27" i="10"/>
  <c r="R20" i="13"/>
  <c r="R20" i="10"/>
  <c r="R4" i="10"/>
  <c r="R4" i="13"/>
  <c r="R25" i="13"/>
  <c r="R25" i="10"/>
  <c r="R29" i="13"/>
  <c r="R29" i="10"/>
  <c r="R22" i="13"/>
  <c r="R22" i="10"/>
  <c r="R11" i="10"/>
  <c r="R11" i="13"/>
  <c r="R10" i="13"/>
  <c r="R10" i="10"/>
</calcChain>
</file>

<file path=xl/sharedStrings.xml><?xml version="1.0" encoding="utf-8"?>
<sst xmlns="http://schemas.openxmlformats.org/spreadsheetml/2006/main" count="1299" uniqueCount="161">
  <si>
    <t>A</t>
  </si>
  <si>
    <t>B</t>
  </si>
  <si>
    <t>2018</t>
  </si>
  <si>
    <t>2019</t>
  </si>
  <si>
    <t>Papua</t>
  </si>
  <si>
    <t>DKI Jakarta</t>
  </si>
  <si>
    <t>Jawa Barat</t>
  </si>
  <si>
    <t xml:space="preserve">Gorontalo </t>
  </si>
  <si>
    <t>Sulawesi Barat</t>
  </si>
  <si>
    <t>Jawa Tengah</t>
  </si>
  <si>
    <t>Kepulauan Riau</t>
  </si>
  <si>
    <t>Sumatera Utara</t>
  </si>
  <si>
    <t xml:space="preserve">Aceh </t>
  </si>
  <si>
    <t>Sumatera Barat</t>
  </si>
  <si>
    <t xml:space="preserve">Riau </t>
  </si>
  <si>
    <t xml:space="preserve">Jambi </t>
  </si>
  <si>
    <t>Sumatera Selatan</t>
  </si>
  <si>
    <t xml:space="preserve">Bengkulu </t>
  </si>
  <si>
    <t xml:space="preserve">Lampung </t>
  </si>
  <si>
    <t>D.I. Yogyakarta</t>
  </si>
  <si>
    <t>Jawa Timur</t>
  </si>
  <si>
    <t xml:space="preserve">Banten </t>
  </si>
  <si>
    <t xml:space="preserve">Bali </t>
  </si>
  <si>
    <t>Kalimantan Barat</t>
  </si>
  <si>
    <t>Kalimantan Tengah</t>
  </si>
  <si>
    <t>Kalimantan Selatan</t>
  </si>
  <si>
    <t>Kalimantan Timur</t>
  </si>
  <si>
    <t xml:space="preserve">Maluku </t>
  </si>
  <si>
    <t>Maluku Utara</t>
  </si>
  <si>
    <t>Papua Barat</t>
  </si>
  <si>
    <t>Kalimantan Utara</t>
  </si>
  <si>
    <t>Sulawesi Utara</t>
  </si>
  <si>
    <t>Sulawesi Tengah</t>
  </si>
  <si>
    <t>Sulawesi Selatan</t>
  </si>
  <si>
    <t>Sulawesi Tenggara</t>
  </si>
  <si>
    <t>Kepulauan Bangka Belitung</t>
  </si>
  <si>
    <t>Nusa Tenggara Barat</t>
  </si>
  <si>
    <t>Nusa Tenggara Timur</t>
  </si>
  <si>
    <t>Rata-rata/avg</t>
  </si>
  <si>
    <t>www.bps.go.</t>
  </si>
  <si>
    <t>2020</t>
  </si>
  <si>
    <t>2016</t>
  </si>
  <si>
    <t>2017</t>
  </si>
  <si>
    <t>www.bps.</t>
  </si>
  <si>
    <t>2015</t>
  </si>
  <si>
    <t>2014</t>
  </si>
  <si>
    <t>2013</t>
  </si>
  <si>
    <t>2012</t>
  </si>
  <si>
    <t>2011</t>
  </si>
  <si>
    <t>2010</t>
  </si>
  <si>
    <t>2009</t>
  </si>
  <si>
    <t>bps.go.</t>
  </si>
  <si>
    <t>2008</t>
  </si>
  <si>
    <t>2007</t>
  </si>
  <si>
    <t>2006</t>
  </si>
  <si>
    <t>2005</t>
  </si>
  <si>
    <t>-</t>
  </si>
  <si>
    <t>Provinsi</t>
  </si>
  <si>
    <t>Pulau</t>
  </si>
  <si>
    <t>BURUH/KARYAWAN/PEGAWAI/EMPLOYEE</t>
  </si>
  <si>
    <r>
      <t>PEKERJA*)</t>
    </r>
    <r>
      <rPr>
        <b/>
        <sz val="11"/>
        <color theme="0"/>
        <rFont val="游ゴシック"/>
        <family val="2"/>
        <scheme val="minor"/>
      </rPr>
      <t>Pekerja terdiri atas buruh/karyawan/pegawai, pekerja bebas di pertanian dan pekerja bebas di nonpertanian</t>
    </r>
  </si>
  <si>
    <t xml:space="preserve">Sumatera </t>
  </si>
  <si>
    <t>Jawa</t>
  </si>
  <si>
    <t>Balinusra</t>
  </si>
  <si>
    <t>Kalimantan</t>
  </si>
  <si>
    <t>Sulampua</t>
  </si>
  <si>
    <t>Nasional</t>
  </si>
  <si>
    <t>PEKERJA*)Pekerja terdiri atas buruh/karyawan/pegawai, pekerja bebas di pertanian dan pekerja bebas di nonpertanian</t>
  </si>
  <si>
    <t>Row Labels</t>
  </si>
  <si>
    <t>Grand Total</t>
  </si>
  <si>
    <t>Average of 2005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</si>
  <si>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</si>
  <si>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</si>
  <si>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</si>
  <si>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</si>
  <si>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</si>
  <si>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</si>
  <si>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</si>
  <si>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</si>
  <si>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</si>
  <si>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</si>
  <si>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</si>
  <si>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</si>
  <si>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</si>
  <si>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</si>
  <si>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</si>
  <si>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Region</t>
  </si>
  <si>
    <t>Province</t>
  </si>
  <si>
    <t>SUMATERA</t>
  </si>
  <si>
    <t>Aceh</t>
  </si>
  <si>
    <t>North Sumatera</t>
  </si>
  <si>
    <t>West Sumatera</t>
  </si>
  <si>
    <t>Riau</t>
  </si>
  <si>
    <t>Jambi</t>
  </si>
  <si>
    <t>Bengkulu</t>
  </si>
  <si>
    <t>South Sumatera</t>
  </si>
  <si>
    <t>Bangka Belitung</t>
  </si>
  <si>
    <t>Lampung</t>
  </si>
  <si>
    <t>JAWA</t>
  </si>
  <si>
    <t>Jakarta</t>
  </si>
  <si>
    <t>Banten</t>
  </si>
  <si>
    <t>West Java</t>
  </si>
  <si>
    <t>Central Java</t>
  </si>
  <si>
    <t>Yogyakarta</t>
  </si>
  <si>
    <t>East Java</t>
  </si>
  <si>
    <t>BALNUSTRA</t>
  </si>
  <si>
    <t>Bali</t>
  </si>
  <si>
    <t>West Nusa Tenggara</t>
  </si>
  <si>
    <t>East Nusa Tenggara</t>
  </si>
  <si>
    <t>KALIMANTAN</t>
  </si>
  <si>
    <t>West Kalimantan</t>
  </si>
  <si>
    <t>Central Kalimantan</t>
  </si>
  <si>
    <t>South Kalimantan</t>
  </si>
  <si>
    <t>East Kalimantan</t>
  </si>
  <si>
    <t>North Kalimantan</t>
  </si>
  <si>
    <t>SULAWESI</t>
  </si>
  <si>
    <t>North Sulawesi</t>
  </si>
  <si>
    <t>Central Sulawesi</t>
  </si>
  <si>
    <t>South Sulawesi</t>
  </si>
  <si>
    <t>Southeast Sulawesi</t>
  </si>
  <si>
    <t>Gorontalo</t>
  </si>
  <si>
    <t>MAPUA</t>
  </si>
  <si>
    <t>Maluku</t>
  </si>
  <si>
    <t>North Maluku</t>
  </si>
  <si>
    <t>West Papua</t>
  </si>
  <si>
    <t>West Sulawesi</t>
  </si>
  <si>
    <t>ID</t>
  </si>
  <si>
    <t>Region</t>
    <phoneticPr fontId="3"/>
  </si>
  <si>
    <t>Sumatra</t>
    <phoneticPr fontId="3"/>
  </si>
  <si>
    <t>Province</t>
    <phoneticPr fontId="3"/>
  </si>
  <si>
    <t>Aceh</t>
    <phoneticPr fontId="3"/>
  </si>
  <si>
    <t>North Sumatera</t>
    <phoneticPr fontId="3"/>
  </si>
  <si>
    <t>West Sumatera</t>
    <phoneticPr fontId="3"/>
  </si>
  <si>
    <t>Riau</t>
    <phoneticPr fontId="3"/>
  </si>
  <si>
    <t>Jambi</t>
    <phoneticPr fontId="3"/>
  </si>
  <si>
    <t>South Sumatera</t>
    <phoneticPr fontId="3"/>
  </si>
  <si>
    <t>Bengkulu</t>
    <phoneticPr fontId="3"/>
  </si>
  <si>
    <t>Lampung</t>
    <phoneticPr fontId="3"/>
  </si>
  <si>
    <t>Bangka Belitung</t>
    <phoneticPr fontId="3"/>
  </si>
  <si>
    <t>Riau Islands</t>
  </si>
  <si>
    <t>Riau Islands</t>
    <phoneticPr fontId="3"/>
  </si>
  <si>
    <t>Jakarta</t>
    <phoneticPr fontId="3"/>
  </si>
  <si>
    <t>West Java</t>
    <phoneticPr fontId="3"/>
  </si>
  <si>
    <t>Central Java</t>
    <phoneticPr fontId="3"/>
  </si>
  <si>
    <t>Yogyakarta</t>
    <phoneticPr fontId="3"/>
  </si>
  <si>
    <t>East Java</t>
    <phoneticPr fontId="3"/>
  </si>
  <si>
    <t>Banten</t>
    <phoneticPr fontId="3"/>
  </si>
  <si>
    <t>Bali</t>
    <phoneticPr fontId="3"/>
  </si>
  <si>
    <t>West Nusa Tenggara</t>
    <phoneticPr fontId="3"/>
  </si>
  <si>
    <t>East Nusa Tenggara</t>
    <phoneticPr fontId="3"/>
  </si>
  <si>
    <t>Gorontalo</t>
    <phoneticPr fontId="3"/>
  </si>
  <si>
    <t>West Sulawesi</t>
    <phoneticPr fontId="3"/>
  </si>
  <si>
    <t>Maluku</t>
    <phoneticPr fontId="3"/>
  </si>
  <si>
    <t>North Maluku</t>
    <phoneticPr fontId="3"/>
  </si>
  <si>
    <t>West Papua</t>
    <phoneticPr fontId="3"/>
  </si>
  <si>
    <t>Papua</t>
    <phoneticPr fontId="3"/>
  </si>
  <si>
    <t>National</t>
  </si>
  <si>
    <t>National</t>
    <phoneticPr fontId="3"/>
  </si>
  <si>
    <t>INDONESIA</t>
  </si>
  <si>
    <t>INDONESIA</t>
    <phoneticPr fontId="3"/>
  </si>
  <si>
    <t>Yr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</si>
</sst>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"/>
  </numFmts>
  <fonts count="4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7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0" fillId="2" borderId="0" xfId="0" applyFill="1"/>
    <xf numFmtId="0" fontId="1" fillId="4" borderId="0" xfId="0" applyFont="1" applyFill="1"/>
    <xf numFmtId="0" fontId="1" fillId="2" borderId="0" xfId="0" quotePrefix="1" applyFont="1" applyFill="1" applyAlignment="1"/>
    <xf numFmtId="0" fontId="1" fillId="2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quotePrefix="1" applyFont="1" applyFill="1" applyAlignment="1"/>
    <xf numFmtId="177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76" formatCode="_(* #,##0.00_);_(* \(#,##0.00\);_(* &quot;-&quot;??_);_(@_)"/>
    </dxf>
    <dxf>
      <numFmt numFmtId="178" formatCode="_(* #,##0.000_);_(* \(#,##0.000\);_(* &quot;-&quot;??_);_(@_)"/>
    </dxf>
    <dxf>
      <numFmt numFmtId="176" formatCode="_(* #,##0.00_);_(* \(#,##0.00\);_(* &quot;-&quot;??_);_(@_)"/>
    </dxf>
    <dxf>
      <numFmt numFmtId="176" formatCode="_(* #,##0.00_);_(* \(#,##0.00\);_(* &quot;-&quot;??_);_(@_)"/>
    </dxf>
    <dxf>
      <numFmt numFmtId="178" formatCode="_(* #,##0.000_);_(* \(#,##0.000\);_(* &quot;-&quot;??_);_(@_)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07287847222" createdVersion="6" refreshedVersion="6" minRefreshableVersion="3" recordCount="35" xr:uid="{00000000-000A-0000-FFFF-FFFF00000000}">
  <cacheSource type="worksheet">
    <worksheetSource ref="A3:S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701.63" maxValue="1524.1389999999999"/>
    </cacheField>
    <cacheField name="2006" numFmtId="177">
      <sharedItems containsString="0" containsBlank="1" containsNumber="1" minValue="689.81899999999996" maxValue="1728.9690000000001"/>
    </cacheField>
    <cacheField name="2007" numFmtId="177">
      <sharedItems containsString="0" containsBlank="1" containsNumber="1" minValue="769.5" maxValue="1694.1" count="35">
        <n v="1260.5999999999999"/>
        <n v="1009.7"/>
        <n v="1064.5"/>
        <n v="1233.7"/>
        <n v="928"/>
        <n v="983.9"/>
        <n v="1125.5999999999999"/>
        <n v="844.7"/>
        <n v="963.5"/>
        <n v="1544.9"/>
        <n v="1510.7"/>
        <n v="1100.8"/>
        <n v="769.5"/>
        <n v="993.5"/>
        <n v="868.1"/>
        <n v="1178.9000000000001"/>
        <n v="1123.9000000000001"/>
        <n v="942.1"/>
        <n v="1096.0999999999999"/>
        <n v="1060.5999999999999"/>
        <n v="1037.5999999999999"/>
        <n v="1040.9000000000001"/>
        <n v="1694.1"/>
        <m/>
        <n v="1109.2"/>
        <n v="1022"/>
        <n v="1004.3"/>
        <n v="995.9"/>
        <n v="785.3"/>
        <n v="959.6"/>
        <n v="1179.0999999999999"/>
        <n v="1179.5"/>
        <n v="1542.9"/>
        <n v="1643.9"/>
        <n v="1049.2"/>
      </sharedItems>
    </cacheField>
    <cacheField name="2008" numFmtId="177">
      <sharedItems containsString="0" containsBlank="1" containsNumber="1" minValue="829" maxValue="1791.5"/>
    </cacheField>
    <cacheField name="2009" numFmtId="177">
      <sharedItems containsString="0" containsBlank="1" containsNumber="1" minValue="940.2" maxValue="2124.6"/>
    </cacheField>
    <cacheField name="2010" numFmtId="177">
      <sharedItems containsString="0" containsBlank="1" containsNumber="1" minValue="981" maxValue="2164.8000000000002"/>
    </cacheField>
    <cacheField name="2011" numFmtId="177">
      <sharedItems containsString="0" containsBlank="1" containsNumber="1" minValue="1166.0999999999999" maxValue="2359.8000000000002"/>
    </cacheField>
    <cacheField name="2012" numFmtId="177">
      <sharedItems containsString="0" containsBlank="1" containsNumber="1" minValue="1220.8" maxValue="2454"/>
    </cacheField>
    <cacheField name="2013" numFmtId="177">
      <sharedItems containsString="0" containsBlank="1" containsNumber="1" minValue="1306.2" maxValue="2527.4"/>
    </cacheField>
    <cacheField name="2014" numFmtId="177">
      <sharedItems containsString="0" containsBlank="1" containsNumber="1" minValue="1378.1" maxValue="2871.8"/>
    </cacheField>
    <cacheField name="2015" numFmtId="177">
      <sharedItems containsSemiMixedTypes="0" containsString="0" containsNumber="1" minValue="1455" maxValue="3411.1"/>
    </cacheField>
    <cacheField name="2016" numFmtId="177">
      <sharedItems containsSemiMixedTypes="0" containsString="0" containsNumber="1" minValue="1703.7" maxValue="3503.4"/>
    </cacheField>
    <cacheField name="2017" numFmtId="177">
      <sharedItems containsSemiMixedTypes="0" containsString="0" containsNumber="1" minValue="1988.1" maxValue="4067.6"/>
    </cacheField>
    <cacheField name="2018" numFmtId="177">
      <sharedItems containsSemiMixedTypes="0" containsString="0" containsNumber="1" minValue="1946" maxValue="4097.8999999999996"/>
    </cacheField>
    <cacheField name="2019" numFmtId="177">
      <sharedItems containsSemiMixedTypes="0" containsString="0" containsNumber="1" minValue="2145.3000000000002" maxValue="4462.3999999999996"/>
    </cacheField>
    <cacheField name="2020" numFmtId="177">
      <sharedItems containsSemiMixedTypes="0" containsString="0" containsNumber="1" minValue="2217.1" maxValue="4560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11776157409" createdVersion="6" refreshedVersion="6" minRefreshableVersion="3" recordCount="35" xr:uid="{00000000-000A-0000-FFFF-FFFF01000000}">
  <cacheSource type="worksheet">
    <worksheetSource ref="W3:AO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629.76300000000003" maxValue="1517.202"/>
    </cacheField>
    <cacheField name="2006" numFmtId="177">
      <sharedItems containsString="0" containsBlank="1" containsNumber="1" minValue="611.66399999999999" maxValue="1727.442"/>
    </cacheField>
    <cacheField name="2007" numFmtId="177">
      <sharedItems containsString="0" containsBlank="1" containsNumber="1" minValue="635.29999999999995" maxValue="1632.5"/>
    </cacheField>
    <cacheField name="2008" numFmtId="177">
      <sharedItems containsString="0" containsBlank="1" containsNumber="1" minValue="688.2" maxValue="1696.6"/>
    </cacheField>
    <cacheField name="2009" numFmtId="177">
      <sharedItems containsString="0" containsBlank="1" containsNumber="1" minValue="755.3" maxValue="2017.5"/>
    </cacheField>
    <cacheField name="2010" numFmtId="177">
      <sharedItems containsString="0" containsBlank="1" containsNumber="1" minValue="810.3" maxValue="2130.6999999999998"/>
    </cacheField>
    <cacheField name="2011" numFmtId="177">
      <sharedItems containsString="0" containsBlank="1" containsNumber="1" minValue="972" maxValue="2287.5"/>
    </cacheField>
    <cacheField name="2012" numFmtId="177">
      <sharedItems containsString="0" containsBlank="1" containsNumber="1" minValue="1041.9000000000001" maxValue="2391.3000000000002"/>
    </cacheField>
    <cacheField name="2013" numFmtId="177">
      <sharedItems containsString="0" containsBlank="1" containsNumber="1" minValue="1126" maxValue="2437.1"/>
    </cacheField>
    <cacheField name="2014" numFmtId="177">
      <sharedItems containsString="0" containsBlank="1" containsNumber="1" minValue="1231.2" maxValue="2792.1"/>
    </cacheField>
    <cacheField name="2015" numFmtId="177">
      <sharedItems containsSemiMixedTypes="0" containsString="0" containsNumber="1" minValue="1319.6" maxValue="3326.4"/>
    </cacheField>
    <cacheField name="2016" numFmtId="177">
      <sharedItems containsSemiMixedTypes="0" containsString="0" containsNumber="1" minValue="1538.3" maxValue="3410.8"/>
    </cacheField>
    <cacheField name="2017" numFmtId="177">
      <sharedItems containsSemiMixedTypes="0" containsString="0" containsNumber="1" minValue="1743.2" maxValue="3976.4"/>
    </cacheField>
    <cacheField name="2018" numFmtId="177">
      <sharedItems containsSemiMixedTypes="0" containsString="0" containsNumber="1" minValue="1728.5" maxValue="3985.4"/>
    </cacheField>
    <cacheField name="2019" numFmtId="177">
      <sharedItems containsSemiMixedTypes="0" containsString="0" containsNumber="1" minValue="1950.5" maxValue="4413.6000000000004"/>
    </cacheField>
    <cacheField name="2020" numFmtId="177">
      <sharedItems containsSemiMixedTypes="0" containsString="0" containsNumber="1" minValue="2043.8" maxValue="4502.8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Aceh "/>
    <n v="1102.6869999999999"/>
    <n v="1196.115"/>
    <x v="0"/>
    <n v="1348.9"/>
    <n v="1420.4"/>
    <n v="1456.8"/>
    <n v="1497.5"/>
    <n v="1567.9"/>
    <n v="1660.6"/>
    <n v="1731.2"/>
    <n v="1744.6"/>
    <n v="1918.7"/>
    <n v="2402.1"/>
    <n v="2192.6999999999998"/>
    <n v="2400.3000000000002"/>
    <n v="2549.4"/>
  </r>
  <r>
    <x v="0"/>
    <s v="Sumatera Utara"/>
    <n v="808.13599999999997"/>
    <n v="889.47699999999998"/>
    <x v="1"/>
    <n v="1093"/>
    <n v="1301.7"/>
    <n v="1344"/>
    <n v="1425.4"/>
    <n v="1477.5"/>
    <n v="1579.6"/>
    <n v="1676"/>
    <n v="1741.6"/>
    <n v="1921.4"/>
    <n v="2297.1999999999998"/>
    <n v="2152.6"/>
    <n v="2349.6"/>
    <n v="2436"/>
  </r>
  <r>
    <x v="0"/>
    <s v="Sumatera Barat"/>
    <n v="1112.4559999999999"/>
    <n v="1116.1579999999999"/>
    <x v="2"/>
    <n v="1152.5999999999999"/>
    <n v="1430.9"/>
    <n v="1488.1"/>
    <n v="1640.6"/>
    <n v="1716.5"/>
    <n v="1770.1"/>
    <n v="1881.1"/>
    <n v="1899.5"/>
    <n v="2013.9"/>
    <n v="2473.1999999999998"/>
    <n v="2394.4"/>
    <n v="2564.3000000000002"/>
    <n v="2769.3"/>
  </r>
  <r>
    <x v="0"/>
    <s v="Riau "/>
    <n v="1218.72"/>
    <n v="1213.1400000000001"/>
    <x v="3"/>
    <n v="1307.9000000000001"/>
    <n v="1359.5"/>
    <n v="1422.8"/>
    <n v="1739.9"/>
    <n v="1817.7"/>
    <n v="1929.2"/>
    <n v="2134.1"/>
    <n v="2099.4"/>
    <n v="2307.6999999999998"/>
    <n v="2545.8000000000002"/>
    <n v="2280.1"/>
    <n v="2688.4"/>
    <n v="2776.2"/>
  </r>
  <r>
    <x v="0"/>
    <s v="Jambi "/>
    <n v="1012.558"/>
    <n v="1182.479"/>
    <x v="4"/>
    <n v="1002.3"/>
    <n v="1244"/>
    <n v="1300.5"/>
    <n v="1349.6"/>
    <n v="1395.5"/>
    <n v="1527.9"/>
    <n v="1764.2"/>
    <n v="1860"/>
    <n v="1976.8"/>
    <n v="2204.6"/>
    <n v="2093.3000000000002"/>
    <n v="2313.1999999999998"/>
    <n v="2433.1"/>
  </r>
  <r>
    <x v="0"/>
    <s v="Sumatera Selatan"/>
    <n v="825.154"/>
    <n v="987.94500000000005"/>
    <x v="5"/>
    <n v="1067.8"/>
    <n v="1195.0999999999999"/>
    <n v="1222.4000000000001"/>
    <n v="1418.6"/>
    <n v="1475.1"/>
    <n v="1585.8"/>
    <n v="1596.2"/>
    <n v="1807.6"/>
    <n v="1958.7"/>
    <n v="2113.1999999999998"/>
    <n v="2050.8000000000002"/>
    <n v="2180"/>
    <n v="2256.5"/>
  </r>
  <r>
    <x v="0"/>
    <s v="Bengkulu "/>
    <n v="874.78399999999999"/>
    <n v="874.56100000000004"/>
    <x v="6"/>
    <n v="1211.8"/>
    <n v="1400.6"/>
    <n v="1441.8"/>
    <n v="1549.2"/>
    <n v="1587.2"/>
    <n v="1699.2"/>
    <n v="1867.6"/>
    <n v="1931.3"/>
    <n v="2048.4"/>
    <n v="2497.4"/>
    <n v="2427.8000000000002"/>
    <n v="2494.1999999999998"/>
    <n v="2548.6"/>
  </r>
  <r>
    <x v="0"/>
    <s v="Lampung "/>
    <n v="743.28899999999999"/>
    <n v="689.81899999999996"/>
    <x v="7"/>
    <n v="951.6"/>
    <n v="1056.2"/>
    <n v="1077.3"/>
    <n v="1166.0999999999999"/>
    <n v="1220.8"/>
    <n v="1306.2"/>
    <n v="1564.3"/>
    <n v="1714.3"/>
    <n v="1889"/>
    <n v="2238.6999999999998"/>
    <n v="2268.1"/>
    <n v="2290.6"/>
    <n v="2329.1"/>
  </r>
  <r>
    <x v="0"/>
    <s v="Kepulauan Bangka Belitung"/>
    <n v="916.89700000000005"/>
    <n v="1064.979"/>
    <x v="8"/>
    <n v="1014.7"/>
    <n v="1188.3"/>
    <n v="1247.0999999999999"/>
    <n v="1509.5"/>
    <n v="1572.8"/>
    <n v="1680"/>
    <n v="1933.8"/>
    <n v="1956.1"/>
    <n v="2214.1999999999998"/>
    <n v="2485.4"/>
    <n v="2518.6"/>
    <n v="2786.5"/>
    <n v="2911.2"/>
  </r>
  <r>
    <x v="0"/>
    <s v="Kepulauan Riau"/>
    <m/>
    <n v="1327.662"/>
    <x v="9"/>
    <n v="1632.5"/>
    <n v="1860.2"/>
    <n v="1897.9"/>
    <n v="2178.1999999999998"/>
    <n v="2277.3000000000002"/>
    <n v="2360"/>
    <n v="2744.9"/>
    <n v="3411.1"/>
    <n v="3503.4"/>
    <n v="3446.4"/>
    <n v="3559.8"/>
    <n v="3646.4"/>
    <n v="3972.6"/>
  </r>
  <r>
    <x v="1"/>
    <s v="DKI Jakarta"/>
    <n v="1100.874"/>
    <n v="1251.8420000000001"/>
    <x v="10"/>
    <n v="1618.6"/>
    <n v="1901.3"/>
    <n v="1925.7"/>
    <n v="2052.6999999999998"/>
    <n v="2129.6999999999998"/>
    <n v="2300.1999999999998"/>
    <n v="2871.8"/>
    <n v="2918.2"/>
    <n v="3180.4"/>
    <n v="4067.6"/>
    <n v="4097.8999999999996"/>
    <n v="4462.3999999999996"/>
    <n v="4560.1000000000004"/>
  </r>
  <r>
    <x v="1"/>
    <s v="Jawa Barat"/>
    <n v="929.21699999999998"/>
    <n v="992.68200000000002"/>
    <x v="11"/>
    <n v="1170.8"/>
    <n v="1308.5999999999999"/>
    <n v="1361.2"/>
    <n v="1511"/>
    <n v="1606.1"/>
    <n v="1669.3"/>
    <n v="1900.8"/>
    <n v="2004.5"/>
    <n v="2203.8000000000002"/>
    <n v="3057"/>
    <n v="2965.9"/>
    <n v="3053.7"/>
    <n v="3209.9"/>
  </r>
  <r>
    <x v="1"/>
    <s v="Jawa Tengah"/>
    <n v="701.63"/>
    <n v="788.53099999999995"/>
    <x v="12"/>
    <n v="829"/>
    <n v="940.2"/>
    <n v="981"/>
    <n v="1182.0999999999999"/>
    <n v="1239.8"/>
    <n v="1313.1"/>
    <n v="1378.1"/>
    <n v="1455"/>
    <n v="1703.7"/>
    <n v="1988.1"/>
    <n v="1946"/>
    <n v="2145.3000000000002"/>
    <n v="2251.8000000000002"/>
  </r>
  <r>
    <x v="1"/>
    <s v="D.I. Yogyakarta"/>
    <n v="759.00300000000004"/>
    <n v="860.08399999999995"/>
    <x v="13"/>
    <n v="1027.5999999999999"/>
    <n v="1148.2"/>
    <n v="1216.0999999999999"/>
    <n v="1360.7"/>
    <n v="1411.8"/>
    <n v="1539.2"/>
    <n v="1690.9"/>
    <n v="1745.7"/>
    <n v="2057.4"/>
    <n v="2345.1999999999998"/>
    <n v="2025.2"/>
    <n v="2230.9"/>
    <n v="2450.6999999999998"/>
  </r>
  <r>
    <x v="1"/>
    <s v="Jawa Timur"/>
    <n v="779.31100000000004"/>
    <n v="848.64300000000003"/>
    <x v="14"/>
    <n v="912.4"/>
    <n v="1019.2"/>
    <n v="1046.4000000000001"/>
    <n v="1207.8"/>
    <n v="1269.2"/>
    <n v="1344.1"/>
    <n v="1490.8"/>
    <n v="1612.5"/>
    <n v="1785.6"/>
    <n v="2166.1999999999998"/>
    <n v="2134.6"/>
    <n v="2287.5"/>
    <n v="2417.8000000000002"/>
  </r>
  <r>
    <x v="1"/>
    <s v="Banten "/>
    <n v="1093.1110000000001"/>
    <n v="1134.114"/>
    <x v="15"/>
    <n v="1260.4000000000001"/>
    <n v="1513"/>
    <n v="1564.4"/>
    <n v="1738.3"/>
    <n v="1843"/>
    <n v="1945.9"/>
    <n v="2366.6999999999998"/>
    <n v="2392.6"/>
    <n v="2648"/>
    <n v="3627.6"/>
    <n v="3664.4"/>
    <n v="3680.4"/>
    <n v="3951.3"/>
  </r>
  <r>
    <x v="2"/>
    <s v="Bali "/>
    <n v="872.36099999999999"/>
    <n v="1006.264"/>
    <x v="16"/>
    <n v="1212.2"/>
    <n v="1422.3"/>
    <n v="1460.3"/>
    <n v="1544.8"/>
    <n v="1602.4"/>
    <n v="1660.3"/>
    <n v="1883.2"/>
    <n v="1930.9"/>
    <n v="2251.5"/>
    <n v="2792.4"/>
    <n v="2608.8000000000002"/>
    <n v="3033"/>
    <n v="3082.4"/>
  </r>
  <r>
    <x v="2"/>
    <s v="Nusa Tenggara Barat"/>
    <n v="906.19"/>
    <n v="771.68100000000004"/>
    <x v="17"/>
    <n v="1008.5"/>
    <n v="1224.5999999999999"/>
    <n v="1346.7"/>
    <n v="1319.8"/>
    <n v="1400.8"/>
    <n v="1518.7"/>
    <n v="1692"/>
    <n v="1795.7"/>
    <n v="1976.2"/>
    <n v="2232.8000000000002"/>
    <n v="1998.6"/>
    <n v="2370.5"/>
    <n v="2465.6999999999998"/>
  </r>
  <r>
    <x v="2"/>
    <s v="Nusa Tenggara Timur"/>
    <n v="847.12300000000005"/>
    <n v="781.00699999999995"/>
    <x v="18"/>
    <n v="1202.7"/>
    <n v="1427.2"/>
    <n v="1466.1"/>
    <n v="1505.2"/>
    <n v="1565.6"/>
    <n v="1631.4"/>
    <n v="1784.4"/>
    <n v="1845.1"/>
    <n v="1972.9"/>
    <n v="2271.1"/>
    <n v="2125.1999999999998"/>
    <n v="2204.6999999999998"/>
    <n v="2236.5"/>
  </r>
  <r>
    <x v="3"/>
    <s v="Kalimantan Barat"/>
    <n v="910.904"/>
    <n v="847.13699999999994"/>
    <x v="19"/>
    <n v="1141.3"/>
    <n v="1195.5"/>
    <n v="1227.3"/>
    <n v="1413.2"/>
    <n v="1486.7"/>
    <n v="1588.6"/>
    <n v="1831.5"/>
    <n v="1978.9"/>
    <n v="2104.5"/>
    <n v="2377.6"/>
    <n v="2231.1999999999998"/>
    <n v="2405"/>
    <n v="2538.9"/>
  </r>
  <r>
    <x v="3"/>
    <s v="Kalimantan Tengah"/>
    <n v="1070.912"/>
    <n v="1136.8710000000001"/>
    <x v="20"/>
    <n v="1099.5999999999999"/>
    <n v="1276.3"/>
    <n v="1372"/>
    <n v="1707.7"/>
    <n v="1761"/>
    <n v="1883.4"/>
    <n v="2065.9"/>
    <n v="2137.8000000000002"/>
    <n v="2334.6"/>
    <n v="2733.4"/>
    <n v="2875.7"/>
    <n v="3090.9"/>
    <n v="3143.5"/>
  </r>
  <r>
    <x v="3"/>
    <s v="Kalimantan Selatan"/>
    <n v="931.67200000000003"/>
    <n v="963.23299999999995"/>
    <x v="21"/>
    <n v="1109.3"/>
    <n v="1280.4000000000001"/>
    <n v="1348.8"/>
    <n v="1594.9"/>
    <n v="1669.8"/>
    <n v="1762.7"/>
    <n v="2149.1"/>
    <n v="2184.6999999999998"/>
    <n v="2255.3000000000002"/>
    <n v="2712.1"/>
    <n v="2647.2"/>
    <n v="2780.5"/>
    <n v="2976.6"/>
  </r>
  <r>
    <x v="3"/>
    <s v="Kalimantan Timur"/>
    <n v="1334.386"/>
    <n v="1561.0540000000001"/>
    <x v="22"/>
    <n v="1791.5"/>
    <n v="2118.9"/>
    <n v="2156"/>
    <n v="2132.3000000000002"/>
    <n v="2221"/>
    <n v="2332.3000000000002"/>
    <n v="2823.4"/>
    <n v="2825.2"/>
    <n v="3180.9"/>
    <n v="3885"/>
    <n v="3539"/>
    <n v="3822.8"/>
    <n v="3886.7"/>
  </r>
  <r>
    <x v="3"/>
    <s v="Kalimantan Utara"/>
    <m/>
    <m/>
    <x v="23"/>
    <m/>
    <m/>
    <m/>
    <m/>
    <m/>
    <m/>
    <m/>
    <n v="2559.4"/>
    <n v="2764.6"/>
    <n v="3439.2"/>
    <n v="3627.5"/>
    <n v="3637"/>
    <n v="3703.4"/>
  </r>
  <r>
    <x v="4"/>
    <s v="Sulawesi Utara"/>
    <n v="1016.574"/>
    <n v="1039.605"/>
    <x v="24"/>
    <n v="1180.5"/>
    <n v="1300.5999999999999"/>
    <n v="1328.7"/>
    <n v="1695.2"/>
    <n v="1760.1"/>
    <n v="1819.9"/>
    <n v="2077.5"/>
    <n v="2179.4"/>
    <n v="2457.1"/>
    <n v="2853.5"/>
    <n v="2761.2"/>
    <n v="3135.1"/>
    <n v="3213.6"/>
  </r>
  <r>
    <x v="4"/>
    <s v="Sulawesi Tengah"/>
    <n v="946.55399999999997"/>
    <n v="941.31399999999996"/>
    <x v="25"/>
    <n v="1102.8"/>
    <n v="1260.3"/>
    <n v="1283.7"/>
    <n v="1455"/>
    <n v="1538.4"/>
    <n v="1672.5"/>
    <n v="1831.2"/>
    <n v="1955.7"/>
    <n v="2176.8000000000002"/>
    <n v="2335.6"/>
    <n v="2293.6"/>
    <n v="2437.6999999999998"/>
    <n v="2447.6999999999998"/>
  </r>
  <r>
    <x v="4"/>
    <s v="Sulawesi Selatan"/>
    <n v="995.51599999999996"/>
    <n v="957.904"/>
    <x v="26"/>
    <n v="1116.9000000000001"/>
    <n v="1220.4000000000001"/>
    <n v="1271.0999999999999"/>
    <n v="1556.9"/>
    <n v="1610.8"/>
    <n v="1696.7"/>
    <n v="1887.4"/>
    <n v="2021.3"/>
    <n v="2200.1999999999998"/>
    <n v="2700.7"/>
    <n v="2709.5"/>
    <n v="2957"/>
    <n v="3066.6"/>
  </r>
  <r>
    <x v="4"/>
    <s v="Sulawesi Tenggara"/>
    <n v="1119.692"/>
    <n v="1005.311"/>
    <x v="27"/>
    <n v="1111.0999999999999"/>
    <n v="1311"/>
    <n v="1358.7"/>
    <n v="1662.1"/>
    <n v="1703.4"/>
    <n v="1811.7"/>
    <n v="2017.9"/>
    <n v="2063.5"/>
    <n v="2390.5"/>
    <n v="2764"/>
    <n v="2364.4"/>
    <n v="2571"/>
    <n v="2755.9"/>
  </r>
  <r>
    <x v="4"/>
    <s v="Gorontalo "/>
    <n v="734.09900000000005"/>
    <n v="1169.7460000000001"/>
    <x v="28"/>
    <n v="859.3"/>
    <n v="1222.4000000000001"/>
    <n v="1260.2"/>
    <n v="1334.5"/>
    <n v="1407.8"/>
    <n v="1490.8"/>
    <n v="1606.9"/>
    <n v="1734.3"/>
    <n v="2088.9"/>
    <n v="2345.1999999999998"/>
    <n v="2156"/>
    <n v="2410.6"/>
    <n v="2434.3000000000002"/>
  </r>
  <r>
    <x v="4"/>
    <s v="Sulawesi Barat"/>
    <s v="-"/>
    <n v="813.58699999999999"/>
    <x v="29"/>
    <n v="1101.9000000000001"/>
    <n v="1171.4000000000001"/>
    <n v="1217.9000000000001"/>
    <n v="1341.8"/>
    <n v="1421.9"/>
    <n v="1496.2"/>
    <n v="1749.8"/>
    <n v="2054.6999999999998"/>
    <n v="2188.3000000000002"/>
    <n v="2164"/>
    <n v="1978.1"/>
    <n v="2152.6"/>
    <n v="2217.1"/>
  </r>
  <r>
    <x v="4"/>
    <s v="Maluku "/>
    <n v="960.53"/>
    <n v="1051.566"/>
    <x v="30"/>
    <n v="1304.7"/>
    <n v="1519.3"/>
    <n v="1575.7"/>
    <n v="1735.8"/>
    <n v="1828.9"/>
    <n v="1909.6"/>
    <n v="2036"/>
    <n v="2279.4"/>
    <n v="2516.9"/>
    <n v="2507.3000000000002"/>
    <n v="2304.4"/>
    <n v="2572.6"/>
    <n v="2879.3"/>
  </r>
  <r>
    <x v="4"/>
    <s v="Maluku Utara"/>
    <n v="923.95100000000002"/>
    <n v="1320.9"/>
    <x v="31"/>
    <n v="1273.3"/>
    <n v="1563"/>
    <n v="1584.5"/>
    <n v="1795.8"/>
    <n v="1871.3"/>
    <n v="1971.4"/>
    <n v="2061.8000000000002"/>
    <n v="2215.4"/>
    <n v="2313.5"/>
    <n v="2731.9"/>
    <n v="2579.3000000000002"/>
    <n v="2850.7"/>
    <n v="2884.3"/>
  </r>
  <r>
    <x v="4"/>
    <s v="Papua Barat"/>
    <s v="-"/>
    <n v="1590.8219999999999"/>
    <x v="32"/>
    <n v="1657.7"/>
    <n v="1878.5"/>
    <n v="1950.8"/>
    <n v="2031.5"/>
    <n v="2092.1999999999998"/>
    <n v="2160.1"/>
    <n v="2729.6"/>
    <n v="2750.4"/>
    <n v="2847.2"/>
    <n v="3113.8"/>
    <n v="2876.7"/>
    <n v="3086.5"/>
    <n v="3208.7"/>
  </r>
  <r>
    <x v="4"/>
    <s v="Papua"/>
    <n v="1524.1389999999999"/>
    <n v="1728.9690000000001"/>
    <x v="33"/>
    <n v="1741"/>
    <n v="2124.6"/>
    <n v="2164.8000000000002"/>
    <n v="2359.8000000000002"/>
    <n v="2454"/>
    <n v="2527.4"/>
    <n v="2847.6"/>
    <n v="3114.2"/>
    <n v="3227.3"/>
    <n v="3835.5"/>
    <n v="3621"/>
    <n v="3934.2"/>
    <n v="3967.3"/>
  </r>
  <r>
    <x v="5"/>
    <s v="Rata-rata/avg"/>
    <n v="914.84900000000005"/>
    <n v="991.00800000000004"/>
    <x v="34"/>
    <n v="1126.8"/>
    <n v="1296.0999999999999"/>
    <n v="1337.8"/>
    <n v="1510.6"/>
    <n v="1580.9"/>
    <n v="1667.3"/>
    <n v="1885.8"/>
    <n v="1981.7"/>
    <n v="2180.6"/>
    <n v="2702.6"/>
    <n v="2617.5"/>
    <n v="2784.9"/>
    <n v="291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s v="Aceh "/>
    <n v="1080.373"/>
    <n v="1180.588"/>
    <n v="1119.7"/>
    <n v="1170.0999999999999"/>
    <n v="1296.5999999999999"/>
    <n v="1356.6"/>
    <n v="1385"/>
    <n v="1446"/>
    <n v="1511.9"/>
    <n v="1543.9"/>
    <n v="1607.7"/>
    <n v="1758.9"/>
    <n v="2143.1999999999998"/>
    <n v="1985.4"/>
    <n v="2247.6"/>
    <n v="2384"/>
  </r>
  <r>
    <x v="0"/>
    <s v="Sumatera Utara"/>
    <n v="781.04899999999998"/>
    <n v="855.66099999999994"/>
    <n v="931.9"/>
    <n v="969.9"/>
    <n v="1138.3"/>
    <n v="1184.5"/>
    <n v="1318.3"/>
    <n v="1373.5"/>
    <n v="1485.9"/>
    <n v="1566.5"/>
    <n v="1658"/>
    <n v="1776.8"/>
    <n v="2129.3000000000002"/>
    <n v="2020"/>
    <n v="2223.9"/>
    <n v="2301"/>
  </r>
  <r>
    <x v="0"/>
    <s v="Sumatera Barat"/>
    <n v="1078.998"/>
    <n v="994.71699999999998"/>
    <n v="913.5"/>
    <n v="1008.9"/>
    <n v="1122.4000000000001"/>
    <n v="1200.5999999999999"/>
    <n v="1385"/>
    <n v="1500.6"/>
    <n v="1558"/>
    <n v="1668.1"/>
    <n v="1678"/>
    <n v="1805.6"/>
    <n v="2220.6"/>
    <n v="2187.9"/>
    <n v="2330.1999999999998"/>
    <n v="2511.6999999999998"/>
  </r>
  <r>
    <x v="0"/>
    <s v="Riau "/>
    <n v="1183.7059999999999"/>
    <n v="1159.9559999999999"/>
    <n v="1113.3"/>
    <n v="1204.0999999999999"/>
    <n v="1266.4000000000001"/>
    <n v="1314.2"/>
    <n v="1634.7"/>
    <n v="1711.9"/>
    <n v="1805.7"/>
    <n v="2013.7"/>
    <n v="1977.5"/>
    <n v="2134"/>
    <n v="2343.8000000000002"/>
    <n v="2150.4"/>
    <n v="2475.6999999999998"/>
    <n v="2572.6"/>
  </r>
  <r>
    <x v="0"/>
    <s v="Jambi "/>
    <n v="964.40099999999995"/>
    <n v="1047.712"/>
    <n v="861.6"/>
    <n v="907.2"/>
    <n v="1104.4000000000001"/>
    <n v="1200.2"/>
    <n v="1247"/>
    <n v="1331.3"/>
    <n v="1442.1"/>
    <n v="1676.2"/>
    <n v="1739.9"/>
    <n v="1857"/>
    <n v="2057.9"/>
    <n v="1975.1"/>
    <n v="2150.5"/>
    <n v="2271.6"/>
  </r>
  <r>
    <x v="0"/>
    <s v="Sumatera Selatan"/>
    <n v="762.601"/>
    <n v="928.96199999999999"/>
    <n v="880.4"/>
    <n v="943.2"/>
    <n v="1055.8"/>
    <n v="1087.0999999999999"/>
    <n v="1329.6"/>
    <n v="1417.9"/>
    <n v="1481.4"/>
    <n v="1509.8"/>
    <n v="1700.9"/>
    <n v="1834.3"/>
    <n v="1996.9"/>
    <n v="1942.4"/>
    <n v="2072.6999999999998"/>
    <n v="2130"/>
  </r>
  <r>
    <x v="0"/>
    <s v="Bengkulu "/>
    <n v="805.03499999999997"/>
    <n v="829.89499999999998"/>
    <n v="917.1"/>
    <n v="1024.3"/>
    <n v="1164.9000000000001"/>
    <n v="1233.2"/>
    <n v="1375.8"/>
    <n v="1486.7"/>
    <n v="1554.5"/>
    <n v="1671.4"/>
    <n v="1731.8"/>
    <n v="1845.8"/>
    <n v="2166.1"/>
    <n v="2081"/>
    <n v="2192.4"/>
    <n v="2244.3000000000002"/>
  </r>
  <r>
    <x v="0"/>
    <s v="Lampung "/>
    <n v="681.178"/>
    <n v="668.36300000000006"/>
    <n v="675"/>
    <n v="733.9"/>
    <n v="813.6"/>
    <n v="859.8"/>
    <n v="1001.2"/>
    <n v="1088.4000000000001"/>
    <n v="1159.5"/>
    <n v="1305.5999999999999"/>
    <n v="1470"/>
    <n v="1615"/>
    <n v="1877.2"/>
    <n v="1887.6"/>
    <n v="1980.7"/>
    <n v="2066.6999999999998"/>
  </r>
  <r>
    <x v="0"/>
    <s v="Kepulauan Bangka Belitung"/>
    <n v="880.30399999999997"/>
    <n v="1000.876"/>
    <n v="937.7"/>
    <n v="987"/>
    <n v="1153.5999999999999"/>
    <n v="1219.5"/>
    <n v="1478"/>
    <n v="1573.3"/>
    <n v="1665.4"/>
    <n v="1870.1"/>
    <n v="1919.7"/>
    <n v="2131.4"/>
    <n v="2391.8000000000002"/>
    <n v="2431.8000000000002"/>
    <n v="2671.1"/>
    <n v="2799.7"/>
  </r>
  <r>
    <x v="0"/>
    <s v="Kepulauan Riau"/>
    <m/>
    <n v="1313.88"/>
    <n v="1493.6"/>
    <n v="1564.5"/>
    <n v="1778.9"/>
    <n v="1853.4"/>
    <n v="2142"/>
    <n v="2243.6999999999998"/>
    <n v="2308.8000000000002"/>
    <n v="2693.8"/>
    <n v="3326.4"/>
    <n v="3410.8"/>
    <n v="3291.6"/>
    <n v="3449.1"/>
    <n v="3503"/>
    <n v="3891.5"/>
  </r>
  <r>
    <x v="1"/>
    <s v="DKI Jakarta"/>
    <n v="1087.1500000000001"/>
    <n v="1226.1389999999999"/>
    <n v="1471.5"/>
    <n v="1590.1"/>
    <n v="1861.6"/>
    <n v="1882.3"/>
    <n v="2002.2"/>
    <n v="2115.4"/>
    <n v="2256.4"/>
    <n v="2792.1"/>
    <n v="2858.9"/>
    <n v="3117.7"/>
    <n v="3976.4"/>
    <n v="3985.4"/>
    <n v="4413.6000000000004"/>
    <n v="4502.8999999999996"/>
  </r>
  <r>
    <x v="1"/>
    <s v="Jawa Barat"/>
    <n v="851.03499999999997"/>
    <n v="896.01300000000003"/>
    <n v="879.1"/>
    <n v="934.9"/>
    <n v="1017.4"/>
    <n v="1095.8"/>
    <n v="1241.3"/>
    <n v="1357.2"/>
    <n v="1436.8"/>
    <n v="1624.6"/>
    <n v="1757"/>
    <n v="2000.6"/>
    <n v="2666.6"/>
    <n v="2650.4"/>
    <n v="2736.8"/>
    <n v="2871.1"/>
  </r>
  <r>
    <x v="1"/>
    <s v="Jawa Tengah"/>
    <n v="631.327"/>
    <n v="688.221"/>
    <n v="648.70000000000005"/>
    <n v="688.2"/>
    <n v="755.3"/>
    <n v="810.3"/>
    <n v="972"/>
    <n v="1041.9000000000001"/>
    <n v="1126"/>
    <n v="1231.2"/>
    <n v="1319.6"/>
    <n v="1544.6"/>
    <n v="1792.4"/>
    <n v="1785.7"/>
    <n v="1980.1"/>
    <n v="2069.9"/>
  </r>
  <r>
    <x v="1"/>
    <s v="D.I. Yogyakarta"/>
    <n v="690.58"/>
    <n v="777.58900000000006"/>
    <n v="884.3"/>
    <n v="928.4"/>
    <n v="1030.4000000000001"/>
    <n v="1093.5999999999999"/>
    <n v="1224.0999999999999"/>
    <n v="1308.5999999999999"/>
    <n v="1399.1"/>
    <n v="1596.1"/>
    <n v="1606.1"/>
    <n v="1846.9"/>
    <n v="2179.6"/>
    <n v="1906.2"/>
    <n v="2112"/>
    <n v="2319"/>
  </r>
  <r>
    <x v="1"/>
    <s v="Jawa Timur"/>
    <n v="691.97799999999995"/>
    <n v="750.08699999999999"/>
    <n v="683.7"/>
    <n v="731.3"/>
    <n v="793.3"/>
    <n v="858.9"/>
    <n v="995.7"/>
    <n v="1056"/>
    <n v="1159.0999999999999"/>
    <n v="1239.2"/>
    <n v="1420"/>
    <n v="1577.6"/>
    <n v="1950.5"/>
    <n v="1924.8"/>
    <n v="2044.3"/>
    <n v="2165.6999999999998"/>
  </r>
  <r>
    <x v="1"/>
    <s v="Banten "/>
    <n v="1067.6120000000001"/>
    <n v="1107.489"/>
    <n v="1052"/>
    <n v="1128.5999999999999"/>
    <n v="1349.8"/>
    <n v="1405.5"/>
    <n v="1558"/>
    <n v="1631.8"/>
    <n v="1774.2"/>
    <n v="2197.3000000000002"/>
    <n v="2228.1"/>
    <n v="2432.3000000000002"/>
    <n v="3279.9"/>
    <n v="3300.7"/>
    <n v="3418.3"/>
    <n v="3693.6"/>
  </r>
  <r>
    <x v="2"/>
    <s v="Bali "/>
    <n v="813.75400000000002"/>
    <n v="932.82899999999995"/>
    <n v="1000.3"/>
    <n v="1098.4000000000001"/>
    <n v="1258"/>
    <n v="1314.3"/>
    <n v="1418.7"/>
    <n v="1488.2"/>
    <n v="1554.5"/>
    <n v="1771.9"/>
    <n v="1841.6"/>
    <n v="2143.8000000000002"/>
    <n v="2641.4"/>
    <n v="2514"/>
    <n v="2901"/>
    <n v="2959"/>
  </r>
  <r>
    <x v="2"/>
    <s v="Nusa Tenggara Barat"/>
    <n v="721.48500000000001"/>
    <n v="611.66399999999999"/>
    <n v="635.29999999999995"/>
    <n v="699.1"/>
    <n v="879.8"/>
    <n v="937.2"/>
    <n v="1021.3"/>
    <n v="1104.3"/>
    <n v="1182.2"/>
    <n v="1310.7"/>
    <n v="1352.6"/>
    <n v="1538.3"/>
    <n v="1743.2"/>
    <n v="1736.6"/>
    <n v="2041.2"/>
    <n v="2170.1999999999998"/>
  </r>
  <r>
    <x v="2"/>
    <s v="Nusa Tenggara Timur"/>
    <n v="823.423"/>
    <n v="751.11900000000003"/>
    <n v="1012.4"/>
    <n v="1055.2"/>
    <n v="1245.4000000000001"/>
    <n v="1315.3"/>
    <n v="1340.1"/>
    <n v="1424.5"/>
    <n v="1470.9"/>
    <n v="1517.8"/>
    <n v="1657.4"/>
    <n v="1783.1"/>
    <n v="2096.4"/>
    <n v="1924.7"/>
    <n v="2052.1"/>
    <n v="2061.6999999999998"/>
  </r>
  <r>
    <x v="3"/>
    <s v="Kalimantan Barat"/>
    <n v="893.08399999999995"/>
    <n v="832.654"/>
    <n v="1011.7"/>
    <n v="1059.4000000000001"/>
    <n v="1159"/>
    <n v="1198.8"/>
    <n v="1369.5"/>
    <n v="1445.2"/>
    <n v="1548.3"/>
    <n v="1743.9"/>
    <n v="1877.9"/>
    <n v="1997.4"/>
    <n v="2254.1999999999998"/>
    <n v="2138.5"/>
    <n v="2298.3000000000002"/>
    <n v="2426"/>
  </r>
  <r>
    <x v="3"/>
    <s v="Kalimantan Tengah"/>
    <n v="1013.316"/>
    <n v="1073.2"/>
    <n v="998.2"/>
    <n v="1057.7"/>
    <n v="1281.7"/>
    <n v="1367.1"/>
    <n v="1672.8"/>
    <n v="1759.9"/>
    <n v="1821.9"/>
    <n v="2008.9"/>
    <n v="2056.1"/>
    <n v="2258.9"/>
    <n v="2596.1"/>
    <n v="2781.8"/>
    <n v="2975.1"/>
    <n v="3028.1"/>
  </r>
  <r>
    <x v="3"/>
    <s v="Kalimantan Selatan"/>
    <n v="909.32899999999995"/>
    <n v="927.59100000000001"/>
    <n v="926.8"/>
    <n v="998.4"/>
    <n v="1170.0999999999999"/>
    <n v="1232.4000000000001"/>
    <n v="1505.9"/>
    <n v="1547.9"/>
    <n v="1656.3"/>
    <n v="1981.4"/>
    <n v="2051.6999999999998"/>
    <n v="2121.6999999999998"/>
    <n v="2543"/>
    <n v="2540"/>
    <n v="2651.9"/>
    <n v="2865.5"/>
  </r>
  <r>
    <x v="3"/>
    <s v="Kalimantan Timur"/>
    <n v="1323.5809999999999"/>
    <n v="1522.759"/>
    <n v="1632.5"/>
    <n v="1696.6"/>
    <n v="1995"/>
    <n v="2065.6999999999998"/>
    <n v="2060.6"/>
    <n v="2163.4"/>
    <n v="2300"/>
    <n v="2774.1"/>
    <n v="2769.5"/>
    <n v="3057.3"/>
    <n v="3738.3"/>
    <n v="3421.4"/>
    <n v="3671.9"/>
    <n v="3754.6"/>
  </r>
  <r>
    <x v="3"/>
    <s v="Kalimantan Utara"/>
    <m/>
    <m/>
    <m/>
    <m/>
    <m/>
    <m/>
    <m/>
    <m/>
    <m/>
    <m/>
    <n v="2405.1999999999998"/>
    <n v="2670.4"/>
    <n v="3296.9"/>
    <n v="3491.9"/>
    <n v="3419.9"/>
    <n v="3410.3"/>
  </r>
  <r>
    <x v="4"/>
    <s v="Sulawesi Utara"/>
    <n v="1000.367"/>
    <n v="1007.139"/>
    <n v="1010.7"/>
    <n v="1035.9000000000001"/>
    <n v="1120"/>
    <n v="1193.5999999999999"/>
    <n v="1507.9"/>
    <n v="1569.6"/>
    <n v="1658.3"/>
    <n v="1819.2"/>
    <n v="1933.3"/>
    <n v="2191.9"/>
    <n v="2570.4"/>
    <n v="2451.5"/>
    <n v="2814.5"/>
    <n v="2912.8"/>
  </r>
  <r>
    <x v="4"/>
    <s v="Sulawesi Tengah"/>
    <n v="914.34199999999998"/>
    <n v="908.47900000000004"/>
    <n v="899.2"/>
    <n v="932.7"/>
    <n v="1061.5"/>
    <n v="1123.5999999999999"/>
    <n v="1341.2"/>
    <n v="1390.7"/>
    <n v="1455.5"/>
    <n v="1681.1"/>
    <n v="1693.6"/>
    <n v="1901.9"/>
    <n v="2013.5"/>
    <n v="1939.5"/>
    <n v="2209.9"/>
    <n v="2228.5"/>
  </r>
  <r>
    <x v="4"/>
    <s v="Sulawesi Selatan"/>
    <n v="960.351"/>
    <n v="906.19799999999998"/>
    <n v="943.7"/>
    <n v="1002.3"/>
    <n v="1066.5"/>
    <n v="1127.0999999999999"/>
    <n v="1410.9"/>
    <n v="1508.3"/>
    <n v="1586.3"/>
    <n v="1773.8"/>
    <n v="1889"/>
    <n v="2075.9"/>
    <n v="2488.1"/>
    <n v="2469.6"/>
    <n v="2775.9"/>
    <n v="2887.6"/>
  </r>
  <r>
    <x v="4"/>
    <s v="Sulawesi Tenggara"/>
    <n v="1105.059"/>
    <n v="973.38199999999995"/>
    <n v="891.2"/>
    <n v="1017.2"/>
    <n v="1194.3"/>
    <n v="1263"/>
    <n v="1564.9"/>
    <n v="1615.1"/>
    <n v="1730.3"/>
    <n v="1908.4"/>
    <n v="1908.9"/>
    <n v="2291.9"/>
    <n v="2589.9"/>
    <n v="2220.4"/>
    <n v="2435.5"/>
    <n v="2616.3000000000002"/>
  </r>
  <r>
    <x v="4"/>
    <s v="Gorontalo "/>
    <n v="629.76300000000003"/>
    <n v="1093.011"/>
    <n v="693.3"/>
    <n v="752.7"/>
    <n v="922.7"/>
    <n v="1009.4"/>
    <n v="1107.3"/>
    <n v="1243.0999999999999"/>
    <n v="1315.1"/>
    <n v="1438.7"/>
    <n v="1540"/>
    <n v="1894.5"/>
    <n v="2057.6999999999998"/>
    <n v="1917.5"/>
    <n v="2174.1"/>
    <n v="2205.3000000000002"/>
  </r>
  <r>
    <x v="4"/>
    <s v="Sulawesi Barat"/>
    <s v="-"/>
    <n v="773.22699999999998"/>
    <n v="864.8"/>
    <n v="925.7"/>
    <n v="1013.4"/>
    <n v="1087.4000000000001"/>
    <n v="1228.4000000000001"/>
    <n v="1281"/>
    <n v="1337.2"/>
    <n v="1593.5"/>
    <n v="1726.2"/>
    <n v="2059.3000000000002"/>
    <n v="1973.1"/>
    <n v="1728.5"/>
    <n v="1950.5"/>
    <n v="2043.8"/>
  </r>
  <r>
    <x v="4"/>
    <s v="Maluku "/>
    <n v="958.40200000000004"/>
    <n v="1041.1610000000001"/>
    <n v="1139.8"/>
    <n v="1184.8"/>
    <n v="1418.9"/>
    <n v="1502.2"/>
    <n v="1665.7"/>
    <n v="1752.9"/>
    <n v="1863.9"/>
    <n v="2091.5"/>
    <n v="2185.1999999999998"/>
    <n v="2382.8000000000002"/>
    <n v="2444.9"/>
    <n v="2183.4"/>
    <n v="2492.8000000000002"/>
    <n v="2749"/>
  </r>
  <r>
    <x v="4"/>
    <s v="Maluku Utara"/>
    <n v="845.86800000000005"/>
    <n v="1192.7670000000001"/>
    <n v="1074.5999999999999"/>
    <n v="1118.3"/>
    <n v="1382.9"/>
    <n v="1470.8"/>
    <n v="1658.1"/>
    <n v="1739.5"/>
    <n v="1877.5"/>
    <n v="1896.6"/>
    <n v="2028"/>
    <n v="2191.1999999999998"/>
    <n v="2655.1"/>
    <n v="2432.3000000000002"/>
    <n v="2761"/>
    <n v="2698.9"/>
  </r>
  <r>
    <x v="4"/>
    <s v="Papua Barat"/>
    <s v="-"/>
    <n v="1575.4010000000001"/>
    <n v="1524.6"/>
    <n v="1616.2"/>
    <n v="1811.9"/>
    <n v="1931"/>
    <n v="1970"/>
    <n v="2057"/>
    <n v="2114.6999999999998"/>
    <n v="2642.3"/>
    <n v="2603.9"/>
    <n v="2771.3"/>
    <n v="3020.4"/>
    <n v="2803.5"/>
    <n v="3038.5"/>
    <n v="3173"/>
  </r>
  <r>
    <x v="4"/>
    <s v="Papua"/>
    <n v="1517.202"/>
    <n v="1727.442"/>
    <n v="1526.6"/>
    <n v="1646.9"/>
    <n v="2017.5"/>
    <n v="2130.6999999999998"/>
    <n v="2287.5"/>
    <n v="2391.3000000000002"/>
    <n v="2437.1"/>
    <n v="2663.7"/>
    <n v="3020.3"/>
    <n v="3183.9"/>
    <n v="3708.3"/>
    <n v="3565.2"/>
    <n v="3826"/>
    <n v="3819.8"/>
  </r>
  <r>
    <x v="5"/>
    <s v="Rata-rata/avg"/>
    <n v="845.60299999999995"/>
    <n v="906.36"/>
    <n v="883.7"/>
    <n v="949.4"/>
    <n v="1071.9000000000001"/>
    <n v="1133.3"/>
    <n v="1303.2"/>
    <n v="1384.4"/>
    <n v="1477"/>
    <n v="1662.9"/>
    <n v="1777.7"/>
    <n v="1969.4"/>
    <n v="2424.5"/>
    <n v="2374.1"/>
    <n v="2542.3000000000002"/>
    <n v="266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Q2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AR39"/>
  <sheetViews>
    <sheetView zoomScale="55" zoomScaleNormal="55" workbookViewId="0">
      <selection activeCell="F3" sqref="F3:G38"/>
    </sheetView>
  </sheetViews>
  <sheetFormatPr defaultRowHeight="18"/>
  <cols>
    <col min="6" max="6" width="11.4140625" bestFit="1" customWidth="1"/>
    <col min="7" max="7" width="23.4140625" bestFit="1" customWidth="1"/>
    <col min="8" max="13" width="7.1640625" bestFit="1" customWidth="1"/>
    <col min="14" max="14" width="7.1640625" customWidth="1"/>
    <col min="15" max="15" width="7.1640625" bestFit="1" customWidth="1"/>
    <col min="16" max="16" width="7.1640625" customWidth="1"/>
    <col min="17" max="17" width="7.1640625" bestFit="1" customWidth="1"/>
    <col min="18" max="18" width="8.25" bestFit="1" customWidth="1"/>
    <col min="19" max="25" width="7.6640625" bestFit="1" customWidth="1"/>
    <col min="26" max="26" width="9.9140625" bestFit="1" customWidth="1"/>
    <col min="27" max="27" width="8.75" customWidth="1"/>
    <col min="28" max="28" width="8.75" bestFit="1" customWidth="1"/>
    <col min="29" max="29" width="7.6640625" bestFit="1" customWidth="1"/>
    <col min="33" max="33" width="9.33203125" customWidth="1"/>
    <col min="34" max="39" width="7.6640625" bestFit="1" customWidth="1"/>
    <col min="44" max="44" width="37.4140625" bestFit="1" customWidth="1"/>
  </cols>
  <sheetData>
    <row r="2" spans="6:44">
      <c r="F2" s="7"/>
      <c r="G2" s="3"/>
      <c r="H2" s="9" t="s">
        <v>55</v>
      </c>
      <c r="I2" s="10"/>
      <c r="J2" s="9" t="s">
        <v>54</v>
      </c>
      <c r="K2" s="10"/>
      <c r="L2" s="9" t="s">
        <v>53</v>
      </c>
      <c r="M2" s="10"/>
      <c r="N2" s="9" t="s">
        <v>52</v>
      </c>
      <c r="O2" s="10"/>
      <c r="P2" s="9" t="s">
        <v>50</v>
      </c>
      <c r="Q2" s="10"/>
      <c r="R2" s="9" t="s">
        <v>49</v>
      </c>
      <c r="S2" s="10"/>
      <c r="T2" s="9" t="s">
        <v>48</v>
      </c>
      <c r="U2" s="10"/>
      <c r="V2" s="9" t="s">
        <v>47</v>
      </c>
      <c r="W2" s="10"/>
      <c r="X2" s="9" t="s">
        <v>46</v>
      </c>
      <c r="Y2" s="10"/>
      <c r="Z2" s="9" t="s">
        <v>45</v>
      </c>
      <c r="AA2" s="10"/>
      <c r="AB2" s="9" t="s">
        <v>44</v>
      </c>
      <c r="AC2" s="10"/>
      <c r="AD2" s="9" t="s">
        <v>41</v>
      </c>
      <c r="AE2" s="10"/>
      <c r="AF2" s="9" t="s">
        <v>42</v>
      </c>
      <c r="AG2" s="10"/>
      <c r="AH2" s="9" t="s">
        <v>2</v>
      </c>
      <c r="AI2" s="10"/>
      <c r="AJ2" s="9" t="s">
        <v>3</v>
      </c>
      <c r="AK2" s="10"/>
      <c r="AL2" s="9" t="s">
        <v>40</v>
      </c>
      <c r="AM2" s="10"/>
    </row>
    <row r="3" spans="6:44">
      <c r="F3" s="3" t="s">
        <v>58</v>
      </c>
      <c r="G3" s="3" t="s">
        <v>57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  <c r="AL3" s="4" t="s">
        <v>0</v>
      </c>
      <c r="AM3" s="4" t="s">
        <v>1</v>
      </c>
    </row>
    <row r="4" spans="6:44">
      <c r="F4" t="s">
        <v>61</v>
      </c>
      <c r="G4" t="s">
        <v>12</v>
      </c>
      <c r="H4" s="1">
        <v>1102.6869999999999</v>
      </c>
      <c r="I4" s="1">
        <v>1080.373</v>
      </c>
      <c r="J4" s="1">
        <v>1196.115</v>
      </c>
      <c r="K4" s="1">
        <v>1180.588</v>
      </c>
      <c r="L4" s="1">
        <v>1260.5999999999999</v>
      </c>
      <c r="M4" s="1">
        <v>1119.7</v>
      </c>
      <c r="N4" s="1">
        <v>1348.9</v>
      </c>
      <c r="O4" s="1">
        <v>1170.0999999999999</v>
      </c>
      <c r="P4" s="1">
        <v>1420.4</v>
      </c>
      <c r="Q4" s="1">
        <v>1296.5999999999999</v>
      </c>
      <c r="R4" s="1">
        <v>1456.8</v>
      </c>
      <c r="S4" s="1">
        <v>1356.6</v>
      </c>
      <c r="T4" s="1">
        <v>1497.5</v>
      </c>
      <c r="U4" s="1">
        <v>1385</v>
      </c>
      <c r="V4" s="1">
        <v>1567.9</v>
      </c>
      <c r="W4" s="1">
        <v>1446</v>
      </c>
      <c r="X4" s="1">
        <v>1660.6</v>
      </c>
      <c r="Y4" s="1">
        <v>1511.9</v>
      </c>
      <c r="Z4" s="1">
        <v>1731.2</v>
      </c>
      <c r="AA4" s="1">
        <v>1543.9</v>
      </c>
      <c r="AB4" s="1">
        <v>1744.6</v>
      </c>
      <c r="AC4" s="1">
        <v>1607.7</v>
      </c>
      <c r="AD4" s="1">
        <v>1918.7</v>
      </c>
      <c r="AE4" s="1">
        <v>1758.9</v>
      </c>
      <c r="AF4" s="1">
        <v>2402.1</v>
      </c>
      <c r="AG4" s="1">
        <v>2143.1999999999998</v>
      </c>
      <c r="AH4" s="1">
        <v>2192.6999999999998</v>
      </c>
      <c r="AI4" s="1">
        <v>1985.4</v>
      </c>
      <c r="AJ4" s="1">
        <v>2400.3000000000002</v>
      </c>
      <c r="AK4" s="1">
        <v>2247.6</v>
      </c>
      <c r="AL4" s="1">
        <v>2549.4</v>
      </c>
      <c r="AM4" s="1">
        <v>2384</v>
      </c>
    </row>
    <row r="5" spans="6:44">
      <c r="F5" t="s">
        <v>61</v>
      </c>
      <c r="G5" t="s">
        <v>11</v>
      </c>
      <c r="H5" s="1">
        <v>808.13599999999997</v>
      </c>
      <c r="I5" s="1">
        <v>781.04899999999998</v>
      </c>
      <c r="J5" s="1">
        <v>889.47699999999998</v>
      </c>
      <c r="K5" s="1">
        <v>855.66099999999994</v>
      </c>
      <c r="L5" s="1">
        <v>1009.7</v>
      </c>
      <c r="M5" s="1">
        <v>931.9</v>
      </c>
      <c r="N5" s="1">
        <v>1093</v>
      </c>
      <c r="O5" s="1">
        <v>969.9</v>
      </c>
      <c r="P5" s="1">
        <v>1301.7</v>
      </c>
      <c r="Q5" s="1">
        <v>1138.3</v>
      </c>
      <c r="R5" s="1">
        <v>1344</v>
      </c>
      <c r="S5" s="1">
        <v>1184.5</v>
      </c>
      <c r="T5" s="1">
        <v>1425.4</v>
      </c>
      <c r="U5" s="1">
        <v>1318.3</v>
      </c>
      <c r="V5" s="1">
        <v>1477.5</v>
      </c>
      <c r="W5" s="1">
        <v>1373.5</v>
      </c>
      <c r="X5" s="1">
        <v>1579.6</v>
      </c>
      <c r="Y5" s="1">
        <v>1485.9</v>
      </c>
      <c r="Z5" s="1">
        <v>1676</v>
      </c>
      <c r="AA5" s="1">
        <v>1566.5</v>
      </c>
      <c r="AB5" s="1">
        <v>1741.6</v>
      </c>
      <c r="AC5" s="1">
        <v>1658</v>
      </c>
      <c r="AD5" s="1">
        <v>1921.4</v>
      </c>
      <c r="AE5" s="1">
        <v>1776.8</v>
      </c>
      <c r="AF5" s="1">
        <v>2297.1999999999998</v>
      </c>
      <c r="AG5" s="1">
        <v>2129.3000000000002</v>
      </c>
      <c r="AH5" s="1">
        <v>2152.6</v>
      </c>
      <c r="AI5" s="1">
        <v>2020</v>
      </c>
      <c r="AJ5" s="1">
        <v>2349.6</v>
      </c>
      <c r="AK5" s="1">
        <v>2223.9</v>
      </c>
      <c r="AL5" s="1">
        <v>2436</v>
      </c>
      <c r="AM5" s="1">
        <v>2301</v>
      </c>
    </row>
    <row r="6" spans="6:44">
      <c r="F6" t="s">
        <v>61</v>
      </c>
      <c r="G6" t="s">
        <v>13</v>
      </c>
      <c r="H6" s="1">
        <v>1112.4559999999999</v>
      </c>
      <c r="I6" s="1">
        <v>1078.998</v>
      </c>
      <c r="J6" s="1">
        <v>1116.1579999999999</v>
      </c>
      <c r="K6" s="1">
        <v>994.71699999999998</v>
      </c>
      <c r="L6" s="1">
        <v>1064.5</v>
      </c>
      <c r="M6" s="1">
        <v>913.5</v>
      </c>
      <c r="N6" s="1">
        <v>1152.5999999999999</v>
      </c>
      <c r="O6" s="1">
        <v>1008.9</v>
      </c>
      <c r="P6" s="1">
        <v>1430.9</v>
      </c>
      <c r="Q6" s="1">
        <v>1122.4000000000001</v>
      </c>
      <c r="R6" s="1">
        <v>1488.1</v>
      </c>
      <c r="S6" s="1">
        <v>1200.5999999999999</v>
      </c>
      <c r="T6" s="1">
        <v>1640.6</v>
      </c>
      <c r="U6" s="1">
        <v>1385</v>
      </c>
      <c r="V6" s="1">
        <v>1716.5</v>
      </c>
      <c r="W6" s="1">
        <v>1500.6</v>
      </c>
      <c r="X6" s="1">
        <v>1770.1</v>
      </c>
      <c r="Y6" s="1">
        <v>1558</v>
      </c>
      <c r="Z6" s="1">
        <v>1881.1</v>
      </c>
      <c r="AA6" s="1">
        <v>1668.1</v>
      </c>
      <c r="AB6" s="1">
        <v>1899.5</v>
      </c>
      <c r="AC6" s="1">
        <v>1678</v>
      </c>
      <c r="AD6" s="1">
        <v>2013.9</v>
      </c>
      <c r="AE6" s="1">
        <v>1805.6</v>
      </c>
      <c r="AF6" s="1">
        <v>2473.1999999999998</v>
      </c>
      <c r="AG6" s="1">
        <v>2220.6</v>
      </c>
      <c r="AH6" s="1">
        <v>2394.4</v>
      </c>
      <c r="AI6" s="1">
        <v>2187.9</v>
      </c>
      <c r="AJ6" s="1">
        <v>2564.3000000000002</v>
      </c>
      <c r="AK6" s="1">
        <v>2330.1999999999998</v>
      </c>
      <c r="AL6" s="1">
        <v>2769.3</v>
      </c>
      <c r="AM6" s="1">
        <v>2511.6999999999998</v>
      </c>
    </row>
    <row r="7" spans="6:44">
      <c r="F7" t="s">
        <v>61</v>
      </c>
      <c r="G7" t="s">
        <v>14</v>
      </c>
      <c r="H7" s="1">
        <v>1218.72</v>
      </c>
      <c r="I7" s="1">
        <v>1183.7059999999999</v>
      </c>
      <c r="J7" s="1">
        <v>1213.1400000000001</v>
      </c>
      <c r="K7" s="1">
        <v>1159.9559999999999</v>
      </c>
      <c r="L7" s="1">
        <v>1233.7</v>
      </c>
      <c r="M7" s="1">
        <v>1113.3</v>
      </c>
      <c r="N7" s="1">
        <v>1307.9000000000001</v>
      </c>
      <c r="O7" s="1">
        <v>1204.0999999999999</v>
      </c>
      <c r="P7" s="1">
        <v>1359.5</v>
      </c>
      <c r="Q7" s="1">
        <v>1266.4000000000001</v>
      </c>
      <c r="R7" s="1">
        <v>1422.8</v>
      </c>
      <c r="S7" s="1">
        <v>1314.2</v>
      </c>
      <c r="T7" s="1">
        <v>1739.9</v>
      </c>
      <c r="U7" s="1">
        <v>1634.7</v>
      </c>
      <c r="V7" s="1">
        <v>1817.7</v>
      </c>
      <c r="W7" s="1">
        <v>1711.9</v>
      </c>
      <c r="X7" s="1">
        <v>1929.2</v>
      </c>
      <c r="Y7" s="1">
        <v>1805.7</v>
      </c>
      <c r="Z7" s="1">
        <v>2134.1</v>
      </c>
      <c r="AA7" s="1">
        <v>2013.7</v>
      </c>
      <c r="AB7" s="1">
        <v>2099.4</v>
      </c>
      <c r="AC7" s="1">
        <v>1977.5</v>
      </c>
      <c r="AD7" s="1">
        <v>2307.6999999999998</v>
      </c>
      <c r="AE7" s="1">
        <v>2134</v>
      </c>
      <c r="AF7" s="1">
        <v>2545.8000000000002</v>
      </c>
      <c r="AG7" s="1">
        <v>2343.8000000000002</v>
      </c>
      <c r="AH7" s="1">
        <v>2280.1</v>
      </c>
      <c r="AI7" s="1">
        <v>2150.4</v>
      </c>
      <c r="AJ7" s="1">
        <v>2688.4</v>
      </c>
      <c r="AK7" s="1">
        <v>2475.6999999999998</v>
      </c>
      <c r="AL7" s="1">
        <v>2776.2</v>
      </c>
      <c r="AM7" s="1">
        <v>2572.6</v>
      </c>
    </row>
    <row r="8" spans="6:44">
      <c r="F8" t="s">
        <v>61</v>
      </c>
      <c r="G8" t="s">
        <v>15</v>
      </c>
      <c r="H8" s="1">
        <v>1012.558</v>
      </c>
      <c r="I8" s="1">
        <v>964.40099999999995</v>
      </c>
      <c r="J8" s="1">
        <v>1182.479</v>
      </c>
      <c r="K8" s="1">
        <v>1047.712</v>
      </c>
      <c r="L8" s="1">
        <v>928</v>
      </c>
      <c r="M8" s="1">
        <v>861.6</v>
      </c>
      <c r="N8" s="1">
        <v>1002.3</v>
      </c>
      <c r="O8" s="1">
        <v>907.2</v>
      </c>
      <c r="P8" s="1">
        <v>1244</v>
      </c>
      <c r="Q8" s="1">
        <v>1104.4000000000001</v>
      </c>
      <c r="R8" s="1">
        <v>1300.5</v>
      </c>
      <c r="S8" s="1">
        <v>1200.2</v>
      </c>
      <c r="T8" s="1">
        <v>1349.6</v>
      </c>
      <c r="U8" s="1">
        <v>1247</v>
      </c>
      <c r="V8" s="1">
        <v>1395.5</v>
      </c>
      <c r="W8" s="1">
        <v>1331.3</v>
      </c>
      <c r="X8" s="1">
        <v>1527.9</v>
      </c>
      <c r="Y8" s="1">
        <v>1442.1</v>
      </c>
      <c r="Z8" s="1">
        <v>1764.2</v>
      </c>
      <c r="AA8" s="1">
        <v>1676.2</v>
      </c>
      <c r="AB8" s="1">
        <v>1860</v>
      </c>
      <c r="AC8" s="1">
        <v>1739.9</v>
      </c>
      <c r="AD8" s="1">
        <v>1976.8</v>
      </c>
      <c r="AE8" s="1">
        <v>1857</v>
      </c>
      <c r="AF8" s="1">
        <v>2204.6</v>
      </c>
      <c r="AG8" s="1">
        <v>2057.9</v>
      </c>
      <c r="AH8" s="1">
        <v>2093.3000000000002</v>
      </c>
      <c r="AI8" s="1">
        <v>1975.1</v>
      </c>
      <c r="AJ8" s="1">
        <v>2313.1999999999998</v>
      </c>
      <c r="AK8" s="1">
        <v>2150.5</v>
      </c>
      <c r="AL8" s="1">
        <v>2433.1</v>
      </c>
      <c r="AM8" s="1">
        <v>2271.6</v>
      </c>
      <c r="AQ8" s="8" t="s">
        <v>0</v>
      </c>
      <c r="AR8" s="8" t="s">
        <v>59</v>
      </c>
    </row>
    <row r="9" spans="6:44">
      <c r="F9" t="s">
        <v>61</v>
      </c>
      <c r="G9" t="s">
        <v>16</v>
      </c>
      <c r="H9" s="1">
        <v>825.154</v>
      </c>
      <c r="I9" s="1">
        <v>762.601</v>
      </c>
      <c r="J9" s="1">
        <v>987.94500000000005</v>
      </c>
      <c r="K9" s="1">
        <v>928.96199999999999</v>
      </c>
      <c r="L9" s="1">
        <v>983.9</v>
      </c>
      <c r="M9" s="1">
        <v>880.4</v>
      </c>
      <c r="N9" s="1">
        <v>1067.8</v>
      </c>
      <c r="O9" s="1">
        <v>943.2</v>
      </c>
      <c r="P9" s="1">
        <v>1195.0999999999999</v>
      </c>
      <c r="Q9" s="1">
        <v>1055.8</v>
      </c>
      <c r="R9" s="1">
        <v>1222.4000000000001</v>
      </c>
      <c r="S9" s="1">
        <v>1087.0999999999999</v>
      </c>
      <c r="T9" s="1">
        <v>1418.6</v>
      </c>
      <c r="U9" s="1">
        <v>1329.6</v>
      </c>
      <c r="V9" s="1">
        <v>1475.1</v>
      </c>
      <c r="W9" s="1">
        <v>1417.9</v>
      </c>
      <c r="X9" s="1">
        <v>1585.8</v>
      </c>
      <c r="Y9" s="1">
        <v>1481.4</v>
      </c>
      <c r="Z9" s="1">
        <v>1596.2</v>
      </c>
      <c r="AA9" s="1">
        <v>1509.8</v>
      </c>
      <c r="AB9" s="1">
        <v>1807.6</v>
      </c>
      <c r="AC9" s="1">
        <v>1700.9</v>
      </c>
      <c r="AD9" s="1">
        <v>1958.7</v>
      </c>
      <c r="AE9" s="1">
        <v>1834.3</v>
      </c>
      <c r="AF9" s="1">
        <v>2113.1999999999998</v>
      </c>
      <c r="AG9" s="1">
        <v>1996.9</v>
      </c>
      <c r="AH9" s="1">
        <v>2050.8000000000002</v>
      </c>
      <c r="AI9" s="1">
        <v>1942.4</v>
      </c>
      <c r="AJ9" s="1">
        <v>2180</v>
      </c>
      <c r="AK9" s="1">
        <v>2072.6999999999998</v>
      </c>
      <c r="AL9" s="1">
        <v>2256.5</v>
      </c>
      <c r="AM9" s="1">
        <v>2130</v>
      </c>
      <c r="AQ9" s="8" t="s">
        <v>1</v>
      </c>
      <c r="AR9" s="8" t="s">
        <v>60</v>
      </c>
    </row>
    <row r="10" spans="6:44">
      <c r="F10" t="s">
        <v>61</v>
      </c>
      <c r="G10" t="s">
        <v>17</v>
      </c>
      <c r="H10" s="1">
        <v>874.78399999999999</v>
      </c>
      <c r="I10" s="1">
        <v>805.03499999999997</v>
      </c>
      <c r="J10" s="1">
        <v>874.56100000000004</v>
      </c>
      <c r="K10" s="1">
        <v>829.89499999999998</v>
      </c>
      <c r="L10" s="1">
        <v>1125.5999999999999</v>
      </c>
      <c r="M10" s="1">
        <v>917.1</v>
      </c>
      <c r="N10" s="1">
        <v>1211.8</v>
      </c>
      <c r="O10" s="1">
        <v>1024.3</v>
      </c>
      <c r="P10" s="1">
        <v>1400.6</v>
      </c>
      <c r="Q10" s="1">
        <v>1164.9000000000001</v>
      </c>
      <c r="R10" s="1">
        <v>1441.8</v>
      </c>
      <c r="S10" s="1">
        <v>1233.2</v>
      </c>
      <c r="T10" s="1">
        <v>1549.2</v>
      </c>
      <c r="U10" s="1">
        <v>1375.8</v>
      </c>
      <c r="V10" s="1">
        <v>1587.2</v>
      </c>
      <c r="W10" s="1">
        <v>1486.7</v>
      </c>
      <c r="X10" s="1">
        <v>1699.2</v>
      </c>
      <c r="Y10" s="1">
        <v>1554.5</v>
      </c>
      <c r="Z10" s="1">
        <v>1867.6</v>
      </c>
      <c r="AA10" s="1">
        <v>1671.4</v>
      </c>
      <c r="AB10" s="1">
        <v>1931.3</v>
      </c>
      <c r="AC10" s="1">
        <v>1731.8</v>
      </c>
      <c r="AD10" s="1">
        <v>2048.4</v>
      </c>
      <c r="AE10" s="1">
        <v>1845.8</v>
      </c>
      <c r="AF10" s="1">
        <v>2497.4</v>
      </c>
      <c r="AG10" s="1">
        <v>2166.1</v>
      </c>
      <c r="AH10" s="1">
        <v>2427.8000000000002</v>
      </c>
      <c r="AI10" s="1">
        <v>2081</v>
      </c>
      <c r="AJ10" s="1">
        <v>2494.1999999999998</v>
      </c>
      <c r="AK10" s="1">
        <v>2192.4</v>
      </c>
      <c r="AL10" s="1">
        <v>2548.6</v>
      </c>
      <c r="AM10" s="1">
        <v>2244.3000000000002</v>
      </c>
    </row>
    <row r="11" spans="6:44">
      <c r="F11" t="s">
        <v>61</v>
      </c>
      <c r="G11" t="s">
        <v>18</v>
      </c>
      <c r="H11" s="1">
        <v>743.28899999999999</v>
      </c>
      <c r="I11" s="1">
        <v>681.178</v>
      </c>
      <c r="J11" s="1">
        <v>689.81899999999996</v>
      </c>
      <c r="K11" s="1">
        <v>668.36300000000006</v>
      </c>
      <c r="L11" s="1">
        <v>844.7</v>
      </c>
      <c r="M11" s="1">
        <v>675</v>
      </c>
      <c r="N11" s="1">
        <v>951.6</v>
      </c>
      <c r="O11" s="1">
        <v>733.9</v>
      </c>
      <c r="P11" s="1">
        <v>1056.2</v>
      </c>
      <c r="Q11" s="1">
        <v>813.6</v>
      </c>
      <c r="R11" s="1">
        <v>1077.3</v>
      </c>
      <c r="S11" s="1">
        <v>859.8</v>
      </c>
      <c r="T11" s="1">
        <v>1166.0999999999999</v>
      </c>
      <c r="U11" s="1">
        <v>1001.2</v>
      </c>
      <c r="V11" s="1">
        <v>1220.8</v>
      </c>
      <c r="W11" s="1">
        <v>1088.4000000000001</v>
      </c>
      <c r="X11" s="1">
        <v>1306.2</v>
      </c>
      <c r="Y11" s="1">
        <v>1159.5</v>
      </c>
      <c r="Z11" s="1">
        <v>1564.3</v>
      </c>
      <c r="AA11" s="1">
        <v>1305.5999999999999</v>
      </c>
      <c r="AB11" s="1">
        <v>1714.3</v>
      </c>
      <c r="AC11" s="1">
        <v>1470</v>
      </c>
      <c r="AD11" s="1">
        <v>1889</v>
      </c>
      <c r="AE11" s="1">
        <v>1615</v>
      </c>
      <c r="AF11" s="1">
        <v>2238.6999999999998</v>
      </c>
      <c r="AG11" s="1">
        <v>1877.2</v>
      </c>
      <c r="AH11" s="1">
        <v>2268.1</v>
      </c>
      <c r="AI11" s="1">
        <v>1887.6</v>
      </c>
      <c r="AJ11" s="1">
        <v>2290.6</v>
      </c>
      <c r="AK11" s="1">
        <v>1980.7</v>
      </c>
      <c r="AL11" s="1">
        <v>2329.1</v>
      </c>
      <c r="AM11" s="1">
        <v>2066.6999999999998</v>
      </c>
    </row>
    <row r="12" spans="6:44">
      <c r="F12" t="s">
        <v>61</v>
      </c>
      <c r="G12" t="s">
        <v>35</v>
      </c>
      <c r="H12" s="1">
        <v>916.89700000000005</v>
      </c>
      <c r="I12" s="1">
        <v>880.30399999999997</v>
      </c>
      <c r="J12" s="1">
        <v>1064.979</v>
      </c>
      <c r="K12" s="1">
        <v>1000.876</v>
      </c>
      <c r="L12" s="1">
        <v>963.5</v>
      </c>
      <c r="M12" s="1">
        <v>937.7</v>
      </c>
      <c r="N12" s="1">
        <v>1014.7</v>
      </c>
      <c r="O12" s="1">
        <v>987</v>
      </c>
      <c r="P12" s="1">
        <v>1188.3</v>
      </c>
      <c r="Q12" s="1">
        <v>1153.5999999999999</v>
      </c>
      <c r="R12" s="1">
        <v>1247.0999999999999</v>
      </c>
      <c r="S12" s="1">
        <v>1219.5</v>
      </c>
      <c r="T12" s="1">
        <v>1509.5</v>
      </c>
      <c r="U12" s="1">
        <v>1478</v>
      </c>
      <c r="V12" s="1">
        <v>1572.8</v>
      </c>
      <c r="W12" s="1">
        <v>1573.3</v>
      </c>
      <c r="X12" s="1">
        <v>1680</v>
      </c>
      <c r="Y12" s="1">
        <v>1665.4</v>
      </c>
      <c r="Z12" s="1">
        <v>1933.8</v>
      </c>
      <c r="AA12" s="1">
        <v>1870.1</v>
      </c>
      <c r="AB12" s="1">
        <v>1956.1</v>
      </c>
      <c r="AC12" s="1">
        <v>1919.7</v>
      </c>
      <c r="AD12" s="1">
        <v>2214.1999999999998</v>
      </c>
      <c r="AE12" s="1">
        <v>2131.4</v>
      </c>
      <c r="AF12" s="1">
        <v>2485.4</v>
      </c>
      <c r="AG12" s="1">
        <v>2391.8000000000002</v>
      </c>
      <c r="AH12" s="1">
        <v>2518.6</v>
      </c>
      <c r="AI12" s="1">
        <v>2431.8000000000002</v>
      </c>
      <c r="AJ12" s="1">
        <v>2786.5</v>
      </c>
      <c r="AK12" s="1">
        <v>2671.1</v>
      </c>
      <c r="AL12" s="1">
        <v>2911.2</v>
      </c>
      <c r="AM12" s="1">
        <v>2799.7</v>
      </c>
    </row>
    <row r="13" spans="6:44">
      <c r="F13" t="s">
        <v>61</v>
      </c>
      <c r="G13" t="s">
        <v>10</v>
      </c>
      <c r="H13" s="1"/>
      <c r="I13" s="1"/>
      <c r="J13" s="1">
        <v>1327.662</v>
      </c>
      <c r="K13" s="1">
        <v>1313.88</v>
      </c>
      <c r="L13" s="1">
        <v>1544.9</v>
      </c>
      <c r="M13" s="1">
        <v>1493.6</v>
      </c>
      <c r="N13" s="1">
        <v>1632.5</v>
      </c>
      <c r="O13" s="1">
        <v>1564.5</v>
      </c>
      <c r="P13" s="1">
        <v>1860.2</v>
      </c>
      <c r="Q13" s="1">
        <v>1778.9</v>
      </c>
      <c r="R13" s="1">
        <v>1897.9</v>
      </c>
      <c r="S13" s="1">
        <v>1853.4</v>
      </c>
      <c r="T13" s="1">
        <v>2178.1999999999998</v>
      </c>
      <c r="U13" s="1">
        <v>2142</v>
      </c>
      <c r="V13" s="1">
        <v>2277.3000000000002</v>
      </c>
      <c r="W13" s="1">
        <v>2243.6999999999998</v>
      </c>
      <c r="X13" s="1">
        <v>2360</v>
      </c>
      <c r="Y13" s="1">
        <v>2308.8000000000002</v>
      </c>
      <c r="Z13" s="1">
        <v>2744.9</v>
      </c>
      <c r="AA13" s="1">
        <v>2693.8</v>
      </c>
      <c r="AB13" s="1">
        <v>3411.1</v>
      </c>
      <c r="AC13" s="1">
        <v>3326.4</v>
      </c>
      <c r="AD13" s="1">
        <v>3503.4</v>
      </c>
      <c r="AE13" s="1">
        <v>3410.8</v>
      </c>
      <c r="AF13" s="1">
        <v>3446.4</v>
      </c>
      <c r="AG13" s="1">
        <v>3291.6</v>
      </c>
      <c r="AH13" s="1">
        <v>3559.8</v>
      </c>
      <c r="AI13" s="1">
        <v>3449.1</v>
      </c>
      <c r="AJ13" s="1">
        <v>3646.4</v>
      </c>
      <c r="AK13" s="1">
        <v>3503</v>
      </c>
      <c r="AL13" s="1">
        <v>3972.6</v>
      </c>
      <c r="AM13" s="1">
        <v>3891.5</v>
      </c>
    </row>
    <row r="14" spans="6:44">
      <c r="F14" t="s">
        <v>62</v>
      </c>
      <c r="G14" t="s">
        <v>5</v>
      </c>
      <c r="H14" s="1">
        <v>1100.874</v>
      </c>
      <c r="I14" s="1">
        <v>1087.1500000000001</v>
      </c>
      <c r="J14" s="1">
        <v>1251.8420000000001</v>
      </c>
      <c r="K14" s="1">
        <v>1226.1389999999999</v>
      </c>
      <c r="L14" s="1">
        <v>1510.7</v>
      </c>
      <c r="M14" s="1">
        <v>1471.5</v>
      </c>
      <c r="N14" s="1">
        <v>1618.6</v>
      </c>
      <c r="O14" s="1">
        <v>1590.1</v>
      </c>
      <c r="P14" s="1">
        <v>1901.3</v>
      </c>
      <c r="Q14" s="1">
        <v>1861.6</v>
      </c>
      <c r="R14" s="1">
        <v>1925.7</v>
      </c>
      <c r="S14" s="1">
        <v>1882.3</v>
      </c>
      <c r="T14" s="1">
        <v>2052.6999999999998</v>
      </c>
      <c r="U14" s="1">
        <v>2002.2</v>
      </c>
      <c r="V14" s="1">
        <v>2129.6999999999998</v>
      </c>
      <c r="W14" s="1">
        <v>2115.4</v>
      </c>
      <c r="X14" s="1">
        <v>2300.1999999999998</v>
      </c>
      <c r="Y14" s="1">
        <v>2256.4</v>
      </c>
      <c r="Z14" s="1">
        <v>2871.8</v>
      </c>
      <c r="AA14" s="1">
        <v>2792.1</v>
      </c>
      <c r="AB14" s="1">
        <v>2918.2</v>
      </c>
      <c r="AC14" s="1">
        <v>2858.9</v>
      </c>
      <c r="AD14" s="1">
        <v>3180.4</v>
      </c>
      <c r="AE14" s="1">
        <v>3117.7</v>
      </c>
      <c r="AF14" s="1">
        <v>4067.6</v>
      </c>
      <c r="AG14" s="1">
        <v>3976.4</v>
      </c>
      <c r="AH14" s="1">
        <v>4097.8999999999996</v>
      </c>
      <c r="AI14" s="1">
        <v>3985.4</v>
      </c>
      <c r="AJ14" s="1">
        <v>4462.3999999999996</v>
      </c>
      <c r="AK14" s="1">
        <v>4413.6000000000004</v>
      </c>
      <c r="AL14" s="1">
        <v>4560.1000000000004</v>
      </c>
      <c r="AM14" s="1">
        <v>4502.8999999999996</v>
      </c>
    </row>
    <row r="15" spans="6:44">
      <c r="F15" t="s">
        <v>62</v>
      </c>
      <c r="G15" t="s">
        <v>6</v>
      </c>
      <c r="H15" s="1">
        <v>929.21699999999998</v>
      </c>
      <c r="I15" s="1">
        <v>851.03499999999997</v>
      </c>
      <c r="J15" s="1">
        <v>992.68200000000002</v>
      </c>
      <c r="K15" s="1">
        <v>896.01300000000003</v>
      </c>
      <c r="L15" s="1">
        <v>1100.8</v>
      </c>
      <c r="M15" s="1">
        <v>879.1</v>
      </c>
      <c r="N15" s="1">
        <v>1170.8</v>
      </c>
      <c r="O15" s="1">
        <v>934.9</v>
      </c>
      <c r="P15" s="1">
        <v>1308.5999999999999</v>
      </c>
      <c r="Q15" s="1">
        <v>1017.4</v>
      </c>
      <c r="R15" s="1">
        <v>1361.2</v>
      </c>
      <c r="S15" s="1">
        <v>1095.8</v>
      </c>
      <c r="T15" s="1">
        <v>1511</v>
      </c>
      <c r="U15" s="1">
        <v>1241.3</v>
      </c>
      <c r="V15" s="1">
        <v>1606.1</v>
      </c>
      <c r="W15" s="1">
        <v>1357.2</v>
      </c>
      <c r="X15" s="1">
        <v>1669.3</v>
      </c>
      <c r="Y15" s="1">
        <v>1436.8</v>
      </c>
      <c r="Z15" s="1">
        <v>1900.8</v>
      </c>
      <c r="AA15" s="1">
        <v>1624.6</v>
      </c>
      <c r="AB15" s="1">
        <v>2004.5</v>
      </c>
      <c r="AC15" s="1">
        <v>1757</v>
      </c>
      <c r="AD15" s="1">
        <v>2203.8000000000002</v>
      </c>
      <c r="AE15" s="1">
        <v>2000.6</v>
      </c>
      <c r="AF15" s="1">
        <v>3057</v>
      </c>
      <c r="AG15" s="1">
        <v>2666.6</v>
      </c>
      <c r="AH15" s="1">
        <v>2965.9</v>
      </c>
      <c r="AI15" s="1">
        <v>2650.4</v>
      </c>
      <c r="AJ15" s="1">
        <v>3053.7</v>
      </c>
      <c r="AK15" s="1">
        <v>2736.8</v>
      </c>
      <c r="AL15" s="1">
        <v>3209.9</v>
      </c>
      <c r="AM15" s="1">
        <v>2871.1</v>
      </c>
    </row>
    <row r="16" spans="6:44">
      <c r="F16" t="s">
        <v>62</v>
      </c>
      <c r="G16" t="s">
        <v>9</v>
      </c>
      <c r="H16" s="1">
        <v>701.63</v>
      </c>
      <c r="I16" s="1">
        <v>631.327</v>
      </c>
      <c r="J16" s="1">
        <v>788.53099999999995</v>
      </c>
      <c r="K16" s="1">
        <v>688.221</v>
      </c>
      <c r="L16" s="1">
        <v>769.5</v>
      </c>
      <c r="M16" s="1">
        <v>648.70000000000005</v>
      </c>
      <c r="N16" s="1">
        <v>829</v>
      </c>
      <c r="O16" s="1">
        <v>688.2</v>
      </c>
      <c r="P16" s="1">
        <v>940.2</v>
      </c>
      <c r="Q16" s="1">
        <v>755.3</v>
      </c>
      <c r="R16" s="1">
        <v>981</v>
      </c>
      <c r="S16" s="1">
        <v>810.3</v>
      </c>
      <c r="T16" s="1">
        <v>1182.0999999999999</v>
      </c>
      <c r="U16" s="1">
        <v>972</v>
      </c>
      <c r="V16" s="1">
        <v>1239.8</v>
      </c>
      <c r="W16" s="1">
        <v>1041.9000000000001</v>
      </c>
      <c r="X16" s="1">
        <v>1313.1</v>
      </c>
      <c r="Y16" s="1">
        <v>1126</v>
      </c>
      <c r="Z16" s="1">
        <v>1378.1</v>
      </c>
      <c r="AA16" s="1">
        <v>1231.2</v>
      </c>
      <c r="AB16" s="1">
        <v>1455</v>
      </c>
      <c r="AC16" s="1">
        <v>1319.6</v>
      </c>
      <c r="AD16" s="1">
        <v>1703.7</v>
      </c>
      <c r="AE16" s="1">
        <v>1544.6</v>
      </c>
      <c r="AF16" s="1">
        <v>1988.1</v>
      </c>
      <c r="AG16" s="1">
        <v>1792.4</v>
      </c>
      <c r="AH16" s="1">
        <v>1946</v>
      </c>
      <c r="AI16" s="1">
        <v>1785.7</v>
      </c>
      <c r="AJ16" s="1">
        <v>2145.3000000000002</v>
      </c>
      <c r="AK16" s="1">
        <v>1980.1</v>
      </c>
      <c r="AL16" s="1">
        <v>2251.8000000000002</v>
      </c>
      <c r="AM16" s="1">
        <v>2069.9</v>
      </c>
    </row>
    <row r="17" spans="6:39">
      <c r="F17" t="s">
        <v>62</v>
      </c>
      <c r="G17" t="s">
        <v>19</v>
      </c>
      <c r="H17" s="1">
        <v>759.00300000000004</v>
      </c>
      <c r="I17" s="1">
        <v>690.58</v>
      </c>
      <c r="J17" s="1">
        <v>860.08399999999995</v>
      </c>
      <c r="K17" s="1">
        <v>777.58900000000006</v>
      </c>
      <c r="L17" s="1">
        <v>993.5</v>
      </c>
      <c r="M17" s="1">
        <v>884.3</v>
      </c>
      <c r="N17" s="1">
        <v>1027.5999999999999</v>
      </c>
      <c r="O17" s="1">
        <v>928.4</v>
      </c>
      <c r="P17" s="1">
        <v>1148.2</v>
      </c>
      <c r="Q17" s="1">
        <v>1030.4000000000001</v>
      </c>
      <c r="R17" s="1">
        <v>1216.0999999999999</v>
      </c>
      <c r="S17" s="1">
        <v>1093.5999999999999</v>
      </c>
      <c r="T17" s="1">
        <v>1360.7</v>
      </c>
      <c r="U17" s="1">
        <v>1224.0999999999999</v>
      </c>
      <c r="V17" s="1">
        <v>1411.8</v>
      </c>
      <c r="W17" s="1">
        <v>1308.5999999999999</v>
      </c>
      <c r="X17" s="1">
        <v>1539.2</v>
      </c>
      <c r="Y17" s="1">
        <v>1399.1</v>
      </c>
      <c r="Z17" s="1">
        <v>1690.9</v>
      </c>
      <c r="AA17" s="1">
        <v>1596.1</v>
      </c>
      <c r="AB17" s="1">
        <v>1745.7</v>
      </c>
      <c r="AC17" s="1">
        <v>1606.1</v>
      </c>
      <c r="AD17" s="1">
        <v>2057.4</v>
      </c>
      <c r="AE17" s="1">
        <v>1846.9</v>
      </c>
      <c r="AF17" s="1">
        <v>2345.1999999999998</v>
      </c>
      <c r="AG17" s="1">
        <v>2179.6</v>
      </c>
      <c r="AH17" s="1">
        <v>2025.2</v>
      </c>
      <c r="AI17" s="1">
        <v>1906.2</v>
      </c>
      <c r="AJ17" s="1">
        <v>2230.9</v>
      </c>
      <c r="AK17" s="1">
        <v>2112</v>
      </c>
      <c r="AL17" s="1">
        <v>2450.6999999999998</v>
      </c>
      <c r="AM17" s="1">
        <v>2319</v>
      </c>
    </row>
    <row r="18" spans="6:39">
      <c r="F18" t="s">
        <v>62</v>
      </c>
      <c r="G18" t="s">
        <v>20</v>
      </c>
      <c r="H18" s="1">
        <v>779.31100000000004</v>
      </c>
      <c r="I18" s="1">
        <v>691.97799999999995</v>
      </c>
      <c r="J18" s="1">
        <v>848.64300000000003</v>
      </c>
      <c r="K18" s="1">
        <v>750.08699999999999</v>
      </c>
      <c r="L18" s="1">
        <v>868.1</v>
      </c>
      <c r="M18" s="1">
        <v>683.7</v>
      </c>
      <c r="N18" s="1">
        <v>912.4</v>
      </c>
      <c r="O18" s="1">
        <v>731.3</v>
      </c>
      <c r="P18" s="1">
        <v>1019.2</v>
      </c>
      <c r="Q18" s="1">
        <v>793.3</v>
      </c>
      <c r="R18" s="1">
        <v>1046.4000000000001</v>
      </c>
      <c r="S18" s="1">
        <v>858.9</v>
      </c>
      <c r="T18" s="1">
        <v>1207.8</v>
      </c>
      <c r="U18" s="1">
        <v>995.7</v>
      </c>
      <c r="V18" s="1">
        <v>1269.2</v>
      </c>
      <c r="W18" s="1">
        <v>1056</v>
      </c>
      <c r="X18" s="1">
        <v>1344.1</v>
      </c>
      <c r="Y18" s="1">
        <v>1159.0999999999999</v>
      </c>
      <c r="Z18" s="1">
        <v>1490.8</v>
      </c>
      <c r="AA18" s="1">
        <v>1239.2</v>
      </c>
      <c r="AB18" s="1">
        <v>1612.5</v>
      </c>
      <c r="AC18" s="1">
        <v>1420</v>
      </c>
      <c r="AD18" s="1">
        <v>1785.6</v>
      </c>
      <c r="AE18" s="1">
        <v>1577.6</v>
      </c>
      <c r="AF18" s="1">
        <v>2166.1999999999998</v>
      </c>
      <c r="AG18" s="1">
        <v>1950.5</v>
      </c>
      <c r="AH18" s="1">
        <v>2134.6</v>
      </c>
      <c r="AI18" s="1">
        <v>1924.8</v>
      </c>
      <c r="AJ18" s="1">
        <v>2287.5</v>
      </c>
      <c r="AK18" s="1">
        <v>2044.3</v>
      </c>
      <c r="AL18" s="1">
        <v>2417.8000000000002</v>
      </c>
      <c r="AM18" s="1">
        <v>2165.6999999999998</v>
      </c>
    </row>
    <row r="19" spans="6:39">
      <c r="F19" t="s">
        <v>62</v>
      </c>
      <c r="G19" t="s">
        <v>21</v>
      </c>
      <c r="H19" s="1">
        <v>1093.1110000000001</v>
      </c>
      <c r="I19" s="1">
        <v>1067.6120000000001</v>
      </c>
      <c r="J19" s="1">
        <v>1134.114</v>
      </c>
      <c r="K19" s="1">
        <v>1107.489</v>
      </c>
      <c r="L19" s="1">
        <v>1178.9000000000001</v>
      </c>
      <c r="M19" s="1">
        <v>1052</v>
      </c>
      <c r="N19" s="1">
        <v>1260.4000000000001</v>
      </c>
      <c r="O19" s="1">
        <v>1128.5999999999999</v>
      </c>
      <c r="P19" s="1">
        <v>1513</v>
      </c>
      <c r="Q19" s="1">
        <v>1349.8</v>
      </c>
      <c r="R19" s="1">
        <v>1564.4</v>
      </c>
      <c r="S19" s="1">
        <v>1405.5</v>
      </c>
      <c r="T19" s="1">
        <v>1738.3</v>
      </c>
      <c r="U19" s="1">
        <v>1558</v>
      </c>
      <c r="V19" s="1">
        <v>1843</v>
      </c>
      <c r="W19" s="1">
        <v>1631.8</v>
      </c>
      <c r="X19" s="1">
        <v>1945.9</v>
      </c>
      <c r="Y19" s="1">
        <v>1774.2</v>
      </c>
      <c r="Z19" s="1">
        <v>2366.6999999999998</v>
      </c>
      <c r="AA19" s="1">
        <v>2197.3000000000002</v>
      </c>
      <c r="AB19" s="1">
        <v>2392.6</v>
      </c>
      <c r="AC19" s="1">
        <v>2228.1</v>
      </c>
      <c r="AD19" s="1">
        <v>2648</v>
      </c>
      <c r="AE19" s="1">
        <v>2432.3000000000002</v>
      </c>
      <c r="AF19" s="1">
        <v>3627.6</v>
      </c>
      <c r="AG19" s="1">
        <v>3279.9</v>
      </c>
      <c r="AH19" s="1">
        <v>3664.4</v>
      </c>
      <c r="AI19" s="1">
        <v>3300.7</v>
      </c>
      <c r="AJ19" s="1">
        <v>3680.4</v>
      </c>
      <c r="AK19" s="1">
        <v>3418.3</v>
      </c>
      <c r="AL19" s="1">
        <v>3951.3</v>
      </c>
      <c r="AM19" s="1">
        <v>3693.6</v>
      </c>
    </row>
    <row r="20" spans="6:39">
      <c r="F20" t="s">
        <v>63</v>
      </c>
      <c r="G20" t="s">
        <v>22</v>
      </c>
      <c r="H20" s="1">
        <v>872.36099999999999</v>
      </c>
      <c r="I20" s="1">
        <v>813.75400000000002</v>
      </c>
      <c r="J20" s="1">
        <v>1006.264</v>
      </c>
      <c r="K20" s="1">
        <v>932.82899999999995</v>
      </c>
      <c r="L20" s="1">
        <v>1123.9000000000001</v>
      </c>
      <c r="M20" s="1">
        <v>1000.3</v>
      </c>
      <c r="N20" s="1">
        <v>1212.2</v>
      </c>
      <c r="O20" s="1">
        <v>1098.4000000000001</v>
      </c>
      <c r="P20" s="1">
        <v>1422.3</v>
      </c>
      <c r="Q20" s="1">
        <v>1258</v>
      </c>
      <c r="R20" s="1">
        <v>1460.3</v>
      </c>
      <c r="S20" s="1">
        <v>1314.3</v>
      </c>
      <c r="T20" s="1">
        <v>1544.8</v>
      </c>
      <c r="U20" s="1">
        <v>1418.7</v>
      </c>
      <c r="V20" s="1">
        <v>1602.4</v>
      </c>
      <c r="W20" s="1">
        <v>1488.2</v>
      </c>
      <c r="X20" s="1">
        <v>1660.3</v>
      </c>
      <c r="Y20" s="1">
        <v>1554.5</v>
      </c>
      <c r="Z20" s="1">
        <v>1883.2</v>
      </c>
      <c r="AA20" s="1">
        <v>1771.9</v>
      </c>
      <c r="AB20" s="1">
        <v>1930.9</v>
      </c>
      <c r="AC20" s="1">
        <v>1841.6</v>
      </c>
      <c r="AD20" s="1">
        <v>2251.5</v>
      </c>
      <c r="AE20" s="1">
        <v>2143.8000000000002</v>
      </c>
      <c r="AF20" s="1">
        <v>2792.4</v>
      </c>
      <c r="AG20" s="1">
        <v>2641.4</v>
      </c>
      <c r="AH20" s="1">
        <v>2608.8000000000002</v>
      </c>
      <c r="AI20" s="1">
        <v>2514</v>
      </c>
      <c r="AJ20" s="1">
        <v>3033</v>
      </c>
      <c r="AK20" s="1">
        <v>2901</v>
      </c>
      <c r="AL20" s="1">
        <v>3082.4</v>
      </c>
      <c r="AM20" s="1">
        <v>2959</v>
      </c>
    </row>
    <row r="21" spans="6:39">
      <c r="F21" t="s">
        <v>63</v>
      </c>
      <c r="G21" t="s">
        <v>36</v>
      </c>
      <c r="H21" s="1">
        <v>906.19</v>
      </c>
      <c r="I21" s="1">
        <v>721.48500000000001</v>
      </c>
      <c r="J21" s="1">
        <v>771.68100000000004</v>
      </c>
      <c r="K21" s="1">
        <v>611.66399999999999</v>
      </c>
      <c r="L21" s="1">
        <v>942.1</v>
      </c>
      <c r="M21" s="1">
        <v>635.29999999999995</v>
      </c>
      <c r="N21" s="1">
        <v>1008.5</v>
      </c>
      <c r="O21" s="1">
        <v>699.1</v>
      </c>
      <c r="P21" s="1">
        <v>1224.5999999999999</v>
      </c>
      <c r="Q21" s="1">
        <v>879.8</v>
      </c>
      <c r="R21" s="1">
        <v>1346.7</v>
      </c>
      <c r="S21" s="1">
        <v>937.2</v>
      </c>
      <c r="T21" s="1">
        <v>1319.8</v>
      </c>
      <c r="U21" s="1">
        <v>1021.3</v>
      </c>
      <c r="V21" s="1">
        <v>1400.8</v>
      </c>
      <c r="W21" s="1">
        <v>1104.3</v>
      </c>
      <c r="X21" s="1">
        <v>1518.7</v>
      </c>
      <c r="Y21" s="1">
        <v>1182.2</v>
      </c>
      <c r="Z21" s="1">
        <v>1692</v>
      </c>
      <c r="AA21" s="1">
        <v>1310.7</v>
      </c>
      <c r="AB21" s="1">
        <v>1795.7</v>
      </c>
      <c r="AC21" s="1">
        <v>1352.6</v>
      </c>
      <c r="AD21" s="1">
        <v>1976.2</v>
      </c>
      <c r="AE21" s="1">
        <v>1538.3</v>
      </c>
      <c r="AF21" s="1">
        <v>2232.8000000000002</v>
      </c>
      <c r="AG21" s="1">
        <v>1743.2</v>
      </c>
      <c r="AH21" s="1">
        <v>1998.6</v>
      </c>
      <c r="AI21" s="1">
        <v>1736.6</v>
      </c>
      <c r="AJ21" s="1">
        <v>2370.5</v>
      </c>
      <c r="AK21" s="1">
        <v>2041.2</v>
      </c>
      <c r="AL21" s="1">
        <v>2465.6999999999998</v>
      </c>
      <c r="AM21" s="1">
        <v>2170.1999999999998</v>
      </c>
    </row>
    <row r="22" spans="6:39">
      <c r="F22" t="s">
        <v>63</v>
      </c>
      <c r="G22" t="s">
        <v>37</v>
      </c>
      <c r="H22" s="1">
        <v>847.12300000000005</v>
      </c>
      <c r="I22" s="1">
        <v>823.423</v>
      </c>
      <c r="J22" s="1">
        <v>781.00699999999995</v>
      </c>
      <c r="K22" s="1">
        <v>751.11900000000003</v>
      </c>
      <c r="L22" s="1">
        <v>1096.0999999999999</v>
      </c>
      <c r="M22" s="1">
        <v>1012.4</v>
      </c>
      <c r="N22" s="1">
        <v>1202.7</v>
      </c>
      <c r="O22" s="1">
        <v>1055.2</v>
      </c>
      <c r="P22" s="1">
        <v>1427.2</v>
      </c>
      <c r="Q22" s="1">
        <v>1245.4000000000001</v>
      </c>
      <c r="R22" s="1">
        <v>1466.1</v>
      </c>
      <c r="S22" s="1">
        <v>1315.3</v>
      </c>
      <c r="T22" s="1">
        <v>1505.2</v>
      </c>
      <c r="U22" s="1">
        <v>1340.1</v>
      </c>
      <c r="V22" s="1">
        <v>1565.6</v>
      </c>
      <c r="W22" s="1">
        <v>1424.5</v>
      </c>
      <c r="X22" s="1">
        <v>1631.4</v>
      </c>
      <c r="Y22" s="1">
        <v>1470.9</v>
      </c>
      <c r="Z22" s="1">
        <v>1784.4</v>
      </c>
      <c r="AA22" s="1">
        <v>1517.8</v>
      </c>
      <c r="AB22" s="1">
        <v>1845.1</v>
      </c>
      <c r="AC22" s="1">
        <v>1657.4</v>
      </c>
      <c r="AD22" s="1">
        <v>1972.9</v>
      </c>
      <c r="AE22" s="1">
        <v>1783.1</v>
      </c>
      <c r="AF22" s="1">
        <v>2271.1</v>
      </c>
      <c r="AG22" s="1">
        <v>2096.4</v>
      </c>
      <c r="AH22" s="1">
        <v>2125.1999999999998</v>
      </c>
      <c r="AI22" s="1">
        <v>1924.7</v>
      </c>
      <c r="AJ22" s="1">
        <v>2204.6999999999998</v>
      </c>
      <c r="AK22" s="1">
        <v>2052.1</v>
      </c>
      <c r="AL22" s="1">
        <v>2236.5</v>
      </c>
      <c r="AM22" s="1">
        <v>2061.6999999999998</v>
      </c>
    </row>
    <row r="23" spans="6:39">
      <c r="F23" t="s">
        <v>64</v>
      </c>
      <c r="G23" t="s">
        <v>23</v>
      </c>
      <c r="H23" s="1">
        <v>910.904</v>
      </c>
      <c r="I23" s="1">
        <v>893.08399999999995</v>
      </c>
      <c r="J23" s="1">
        <v>847.13699999999994</v>
      </c>
      <c r="K23" s="1">
        <v>832.654</v>
      </c>
      <c r="L23" s="1">
        <v>1060.5999999999999</v>
      </c>
      <c r="M23" s="1">
        <v>1011.7</v>
      </c>
      <c r="N23" s="1">
        <v>1141.3</v>
      </c>
      <c r="O23" s="1">
        <v>1059.4000000000001</v>
      </c>
      <c r="P23" s="1">
        <v>1195.5</v>
      </c>
      <c r="Q23" s="1">
        <v>1159</v>
      </c>
      <c r="R23" s="1">
        <v>1227.3</v>
      </c>
      <c r="S23" s="1">
        <v>1198.8</v>
      </c>
      <c r="T23" s="1">
        <v>1413.2</v>
      </c>
      <c r="U23" s="1">
        <v>1369.5</v>
      </c>
      <c r="V23" s="1">
        <v>1486.7</v>
      </c>
      <c r="W23" s="1">
        <v>1445.2</v>
      </c>
      <c r="X23" s="1">
        <v>1588.6</v>
      </c>
      <c r="Y23" s="1">
        <v>1548.3</v>
      </c>
      <c r="Z23" s="1">
        <v>1831.5</v>
      </c>
      <c r="AA23" s="1">
        <v>1743.9</v>
      </c>
      <c r="AB23" s="1">
        <v>1978.9</v>
      </c>
      <c r="AC23" s="1">
        <v>1877.9</v>
      </c>
      <c r="AD23" s="1">
        <v>2104.5</v>
      </c>
      <c r="AE23" s="1">
        <v>1997.4</v>
      </c>
      <c r="AF23" s="1">
        <v>2377.6</v>
      </c>
      <c r="AG23" s="1">
        <v>2254.1999999999998</v>
      </c>
      <c r="AH23" s="1">
        <v>2231.1999999999998</v>
      </c>
      <c r="AI23" s="1">
        <v>2138.5</v>
      </c>
      <c r="AJ23" s="1">
        <v>2405</v>
      </c>
      <c r="AK23" s="1">
        <v>2298.3000000000002</v>
      </c>
      <c r="AL23" s="1">
        <v>2538.9</v>
      </c>
      <c r="AM23" s="1">
        <v>2426</v>
      </c>
    </row>
    <row r="24" spans="6:39">
      <c r="F24" t="s">
        <v>64</v>
      </c>
      <c r="G24" t="s">
        <v>24</v>
      </c>
      <c r="H24" s="1">
        <v>1070.912</v>
      </c>
      <c r="I24" s="1">
        <v>1013.316</v>
      </c>
      <c r="J24" s="1">
        <v>1136.8710000000001</v>
      </c>
      <c r="K24" s="1">
        <v>1073.2</v>
      </c>
      <c r="L24" s="1">
        <v>1037.5999999999999</v>
      </c>
      <c r="M24" s="1">
        <v>998.2</v>
      </c>
      <c r="N24" s="1">
        <v>1099.5999999999999</v>
      </c>
      <c r="O24" s="1">
        <v>1057.7</v>
      </c>
      <c r="P24" s="1">
        <v>1276.3</v>
      </c>
      <c r="Q24" s="1">
        <v>1281.7</v>
      </c>
      <c r="R24" s="1">
        <v>1372</v>
      </c>
      <c r="S24" s="1">
        <v>1367.1</v>
      </c>
      <c r="T24" s="1">
        <v>1707.7</v>
      </c>
      <c r="U24" s="1">
        <v>1672.8</v>
      </c>
      <c r="V24" s="1">
        <v>1761</v>
      </c>
      <c r="W24" s="1">
        <v>1759.9</v>
      </c>
      <c r="X24" s="1">
        <v>1883.4</v>
      </c>
      <c r="Y24" s="1">
        <v>1821.9</v>
      </c>
      <c r="Z24" s="1">
        <v>2065.9</v>
      </c>
      <c r="AA24" s="1">
        <v>2008.9</v>
      </c>
      <c r="AB24" s="1">
        <v>2137.8000000000002</v>
      </c>
      <c r="AC24" s="1">
        <v>2056.1</v>
      </c>
      <c r="AD24" s="1">
        <v>2334.6</v>
      </c>
      <c r="AE24" s="1">
        <v>2258.9</v>
      </c>
      <c r="AF24" s="1">
        <v>2733.4</v>
      </c>
      <c r="AG24" s="1">
        <v>2596.1</v>
      </c>
      <c r="AH24" s="1">
        <v>2875.7</v>
      </c>
      <c r="AI24" s="1">
        <v>2781.8</v>
      </c>
      <c r="AJ24" s="1">
        <v>3090.9</v>
      </c>
      <c r="AK24" s="1">
        <v>2975.1</v>
      </c>
      <c r="AL24" s="1">
        <v>3143.5</v>
      </c>
      <c r="AM24" s="1">
        <v>3028.1</v>
      </c>
    </row>
    <row r="25" spans="6:39">
      <c r="F25" t="s">
        <v>64</v>
      </c>
      <c r="G25" t="s">
        <v>25</v>
      </c>
      <c r="H25" s="1">
        <v>931.67200000000003</v>
      </c>
      <c r="I25" s="1">
        <v>909.32899999999995</v>
      </c>
      <c r="J25" s="1">
        <v>963.23299999999995</v>
      </c>
      <c r="K25" s="1">
        <v>927.59100000000001</v>
      </c>
      <c r="L25" s="1">
        <v>1040.9000000000001</v>
      </c>
      <c r="M25" s="1">
        <v>926.8</v>
      </c>
      <c r="N25" s="1">
        <v>1109.3</v>
      </c>
      <c r="O25" s="1">
        <v>998.4</v>
      </c>
      <c r="P25" s="1">
        <v>1280.4000000000001</v>
      </c>
      <c r="Q25" s="1">
        <v>1170.0999999999999</v>
      </c>
      <c r="R25" s="1">
        <v>1348.8</v>
      </c>
      <c r="S25" s="1">
        <v>1232.4000000000001</v>
      </c>
      <c r="T25" s="1">
        <v>1594.9</v>
      </c>
      <c r="U25" s="1">
        <v>1505.9</v>
      </c>
      <c r="V25" s="1">
        <v>1669.8</v>
      </c>
      <c r="W25" s="1">
        <v>1547.9</v>
      </c>
      <c r="X25" s="1">
        <v>1762.7</v>
      </c>
      <c r="Y25" s="1">
        <v>1656.3</v>
      </c>
      <c r="Z25" s="1">
        <v>2149.1</v>
      </c>
      <c r="AA25" s="1">
        <v>1981.4</v>
      </c>
      <c r="AB25" s="1">
        <v>2184.6999999999998</v>
      </c>
      <c r="AC25" s="1">
        <v>2051.6999999999998</v>
      </c>
      <c r="AD25" s="1">
        <v>2255.3000000000002</v>
      </c>
      <c r="AE25" s="1">
        <v>2121.6999999999998</v>
      </c>
      <c r="AF25" s="1">
        <v>2712.1</v>
      </c>
      <c r="AG25" s="1">
        <v>2543</v>
      </c>
      <c r="AH25" s="1">
        <v>2647.2</v>
      </c>
      <c r="AI25" s="1">
        <v>2540</v>
      </c>
      <c r="AJ25" s="1">
        <v>2780.5</v>
      </c>
      <c r="AK25" s="1">
        <v>2651.9</v>
      </c>
      <c r="AL25" s="1">
        <v>2976.6</v>
      </c>
      <c r="AM25" s="1">
        <v>2865.5</v>
      </c>
    </row>
    <row r="26" spans="6:39">
      <c r="F26" t="s">
        <v>64</v>
      </c>
      <c r="G26" t="s">
        <v>26</v>
      </c>
      <c r="H26" s="1">
        <v>1334.386</v>
      </c>
      <c r="I26" s="1">
        <v>1323.5809999999999</v>
      </c>
      <c r="J26" s="1">
        <v>1561.0540000000001</v>
      </c>
      <c r="K26" s="1">
        <v>1522.759</v>
      </c>
      <c r="L26" s="1">
        <v>1694.1</v>
      </c>
      <c r="M26" s="1">
        <v>1632.5</v>
      </c>
      <c r="N26" s="1">
        <v>1791.5</v>
      </c>
      <c r="O26" s="1">
        <v>1696.6</v>
      </c>
      <c r="P26" s="1">
        <v>2118.9</v>
      </c>
      <c r="Q26" s="1">
        <v>1995</v>
      </c>
      <c r="R26" s="1">
        <v>2156</v>
      </c>
      <c r="S26" s="1">
        <v>2065.6999999999998</v>
      </c>
      <c r="T26" s="1">
        <v>2132.3000000000002</v>
      </c>
      <c r="U26" s="1">
        <v>2060.6</v>
      </c>
      <c r="V26" s="1">
        <v>2221</v>
      </c>
      <c r="W26" s="1">
        <v>2163.4</v>
      </c>
      <c r="X26" s="1">
        <v>2332.3000000000002</v>
      </c>
      <c r="Y26" s="1">
        <v>2300</v>
      </c>
      <c r="Z26" s="1">
        <v>2823.4</v>
      </c>
      <c r="AA26" s="1">
        <v>2774.1</v>
      </c>
      <c r="AB26" s="1">
        <v>2825.2</v>
      </c>
      <c r="AC26" s="1">
        <v>2769.5</v>
      </c>
      <c r="AD26" s="1">
        <v>3180.9</v>
      </c>
      <c r="AE26" s="1">
        <v>3057.3</v>
      </c>
      <c r="AF26" s="1">
        <v>3885</v>
      </c>
      <c r="AG26" s="1">
        <v>3738.3</v>
      </c>
      <c r="AH26" s="1">
        <v>3539</v>
      </c>
      <c r="AI26" s="1">
        <v>3421.4</v>
      </c>
      <c r="AJ26" s="1">
        <v>3822.8</v>
      </c>
      <c r="AK26" s="1">
        <v>3671.9</v>
      </c>
      <c r="AL26" s="1">
        <v>3886.7</v>
      </c>
      <c r="AM26" s="1">
        <v>3754.6</v>
      </c>
    </row>
    <row r="27" spans="6:39">
      <c r="F27" t="s">
        <v>64</v>
      </c>
      <c r="G27" t="s">
        <v>30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2559.4</v>
      </c>
      <c r="AC27" s="1">
        <v>2405.1999999999998</v>
      </c>
      <c r="AD27" s="1">
        <v>2764.6</v>
      </c>
      <c r="AE27" s="1">
        <v>2670.4</v>
      </c>
      <c r="AF27" s="1">
        <v>3439.2</v>
      </c>
      <c r="AG27" s="1">
        <v>3296.9</v>
      </c>
      <c r="AH27" s="1">
        <v>3627.5</v>
      </c>
      <c r="AI27" s="1">
        <v>3491.9</v>
      </c>
      <c r="AJ27" s="1">
        <v>3637</v>
      </c>
      <c r="AK27" s="1">
        <v>3419.9</v>
      </c>
      <c r="AL27" s="1">
        <v>3703.4</v>
      </c>
      <c r="AM27" s="1">
        <v>3410.3</v>
      </c>
    </row>
    <row r="28" spans="6:39">
      <c r="F28" t="s">
        <v>65</v>
      </c>
      <c r="G28" t="s">
        <v>31</v>
      </c>
      <c r="H28" s="1">
        <v>1016.574</v>
      </c>
      <c r="I28" s="1">
        <v>1000.367</v>
      </c>
      <c r="J28" s="1">
        <v>1039.605</v>
      </c>
      <c r="K28" s="1">
        <v>1007.139</v>
      </c>
      <c r="L28" s="1">
        <v>1109.2</v>
      </c>
      <c r="M28" s="1">
        <v>1010.7</v>
      </c>
      <c r="N28" s="1">
        <v>1180.5</v>
      </c>
      <c r="O28" s="1">
        <v>1035.9000000000001</v>
      </c>
      <c r="P28" s="1">
        <v>1300.5999999999999</v>
      </c>
      <c r="Q28" s="1">
        <v>1120</v>
      </c>
      <c r="R28" s="1">
        <v>1328.7</v>
      </c>
      <c r="S28" s="1">
        <v>1193.5999999999999</v>
      </c>
      <c r="T28" s="1">
        <v>1695.2</v>
      </c>
      <c r="U28" s="1">
        <v>1507.9</v>
      </c>
      <c r="V28" s="1">
        <v>1760.1</v>
      </c>
      <c r="W28" s="1">
        <v>1569.6</v>
      </c>
      <c r="X28" s="1">
        <v>1819.9</v>
      </c>
      <c r="Y28" s="1">
        <v>1658.3</v>
      </c>
      <c r="Z28" s="1">
        <v>2077.5</v>
      </c>
      <c r="AA28" s="1">
        <v>1819.2</v>
      </c>
      <c r="AB28" s="1">
        <v>2179.4</v>
      </c>
      <c r="AC28" s="1">
        <v>1933.3</v>
      </c>
      <c r="AD28" s="1">
        <v>2457.1</v>
      </c>
      <c r="AE28" s="1">
        <v>2191.9</v>
      </c>
      <c r="AF28" s="1">
        <v>2853.5</v>
      </c>
      <c r="AG28" s="1">
        <v>2570.4</v>
      </c>
      <c r="AH28" s="1">
        <v>2761.2</v>
      </c>
      <c r="AI28" s="1">
        <v>2451.5</v>
      </c>
      <c r="AJ28" s="1">
        <v>3135.1</v>
      </c>
      <c r="AK28" s="1">
        <v>2814.5</v>
      </c>
      <c r="AL28" s="1">
        <v>3213.6</v>
      </c>
      <c r="AM28" s="1">
        <v>2912.8</v>
      </c>
    </row>
    <row r="29" spans="6:39">
      <c r="F29" t="s">
        <v>65</v>
      </c>
      <c r="G29" t="s">
        <v>32</v>
      </c>
      <c r="H29" s="1">
        <v>946.55399999999997</v>
      </c>
      <c r="I29" s="1">
        <v>914.34199999999998</v>
      </c>
      <c r="J29" s="1">
        <v>941.31399999999996</v>
      </c>
      <c r="K29" s="1">
        <v>908.47900000000004</v>
      </c>
      <c r="L29" s="1">
        <v>1022</v>
      </c>
      <c r="M29" s="1">
        <v>899.2</v>
      </c>
      <c r="N29" s="1">
        <v>1102.8</v>
      </c>
      <c r="O29" s="1">
        <v>932.7</v>
      </c>
      <c r="P29" s="1">
        <v>1260.3</v>
      </c>
      <c r="Q29" s="1">
        <v>1061.5</v>
      </c>
      <c r="R29" s="1">
        <v>1283.7</v>
      </c>
      <c r="S29" s="1">
        <v>1123.5999999999999</v>
      </c>
      <c r="T29" s="1">
        <v>1455</v>
      </c>
      <c r="U29" s="1">
        <v>1341.2</v>
      </c>
      <c r="V29" s="1">
        <v>1538.4</v>
      </c>
      <c r="W29" s="1">
        <v>1390.7</v>
      </c>
      <c r="X29" s="1">
        <v>1672.5</v>
      </c>
      <c r="Y29" s="1">
        <v>1455.5</v>
      </c>
      <c r="Z29" s="1">
        <v>1831.2</v>
      </c>
      <c r="AA29" s="1">
        <v>1681.1</v>
      </c>
      <c r="AB29" s="1">
        <v>1955.7</v>
      </c>
      <c r="AC29" s="1">
        <v>1693.6</v>
      </c>
      <c r="AD29" s="1">
        <v>2176.8000000000002</v>
      </c>
      <c r="AE29" s="1">
        <v>1901.9</v>
      </c>
      <c r="AF29" s="1">
        <v>2335.6</v>
      </c>
      <c r="AG29" s="1">
        <v>2013.5</v>
      </c>
      <c r="AH29" s="1">
        <v>2293.6</v>
      </c>
      <c r="AI29" s="1">
        <v>1939.5</v>
      </c>
      <c r="AJ29" s="1">
        <v>2437.6999999999998</v>
      </c>
      <c r="AK29" s="1">
        <v>2209.9</v>
      </c>
      <c r="AL29" s="1">
        <v>2447.6999999999998</v>
      </c>
      <c r="AM29" s="1">
        <v>2228.5</v>
      </c>
    </row>
    <row r="30" spans="6:39">
      <c r="F30" t="s">
        <v>65</v>
      </c>
      <c r="G30" t="s">
        <v>33</v>
      </c>
      <c r="H30" s="1">
        <v>995.51599999999996</v>
      </c>
      <c r="I30" s="1">
        <v>960.351</v>
      </c>
      <c r="J30" s="1">
        <v>957.904</v>
      </c>
      <c r="K30" s="1">
        <v>906.19799999999998</v>
      </c>
      <c r="L30" s="1">
        <v>1004.3</v>
      </c>
      <c r="M30" s="1">
        <v>943.7</v>
      </c>
      <c r="N30" s="1">
        <v>1116.9000000000001</v>
      </c>
      <c r="O30" s="1">
        <v>1002.3</v>
      </c>
      <c r="P30" s="1">
        <v>1220.4000000000001</v>
      </c>
      <c r="Q30" s="1">
        <v>1066.5</v>
      </c>
      <c r="R30" s="1">
        <v>1271.0999999999999</v>
      </c>
      <c r="S30" s="1">
        <v>1127.0999999999999</v>
      </c>
      <c r="T30" s="1">
        <v>1556.9</v>
      </c>
      <c r="U30" s="1">
        <v>1410.9</v>
      </c>
      <c r="V30" s="1">
        <v>1610.8</v>
      </c>
      <c r="W30" s="1">
        <v>1508.3</v>
      </c>
      <c r="X30" s="1">
        <v>1696.7</v>
      </c>
      <c r="Y30" s="1">
        <v>1586.3</v>
      </c>
      <c r="Z30" s="1">
        <v>1887.4</v>
      </c>
      <c r="AA30" s="1">
        <v>1773.8</v>
      </c>
      <c r="AB30" s="1">
        <v>2021.3</v>
      </c>
      <c r="AC30" s="1">
        <v>1889</v>
      </c>
      <c r="AD30" s="1">
        <v>2200.1999999999998</v>
      </c>
      <c r="AE30" s="1">
        <v>2075.9</v>
      </c>
      <c r="AF30" s="1">
        <v>2700.7</v>
      </c>
      <c r="AG30" s="1">
        <v>2488.1</v>
      </c>
      <c r="AH30" s="1">
        <v>2709.5</v>
      </c>
      <c r="AI30" s="1">
        <v>2469.6</v>
      </c>
      <c r="AJ30" s="1">
        <v>2957</v>
      </c>
      <c r="AK30" s="1">
        <v>2775.9</v>
      </c>
      <c r="AL30" s="1">
        <v>3066.6</v>
      </c>
      <c r="AM30" s="1">
        <v>2887.6</v>
      </c>
    </row>
    <row r="31" spans="6:39">
      <c r="F31" t="s">
        <v>65</v>
      </c>
      <c r="G31" t="s">
        <v>34</v>
      </c>
      <c r="H31" s="1">
        <v>1119.692</v>
      </c>
      <c r="I31" s="1">
        <v>1105.059</v>
      </c>
      <c r="J31" s="1">
        <v>1005.311</v>
      </c>
      <c r="K31" s="1">
        <v>973.38199999999995</v>
      </c>
      <c r="L31" s="1">
        <v>995.9</v>
      </c>
      <c r="M31" s="1">
        <v>891.2</v>
      </c>
      <c r="N31" s="1">
        <v>1111.0999999999999</v>
      </c>
      <c r="O31" s="1">
        <v>1017.2</v>
      </c>
      <c r="P31" s="1">
        <v>1311</v>
      </c>
      <c r="Q31" s="1">
        <v>1194.3</v>
      </c>
      <c r="R31" s="1">
        <v>1358.7</v>
      </c>
      <c r="S31" s="1">
        <v>1263</v>
      </c>
      <c r="T31" s="1">
        <v>1662.1</v>
      </c>
      <c r="U31" s="1">
        <v>1564.9</v>
      </c>
      <c r="V31" s="1">
        <v>1703.4</v>
      </c>
      <c r="W31" s="1">
        <v>1615.1</v>
      </c>
      <c r="X31" s="1">
        <v>1811.7</v>
      </c>
      <c r="Y31" s="1">
        <v>1730.3</v>
      </c>
      <c r="Z31" s="1">
        <v>2017.9</v>
      </c>
      <c r="AA31" s="1">
        <v>1908.4</v>
      </c>
      <c r="AB31" s="1">
        <v>2063.5</v>
      </c>
      <c r="AC31" s="1">
        <v>1908.9</v>
      </c>
      <c r="AD31" s="1">
        <v>2390.5</v>
      </c>
      <c r="AE31" s="1">
        <v>2291.9</v>
      </c>
      <c r="AF31" s="1">
        <v>2764</v>
      </c>
      <c r="AG31" s="1">
        <v>2589.9</v>
      </c>
      <c r="AH31" s="1">
        <v>2364.4</v>
      </c>
      <c r="AI31" s="1">
        <v>2220.4</v>
      </c>
      <c r="AJ31" s="1">
        <v>2571</v>
      </c>
      <c r="AK31" s="1">
        <v>2435.5</v>
      </c>
      <c r="AL31" s="1">
        <v>2755.9</v>
      </c>
      <c r="AM31" s="1">
        <v>2616.3000000000002</v>
      </c>
    </row>
    <row r="32" spans="6:39">
      <c r="F32" t="s">
        <v>65</v>
      </c>
      <c r="G32" t="s">
        <v>7</v>
      </c>
      <c r="H32" s="1">
        <v>734.09900000000005</v>
      </c>
      <c r="I32" s="1">
        <v>629.76300000000003</v>
      </c>
      <c r="J32" s="1">
        <v>1169.7460000000001</v>
      </c>
      <c r="K32" s="1">
        <v>1093.011</v>
      </c>
      <c r="L32" s="1">
        <v>785.3</v>
      </c>
      <c r="M32" s="1">
        <v>693.3</v>
      </c>
      <c r="N32" s="1">
        <v>859.3</v>
      </c>
      <c r="O32" s="1">
        <v>752.7</v>
      </c>
      <c r="P32" s="1">
        <v>1222.4000000000001</v>
      </c>
      <c r="Q32" s="1">
        <v>922.7</v>
      </c>
      <c r="R32" s="1">
        <v>1260.2</v>
      </c>
      <c r="S32" s="1">
        <v>1009.4</v>
      </c>
      <c r="T32" s="1">
        <v>1334.5</v>
      </c>
      <c r="U32" s="1">
        <v>1107.3</v>
      </c>
      <c r="V32" s="1">
        <v>1407.8</v>
      </c>
      <c r="W32" s="1">
        <v>1243.0999999999999</v>
      </c>
      <c r="X32" s="1">
        <v>1490.8</v>
      </c>
      <c r="Y32" s="1">
        <v>1315.1</v>
      </c>
      <c r="Z32" s="1">
        <v>1606.9</v>
      </c>
      <c r="AA32" s="1">
        <v>1438.7</v>
      </c>
      <c r="AB32" s="1">
        <v>1734.3</v>
      </c>
      <c r="AC32" s="1">
        <v>1540</v>
      </c>
      <c r="AD32" s="1">
        <v>2088.9</v>
      </c>
      <c r="AE32" s="1">
        <v>1894.5</v>
      </c>
      <c r="AF32" s="1">
        <v>2345.1999999999998</v>
      </c>
      <c r="AG32" s="1">
        <v>2057.6999999999998</v>
      </c>
      <c r="AH32" s="1">
        <v>2156</v>
      </c>
      <c r="AI32" s="1">
        <v>1917.5</v>
      </c>
      <c r="AJ32" s="1">
        <v>2410.6</v>
      </c>
      <c r="AK32" s="1">
        <v>2174.1</v>
      </c>
      <c r="AL32" s="1">
        <v>2434.3000000000002</v>
      </c>
      <c r="AM32" s="1">
        <v>2205.3000000000002</v>
      </c>
    </row>
    <row r="33" spans="6:39">
      <c r="F33" t="s">
        <v>65</v>
      </c>
      <c r="G33" t="s">
        <v>8</v>
      </c>
      <c r="H33" s="1" t="s">
        <v>56</v>
      </c>
      <c r="I33" s="1" t="s">
        <v>56</v>
      </c>
      <c r="J33" s="1">
        <v>813.58699999999999</v>
      </c>
      <c r="K33" s="1">
        <v>773.22699999999998</v>
      </c>
      <c r="L33" s="1">
        <v>959.6</v>
      </c>
      <c r="M33" s="1">
        <v>864.8</v>
      </c>
      <c r="N33" s="1">
        <v>1101.9000000000001</v>
      </c>
      <c r="O33" s="1">
        <v>925.7</v>
      </c>
      <c r="P33" s="1">
        <v>1171.4000000000001</v>
      </c>
      <c r="Q33" s="1">
        <v>1013.4</v>
      </c>
      <c r="R33" s="1">
        <v>1217.9000000000001</v>
      </c>
      <c r="S33" s="1">
        <v>1087.4000000000001</v>
      </c>
      <c r="T33" s="1">
        <v>1341.8</v>
      </c>
      <c r="U33" s="1">
        <v>1228.4000000000001</v>
      </c>
      <c r="V33" s="1">
        <v>1421.9</v>
      </c>
      <c r="W33" s="1">
        <v>1281</v>
      </c>
      <c r="X33" s="1">
        <v>1496.2</v>
      </c>
      <c r="Y33" s="1">
        <v>1337.2</v>
      </c>
      <c r="Z33" s="1">
        <v>1749.8</v>
      </c>
      <c r="AA33" s="1">
        <v>1593.5</v>
      </c>
      <c r="AB33" s="1">
        <v>2054.6999999999998</v>
      </c>
      <c r="AC33" s="1">
        <v>1726.2</v>
      </c>
      <c r="AD33" s="1">
        <v>2188.3000000000002</v>
      </c>
      <c r="AE33" s="1">
        <v>2059.3000000000002</v>
      </c>
      <c r="AF33" s="1">
        <v>2164</v>
      </c>
      <c r="AG33" s="1">
        <v>1973.1</v>
      </c>
      <c r="AH33" s="1">
        <v>1978.1</v>
      </c>
      <c r="AI33" s="1">
        <v>1728.5</v>
      </c>
      <c r="AJ33" s="1">
        <v>2152.6</v>
      </c>
      <c r="AK33" s="1">
        <v>1950.5</v>
      </c>
      <c r="AL33" s="1">
        <v>2217.1</v>
      </c>
      <c r="AM33" s="1">
        <v>2043.8</v>
      </c>
    </row>
    <row r="34" spans="6:39">
      <c r="F34" t="s">
        <v>65</v>
      </c>
      <c r="G34" t="s">
        <v>27</v>
      </c>
      <c r="H34" s="1">
        <v>960.53</v>
      </c>
      <c r="I34" s="1">
        <v>958.40200000000004</v>
      </c>
      <c r="J34" s="1">
        <v>1051.566</v>
      </c>
      <c r="K34" s="1">
        <v>1041.1610000000001</v>
      </c>
      <c r="L34" s="1">
        <v>1179.0999999999999</v>
      </c>
      <c r="M34" s="1">
        <v>1139.8</v>
      </c>
      <c r="N34" s="1">
        <v>1304.7</v>
      </c>
      <c r="O34" s="1">
        <v>1184.8</v>
      </c>
      <c r="P34" s="1">
        <v>1519.3</v>
      </c>
      <c r="Q34" s="1">
        <v>1418.9</v>
      </c>
      <c r="R34" s="1">
        <v>1575.7</v>
      </c>
      <c r="S34" s="1">
        <v>1502.2</v>
      </c>
      <c r="T34" s="1">
        <v>1735.8</v>
      </c>
      <c r="U34" s="1">
        <v>1665.7</v>
      </c>
      <c r="V34" s="1">
        <v>1828.9</v>
      </c>
      <c r="W34" s="1">
        <v>1752.9</v>
      </c>
      <c r="X34" s="1">
        <v>1909.6</v>
      </c>
      <c r="Y34" s="1">
        <v>1863.9</v>
      </c>
      <c r="Z34" s="1">
        <v>2036</v>
      </c>
      <c r="AA34" s="1">
        <v>2091.5</v>
      </c>
      <c r="AB34" s="1">
        <v>2279.4</v>
      </c>
      <c r="AC34" s="1">
        <v>2185.1999999999998</v>
      </c>
      <c r="AD34" s="1">
        <v>2516.9</v>
      </c>
      <c r="AE34" s="1">
        <v>2382.8000000000002</v>
      </c>
      <c r="AF34" s="1">
        <v>2507.3000000000002</v>
      </c>
      <c r="AG34" s="1">
        <v>2444.9</v>
      </c>
      <c r="AH34" s="1">
        <v>2304.4</v>
      </c>
      <c r="AI34" s="1">
        <v>2183.4</v>
      </c>
      <c r="AJ34" s="1">
        <v>2572.6</v>
      </c>
      <c r="AK34" s="1">
        <v>2492.8000000000002</v>
      </c>
      <c r="AL34" s="1">
        <v>2879.3</v>
      </c>
      <c r="AM34" s="1">
        <v>2749</v>
      </c>
    </row>
    <row r="35" spans="6:39">
      <c r="F35" t="s">
        <v>65</v>
      </c>
      <c r="G35" t="s">
        <v>28</v>
      </c>
      <c r="H35" s="1">
        <v>923.95100000000002</v>
      </c>
      <c r="I35" s="1">
        <v>845.86800000000005</v>
      </c>
      <c r="J35" s="1">
        <v>1320.9</v>
      </c>
      <c r="K35" s="1">
        <v>1192.7670000000001</v>
      </c>
      <c r="L35" s="1">
        <v>1179.5</v>
      </c>
      <c r="M35" s="1">
        <v>1074.5999999999999</v>
      </c>
      <c r="N35" s="1">
        <v>1273.3</v>
      </c>
      <c r="O35" s="1">
        <v>1118.3</v>
      </c>
      <c r="P35" s="1">
        <v>1563</v>
      </c>
      <c r="Q35" s="1">
        <v>1382.9</v>
      </c>
      <c r="R35" s="1">
        <v>1584.5</v>
      </c>
      <c r="S35" s="1">
        <v>1470.8</v>
      </c>
      <c r="T35" s="1">
        <v>1795.8</v>
      </c>
      <c r="U35" s="1">
        <v>1658.1</v>
      </c>
      <c r="V35" s="1">
        <v>1871.3</v>
      </c>
      <c r="W35" s="1">
        <v>1739.5</v>
      </c>
      <c r="X35" s="1">
        <v>1971.4</v>
      </c>
      <c r="Y35" s="1">
        <v>1877.5</v>
      </c>
      <c r="Z35" s="1">
        <v>2061.8000000000002</v>
      </c>
      <c r="AA35" s="1">
        <v>1896.6</v>
      </c>
      <c r="AB35" s="1">
        <v>2215.4</v>
      </c>
      <c r="AC35" s="1">
        <v>2028</v>
      </c>
      <c r="AD35" s="1">
        <v>2313.5</v>
      </c>
      <c r="AE35" s="1">
        <v>2191.1999999999998</v>
      </c>
      <c r="AF35" s="1">
        <v>2731.9</v>
      </c>
      <c r="AG35" s="1">
        <v>2655.1</v>
      </c>
      <c r="AH35" s="1">
        <v>2579.3000000000002</v>
      </c>
      <c r="AI35" s="1">
        <v>2432.3000000000002</v>
      </c>
      <c r="AJ35" s="1">
        <v>2850.7</v>
      </c>
      <c r="AK35" s="1">
        <v>2761</v>
      </c>
      <c r="AL35" s="1">
        <v>2884.3</v>
      </c>
      <c r="AM35" s="1">
        <v>2698.9</v>
      </c>
    </row>
    <row r="36" spans="6:39">
      <c r="F36" t="s">
        <v>65</v>
      </c>
      <c r="G36" t="s">
        <v>29</v>
      </c>
      <c r="H36" s="1" t="s">
        <v>56</v>
      </c>
      <c r="I36" s="1" t="s">
        <v>56</v>
      </c>
      <c r="J36" s="1">
        <v>1590.8219999999999</v>
      </c>
      <c r="K36" s="1">
        <v>1575.4010000000001</v>
      </c>
      <c r="L36" s="1">
        <v>1542.9</v>
      </c>
      <c r="M36" s="1">
        <v>1524.6</v>
      </c>
      <c r="N36" s="1">
        <v>1657.7</v>
      </c>
      <c r="O36" s="1">
        <v>1616.2</v>
      </c>
      <c r="P36" s="1">
        <v>1878.5</v>
      </c>
      <c r="Q36" s="1">
        <v>1811.9</v>
      </c>
      <c r="R36" s="1">
        <v>1950.8</v>
      </c>
      <c r="S36" s="1">
        <v>1931</v>
      </c>
      <c r="T36" s="1">
        <v>2031.5</v>
      </c>
      <c r="U36" s="1">
        <v>1970</v>
      </c>
      <c r="V36" s="1">
        <v>2092.1999999999998</v>
      </c>
      <c r="W36" s="1">
        <v>2057</v>
      </c>
      <c r="X36" s="1">
        <v>2160.1</v>
      </c>
      <c r="Y36" s="1">
        <v>2114.6999999999998</v>
      </c>
      <c r="Z36" s="1">
        <v>2729.6</v>
      </c>
      <c r="AA36" s="1">
        <v>2642.3</v>
      </c>
      <c r="AB36" s="1">
        <v>2750.4</v>
      </c>
      <c r="AC36" s="1">
        <v>2603.9</v>
      </c>
      <c r="AD36" s="1">
        <v>2847.2</v>
      </c>
      <c r="AE36" s="1">
        <v>2771.3</v>
      </c>
      <c r="AF36" s="1">
        <v>3113.8</v>
      </c>
      <c r="AG36" s="1">
        <v>3020.4</v>
      </c>
      <c r="AH36" s="1">
        <v>2876.7</v>
      </c>
      <c r="AI36" s="1">
        <v>2803.5</v>
      </c>
      <c r="AJ36" s="1">
        <v>3086.5</v>
      </c>
      <c r="AK36" s="1">
        <v>3038.5</v>
      </c>
      <c r="AL36" s="1">
        <v>3208.7</v>
      </c>
      <c r="AM36" s="1">
        <v>3173</v>
      </c>
    </row>
    <row r="37" spans="6:39">
      <c r="F37" t="s">
        <v>65</v>
      </c>
      <c r="G37" t="s">
        <v>4</v>
      </c>
      <c r="H37" s="1">
        <v>1524.1389999999999</v>
      </c>
      <c r="I37" s="1">
        <v>1517.202</v>
      </c>
      <c r="J37" s="1">
        <v>1728.9690000000001</v>
      </c>
      <c r="K37" s="1">
        <v>1727.442</v>
      </c>
      <c r="L37" s="1">
        <v>1643.9</v>
      </c>
      <c r="M37" s="1">
        <v>1526.6</v>
      </c>
      <c r="N37" s="1">
        <v>1741</v>
      </c>
      <c r="O37" s="1">
        <v>1646.9</v>
      </c>
      <c r="P37" s="1">
        <v>2124.6</v>
      </c>
      <c r="Q37" s="1">
        <v>2017.5</v>
      </c>
      <c r="R37" s="1">
        <v>2164.8000000000002</v>
      </c>
      <c r="S37" s="1">
        <v>2130.6999999999998</v>
      </c>
      <c r="T37" s="1">
        <v>2359.8000000000002</v>
      </c>
      <c r="U37" s="1">
        <v>2287.5</v>
      </c>
      <c r="V37" s="1">
        <v>2454</v>
      </c>
      <c r="W37" s="1">
        <v>2391.3000000000002</v>
      </c>
      <c r="X37" s="1">
        <v>2527.4</v>
      </c>
      <c r="Y37" s="1">
        <v>2437.1</v>
      </c>
      <c r="Z37" s="1">
        <v>2847.6</v>
      </c>
      <c r="AA37" s="1">
        <v>2663.7</v>
      </c>
      <c r="AB37" s="1">
        <v>3114.2</v>
      </c>
      <c r="AC37" s="1">
        <v>3020.3</v>
      </c>
      <c r="AD37" s="1">
        <v>3227.3</v>
      </c>
      <c r="AE37" s="1">
        <v>3183.9</v>
      </c>
      <c r="AF37" s="1">
        <v>3835.5</v>
      </c>
      <c r="AG37" s="1">
        <v>3708.3</v>
      </c>
      <c r="AH37" s="1">
        <v>3621</v>
      </c>
      <c r="AI37" s="1">
        <v>3565.2</v>
      </c>
      <c r="AJ37" s="1">
        <v>3934.2</v>
      </c>
      <c r="AK37" s="1">
        <v>3826</v>
      </c>
      <c r="AL37" s="1">
        <v>3967.3</v>
      </c>
      <c r="AM37" s="1">
        <v>3819.8</v>
      </c>
    </row>
    <row r="38" spans="6:39">
      <c r="F38" t="s">
        <v>66</v>
      </c>
      <c r="G38" s="5" t="s">
        <v>38</v>
      </c>
      <c r="H38" s="6">
        <v>914.84900000000005</v>
      </c>
      <c r="I38" s="6">
        <v>845.60299999999995</v>
      </c>
      <c r="J38" s="6">
        <v>991.00800000000004</v>
      </c>
      <c r="K38" s="6">
        <v>906.36</v>
      </c>
      <c r="L38" s="6">
        <v>1049.2</v>
      </c>
      <c r="M38" s="6">
        <v>883.7</v>
      </c>
      <c r="N38" s="6">
        <v>1126.8</v>
      </c>
      <c r="O38" s="6">
        <v>949.4</v>
      </c>
      <c r="P38" s="6">
        <v>1296.0999999999999</v>
      </c>
      <c r="Q38" s="6">
        <v>1071.9000000000001</v>
      </c>
      <c r="R38" s="6">
        <v>1337.8</v>
      </c>
      <c r="S38" s="6">
        <v>1133.3</v>
      </c>
      <c r="T38" s="6">
        <v>1510.6</v>
      </c>
      <c r="U38" s="6">
        <v>1303.2</v>
      </c>
      <c r="V38" s="6">
        <v>1580.9</v>
      </c>
      <c r="W38" s="6">
        <v>1384.4</v>
      </c>
      <c r="X38" s="6">
        <v>1667.3</v>
      </c>
      <c r="Y38" s="6">
        <v>1477</v>
      </c>
      <c r="Z38" s="6">
        <v>1885.8</v>
      </c>
      <c r="AA38" s="6">
        <v>1662.9</v>
      </c>
      <c r="AB38" s="6">
        <v>1981.7</v>
      </c>
      <c r="AC38" s="6">
        <v>1777.7</v>
      </c>
      <c r="AD38" s="6">
        <v>2180.6</v>
      </c>
      <c r="AE38" s="6">
        <v>1969.4</v>
      </c>
      <c r="AF38" s="6">
        <v>2702.6</v>
      </c>
      <c r="AG38" s="6">
        <v>2424.5</v>
      </c>
      <c r="AH38" s="6">
        <v>2617.5</v>
      </c>
      <c r="AI38" s="6">
        <v>2374.1</v>
      </c>
      <c r="AJ38" s="6">
        <v>2784.9</v>
      </c>
      <c r="AK38" s="6">
        <v>2542.3000000000002</v>
      </c>
      <c r="AL38" s="6">
        <v>2911.5</v>
      </c>
      <c r="AM38" s="6">
        <v>2661.1</v>
      </c>
    </row>
    <row r="39" spans="6:39">
      <c r="Z39" t="s">
        <v>43</v>
      </c>
      <c r="AA39" s="2" t="s">
        <v>51</v>
      </c>
      <c r="AE39" s="1"/>
      <c r="AF39" s="2"/>
      <c r="AG39" s="2" t="s">
        <v>39</v>
      </c>
    </row>
  </sheetData>
  <phoneticPr fontId="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6"/>
  <sheetViews>
    <sheetView zoomScale="70" zoomScaleNormal="7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v>100</v>
      </c>
      <c r="D2">
        <f>(C2*(inflation!D2/100+1))</f>
        <v>109.99868939772506</v>
      </c>
      <c r="E2">
        <f>(D2*(inflation!E2/100+1))</f>
        <v>120.28956150755465</v>
      </c>
      <c r="F2">
        <f>(E2*(inflation!F2/100+1))</f>
        <v>134.00597346018785</v>
      </c>
      <c r="G2">
        <f>(F2*(inflation!G2/100+1))</f>
        <v>139.02164675398046</v>
      </c>
      <c r="H2">
        <f>(G2*(inflation!H2/100+1))</f>
        <v>147.34492643546366</v>
      </c>
      <c r="I2">
        <f>(H2*(inflation!I2/100+1))</f>
        <v>152.42283266800231</v>
      </c>
      <c r="J2">
        <f>(I2*(inflation!J2/100+1))</f>
        <v>152.77926202933813</v>
      </c>
      <c r="K2">
        <f>(J2*(inflation!K2/100+1))</f>
        <v>164.08825753477444</v>
      </c>
      <c r="L2">
        <f>(K2*(inflation!L2/100+1))</f>
        <v>177.35251677080052</v>
      </c>
      <c r="M2">
        <f>(L2*(inflation!M2/100+1))</f>
        <v>180.06345537383331</v>
      </c>
      <c r="N2">
        <f>(M2*(inflation!N2/100+1))</f>
        <v>187.17470325157242</v>
      </c>
      <c r="O2">
        <f>(N2*(inflation!O2/100+1))</f>
        <v>195.12155586131405</v>
      </c>
      <c r="P2">
        <f>(O2*(inflation!P2/100+1))</f>
        <v>198.71463729100014</v>
      </c>
      <c r="Q2" s="5">
        <f>(P2*(inflation!Q2/100+1))</f>
        <v>202.07767675688387</v>
      </c>
      <c r="R2" s="5">
        <f>(Q2*(inflation!R2/100+1))</f>
        <v>209.33072671467306</v>
      </c>
    </row>
    <row r="3" spans="1:18">
      <c r="A3" t="s">
        <v>88</v>
      </c>
      <c r="B3" t="s">
        <v>90</v>
      </c>
      <c r="C3">
        <v>100</v>
      </c>
      <c r="D3">
        <f>(C3*(inflation!D3/100+1))</f>
        <v>106.11249935782463</v>
      </c>
      <c r="E3">
        <f>(D3*(inflation!E3/100+1))</f>
        <v>113.1101498231187</v>
      </c>
      <c r="F3">
        <f>(E3*(inflation!F3/100+1))</f>
        <v>125.24078829993316</v>
      </c>
      <c r="G3">
        <f>(F3*(inflation!G3/100+1))</f>
        <v>128.5146811104257</v>
      </c>
      <c r="H3">
        <f>(G3*(inflation!H3/100+1))</f>
        <v>138.7894317209184</v>
      </c>
      <c r="I3">
        <f>(H3*(inflation!I3/100+1))</f>
        <v>143.87465980777262</v>
      </c>
      <c r="J3">
        <f>(I3*(inflation!J3/100+1))</f>
        <v>149.42782940428921</v>
      </c>
      <c r="K3">
        <f>(J3*(inflation!K3/100+1))</f>
        <v>164.64502908566018</v>
      </c>
      <c r="L3">
        <f>(K3*(inflation!L3/100+1))</f>
        <v>178.09532960139444</v>
      </c>
      <c r="M3">
        <f>(L3*(inflation!M3/100+1))</f>
        <v>183.87377688449814</v>
      </c>
      <c r="N3">
        <f>(M3*(inflation!N3/100+1))</f>
        <v>195.52277629869553</v>
      </c>
      <c r="O3">
        <f>(N3*(inflation!O3/100+1))</f>
        <v>201.7820915188135</v>
      </c>
      <c r="P3">
        <f>(O3*(inflation!P3/100+1))</f>
        <v>204.25341654787755</v>
      </c>
      <c r="Q3" s="5">
        <f>(P3*(inflation!Q3/100+1))</f>
        <v>209.01793520975838</v>
      </c>
      <c r="R3" s="5">
        <f>(Q3*(inflation!R3/100+1))</f>
        <v>213.12440058379599</v>
      </c>
    </row>
    <row r="4" spans="1:18">
      <c r="A4" t="s">
        <v>88</v>
      </c>
      <c r="B4" t="s">
        <v>91</v>
      </c>
      <c r="C4">
        <v>100</v>
      </c>
      <c r="D4">
        <f>(C4*(inflation!D4/100+1))</f>
        <v>108.0519867959771</v>
      </c>
      <c r="E4">
        <f>(D4*(inflation!E4/100+1))</f>
        <v>115.5110547832936</v>
      </c>
      <c r="F4">
        <f>(E4*(inflation!F4/100+1))</f>
        <v>130.16167511416486</v>
      </c>
      <c r="G4">
        <f>(F4*(inflation!G4/100+1))</f>
        <v>132.83154313770802</v>
      </c>
      <c r="H4">
        <f>(G4*(inflation!H4/100+1))</f>
        <v>143.24178484295192</v>
      </c>
      <c r="I4">
        <f>(H4*(inflation!I4/100+1))</f>
        <v>150.93455064384324</v>
      </c>
      <c r="J4">
        <f>(I4*(inflation!J4/100+1))</f>
        <v>157.22046226763402</v>
      </c>
      <c r="K4">
        <f>(J4*(inflation!K4/100+1))</f>
        <v>174.31545094792295</v>
      </c>
      <c r="L4">
        <f>(K4*(inflation!L4/100+1))</f>
        <v>194.49983812040807</v>
      </c>
      <c r="M4">
        <f>(L4*(inflation!M4/100+1))</f>
        <v>196.59253445141329</v>
      </c>
      <c r="N4">
        <f>(M4*(inflation!N4/100+1))</f>
        <v>206.2052029438089</v>
      </c>
      <c r="O4">
        <f>(N4*(inflation!O4/100+1))</f>
        <v>210.38133434116153</v>
      </c>
      <c r="P4">
        <f>(O4*(inflation!P4/100+1))</f>
        <v>215.84705315691912</v>
      </c>
      <c r="Q4" s="5">
        <f>(P4*(inflation!Q4/100+1))</f>
        <v>219.45073355390653</v>
      </c>
      <c r="R4" s="5">
        <f>(Q4*(inflation!R4/100+1))</f>
        <v>224.08990718845024</v>
      </c>
    </row>
    <row r="5" spans="1:18">
      <c r="A5" t="s">
        <v>88</v>
      </c>
      <c r="B5" t="s">
        <v>92</v>
      </c>
      <c r="C5">
        <v>100</v>
      </c>
      <c r="D5">
        <f>(C5*(inflation!D5/100+1))</f>
        <v>106.3143387061468</v>
      </c>
      <c r="E5">
        <f>(D5*(inflation!E5/100+1))</f>
        <v>114.31641801924846</v>
      </c>
      <c r="F5">
        <f>(E5*(inflation!F5/100+1))</f>
        <v>125.70874484011163</v>
      </c>
      <c r="G5">
        <f>(F5*(inflation!G5/100+1))</f>
        <v>127.88286115845879</v>
      </c>
      <c r="H5">
        <f>(G5*(inflation!H5/100+1))</f>
        <v>137.31333414015961</v>
      </c>
      <c r="I5">
        <f>(H5*(inflation!I5/100+1))</f>
        <v>143.78591515021697</v>
      </c>
      <c r="J5">
        <f>(I5*(inflation!J5/100+1))</f>
        <v>148.56183794508917</v>
      </c>
      <c r="K5">
        <f>(J5*(inflation!K5/100+1))</f>
        <v>161.61870263402577</v>
      </c>
      <c r="L5">
        <f>(K5*(inflation!L5/100+1))</f>
        <v>175.59613073828632</v>
      </c>
      <c r="M5">
        <f>(L5*(inflation!M5/100+1))</f>
        <v>180.24872503180541</v>
      </c>
      <c r="N5">
        <f>(M5*(inflation!N5/100+1))</f>
        <v>187.53087211858497</v>
      </c>
      <c r="O5">
        <f>(N5*(inflation!O5/100+1))</f>
        <v>195.40278378234964</v>
      </c>
      <c r="P5">
        <f>(O5*(inflation!P5/100+1))</f>
        <v>200.18438509735131</v>
      </c>
      <c r="Q5" s="5">
        <f>(P5*(inflation!Q5/100+1))</f>
        <v>204.91377231678746</v>
      </c>
      <c r="R5" s="5">
        <f>(Q5*(inflation!R5/100+1))</f>
        <v>209.86373737119803</v>
      </c>
    </row>
    <row r="6" spans="1:18">
      <c r="A6" t="s">
        <v>88</v>
      </c>
      <c r="B6" t="s">
        <v>140</v>
      </c>
      <c r="C6">
        <v>100</v>
      </c>
      <c r="D6">
        <f>(C6*(inflation!D6/100+1))</f>
        <v>104.58816595669471</v>
      </c>
      <c r="E6">
        <f>(D6*(inflation!E6/100+1))</f>
        <v>109.65422922394976</v>
      </c>
      <c r="F6">
        <f>(E6*(inflation!F6/100+1))</f>
        <v>119.56725316140262</v>
      </c>
      <c r="G6">
        <f>(F6*(inflation!G6/100+1))</f>
        <v>121.71744163558944</v>
      </c>
      <c r="H6">
        <f>(G6*(inflation!H6/100+1))</f>
        <v>130.43931212281493</v>
      </c>
      <c r="I6">
        <f>(H6*(inflation!I6/100+1))</f>
        <v>135.23704557152621</v>
      </c>
      <c r="J6">
        <f>(I6*(inflation!J6/100+1))</f>
        <v>138.44913258460227</v>
      </c>
      <c r="K6">
        <f>(J6*(inflation!K6/100+1))</f>
        <v>149.85674035587806</v>
      </c>
      <c r="L6">
        <f>(K6*(inflation!L6/100+1))</f>
        <v>161.23432400363779</v>
      </c>
      <c r="M6">
        <f>(L6*(inflation!M6/100+1))</f>
        <v>168.3263612167124</v>
      </c>
      <c r="N6">
        <f>(M6*(inflation!N6/100+1))</f>
        <v>174.2667669500195</v>
      </c>
      <c r="O6">
        <f>(N6*(inflation!O6/100+1))</f>
        <v>181.27327898547478</v>
      </c>
      <c r="P6">
        <f>(O6*(inflation!P6/100+1))</f>
        <v>187.56776580005214</v>
      </c>
      <c r="Q6" s="5">
        <f>(P6*(inflation!Q6/100+1))</f>
        <v>191.37556773328194</v>
      </c>
      <c r="R6" s="5">
        <f>(Q6*(inflation!R6/100+1))</f>
        <v>193.63491461967183</v>
      </c>
    </row>
    <row r="7" spans="1:18">
      <c r="A7" t="s">
        <v>88</v>
      </c>
      <c r="B7" t="s">
        <v>93</v>
      </c>
      <c r="C7">
        <v>100</v>
      </c>
      <c r="D7">
        <f>(C7*(inflation!D7/100+1))</f>
        <v>110.65904487744329</v>
      </c>
      <c r="E7">
        <f>(D7*(inflation!E7/100+1))</f>
        <v>118.86778687697155</v>
      </c>
      <c r="F7">
        <f>(E7*(inflation!F7/100+1))</f>
        <v>132.61754839041831</v>
      </c>
      <c r="G7">
        <f>(F7*(inflation!G7/100+1))</f>
        <v>135.92489220273603</v>
      </c>
      <c r="H7">
        <f>(G7*(inflation!H7/100+1))</f>
        <v>150.22973239797037</v>
      </c>
      <c r="I7">
        <f>(H7*(inflation!I7/100+1))</f>
        <v>154.36963781983729</v>
      </c>
      <c r="J7">
        <f>(I7*(inflation!J7/100+1))</f>
        <v>160.88027739186236</v>
      </c>
      <c r="K7">
        <f>(J7*(inflation!K7/100+1))</f>
        <v>174.93675991638619</v>
      </c>
      <c r="L7">
        <f>(K7*(inflation!L7/100+1))</f>
        <v>190.24522902235768</v>
      </c>
      <c r="M7">
        <f>(L7*(inflation!M7/100+1))</f>
        <v>192.84491829190165</v>
      </c>
      <c r="N7">
        <f>(M7*(inflation!N7/100+1))</f>
        <v>201.31968325051878</v>
      </c>
      <c r="O7">
        <f>(N7*(inflation!O7/100+1))</f>
        <v>207.02662772386793</v>
      </c>
      <c r="P7">
        <f>(O7*(inflation!P7/100+1))</f>
        <v>213.17134781551735</v>
      </c>
      <c r="Q7" s="5">
        <f>(P7*(inflation!Q7/100+1))</f>
        <v>216.16281454056917</v>
      </c>
      <c r="R7" s="5">
        <f>(Q7*(inflation!R7/100+1))</f>
        <v>222.66089979465821</v>
      </c>
    </row>
    <row r="8" spans="1:18">
      <c r="A8" t="s">
        <v>88</v>
      </c>
      <c r="B8" t="s">
        <v>94</v>
      </c>
      <c r="C8">
        <v>100</v>
      </c>
      <c r="D8">
        <f>(C8*(inflation!D8/100+1))</f>
        <v>106.52108104236233</v>
      </c>
      <c r="E8">
        <f>(D8*(inflation!E8/100+1))</f>
        <v>111.84396251611858</v>
      </c>
      <c r="F8">
        <f>(E8*(inflation!F8/100+1))</f>
        <v>126.87687014082934</v>
      </c>
      <c r="G8">
        <f>(F8*(inflation!G8/100+1))</f>
        <v>130.53175940414542</v>
      </c>
      <c r="H8">
        <f>(G8*(inflation!H8/100+1))</f>
        <v>142.38839421668862</v>
      </c>
      <c r="I8">
        <f>(H8*(inflation!I8/100+1))</f>
        <v>148.01983248069513</v>
      </c>
      <c r="J8">
        <f>(I8*(inflation!J8/100+1))</f>
        <v>154.84635362946656</v>
      </c>
      <c r="K8">
        <f>(J8*(inflation!K8/100+1))</f>
        <v>170.23218325347543</v>
      </c>
      <c r="L8">
        <f>(K8*(inflation!L8/100+1))</f>
        <v>188.69629434451932</v>
      </c>
      <c r="M8">
        <f>(L8*(inflation!M8/100+1))</f>
        <v>194.83214333765704</v>
      </c>
      <c r="N8">
        <f>(M8*(inflation!N8/100+1))</f>
        <v>204.5737505045399</v>
      </c>
      <c r="O8">
        <f>(N8*(inflation!O8/100+1))</f>
        <v>211.86101807416765</v>
      </c>
      <c r="P8">
        <f>(O8*(inflation!P8/100+1))</f>
        <v>216.84544849081533</v>
      </c>
      <c r="Q8" s="5">
        <f>(P8*(inflation!Q8/100+1))</f>
        <v>223.16310041708309</v>
      </c>
      <c r="R8" s="5">
        <f>(Q8*(inflation!R8/100+1))</f>
        <v>225.13687061109431</v>
      </c>
    </row>
    <row r="9" spans="1:18">
      <c r="A9" t="s">
        <v>88</v>
      </c>
      <c r="B9" t="s">
        <v>95</v>
      </c>
      <c r="C9">
        <v>100</v>
      </c>
      <c r="D9">
        <f>(C9*(inflation!D9/100+1))</f>
        <v>108.44334787611602</v>
      </c>
      <c r="E9">
        <f>(D9*(inflation!E9/100+1))</f>
        <v>117.34186450409962</v>
      </c>
      <c r="F9">
        <f>(E9*(inflation!F9/100+1))</f>
        <v>130.42735577059381</v>
      </c>
      <c r="G9">
        <f>(F9*(inflation!G9/100+1))</f>
        <v>132.84642767282617</v>
      </c>
      <c r="H9">
        <f>(G9*(inflation!H9/100+1))</f>
        <v>140.84624219602253</v>
      </c>
      <c r="I9">
        <f>(H9*(inflation!I9/100+1))</f>
        <v>146.1686941499315</v>
      </c>
      <c r="J9">
        <f>(I9*(inflation!J9/100+1))</f>
        <v>150.13884929308389</v>
      </c>
      <c r="K9">
        <f>(J9*(inflation!K9/100+1))</f>
        <v>160.71601317154671</v>
      </c>
      <c r="L9">
        <f>(K9*(inflation!L9/100+1))</f>
        <v>174.3449858094327</v>
      </c>
      <c r="M9">
        <f>(L9*(inflation!M9/100+1))</f>
        <v>179.74204903279409</v>
      </c>
      <c r="N9">
        <f>(M9*(inflation!N9/100+1))</f>
        <v>186.17257108114867</v>
      </c>
      <c r="O9">
        <f>(N9*(inflation!O9/100+1))</f>
        <v>191.68702944263237</v>
      </c>
      <c r="P9">
        <f>(O9*(inflation!P9/100+1))</f>
        <v>196.93933210859132</v>
      </c>
      <c r="Q9" s="5">
        <f>(P9*(inflation!Q9/100+1))</f>
        <v>201.0034232482341</v>
      </c>
      <c r="R9" s="5">
        <f>(Q9*(inflation!R9/100+1))</f>
        <v>204.11158500849595</v>
      </c>
    </row>
    <row r="10" spans="1:18">
      <c r="A10" t="s">
        <v>88</v>
      </c>
      <c r="B10" t="s">
        <v>96</v>
      </c>
      <c r="C10">
        <v>100</v>
      </c>
      <c r="D10">
        <f>(C10*(inflation!D10/100+1))</f>
        <v>106.42082099602436</v>
      </c>
      <c r="E10">
        <f>(D10*(inflation!E10/100+1))</f>
        <v>109.22862759770054</v>
      </c>
      <c r="F10">
        <f>(E10*(inflation!F10/100+1))</f>
        <v>129.32139492948397</v>
      </c>
      <c r="G10">
        <f>(F10*(inflation!G10/100+1))</f>
        <v>132.12352140061921</v>
      </c>
      <c r="H10">
        <f>(G10*(inflation!H10/100+1))</f>
        <v>144.4941495038091</v>
      </c>
      <c r="I10">
        <f>(H10*(inflation!I10/100+1))</f>
        <v>151.71156444061901</v>
      </c>
      <c r="J10">
        <f>(I10*(inflation!J10/100+1))</f>
        <v>161.68188219095833</v>
      </c>
      <c r="K10">
        <f>(J10*(inflation!K10/100+1))</f>
        <v>175.75846076170492</v>
      </c>
      <c r="L10">
        <f>(K10*(inflation!L10/100+1))</f>
        <v>191.67320473351546</v>
      </c>
      <c r="M10">
        <f>(L10*(inflation!M10/100+1))</f>
        <v>197.94057210061658</v>
      </c>
      <c r="N10">
        <f>(M10*(inflation!N10/100+1))</f>
        <v>211.3036190586499</v>
      </c>
      <c r="O10">
        <f>(N10*(inflation!O10/100+1))</f>
        <v>217.90436014410565</v>
      </c>
      <c r="P10">
        <f>(O10*(inflation!P10/100+1))</f>
        <v>224.84725564286833</v>
      </c>
      <c r="Q10" s="5">
        <f>(P10*(inflation!Q10/100+1))</f>
        <v>230.73851657618039</v>
      </c>
      <c r="R10" s="5">
        <f>(Q10*(inflation!R10/100+1))</f>
        <v>233.24038782585811</v>
      </c>
    </row>
    <row r="11" spans="1:18">
      <c r="A11" t="s">
        <v>88</v>
      </c>
      <c r="B11" t="s">
        <v>97</v>
      </c>
      <c r="C11">
        <v>100</v>
      </c>
      <c r="D11">
        <f>(C11*(inflation!D11/100+1))</f>
        <v>106.02924148558498</v>
      </c>
      <c r="E11">
        <f>(D11*(inflation!E11/100+1))</f>
        <v>113.00616226891525</v>
      </c>
      <c r="F11">
        <f>(E11*(inflation!F11/100+1))</f>
        <v>129.75634764890299</v>
      </c>
      <c r="G11">
        <f>(F11*(inflation!G11/100+1))</f>
        <v>135.18617198622709</v>
      </c>
      <c r="H11">
        <f>(G11*(inflation!H11/100+1))</f>
        <v>148.63458539543794</v>
      </c>
      <c r="I11">
        <f>(H11*(inflation!I11/100+1))</f>
        <v>154.93147429747719</v>
      </c>
      <c r="J11">
        <f>(I11*(inflation!J11/100+1))</f>
        <v>161.58565774921229</v>
      </c>
      <c r="K11">
        <f>(J11*(inflation!K11/100+1))</f>
        <v>173.80034029329573</v>
      </c>
      <c r="L11">
        <f>(K11*(inflation!L11/100+1))</f>
        <v>187.80923382817542</v>
      </c>
      <c r="M11">
        <f>(L11*(inflation!M11/100+1))</f>
        <v>195.95480153337266</v>
      </c>
      <c r="N11">
        <f>(M11*(inflation!N11/100+1))</f>
        <v>201.39745042467393</v>
      </c>
      <c r="O11">
        <f>(N11*(inflation!O11/100+1))</f>
        <v>207.47043244502422</v>
      </c>
      <c r="P11">
        <f>(O11*(inflation!P11/100+1))</f>
        <v>213.13052276081976</v>
      </c>
      <c r="Q11" s="5">
        <f>(P11*(inflation!Q11/100+1))</f>
        <v>220.47221852328209</v>
      </c>
      <c r="R11" s="5">
        <f>(Q11*(inflation!R11/100+1))</f>
        <v>224.87663723457612</v>
      </c>
    </row>
    <row r="12" spans="1:18">
      <c r="A12" t="s">
        <v>98</v>
      </c>
      <c r="B12" t="s">
        <v>99</v>
      </c>
      <c r="C12">
        <v>100</v>
      </c>
      <c r="D12">
        <f>(C12*(inflation!D12/100+1))</f>
        <v>106.02808948116657</v>
      </c>
      <c r="E12">
        <f>(D12*(inflation!E12/100+1))</f>
        <v>112.42723325260108</v>
      </c>
      <c r="F12">
        <f>(E12*(inflation!F12/100+1))</f>
        <v>124.92160298913365</v>
      </c>
      <c r="G12">
        <f>(F12*(inflation!G12/100+1))</f>
        <v>127.84910783456348</v>
      </c>
      <c r="H12">
        <f>(G12*(inflation!H12/100+1))</f>
        <v>135.79203607555988</v>
      </c>
      <c r="I12">
        <f>(H12*(inflation!I12/100+1))</f>
        <v>141.17924333460948</v>
      </c>
      <c r="J12">
        <f>(I12*(inflation!J12/100+1))</f>
        <v>147.56588829090478</v>
      </c>
      <c r="K12">
        <f>(J12*(inflation!K12/100+1))</f>
        <v>159.37249505793886</v>
      </c>
      <c r="L12">
        <f>(K12*(inflation!L12/100+1))</f>
        <v>173.63875093484964</v>
      </c>
      <c r="M12">
        <f>(L12*(inflation!M12/100+1))</f>
        <v>179.36805902197224</v>
      </c>
      <c r="N12">
        <f>(M12*(inflation!N12/100+1))</f>
        <v>183.61414521851998</v>
      </c>
      <c r="O12">
        <f>(N12*(inflation!O12/100+1))</f>
        <v>190.44859902803168</v>
      </c>
      <c r="P12">
        <f>(O12*(inflation!P12/100+1))</f>
        <v>196.67231441201255</v>
      </c>
      <c r="Q12" s="5">
        <f>(P12*(inflation!Q12/100+1))</f>
        <v>203.02690231575005</v>
      </c>
      <c r="R12" s="5">
        <f>(Q12*(inflation!R12/100+1))</f>
        <v>206.25459076860938</v>
      </c>
    </row>
    <row r="13" spans="1:18">
      <c r="A13" t="s">
        <v>98</v>
      </c>
      <c r="B13" t="s">
        <v>100</v>
      </c>
      <c r="C13">
        <v>100</v>
      </c>
      <c r="D13">
        <f>(C13*(inflation!D13/100+1))</f>
        <v>107.66842348090491</v>
      </c>
      <c r="E13">
        <f>(D13*(inflation!E13/100+1))</f>
        <v>114.45983884034004</v>
      </c>
      <c r="F13">
        <f>(E13*(inflation!F13/100+1))</f>
        <v>127.57223076293346</v>
      </c>
      <c r="G13">
        <f>(F13*(inflation!G13/100+1))</f>
        <v>131.21948808224974</v>
      </c>
      <c r="H13">
        <f>(G13*(inflation!H13/100+1))</f>
        <v>139.22691026331287</v>
      </c>
      <c r="I13">
        <f>(H13*(inflation!I13/100+1))</f>
        <v>144.03316275826003</v>
      </c>
      <c r="J13">
        <f>(I13*(inflation!J13/100+1))</f>
        <v>150.32681795220887</v>
      </c>
      <c r="K13">
        <f>(J13*(inflation!K13/100+1))</f>
        <v>164.82925494181953</v>
      </c>
      <c r="L13">
        <f>(K13*(inflation!L13/100+1))</f>
        <v>181.6498217617287</v>
      </c>
      <c r="M13">
        <f>(L13*(inflation!M13/100+1))</f>
        <v>189.45007520051706</v>
      </c>
      <c r="N13">
        <f>(M13*(inflation!N13/100+1))</f>
        <v>195.02180232514888</v>
      </c>
      <c r="O13">
        <f>(N13*(inflation!O13/100+1))</f>
        <v>202.77615030470582</v>
      </c>
      <c r="P13">
        <f>(O13*(inflation!P13/100+1))</f>
        <v>209.70436455379391</v>
      </c>
      <c r="Q13" s="5">
        <f>(P13*(inflation!Q13/100+1))</f>
        <v>216.63148189824091</v>
      </c>
      <c r="R13" s="5">
        <f>(Q13*(inflation!R13/100+1))</f>
        <v>219.7711077702418</v>
      </c>
    </row>
    <row r="14" spans="1:18">
      <c r="A14" t="s">
        <v>98</v>
      </c>
      <c r="B14" t="s">
        <v>101</v>
      </c>
      <c r="C14">
        <v>100</v>
      </c>
      <c r="D14">
        <f>(C14*(inflation!D14/100+1))</f>
        <v>105.68645588052547</v>
      </c>
      <c r="E14">
        <f>(D14*(inflation!E14/100+1))</f>
        <v>111.72916801251469</v>
      </c>
      <c r="F14">
        <f>(E14*(inflation!F14/100+1))</f>
        <v>124.26146971401811</v>
      </c>
      <c r="G14">
        <f>(F14*(inflation!G14/100+1))</f>
        <v>126.87019033942273</v>
      </c>
      <c r="H14">
        <f>(G14*(inflation!H14/100+1))</f>
        <v>135.19741282361429</v>
      </c>
      <c r="I14">
        <f>(H14*(inflation!I14/100+1))</f>
        <v>139.41551522463976</v>
      </c>
      <c r="J14">
        <f>(I14*(inflation!J14/100+1))</f>
        <v>144.78649175162437</v>
      </c>
      <c r="K14">
        <f>(J14*(inflation!K14/100+1))</f>
        <v>157.87226873421216</v>
      </c>
      <c r="L14">
        <f>(K14*(inflation!L14/100+1))</f>
        <v>169.87036050961271</v>
      </c>
      <c r="M14">
        <f>(L14*(inflation!M14/100+1))</f>
        <v>174.51921459082314</v>
      </c>
      <c r="N14">
        <f>(M14*(inflation!N14/100+1))</f>
        <v>179.3174502191309</v>
      </c>
      <c r="O14">
        <f>(N14*(inflation!O14/100+1))</f>
        <v>185.8308704998822</v>
      </c>
      <c r="P14">
        <f>(O14*(inflation!P14/100+1))</f>
        <v>192.40875324946066</v>
      </c>
      <c r="Q14" s="5">
        <f>(P14*(inflation!Q14/100+1))</f>
        <v>198.59408877648053</v>
      </c>
      <c r="R14" s="5">
        <f>(Q14*(inflation!R14/100+1))</f>
        <v>202.92372239828387</v>
      </c>
    </row>
    <row r="15" spans="1:18">
      <c r="A15" t="s">
        <v>98</v>
      </c>
      <c r="B15" t="s">
        <v>102</v>
      </c>
      <c r="C15">
        <v>100</v>
      </c>
      <c r="D15">
        <f>(C15*(inflation!D15/100+1))</f>
        <v>106.48943708579372</v>
      </c>
      <c r="E15">
        <f>(D15*(inflation!E15/100+1))</f>
        <v>113.13517271957448</v>
      </c>
      <c r="F15">
        <f>(E15*(inflation!F15/100+1))</f>
        <v>123.94316714001656</v>
      </c>
      <c r="G15">
        <f>(F15*(inflation!G15/100+1))</f>
        <v>128.0597389167859</v>
      </c>
      <c r="H15">
        <f>(G15*(inflation!H15/100+1))</f>
        <v>136.87341052634363</v>
      </c>
      <c r="I15">
        <f>(H15*(inflation!I15/100+1))</f>
        <v>140.54605004744326</v>
      </c>
      <c r="J15">
        <f>(I15*(inflation!J15/100+1))</f>
        <v>146.49930789426568</v>
      </c>
      <c r="K15">
        <f>(J15*(inflation!K15/100+1))</f>
        <v>158.1999949735812</v>
      </c>
      <c r="L15">
        <f>(K15*(inflation!L15/100+1))</f>
        <v>171.195733737707</v>
      </c>
      <c r="M15">
        <f>(L15*(inflation!M15/100+1))</f>
        <v>175.87120433829952</v>
      </c>
      <c r="N15">
        <f>(M15*(inflation!N15/100+1))</f>
        <v>180.02280262477731</v>
      </c>
      <c r="O15">
        <f>(N15*(inflation!O15/100+1))</f>
        <v>186.69502365956703</v>
      </c>
      <c r="P15">
        <f>(O15*(inflation!P15/100+1))</f>
        <v>191.95215084798045</v>
      </c>
      <c r="Q15" s="5">
        <f>(P15*(inflation!Q15/100+1))</f>
        <v>197.33389339258304</v>
      </c>
      <c r="R15" s="5">
        <f>(Q15*(inflation!R15/100+1))</f>
        <v>200.3926679022693</v>
      </c>
    </row>
    <row r="16" spans="1:18">
      <c r="A16" t="s">
        <v>98</v>
      </c>
      <c r="B16" t="s">
        <v>103</v>
      </c>
      <c r="C16">
        <v>100</v>
      </c>
      <c r="D16">
        <f>(C16*(inflation!D16/100+1))</f>
        <v>110.40065350583261</v>
      </c>
      <c r="E16">
        <f>(D16*(inflation!E16/100+1))</f>
        <v>119.22714809293865</v>
      </c>
      <c r="F16">
        <f>(E16*(inflation!F16/100+1))</f>
        <v>131.00766432552902</v>
      </c>
      <c r="G16">
        <f>(F16*(inflation!G16/100+1))</f>
        <v>134.84586981053394</v>
      </c>
      <c r="H16">
        <f>(G16*(inflation!H16/100+1))</f>
        <v>144.79977017977859</v>
      </c>
      <c r="I16">
        <f>(H16*(inflation!I16/100+1))</f>
        <v>150.42060313805038</v>
      </c>
      <c r="J16">
        <f>(I16*(inflation!J16/100+1))</f>
        <v>156.90161966307031</v>
      </c>
      <c r="K16">
        <f>(J16*(inflation!K16/100+1))</f>
        <v>168.37922322466758</v>
      </c>
      <c r="L16">
        <f>(K16*(inflation!L16/100+1))</f>
        <v>179.47097084234585</v>
      </c>
      <c r="M16">
        <f>(L16*(inflation!M16/100+1))</f>
        <v>185.01607701095989</v>
      </c>
      <c r="N16">
        <f>(M16*(inflation!N16/100+1))</f>
        <v>189.25554876314126</v>
      </c>
      <c r="O16">
        <f>(N16*(inflation!O16/100+1))</f>
        <v>197.21223850093102</v>
      </c>
      <c r="P16">
        <f>(O16*(inflation!P16/100+1))</f>
        <v>202.46549697646017</v>
      </c>
      <c r="Q16" s="5">
        <f>(P16*(inflation!Q16/100+1))</f>
        <v>208.07204476467109</v>
      </c>
      <c r="R16" s="5">
        <f>(Q16*(inflation!R16/100+1))</f>
        <v>210.99141481405695</v>
      </c>
    </row>
    <row r="17" spans="1:18">
      <c r="A17" t="s">
        <v>98</v>
      </c>
      <c r="B17" t="s">
        <v>104</v>
      </c>
      <c r="C17">
        <v>100</v>
      </c>
      <c r="D17">
        <f>(C17*(inflation!D17/100+1))</f>
        <v>106.65631950260371</v>
      </c>
      <c r="E17">
        <f>(D17*(inflation!E17/100+1))</f>
        <v>113.40361131679231</v>
      </c>
      <c r="F17">
        <f>(E17*(inflation!F17/100+1))</f>
        <v>124.18980279242427</v>
      </c>
      <c r="G17">
        <f>(F17*(inflation!G17/100+1))</f>
        <v>128.42039342975167</v>
      </c>
      <c r="H17">
        <f>(G17*(inflation!H17/100+1))</f>
        <v>137.53792128899639</v>
      </c>
      <c r="I17">
        <f>(H17*(inflation!I17/100+1))</f>
        <v>143.42300269794399</v>
      </c>
      <c r="J17">
        <f>(I17*(inflation!J17/100+1))</f>
        <v>149.87389771200324</v>
      </c>
      <c r="K17">
        <f>(J17*(inflation!K17/100+1))</f>
        <v>161.24728764839458</v>
      </c>
      <c r="L17">
        <f>(K17*(inflation!L17/100+1))</f>
        <v>173.77000278437848</v>
      </c>
      <c r="M17">
        <f>(L17*(inflation!M17/100+1))</f>
        <v>179.12551664582492</v>
      </c>
      <c r="N17">
        <f>(M17*(inflation!N17/100+1))</f>
        <v>184.02082770840329</v>
      </c>
      <c r="O17">
        <f>(N17*(inflation!O17/100+1))</f>
        <v>191.45313251331743</v>
      </c>
      <c r="P17">
        <f>(O17*(inflation!P17/100+1))</f>
        <v>196.92617105570997</v>
      </c>
      <c r="Q17" s="5">
        <f>(P17*(inflation!Q17/100+1))</f>
        <v>201.10812971879304</v>
      </c>
      <c r="R17" s="5">
        <f>(Q17*(inflation!R17/100+1))</f>
        <v>204.00959080579153</v>
      </c>
    </row>
    <row r="18" spans="1:18">
      <c r="A18" t="s">
        <v>105</v>
      </c>
      <c r="B18" t="s">
        <v>106</v>
      </c>
      <c r="C18">
        <v>100</v>
      </c>
      <c r="D18">
        <f>(C18*(inflation!D18/100+1))</f>
        <v>104.30124238772167</v>
      </c>
      <c r="E18">
        <f>(D18*(inflation!E18/100+1))</f>
        <v>110.46574451306262</v>
      </c>
      <c r="F18">
        <f>(E18*(inflation!F18/100+1))</f>
        <v>121.09079350340241</v>
      </c>
      <c r="G18">
        <f>(F18*(inflation!G18/100+1))</f>
        <v>126.38158988202767</v>
      </c>
      <c r="H18">
        <f>(G18*(inflation!H18/100+1))</f>
        <v>136.61553277456355</v>
      </c>
      <c r="I18">
        <f>(H18*(inflation!I18/100+1))</f>
        <v>141.73273524024137</v>
      </c>
      <c r="J18">
        <f>(I18*(inflation!J18/100+1))</f>
        <v>148.40046741723214</v>
      </c>
      <c r="K18">
        <f>(J18*(inflation!K18/100+1))</f>
        <v>159.31473773778774</v>
      </c>
      <c r="L18">
        <f>(K18*(inflation!L18/100+1))</f>
        <v>172.74643268635347</v>
      </c>
      <c r="M18">
        <f>(L18*(inflation!M18/100+1))</f>
        <v>177.489055266202</v>
      </c>
      <c r="N18">
        <f>(M18*(inflation!N18/100+1))</f>
        <v>183.2233834073912</v>
      </c>
      <c r="O18">
        <f>(N18*(inflation!O18/100+1))</f>
        <v>189.30388291981328</v>
      </c>
      <c r="P18">
        <f>(O18*(inflation!P18/100+1))</f>
        <v>195.2304315343338</v>
      </c>
      <c r="Q18" s="5">
        <f>(P18*(inflation!Q18/100+1))</f>
        <v>199.88055891884395</v>
      </c>
      <c r="R18" s="5">
        <f>(Q18*(inflation!R18/100+1))</f>
        <v>201.48336309898838</v>
      </c>
    </row>
    <row r="19" spans="1:18">
      <c r="A19" t="s">
        <v>105</v>
      </c>
      <c r="B19" t="s">
        <v>107</v>
      </c>
      <c r="C19">
        <v>100</v>
      </c>
      <c r="D19">
        <f>(C19*(inflation!D19/100+1))</f>
        <v>104.16829012104128</v>
      </c>
      <c r="E19">
        <f>(D19*(inflation!E19/100+1))</f>
        <v>113.2971739028017</v>
      </c>
      <c r="F19">
        <f>(E19*(inflation!F19/100+1))</f>
        <v>128.36229529911833</v>
      </c>
      <c r="G19">
        <f>(F19*(inflation!G19/100+1))</f>
        <v>132.65490574561341</v>
      </c>
      <c r="H19">
        <f>(G19*(inflation!H19/100+1))</f>
        <v>145.98852809729379</v>
      </c>
      <c r="I19">
        <f>(H19*(inflation!I19/100+1))</f>
        <v>155.55219568694471</v>
      </c>
      <c r="J19">
        <f>(I19*(inflation!J19/100+1))</f>
        <v>161.76956005749591</v>
      </c>
      <c r="K19">
        <f>(J19*(inflation!K19/100+1))</f>
        <v>177.15693927114356</v>
      </c>
      <c r="L19">
        <f>(K19*(inflation!L19/100+1))</f>
        <v>189.95190916705553</v>
      </c>
      <c r="M19">
        <f>(L19*(inflation!M19/100+1))</f>
        <v>196.46291178846326</v>
      </c>
      <c r="N19">
        <f>(M19*(inflation!N19/100+1))</f>
        <v>201.57964737120039</v>
      </c>
      <c r="O19">
        <f>(N19*(inflation!O19/100+1))</f>
        <v>209.01992608004039</v>
      </c>
      <c r="P19">
        <f>(O19*(inflation!P19/100+1))</f>
        <v>215.64117701138045</v>
      </c>
      <c r="Q19" s="5">
        <f>(P19*(inflation!Q19/100+1))</f>
        <v>219.66982812169948</v>
      </c>
      <c r="R19" s="5">
        <f>(Q19*(inflation!R19/100+1))</f>
        <v>220.97707400202742</v>
      </c>
    </row>
    <row r="20" spans="1:18">
      <c r="A20" t="s">
        <v>105</v>
      </c>
      <c r="B20" t="s">
        <v>108</v>
      </c>
      <c r="C20">
        <v>100</v>
      </c>
      <c r="D20">
        <f>(C20*(inflation!D20/100+1))</f>
        <v>109.72032869384414</v>
      </c>
      <c r="E20">
        <f>(D20*(inflation!E20/100+1))</f>
        <v>118.97809373529</v>
      </c>
      <c r="F20">
        <f>(E20*(inflation!F20/100+1))</f>
        <v>132.92415282563559</v>
      </c>
      <c r="G20">
        <f>(F20*(inflation!G20/100+1))</f>
        <v>141.27494230682615</v>
      </c>
      <c r="H20">
        <f>(G20*(inflation!H20/100+1))</f>
        <v>155.01624260609833</v>
      </c>
      <c r="I20">
        <f>(H20*(inflation!I20/100+1))</f>
        <v>162.27211251924587</v>
      </c>
      <c r="J20">
        <f>(I20*(inflation!J20/100+1))</f>
        <v>170.91560011408569</v>
      </c>
      <c r="K20">
        <f>(J20*(inflation!K20/100+1))</f>
        <v>185.29452195207816</v>
      </c>
      <c r="L20">
        <f>(K20*(inflation!L20/100+1))</f>
        <v>199.67173427273923</v>
      </c>
      <c r="M20">
        <f>(L20*(inflation!M20/100+1))</f>
        <v>209.50235746538954</v>
      </c>
      <c r="N20">
        <f>(M20*(inflation!N20/100+1))</f>
        <v>214.69281610727876</v>
      </c>
      <c r="O20">
        <f>(N20*(inflation!O20/100+1))</f>
        <v>218.99043305989034</v>
      </c>
      <c r="P20">
        <f>(O20*(inflation!P20/100+1))</f>
        <v>225.71989152224282</v>
      </c>
      <c r="Q20" s="5">
        <f>(P20*(inflation!Q20/100+1))</f>
        <v>227.22315796016528</v>
      </c>
      <c r="R20" s="5">
        <f>(Q20*(inflation!R20/100+1))</f>
        <v>228.60110489358036</v>
      </c>
    </row>
    <row r="21" spans="1:18">
      <c r="A21" t="s">
        <v>109</v>
      </c>
      <c r="B21" t="s">
        <v>110</v>
      </c>
      <c r="C21">
        <v>100</v>
      </c>
      <c r="D21">
        <f>(C21*(inflation!D21/100+1))</f>
        <v>106.31275713684529</v>
      </c>
      <c r="E21">
        <f>(D21*(inflation!E21/100+1))</f>
        <v>115.41513544790811</v>
      </c>
      <c r="F21">
        <f>(E21*(inflation!F21/100+1))</f>
        <v>128.63243029691665</v>
      </c>
      <c r="G21">
        <f>(F21*(inflation!G21/100+1))</f>
        <v>134.06747685280692</v>
      </c>
      <c r="H21">
        <f>(G21*(inflation!H21/100+1))</f>
        <v>145.15409247673344</v>
      </c>
      <c r="I21">
        <f>(H21*(inflation!I21/100+1))</f>
        <v>152.73952818100938</v>
      </c>
      <c r="J21">
        <f>(I21*(inflation!J21/100+1))</f>
        <v>162.18672497295185</v>
      </c>
      <c r="K21">
        <f>(J21*(inflation!K21/100+1))</f>
        <v>176.62994002827824</v>
      </c>
      <c r="L21">
        <f>(K21*(inflation!L21/100+1))</f>
        <v>193.2886913587414</v>
      </c>
      <c r="M21">
        <f>(L21*(inflation!M21/100+1))</f>
        <v>204.48374325443234</v>
      </c>
      <c r="N21">
        <f>(M21*(inflation!N21/100+1))</f>
        <v>211.97024685428838</v>
      </c>
      <c r="O21">
        <f>(N21*(inflation!O21/100+1))</f>
        <v>220.64127185012751</v>
      </c>
      <c r="P21">
        <f>(O21*(inflation!P21/100+1))</f>
        <v>229.13056989442501</v>
      </c>
      <c r="Q21" s="5">
        <f>(P21*(inflation!Q21/100+1))</f>
        <v>234.56633273448125</v>
      </c>
      <c r="R21" s="5">
        <f>(Q21*(inflation!R21/100+1))</f>
        <v>240.33649144924959</v>
      </c>
    </row>
    <row r="22" spans="1:18">
      <c r="A22" t="s">
        <v>109</v>
      </c>
      <c r="B22" t="s">
        <v>111</v>
      </c>
      <c r="C22">
        <v>100</v>
      </c>
      <c r="D22">
        <f>(C22*(inflation!D22/100+1))</f>
        <v>107.72692192852087</v>
      </c>
      <c r="E22">
        <f>(D22*(inflation!E22/100+1))</f>
        <v>116.16346002629764</v>
      </c>
      <c r="F22">
        <f>(E22*(inflation!F22/100+1))</f>
        <v>128.27165908459432</v>
      </c>
      <c r="G22">
        <f>(F22*(inflation!G22/100+1))</f>
        <v>130.87391491851679</v>
      </c>
      <c r="H22">
        <f>(G22*(inflation!H22/100+1))</f>
        <v>143.31840019911181</v>
      </c>
      <c r="I22">
        <f>(H22*(inflation!I22/100+1))</f>
        <v>149.82460312242412</v>
      </c>
      <c r="J22">
        <f>(I22*(inflation!J22/100+1))</f>
        <v>158.56985895633565</v>
      </c>
      <c r="K22">
        <f>(J22*(inflation!K22/100+1))</f>
        <v>169.34436151776106</v>
      </c>
      <c r="L22">
        <f>(K22*(inflation!L22/100+1))</f>
        <v>181.32303954684912</v>
      </c>
      <c r="M22">
        <f>(L22*(inflation!M22/100+1))</f>
        <v>189.91856653421826</v>
      </c>
      <c r="N22">
        <f>(M22*(inflation!N22/100+1))</f>
        <v>193.91818316340195</v>
      </c>
      <c r="O22">
        <f>(N22*(inflation!O22/100+1))</f>
        <v>200.07922759454937</v>
      </c>
      <c r="P22">
        <f>(O22*(inflation!P22/100+1))</f>
        <v>209.11961906919274</v>
      </c>
      <c r="Q22" s="5">
        <f>(P22*(inflation!Q22/100+1))</f>
        <v>214.24783279663393</v>
      </c>
      <c r="R22" s="5">
        <f>(Q22*(inflation!R22/100+1))</f>
        <v>216.48256457884429</v>
      </c>
    </row>
    <row r="23" spans="1:18">
      <c r="A23" t="s">
        <v>109</v>
      </c>
      <c r="B23" t="s">
        <v>112</v>
      </c>
      <c r="C23">
        <v>100</v>
      </c>
      <c r="D23">
        <f>(C23*(inflation!D23/100+1))</f>
        <v>111.0360181241995</v>
      </c>
      <c r="E23">
        <f>(D23*(inflation!E23/100+1))</f>
        <v>119.67313631361347</v>
      </c>
      <c r="F23">
        <f>(E23*(inflation!F23/100+1))</f>
        <v>133.58213176631716</v>
      </c>
      <c r="G23">
        <f>(F23*(inflation!G23/100+1))</f>
        <v>138.7413581497762</v>
      </c>
      <c r="H23">
        <f>(G23*(inflation!H23/100+1))</f>
        <v>151.31406748964702</v>
      </c>
      <c r="I23">
        <f>(H23*(inflation!I23/100+1))</f>
        <v>157.33707793593024</v>
      </c>
      <c r="J23">
        <f>(I23*(inflation!J23/100+1))</f>
        <v>166.71388121337571</v>
      </c>
      <c r="K23">
        <f>(J23*(inflation!K23/100+1))</f>
        <v>178.34976618413802</v>
      </c>
      <c r="L23">
        <f>(K23*(inflation!L23/100+1))</f>
        <v>191.34036754160397</v>
      </c>
      <c r="M23">
        <f>(L23*(inflation!M23/100+1))</f>
        <v>201.19572848639086</v>
      </c>
      <c r="N23">
        <f>(M23*(inflation!N23/100+1))</f>
        <v>208.36857562748534</v>
      </c>
      <c r="O23">
        <f>(N23*(inflation!O23/100+1))</f>
        <v>216.11732218419098</v>
      </c>
      <c r="P23">
        <f>(O23*(inflation!P23/100+1))</f>
        <v>221.79874034292726</v>
      </c>
      <c r="Q23" s="5">
        <f>(P23*(inflation!Q23/100+1))</f>
        <v>230.68622728907164</v>
      </c>
      <c r="R23" s="5">
        <f>(Q23*(inflation!R23/100+1))</f>
        <v>234.55527004667368</v>
      </c>
    </row>
    <row r="24" spans="1:18">
      <c r="A24" t="s">
        <v>109</v>
      </c>
      <c r="B24" t="s">
        <v>113</v>
      </c>
      <c r="C24">
        <v>100</v>
      </c>
      <c r="D24">
        <f>(C24*(inflation!D24/100+1))</f>
        <v>106.0403087880299</v>
      </c>
      <c r="E24">
        <f>(D24*(inflation!E24/100+1))</f>
        <v>114.83515946343161</v>
      </c>
      <c r="F24">
        <f>(E24*(inflation!F24/100+1))</f>
        <v>128.68055317432683</v>
      </c>
      <c r="G24">
        <f>(F24*(inflation!G24/100+1))</f>
        <v>133.63411123852194</v>
      </c>
      <c r="H24">
        <f>(G24*(inflation!H24/100+1))</f>
        <v>143.21753206039685</v>
      </c>
      <c r="I24">
        <f>(H24*(inflation!I24/100+1))</f>
        <v>152.284534640082</v>
      </c>
      <c r="J24">
        <f>(I24*(inflation!J24/100+1))</f>
        <v>160.71883920291017</v>
      </c>
      <c r="K24">
        <f>(J24*(inflation!K24/100+1))</f>
        <v>176.04805777669657</v>
      </c>
      <c r="L24">
        <f>(K24*(inflation!L24/100+1))</f>
        <v>188.43737232007334</v>
      </c>
      <c r="M24">
        <f>(L24*(inflation!M24/100+1))</f>
        <v>198.07266226597318</v>
      </c>
      <c r="N24">
        <f>(M24*(inflation!N24/100+1))</f>
        <v>204.7988753326845</v>
      </c>
      <c r="O24">
        <f>(N24*(inflation!O24/100+1))</f>
        <v>211.23952223682016</v>
      </c>
      <c r="P24">
        <f>(O24*(inflation!P24/100+1))</f>
        <v>218.08215316357439</v>
      </c>
      <c r="Q24" s="5">
        <f>(P24*(inflation!Q24/100+1))</f>
        <v>221.69453087961006</v>
      </c>
      <c r="R24" s="5">
        <f>(Q24*(inflation!R24/100+1))</f>
        <v>223.41238823412021</v>
      </c>
    </row>
    <row r="25" spans="1:18">
      <c r="A25" t="s">
        <v>109</v>
      </c>
      <c r="B25" t="s">
        <v>114</v>
      </c>
      <c r="C25">
        <v>100</v>
      </c>
      <c r="D25" s="5">
        <f>(C25*(inflation!D25/100+1))</f>
        <v>100</v>
      </c>
      <c r="E25" s="5">
        <f>(D25*(inflation!E25/100+1))</f>
        <v>100</v>
      </c>
      <c r="F25" s="5">
        <f>(E25*(inflation!F25/100+1))</f>
        <v>119.85330073349634</v>
      </c>
      <c r="G25" s="5">
        <f>(F25*(inflation!G25/100+1))</f>
        <v>128.49877750611245</v>
      </c>
      <c r="H25" s="5">
        <f>(G25*(inflation!H25/100+1))</f>
        <v>138.67970660146699</v>
      </c>
      <c r="I25" s="5">
        <f>(H25*(inflation!I25/100+1))</f>
        <v>147.59902200488995</v>
      </c>
      <c r="J25" s="5">
        <f>(I25*(inflation!J25/100+1))</f>
        <v>156.44009779951099</v>
      </c>
      <c r="K25" s="5">
        <f>(J25*(inflation!K25/100+1))</f>
        <v>172.63569682151589</v>
      </c>
      <c r="L25">
        <f>(K25*(inflation!L25/100+1))</f>
        <v>193.19658552577565</v>
      </c>
      <c r="M25">
        <f>(L25*(inflation!M25/100+1))</f>
        <v>199.80277059508472</v>
      </c>
      <c r="N25">
        <f>(M25*(inflation!N25/100+1))</f>
        <v>208.40759364148266</v>
      </c>
      <c r="O25">
        <f>(N25*(inflation!O25/100+1))</f>
        <v>214.17465589598336</v>
      </c>
      <c r="P25">
        <f>(O25*(inflation!P25/100+1))</f>
        <v>224.8849143686277</v>
      </c>
      <c r="Q25" s="5">
        <f>(P25*(inflation!Q25/100+1))</f>
        <v>228.18037851405668</v>
      </c>
      <c r="R25" s="5">
        <f>(Q25*(inflation!R25/100+1))</f>
        <v>231.18347901242544</v>
      </c>
    </row>
    <row r="26" spans="1:18">
      <c r="A26" t="s">
        <v>115</v>
      </c>
      <c r="B26" t="s">
        <v>116</v>
      </c>
      <c r="C26">
        <v>100</v>
      </c>
      <c r="D26">
        <f>(C26*(inflation!D26/100+1))</f>
        <v>105.09218073511913</v>
      </c>
      <c r="E26">
        <f>(D26*(inflation!E26/100+1))</f>
        <v>115.73724587421363</v>
      </c>
      <c r="F26">
        <f>(E26*(inflation!F26/100+1))</f>
        <v>126.97922195189172</v>
      </c>
      <c r="G26">
        <f>(F26*(inflation!G26/100+1))</f>
        <v>129.91095296822741</v>
      </c>
      <c r="H26">
        <f>(G26*(inflation!H26/100+1))</f>
        <v>138.06689639713113</v>
      </c>
      <c r="I26">
        <f>(H26*(inflation!I26/100+1))</f>
        <v>138.98990257503942</v>
      </c>
      <c r="J26">
        <f>(I26*(inflation!J26/100+1))</f>
        <v>147.38818407846281</v>
      </c>
      <c r="K26">
        <f>(J26*(inflation!K26/100+1))</f>
        <v>159.35539911029699</v>
      </c>
      <c r="L26">
        <f>(K26*(inflation!L26/100+1))</f>
        <v>174.76208612708263</v>
      </c>
      <c r="M26">
        <f>(L26*(inflation!M26/100+1))</f>
        <v>184.47190947736908</v>
      </c>
      <c r="N26">
        <f>(M26*(inflation!N26/100+1))</f>
        <v>185.12021331259305</v>
      </c>
      <c r="O26">
        <f>(N26*(inflation!O26/100+1))</f>
        <v>189.64360598108763</v>
      </c>
      <c r="P26">
        <f>(O26*(inflation!P26/100+1))</f>
        <v>196.90755577121087</v>
      </c>
      <c r="Q26" s="5">
        <f>(P26*(inflation!Q26/100+1))</f>
        <v>203.83261946564886</v>
      </c>
      <c r="R26" s="5">
        <f>(Q26*(inflation!R26/100+1))</f>
        <v>204.47133457175011</v>
      </c>
    </row>
    <row r="27" spans="1:18">
      <c r="A27" t="s">
        <v>115</v>
      </c>
      <c r="B27" t="s">
        <v>117</v>
      </c>
      <c r="C27">
        <v>100</v>
      </c>
      <c r="D27">
        <f>(C27*(inflation!D27/100+1))</f>
        <v>108.68620173153583</v>
      </c>
      <c r="E27">
        <f>(D27*(inflation!E27/100+1))</f>
        <v>117.52415467882739</v>
      </c>
      <c r="F27">
        <f>(E27*(inflation!F27/100+1))</f>
        <v>129.74947927052631</v>
      </c>
      <c r="G27">
        <f>(F27*(inflation!G27/100+1))</f>
        <v>137.17766814581648</v>
      </c>
      <c r="H27">
        <f>(G27*(inflation!H27/100+1))</f>
        <v>145.95540583967079</v>
      </c>
      <c r="I27">
        <f>(H27*(inflation!I27/100+1))</f>
        <v>152.4711940040666</v>
      </c>
      <c r="J27">
        <f>(I27*(inflation!J27/100+1))</f>
        <v>161.42516133504839</v>
      </c>
      <c r="K27">
        <f>(J27*(inflation!K27/100+1))</f>
        <v>173.64944091428674</v>
      </c>
      <c r="L27">
        <f>(K27*(inflation!L27/100+1))</f>
        <v>189.00704073326014</v>
      </c>
      <c r="M27">
        <f>(L27*(inflation!M27/100+1))</f>
        <v>196.88429948106509</v>
      </c>
      <c r="N27">
        <f>(M27*(inflation!N27/100+1))</f>
        <v>199.82451382405819</v>
      </c>
      <c r="O27">
        <f>(N27*(inflation!O27/100+1))</f>
        <v>208.47220306815541</v>
      </c>
      <c r="P27">
        <f>(O27*(inflation!P27/100+1))</f>
        <v>221.93115214624132</v>
      </c>
      <c r="Q27" s="5">
        <f>(P27*(inflation!Q27/100+1))</f>
        <v>227.04115033593516</v>
      </c>
      <c r="R27" s="5">
        <f>(Q27*(inflation!R27/100+1))</f>
        <v>230.71624635920656</v>
      </c>
    </row>
    <row r="28" spans="1:18">
      <c r="A28" t="s">
        <v>115</v>
      </c>
      <c r="B28" t="s">
        <v>118</v>
      </c>
      <c r="C28">
        <v>100</v>
      </c>
      <c r="D28">
        <f>(C28*(inflation!D28/100+1))</f>
        <v>107.21161521269012</v>
      </c>
      <c r="E28">
        <f>(D28*(inflation!E28/100+1))</f>
        <v>113.33516077181881</v>
      </c>
      <c r="F28">
        <f>(E28*(inflation!F28/100+1))</f>
        <v>127.38387629861836</v>
      </c>
      <c r="G28">
        <f>(F28*(inflation!G28/100+1))</f>
        <v>131.69857077843363</v>
      </c>
      <c r="H28">
        <f>(G28*(inflation!H28/100+1))</f>
        <v>140.33875086804628</v>
      </c>
      <c r="I28">
        <f>(H28*(inflation!I28/100+1))</f>
        <v>144.37316960168309</v>
      </c>
      <c r="J28">
        <f>(I28*(inflation!J28/100+1))</f>
        <v>150.73222101488898</v>
      </c>
      <c r="K28">
        <f>(J28*(inflation!K28/100+1))</f>
        <v>160.11592798949368</v>
      </c>
      <c r="L28">
        <f>(K28*(inflation!L28/100+1))</f>
        <v>173.90212114668586</v>
      </c>
      <c r="M28">
        <f>(L28*(inflation!M28/100+1))</f>
        <v>181.69850801550899</v>
      </c>
      <c r="N28">
        <f>(M28*(inflation!N28/100+1))</f>
        <v>187.03685988346271</v>
      </c>
      <c r="O28">
        <f>(N28*(inflation!O28/100+1))</f>
        <v>195.33439556802736</v>
      </c>
      <c r="P28">
        <f>(O28*(inflation!P28/100+1))</f>
        <v>202.17524422383653</v>
      </c>
      <c r="Q28" s="5">
        <f>(P28*(inflation!Q28/100+1))</f>
        <v>206.92164175159377</v>
      </c>
      <c r="R28" s="5">
        <f>(Q28*(inflation!R28/100+1))</f>
        <v>211.14413754136945</v>
      </c>
    </row>
    <row r="29" spans="1:18">
      <c r="A29" t="s">
        <v>115</v>
      </c>
      <c r="B29" t="s">
        <v>119</v>
      </c>
      <c r="C29">
        <v>100</v>
      </c>
      <c r="D29">
        <f>(C29*(inflation!D29/100+1))</f>
        <v>110.56939405237497</v>
      </c>
      <c r="E29">
        <f>(D29*(inflation!E29/100+1))</f>
        <v>118.89544493149351</v>
      </c>
      <c r="F29">
        <f>(E29*(inflation!F29/100+1))</f>
        <v>137.06586186890374</v>
      </c>
      <c r="G29">
        <f>(F29*(inflation!G29/100+1))</f>
        <v>143.36774057552</v>
      </c>
      <c r="H29">
        <f>(G29*(inflation!H29/100+1))</f>
        <v>148.9227299539447</v>
      </c>
      <c r="I29">
        <f>(H29*(inflation!I29/100+1))</f>
        <v>156.50326870384626</v>
      </c>
      <c r="J29">
        <f>(I29*(inflation!J29/100+1))</f>
        <v>164.7274637926491</v>
      </c>
      <c r="K29">
        <f>(J29*(inflation!K29/100+1))</f>
        <v>174.4642600455542</v>
      </c>
      <c r="L29">
        <f>(K29*(inflation!L29/100+1))</f>
        <v>189.20411078102265</v>
      </c>
      <c r="M29">
        <f>(L29*(inflation!M29/100+1))</f>
        <v>193.49383512562039</v>
      </c>
      <c r="N29">
        <f>(M29*(inflation!N29/100+1))</f>
        <v>198.69916516613415</v>
      </c>
      <c r="O29">
        <f>(N29*(inflation!O29/100+1))</f>
        <v>204.60214208324351</v>
      </c>
      <c r="P29">
        <f>(O29*(inflation!P29/100+1))</f>
        <v>210.03168386002548</v>
      </c>
      <c r="Q29" s="5">
        <f>(P29*(inflation!Q29/100+1))</f>
        <v>215.71245890702835</v>
      </c>
      <c r="R29" s="5">
        <f>(Q29*(inflation!R29/100+1))</f>
        <v>218.59202017773791</v>
      </c>
    </row>
    <row r="30" spans="1:18">
      <c r="A30" t="s">
        <v>115</v>
      </c>
      <c r="B30" t="s">
        <v>120</v>
      </c>
      <c r="C30">
        <v>100</v>
      </c>
      <c r="D30">
        <f>(C30*(inflation!D30/100+1))</f>
        <v>107.53603642445869</v>
      </c>
      <c r="E30">
        <f>(D30*(inflation!E30/100+1))</f>
        <v>115.0885124139013</v>
      </c>
      <c r="F30">
        <f>(E30*(inflation!F30/100+1))</f>
        <v>125.67302024857732</v>
      </c>
      <c r="G30">
        <f>(F30*(inflation!G30/100+1))</f>
        <v>131.1370646072111</v>
      </c>
      <c r="H30">
        <f>(G30*(inflation!H30/100+1))</f>
        <v>140.87924511682391</v>
      </c>
      <c r="I30">
        <f>(H30*(inflation!I30/100+1))</f>
        <v>146.6345529863502</v>
      </c>
      <c r="J30">
        <f>(I30*(inflation!J30/100+1))</f>
        <v>154.4068480418737</v>
      </c>
      <c r="K30">
        <f>(J30*(inflation!K30/100+1))</f>
        <v>163.42925666731958</v>
      </c>
      <c r="L30">
        <f>(K30*(inflation!L30/100+1))</f>
        <v>173.46915769425371</v>
      </c>
      <c r="M30">
        <f>(L30*(inflation!M30/100+1))</f>
        <v>180.93408066981763</v>
      </c>
      <c r="N30">
        <f>(M30*(inflation!N30/100+1))</f>
        <v>183.28191934761597</v>
      </c>
      <c r="O30">
        <f>(N30*(inflation!O30/100+1))</f>
        <v>191.24350050502187</v>
      </c>
      <c r="P30">
        <f>(O30*(inflation!P30/100+1))</f>
        <v>195.35221819116896</v>
      </c>
      <c r="Q30" s="5">
        <f>(P30*(inflation!Q30/100+1))</f>
        <v>200.96596067077647</v>
      </c>
      <c r="R30" s="5">
        <f>(Q30*(inflation!R30/100+1))</f>
        <v>202.59941908644515</v>
      </c>
    </row>
    <row r="31" spans="1:18">
      <c r="A31" t="s">
        <v>121</v>
      </c>
      <c r="B31" t="s">
        <v>122</v>
      </c>
      <c r="C31">
        <v>100</v>
      </c>
      <c r="D31">
        <f>(C31*(inflation!D31/100+1))</f>
        <v>104.79611709898631</v>
      </c>
      <c r="E31">
        <f>(D31*(inflation!E31/100+1))</f>
        <v>110.92567221182433</v>
      </c>
      <c r="F31">
        <f>(E31*(inflation!F31/100+1))</f>
        <v>121.29071428140018</v>
      </c>
      <c r="G31">
        <f>(F31*(inflation!G31/100+1))</f>
        <v>129.14667111426053</v>
      </c>
      <c r="H31">
        <f>(G31*(inflation!H31/100+1))</f>
        <v>140.48685984788736</v>
      </c>
      <c r="I31">
        <f>(H31*(inflation!I31/100+1))</f>
        <v>144.48312882181526</v>
      </c>
      <c r="J31">
        <f>(I31*(inflation!J31/100+1))</f>
        <v>154.20104334194045</v>
      </c>
      <c r="K31">
        <f>(J31*(inflation!K31/100+1))</f>
        <v>167.79549529871019</v>
      </c>
      <c r="L31">
        <f>(K31*(inflation!L31/100+1))</f>
        <v>179.86573292711233</v>
      </c>
      <c r="M31">
        <f>(L31*(inflation!M31/100+1))</f>
        <v>190.92353936364532</v>
      </c>
      <c r="N31">
        <f>(M31*(inflation!N31/100+1))</f>
        <v>197.13836516823525</v>
      </c>
      <c r="O31">
        <f>(N31*(inflation!O31/100+1))</f>
        <v>198.6765468760961</v>
      </c>
      <c r="P31">
        <f>(O31*(inflation!P31/100+1))</f>
        <v>205.32803688868492</v>
      </c>
      <c r="Q31" s="5">
        <f>(P31*(inflation!Q31/100+1))</f>
        <v>209.60818397036303</v>
      </c>
      <c r="R31" s="5">
        <f>(Q31*(inflation!R31/100+1))</f>
        <v>210.04848698637798</v>
      </c>
    </row>
    <row r="32" spans="1:18">
      <c r="A32" t="s">
        <v>121</v>
      </c>
      <c r="B32" t="s">
        <v>123</v>
      </c>
      <c r="C32">
        <v>100</v>
      </c>
      <c r="D32">
        <f>(C32*(inflation!D32/100+1))</f>
        <v>105.11892000162264</v>
      </c>
      <c r="E32">
        <f>(D32*(inflation!E32/100+1))</f>
        <v>116.08722082053767</v>
      </c>
      <c r="F32">
        <f>(E32*(inflation!F32/100+1))</f>
        <v>129.14926218014503</v>
      </c>
      <c r="G32">
        <f>(F32*(inflation!G32/100+1))</f>
        <v>134.16455109808302</v>
      </c>
      <c r="H32">
        <f>(G32*(inflation!H32/100+1))</f>
        <v>141.29740644803928</v>
      </c>
      <c r="I32">
        <f>(H32*(inflation!I32/100+1))</f>
        <v>147.6877414405331</v>
      </c>
      <c r="J32">
        <f>(I32*(inflation!J32/100+1))</f>
        <v>152.54175618655606</v>
      </c>
      <c r="K32">
        <f>(J32*(inflation!K32/100+1))</f>
        <v>167.45976209606985</v>
      </c>
      <c r="L32">
        <f>(K32*(inflation!L32/100+1))</f>
        <v>183.11072883327915</v>
      </c>
      <c r="M32">
        <f>(L32*(inflation!M32/100+1))</f>
        <v>191.39038811740045</v>
      </c>
      <c r="N32">
        <f>(M32*(inflation!N32/100+1))</f>
        <v>195.04361933860409</v>
      </c>
      <c r="O32">
        <f>(N32*(inflation!O32/100+1))</f>
        <v>198.89148992815052</v>
      </c>
      <c r="P32">
        <f>(O32*(inflation!P32/100+1))</f>
        <v>207.08131565765206</v>
      </c>
      <c r="Q32" s="5">
        <f>(P32*(inflation!Q32/100+1))</f>
        <v>211.27354820657425</v>
      </c>
      <c r="R32" s="5">
        <f>(Q32*(inflation!R32/100+1))</f>
        <v>215.75458014677977</v>
      </c>
    </row>
    <row r="33" spans="1:18">
      <c r="A33" t="s">
        <v>121</v>
      </c>
      <c r="B33" t="s">
        <v>4</v>
      </c>
      <c r="C33">
        <v>100</v>
      </c>
      <c r="D33">
        <f>(C33*(inflation!D33/100+1))</f>
        <v>109.51536817119765</v>
      </c>
      <c r="E33">
        <f>(D33*(inflation!E33/100+1))</f>
        <v>120.84526236171395</v>
      </c>
      <c r="F33">
        <f>(E33*(inflation!F33/100+1))</f>
        <v>136.01284067492537</v>
      </c>
      <c r="G33">
        <f>(F33*(inflation!G33/100+1))</f>
        <v>138.6193996229967</v>
      </c>
      <c r="H33">
        <f>(G33*(inflation!H33/100+1))</f>
        <v>144.83504019147446</v>
      </c>
      <c r="I33">
        <f>(H33*(inflation!I33/100+1))</f>
        <v>149.75632159952957</v>
      </c>
      <c r="J33">
        <f>(I33*(inflation!J33/100+1))</f>
        <v>156.52571101304596</v>
      </c>
      <c r="K33">
        <f>(J33*(inflation!K33/100+1))</f>
        <v>169.46381625312057</v>
      </c>
      <c r="L33">
        <f>(K33*(inflation!L33/100+1))</f>
        <v>184.89918794211951</v>
      </c>
      <c r="M33">
        <f>(L33*(inflation!M33/100+1))</f>
        <v>191.52803170822364</v>
      </c>
      <c r="N33">
        <f>(M33*(inflation!N33/100+1))</f>
        <v>197.70134415246375</v>
      </c>
      <c r="O33">
        <f>(N33*(inflation!O33/100+1))</f>
        <v>201.85140710124173</v>
      </c>
      <c r="P33">
        <f>(O33*(inflation!P33/100+1))</f>
        <v>214.69308772062197</v>
      </c>
      <c r="Q33" s="5">
        <f>(P33*(inflation!Q33/100+1))</f>
        <v>215.27444674973347</v>
      </c>
      <c r="R33" s="5">
        <f>(Q33*(inflation!R33/100+1))</f>
        <v>218.79858611133525</v>
      </c>
    </row>
    <row r="34" spans="1:18">
      <c r="A34" t="s">
        <v>121</v>
      </c>
      <c r="B34" t="s">
        <v>124</v>
      </c>
      <c r="C34" s="5">
        <v>100</v>
      </c>
      <c r="D34" s="5">
        <f>(C34*(inflation!D34/100+1))</f>
        <v>100</v>
      </c>
      <c r="E34" s="5">
        <f>(D34*(inflation!E34/100+1))</f>
        <v>100</v>
      </c>
      <c r="F34">
        <f>(E34*(inflation!F34/100+1))</f>
        <v>119.74613715165192</v>
      </c>
      <c r="G34">
        <f>(F34*(inflation!G34/100+1))</f>
        <v>124.04066474713149</v>
      </c>
      <c r="H34">
        <f>(G34*(inflation!H34/100+1))</f>
        <v>133.23735657527257</v>
      </c>
      <c r="I34">
        <f>(H34*(inflation!I34/100+1))</f>
        <v>135.17361514328272</v>
      </c>
      <c r="J34">
        <f>(I34*(inflation!J34/100+1))</f>
        <v>142.02018762018986</v>
      </c>
      <c r="K34">
        <f>(J34*(inflation!K34/100+1))</f>
        <v>152.32189005368684</v>
      </c>
      <c r="L34">
        <f>(K34*(inflation!L34/100+1))</f>
        <v>162.30673290467175</v>
      </c>
      <c r="M34">
        <f>(L34*(inflation!M34/100+1))</f>
        <v>170.97342626142219</v>
      </c>
      <c r="N34">
        <f>(M34*(inflation!N34/100+1))</f>
        <v>177.16341822394679</v>
      </c>
      <c r="O34">
        <f>(N34*(inflation!O34/100+1))</f>
        <v>179.71762663193218</v>
      </c>
      <c r="P34">
        <f>(O34*(inflation!P34/100+1))</f>
        <v>189.0818831125186</v>
      </c>
      <c r="Q34" s="5">
        <f>(P34*(inflation!Q34/100+1))</f>
        <v>192.73175885137772</v>
      </c>
      <c r="R34" s="5">
        <f>(Q34*(inflation!R34/100+1))</f>
        <v>194.09585303244475</v>
      </c>
    </row>
    <row r="35" spans="1:18">
      <c r="A35" t="s">
        <v>115</v>
      </c>
      <c r="B35" t="s">
        <v>125</v>
      </c>
      <c r="C35" s="5">
        <v>100</v>
      </c>
      <c r="D35" s="5">
        <f>(C35*(inflation!D35/100+1))</f>
        <v>100</v>
      </c>
      <c r="E35" s="5">
        <f>(D35*(inflation!E35/100+1))</f>
        <v>100</v>
      </c>
      <c r="F35">
        <f>(E35*(inflation!F35/100+1))</f>
        <v>111.65730337078652</v>
      </c>
      <c r="G35">
        <f>(F35*(inflation!G35/100+1))</f>
        <v>113.6423220973783</v>
      </c>
      <c r="H35">
        <f>(G35*(inflation!H35/100+1))</f>
        <v>119.46629213483146</v>
      </c>
      <c r="I35">
        <f>(H35*(inflation!I35/100+1))</f>
        <v>125.32829498766453</v>
      </c>
      <c r="J35">
        <f>(I35*(inflation!J35/100+1))</f>
        <v>129.43497322121496</v>
      </c>
      <c r="K35">
        <f>(J35*(inflation!K35/100+1))</f>
        <v>137.08872158506989</v>
      </c>
      <c r="L35">
        <f>(K35*(inflation!L35/100+1))</f>
        <v>147.90339556226206</v>
      </c>
      <c r="M35">
        <f>(L35*(inflation!M35/100+1))</f>
        <v>155.409318845824</v>
      </c>
      <c r="N35">
        <f>(M35*(inflation!N35/100+1))</f>
        <v>158.87748575930792</v>
      </c>
      <c r="O35">
        <f>(N35*(inflation!O35/100+1))</f>
        <v>164.90247645572529</v>
      </c>
      <c r="P35">
        <f>(O35*(inflation!P35/100+1))</f>
        <v>167.86434163001451</v>
      </c>
      <c r="Q35" s="5">
        <f>(P35*(inflation!Q35/100+1))</f>
        <v>170.2692748911895</v>
      </c>
      <c r="R35" s="5">
        <f>(Q35*(inflation!R35/100+1))</f>
        <v>173.30028559592517</v>
      </c>
    </row>
    <row r="36" spans="1:18">
      <c r="A36" t="s">
        <v>159</v>
      </c>
      <c r="B36" t="s">
        <v>157</v>
      </c>
      <c r="C36">
        <v>100</v>
      </c>
      <c r="D36">
        <f>(C36*(inflation!D36/100+1))</f>
        <v>106.60000000000001</v>
      </c>
      <c r="E36">
        <f>(D36*(inflation!E36/100+1))</f>
        <v>113.62494000000002</v>
      </c>
      <c r="F36">
        <f>(E36*(inflation!F36/100+1))</f>
        <v>126.19185836400003</v>
      </c>
      <c r="G36">
        <f>(F36*(inflation!G36/100+1))</f>
        <v>129.69999202651923</v>
      </c>
      <c r="H36">
        <f>(G36*(inflation!H36/100+1))</f>
        <v>138.72711147156494</v>
      </c>
      <c r="I36">
        <f>(H36*(inflation!I36/100+1))</f>
        <v>143.98486899633727</v>
      </c>
      <c r="J36">
        <f>(I36*(inflation!J36/100+1))</f>
        <v>150.17621836317977</v>
      </c>
      <c r="K36">
        <f>(J36*(inflation!K36/100+1))</f>
        <v>162.76098546201425</v>
      </c>
      <c r="L36">
        <f>(K36*(inflation!L36/100+1))</f>
        <v>176.36780384663862</v>
      </c>
      <c r="M36">
        <f>(L36*(inflation!M36/100+1))</f>
        <v>182.27612527550104</v>
      </c>
      <c r="N36">
        <f>(M36*(inflation!N36/100+1))</f>
        <v>187.78086425882117</v>
      </c>
      <c r="O36">
        <f>(N36*(inflation!O36/100+1))</f>
        <v>194.55975345856461</v>
      </c>
      <c r="P36">
        <f>(O36*(inflation!P36/100+1))</f>
        <v>200.6494737418177</v>
      </c>
      <c r="Q36" s="5">
        <f>(P36*(inflation!Q36/100+1))</f>
        <v>206.0933277364168</v>
      </c>
      <c r="R36" s="5">
        <f>(Q36*(inflation!R36/100+1))</f>
        <v>209.57364124070426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6"/>
  <sheetViews>
    <sheetView zoomScale="5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M26" sqref="M26"/>
    </sheetView>
  </sheetViews>
  <sheetFormatPr defaultRowHeight="18"/>
  <cols>
    <col min="1" max="1" width="13.25" bestFit="1" customWidth="1"/>
    <col min="2" max="2" width="19.33203125" bestFit="1" customWidth="1"/>
    <col min="3" max="16" width="12.33203125" bestFit="1" customWidth="1"/>
    <col min="17" max="18" width="8.6640625" style="13"/>
  </cols>
  <sheetData>
    <row r="1" spans="1:19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9">
      <c r="A2" t="s">
        <v>88</v>
      </c>
      <c r="B2" t="s">
        <v>89</v>
      </c>
      <c r="C2" s="2">
        <v>34.691551341922924</v>
      </c>
      <c r="D2" s="2">
        <v>9.9986893977250588</v>
      </c>
      <c r="E2" s="2">
        <v>9.3554497477880147</v>
      </c>
      <c r="F2" s="2">
        <v>11.402828126338926</v>
      </c>
      <c r="G2" s="2">
        <v>3.7428729214692424</v>
      </c>
      <c r="H2" s="2">
        <v>5.9870386201168246</v>
      </c>
      <c r="I2" s="2">
        <v>3.4462715177117076</v>
      </c>
      <c r="J2" s="2">
        <v>0.23384249924822686</v>
      </c>
      <c r="K2" s="2">
        <v>7.4021796906341031</v>
      </c>
      <c r="L2" s="2">
        <v>8.0836127065430308</v>
      </c>
      <c r="M2" s="2">
        <v>1.5285594207474551</v>
      </c>
      <c r="N2" s="2">
        <v>3.9493010188965449</v>
      </c>
      <c r="O2" s="2">
        <v>4.2456873026589736</v>
      </c>
      <c r="P2" s="2">
        <v>1.841457963896076</v>
      </c>
      <c r="Q2" s="20">
        <v>1.6923964493661572</v>
      </c>
      <c r="R2" s="20">
        <v>3.5892385909182849</v>
      </c>
      <c r="S2" s="2"/>
    </row>
    <row r="3" spans="1:19">
      <c r="A3" t="s">
        <v>88</v>
      </c>
      <c r="B3" t="s">
        <v>90</v>
      </c>
      <c r="C3" s="2">
        <v>22.408558824457735</v>
      </c>
      <c r="D3" s="2">
        <v>6.1124993578246301</v>
      </c>
      <c r="E3" s="2">
        <v>6.5945581412582888</v>
      </c>
      <c r="F3" s="2">
        <v>10.724624178983323</v>
      </c>
      <c r="G3" s="2">
        <v>2.6140787318042591</v>
      </c>
      <c r="H3" s="2">
        <v>7.9950014439705619</v>
      </c>
      <c r="I3" s="2">
        <v>3.6639879735798075</v>
      </c>
      <c r="J3" s="2">
        <v>3.8597273515267094</v>
      </c>
      <c r="K3" s="2">
        <v>10.183645002430964</v>
      </c>
      <c r="L3" s="2">
        <v>8.1692721550290059</v>
      </c>
      <c r="M3" s="2">
        <v>3.2445810319881918</v>
      </c>
      <c r="N3" s="2">
        <v>6.3353239442700993</v>
      </c>
      <c r="O3" s="2">
        <v>3.2013228016749107</v>
      </c>
      <c r="P3" s="2">
        <v>1.2247494366137257</v>
      </c>
      <c r="Q3" s="20">
        <v>2.332650656428072</v>
      </c>
      <c r="R3" s="20">
        <v>1.964647373402002</v>
      </c>
      <c r="S3" s="2"/>
    </row>
    <row r="4" spans="1:19">
      <c r="A4" t="s">
        <v>88</v>
      </c>
      <c r="B4" t="s">
        <v>91</v>
      </c>
      <c r="C4" s="2">
        <v>20.47446192913722</v>
      </c>
      <c r="D4" s="2">
        <v>8.0519867959770952</v>
      </c>
      <c r="E4" s="2">
        <v>6.9032215033682398</v>
      </c>
      <c r="F4" s="2">
        <v>12.68330581722832</v>
      </c>
      <c r="G4" s="2">
        <v>2.0511936568128997</v>
      </c>
      <c r="H4" s="2">
        <v>7.837175914196437</v>
      </c>
      <c r="I4" s="2">
        <v>5.3704760865173284</v>
      </c>
      <c r="J4" s="2">
        <v>4.1646605081320898</v>
      </c>
      <c r="K4" s="2">
        <v>10.873259392399181</v>
      </c>
      <c r="L4" s="2">
        <v>11.579230104229389</v>
      </c>
      <c r="M4" s="2">
        <v>1.0759373124566318</v>
      </c>
      <c r="N4" s="2">
        <v>4.8896406566096395</v>
      </c>
      <c r="O4" s="2">
        <v>2.025230856318716</v>
      </c>
      <c r="P4" s="2">
        <v>2.5980055848938477</v>
      </c>
      <c r="Q4" s="20">
        <v>1.6695527431488983</v>
      </c>
      <c r="R4" s="20">
        <v>2.1139932227221863</v>
      </c>
      <c r="S4" s="2"/>
    </row>
    <row r="5" spans="1:19">
      <c r="A5" t="s">
        <v>88</v>
      </c>
      <c r="B5" t="s">
        <v>92</v>
      </c>
      <c r="C5" s="2">
        <v>17.105838157227616</v>
      </c>
      <c r="D5" s="2">
        <v>6.3143387061467937</v>
      </c>
      <c r="E5" s="2">
        <v>7.5268109744062173</v>
      </c>
      <c r="F5" s="2">
        <v>9.9656086310760283</v>
      </c>
      <c r="G5" s="2">
        <v>1.7294869351471176</v>
      </c>
      <c r="H5" s="2">
        <v>7.3743055920648892</v>
      </c>
      <c r="I5" s="2">
        <v>4.7137308627657415</v>
      </c>
      <c r="J5" s="2">
        <v>3.3215512033168748</v>
      </c>
      <c r="K5" s="2">
        <v>8.7888416497395649</v>
      </c>
      <c r="L5" s="2">
        <v>8.6483976646635199</v>
      </c>
      <c r="M5" s="2">
        <v>2.6495995520843474</v>
      </c>
      <c r="N5" s="2">
        <v>4.040054699690443</v>
      </c>
      <c r="O5" s="2">
        <v>4.1976617368829183</v>
      </c>
      <c r="P5" s="2">
        <v>2.4470487177540301</v>
      </c>
      <c r="Q5" s="20">
        <v>2.3625155464229692</v>
      </c>
      <c r="R5" s="20">
        <v>2.4156331702088494</v>
      </c>
      <c r="S5" s="2"/>
    </row>
    <row r="6" spans="1:19">
      <c r="A6" t="s">
        <v>88</v>
      </c>
      <c r="B6" t="s">
        <v>140</v>
      </c>
      <c r="C6" s="2">
        <v>14.785773553553128</v>
      </c>
      <c r="D6" s="2">
        <v>4.5881659566947119</v>
      </c>
      <c r="E6" s="2">
        <v>4.8438207333635352</v>
      </c>
      <c r="F6" s="2">
        <v>9.0402568214740029</v>
      </c>
      <c r="G6" s="2">
        <v>1.7983088323391572</v>
      </c>
      <c r="H6" s="2">
        <v>7.1656702359370605</v>
      </c>
      <c r="I6" s="2">
        <v>3.6781345827659573</v>
      </c>
      <c r="J6" s="2">
        <v>2.3751531982242335</v>
      </c>
      <c r="K6" s="2">
        <v>8.2395660834530204</v>
      </c>
      <c r="L6" s="2">
        <v>7.5923069064096627</v>
      </c>
      <c r="M6" s="2">
        <v>4.3985902238251606</v>
      </c>
      <c r="N6" s="2">
        <v>3.5291000710572673</v>
      </c>
      <c r="O6" s="2">
        <v>4.0205669492134222</v>
      </c>
      <c r="P6" s="2">
        <v>3.4723743343781699</v>
      </c>
      <c r="Q6" s="20">
        <v>2.0300939860257756</v>
      </c>
      <c r="R6" s="20">
        <v>1.1805827217916942</v>
      </c>
      <c r="S6" s="2"/>
    </row>
    <row r="7" spans="1:19">
      <c r="A7" t="s">
        <v>88</v>
      </c>
      <c r="B7" t="s">
        <v>93</v>
      </c>
      <c r="C7" s="2">
        <v>16.500501388744727</v>
      </c>
      <c r="D7" s="2">
        <v>10.659044877443291</v>
      </c>
      <c r="E7" s="2">
        <v>7.4180488441948578</v>
      </c>
      <c r="F7" s="2">
        <v>11.567273081039019</v>
      </c>
      <c r="G7" s="2">
        <v>2.4938960585978442</v>
      </c>
      <c r="H7" s="2">
        <v>10.524076909988089</v>
      </c>
      <c r="I7" s="2">
        <v>2.7557164322838501</v>
      </c>
      <c r="J7" s="2">
        <v>4.2175648423970147</v>
      </c>
      <c r="K7" s="2">
        <v>8.7372316559884524</v>
      </c>
      <c r="L7" s="2">
        <v>8.7508589465635556</v>
      </c>
      <c r="M7" s="2">
        <v>1.3664938053392417</v>
      </c>
      <c r="N7" s="2">
        <v>4.3946011301107868</v>
      </c>
      <c r="O7" s="2">
        <v>2.8347672622986986</v>
      </c>
      <c r="P7" s="2">
        <v>2.9680820091632087</v>
      </c>
      <c r="Q7" s="20">
        <v>1.4033155748683015</v>
      </c>
      <c r="R7" s="20">
        <v>3.006106886561426</v>
      </c>
      <c r="S7" s="2"/>
    </row>
    <row r="8" spans="1:19">
      <c r="A8" t="s">
        <v>88</v>
      </c>
      <c r="B8" t="s">
        <v>94</v>
      </c>
      <c r="C8" s="2">
        <v>25.225787023283665</v>
      </c>
      <c r="D8" s="2">
        <v>6.5210810423623311</v>
      </c>
      <c r="E8" s="2">
        <v>4.9970216427294822</v>
      </c>
      <c r="F8" s="2">
        <v>13.44096479284187</v>
      </c>
      <c r="G8" s="2">
        <v>2.8806584362139898</v>
      </c>
      <c r="H8" s="2">
        <v>9.0833333333333321</v>
      </c>
      <c r="I8" s="2">
        <v>3.9549840385421531</v>
      </c>
      <c r="J8" s="2">
        <v>4.6118962806296571</v>
      </c>
      <c r="K8" s="2">
        <v>9.9361911103349456</v>
      </c>
      <c r="L8" s="2">
        <v>10.846427942212822</v>
      </c>
      <c r="M8" s="2">
        <v>3.25170614211161</v>
      </c>
      <c r="N8" s="2">
        <v>5.0000000000000044</v>
      </c>
      <c r="O8" s="2">
        <v>3.5621713693253287</v>
      </c>
      <c r="P8" s="2">
        <v>2.352688787185353</v>
      </c>
      <c r="Q8" s="20">
        <v>2.9134353385034757</v>
      </c>
      <c r="R8" s="20">
        <v>0.8844518606894809</v>
      </c>
      <c r="S8" s="2"/>
    </row>
    <row r="9" spans="1:19">
      <c r="A9" t="s">
        <v>88</v>
      </c>
      <c r="B9" t="s">
        <v>95</v>
      </c>
      <c r="C9" s="2">
        <v>19.921497694809574</v>
      </c>
      <c r="D9" s="2">
        <v>8.4433478761160252</v>
      </c>
      <c r="E9" s="2">
        <v>8.2056823237780527</v>
      </c>
      <c r="F9" s="2">
        <v>11.151596509732475</v>
      </c>
      <c r="G9" s="2">
        <v>1.8547273982056467</v>
      </c>
      <c r="H9" s="2">
        <v>6.0218514440586235</v>
      </c>
      <c r="I9" s="2">
        <v>3.7789094482914676</v>
      </c>
      <c r="J9" s="2">
        <v>2.7161460025633355</v>
      </c>
      <c r="K9" s="2">
        <v>7.0449213699615321</v>
      </c>
      <c r="L9" s="2">
        <v>8.4801584913250405</v>
      </c>
      <c r="M9" s="2">
        <v>3.0956228527619478</v>
      </c>
      <c r="N9" s="2">
        <v>3.5776392240756794</v>
      </c>
      <c r="O9" s="2">
        <v>2.9620143985013003</v>
      </c>
      <c r="P9" s="2">
        <v>2.7400407222288647</v>
      </c>
      <c r="Q9" s="20">
        <v>2.0636259380639501</v>
      </c>
      <c r="R9" s="20">
        <v>1.5463227989024517</v>
      </c>
      <c r="S9" s="2"/>
    </row>
    <row r="10" spans="1:19">
      <c r="A10" t="s">
        <v>88</v>
      </c>
      <c r="B10" t="s">
        <v>96</v>
      </c>
      <c r="C10" s="2">
        <v>17.445673543813879</v>
      </c>
      <c r="D10" s="2">
        <v>6.4208209960243678</v>
      </c>
      <c r="E10" s="2">
        <v>2.6383996809995258</v>
      </c>
      <c r="F10" s="2">
        <v>18.395147658347422</v>
      </c>
      <c r="G10" s="2">
        <v>2.1667926429831397</v>
      </c>
      <c r="H10" s="2">
        <v>9.3629264282778291</v>
      </c>
      <c r="I10" s="2">
        <v>4.9949530562963362</v>
      </c>
      <c r="J10" s="2">
        <v>6.5718904073669204</v>
      </c>
      <c r="K10" s="2">
        <v>8.7063425907679015</v>
      </c>
      <c r="L10" s="2">
        <v>9.0548949409541724</v>
      </c>
      <c r="M10" s="2">
        <v>3.2698192612862442</v>
      </c>
      <c r="N10" s="2">
        <v>6.7510398783937386</v>
      </c>
      <c r="O10" s="2">
        <v>3.123818283312807</v>
      </c>
      <c r="P10" s="2">
        <v>3.1862122878914212</v>
      </c>
      <c r="Q10" s="20">
        <v>2.6201168951198213</v>
      </c>
      <c r="R10" s="20">
        <v>1.0842885213972124</v>
      </c>
      <c r="S10" s="2"/>
    </row>
    <row r="11" spans="1:19">
      <c r="A11" t="s">
        <v>88</v>
      </c>
      <c r="B11" t="s">
        <v>97</v>
      </c>
      <c r="C11" s="2">
        <v>21.178678971246477</v>
      </c>
      <c r="D11" s="2">
        <v>6.0292414855849685</v>
      </c>
      <c r="E11" s="2">
        <v>6.5801855088049477</v>
      </c>
      <c r="F11" s="2">
        <v>14.822364589400117</v>
      </c>
      <c r="G11" s="2">
        <v>4.1846309916307334</v>
      </c>
      <c r="H11" s="2">
        <v>9.9480688088283031</v>
      </c>
      <c r="I11" s="2">
        <v>4.2364897007560964</v>
      </c>
      <c r="J11" s="2">
        <v>4.2949203716726281</v>
      </c>
      <c r="K11" s="2">
        <v>7.5592615794163764</v>
      </c>
      <c r="L11" s="2">
        <v>8.0603372302028085</v>
      </c>
      <c r="M11" s="2">
        <v>4.3371497445378715</v>
      </c>
      <c r="N11" s="2">
        <v>2.7775021835197755</v>
      </c>
      <c r="O11" s="2">
        <v>3.0154214998971307</v>
      </c>
      <c r="P11" s="2">
        <v>2.7281431137400114</v>
      </c>
      <c r="Q11" s="20">
        <v>3.444694672241468</v>
      </c>
      <c r="R11" s="20">
        <v>1.9977205022903632</v>
      </c>
      <c r="S11" s="2"/>
    </row>
    <row r="12" spans="1:19">
      <c r="A12" t="s">
        <v>98</v>
      </c>
      <c r="B12" t="s">
        <v>99</v>
      </c>
      <c r="C12" s="2">
        <v>16.059284733584022</v>
      </c>
      <c r="D12" s="2">
        <v>6.0280894811665764</v>
      </c>
      <c r="E12" s="2">
        <v>6.0353287536800915</v>
      </c>
      <c r="F12" s="2">
        <v>11.11329468409159</v>
      </c>
      <c r="G12" s="2">
        <v>2.3434736469756023</v>
      </c>
      <c r="H12" s="2">
        <v>6.2127365419510916</v>
      </c>
      <c r="I12" s="2">
        <v>3.9672483120084756</v>
      </c>
      <c r="J12" s="2">
        <v>4.5237846622808942</v>
      </c>
      <c r="K12" s="2">
        <v>8.0009051575382184</v>
      </c>
      <c r="L12" s="2">
        <v>8.9515169300225637</v>
      </c>
      <c r="M12" s="2">
        <v>3.2995561510761329</v>
      </c>
      <c r="N12" s="2">
        <v>2.3672476692339073</v>
      </c>
      <c r="O12" s="2">
        <v>3.72218262453472</v>
      </c>
      <c r="P12" s="2">
        <v>3.2679239520500891</v>
      </c>
      <c r="Q12" s="20">
        <v>3.2310536044362266</v>
      </c>
      <c r="R12" s="20">
        <v>1.5897836277084139</v>
      </c>
      <c r="S12" s="2"/>
    </row>
    <row r="13" spans="1:19">
      <c r="A13" t="s">
        <v>98</v>
      </c>
      <c r="B13" t="s">
        <v>100</v>
      </c>
      <c r="C13" s="2">
        <v>16.111283371139717</v>
      </c>
      <c r="D13" s="2">
        <v>7.6684234809049068</v>
      </c>
      <c r="E13" s="2">
        <v>6.307713199348175</v>
      </c>
      <c r="F13" s="2">
        <v>11.45588885625104</v>
      </c>
      <c r="G13" s="2">
        <v>2.8589743218443431</v>
      </c>
      <c r="H13" s="2">
        <v>6.1023117054411991</v>
      </c>
      <c r="I13" s="2">
        <v>3.4521002339686691</v>
      </c>
      <c r="J13" s="2">
        <v>4.3695875820708663</v>
      </c>
      <c r="K13" s="2">
        <v>9.6472719819168837</v>
      </c>
      <c r="L13" s="2">
        <v>10.204843081919158</v>
      </c>
      <c r="M13" s="2">
        <v>4.2941156578837791</v>
      </c>
      <c r="N13" s="2">
        <v>2.9410002179912631</v>
      </c>
      <c r="O13" s="2">
        <v>3.9761441475289816</v>
      </c>
      <c r="P13" s="2">
        <v>3.4166810242117984</v>
      </c>
      <c r="Q13" s="20">
        <v>3.3032776209433763</v>
      </c>
      <c r="R13" s="20">
        <v>1.4492934473280741</v>
      </c>
      <c r="S13" s="2"/>
    </row>
    <row r="14" spans="1:19">
      <c r="A14" t="s">
        <v>98</v>
      </c>
      <c r="B14" t="s">
        <v>101</v>
      </c>
      <c r="C14" s="2">
        <v>19.401177348540919</v>
      </c>
      <c r="D14" s="2">
        <v>5.6864558805254761</v>
      </c>
      <c r="E14" s="2">
        <v>5.7175842274626687</v>
      </c>
      <c r="F14" s="2">
        <v>11.216678620662135</v>
      </c>
      <c r="G14" s="2">
        <v>2.0993801468858209</v>
      </c>
      <c r="H14" s="2">
        <v>6.5635768827281504</v>
      </c>
      <c r="I14" s="2">
        <v>3.1199579288759383</v>
      </c>
      <c r="J14" s="2">
        <v>3.8524955549820827</v>
      </c>
      <c r="K14" s="2">
        <v>9.0379819445006948</v>
      </c>
      <c r="L14" s="2">
        <v>7.599872904594851</v>
      </c>
      <c r="M14" s="2">
        <v>2.7367070201439692</v>
      </c>
      <c r="N14" s="2">
        <v>2.7494024881774104</v>
      </c>
      <c r="O14" s="2">
        <v>3.6323404514126745</v>
      </c>
      <c r="P14" s="2">
        <v>3.5397147588471567</v>
      </c>
      <c r="Q14" s="20">
        <v>3.2146851027097085</v>
      </c>
      <c r="R14" s="20">
        <v>2.1801422431442035</v>
      </c>
      <c r="S14" s="2"/>
    </row>
    <row r="15" spans="1:19">
      <c r="A15" t="s">
        <v>98</v>
      </c>
      <c r="B15" t="s">
        <v>102</v>
      </c>
      <c r="C15" s="2">
        <v>15.972026448957122</v>
      </c>
      <c r="D15" s="2">
        <v>6.4894370857937256</v>
      </c>
      <c r="E15" s="2">
        <v>6.2407463271935582</v>
      </c>
      <c r="F15" s="2">
        <v>9.5531691521182349</v>
      </c>
      <c r="G15" s="2">
        <v>3.3213382163446825</v>
      </c>
      <c r="H15" s="2">
        <v>6.8824688259632616</v>
      </c>
      <c r="I15" s="2">
        <v>2.6832381154064722</v>
      </c>
      <c r="J15" s="2">
        <v>4.2358058763037665</v>
      </c>
      <c r="K15" s="2">
        <v>7.9868548510552362</v>
      </c>
      <c r="L15" s="2">
        <v>8.2147529564056132</v>
      </c>
      <c r="M15" s="2">
        <v>2.7310672401193781</v>
      </c>
      <c r="N15" s="2">
        <v>2.3605901273592966</v>
      </c>
      <c r="O15" s="2">
        <v>3.7063199425334314</v>
      </c>
      <c r="P15" s="2">
        <v>2.8158903678116465</v>
      </c>
      <c r="Q15" s="20">
        <v>2.8036896282890496</v>
      </c>
      <c r="R15" s="20">
        <v>1.5500502509221832</v>
      </c>
      <c r="S15" s="2"/>
    </row>
    <row r="16" spans="1:19">
      <c r="A16" t="s">
        <v>98</v>
      </c>
      <c r="B16" t="s">
        <v>103</v>
      </c>
      <c r="C16" s="2">
        <v>14.980125351172834</v>
      </c>
      <c r="D16" s="2">
        <v>10.400653505832613</v>
      </c>
      <c r="E16" s="2">
        <v>7.9949658872623619</v>
      </c>
      <c r="F16" s="2">
        <v>9.8807330553670081</v>
      </c>
      <c r="G16" s="2">
        <v>2.9297564419343614</v>
      </c>
      <c r="H16" s="2">
        <v>7.3816872427983515</v>
      </c>
      <c r="I16" s="2">
        <v>3.8817968780566092</v>
      </c>
      <c r="J16" s="2">
        <v>4.3085962892143836</v>
      </c>
      <c r="K16" s="2">
        <v>7.3151593885673272</v>
      </c>
      <c r="L16" s="2">
        <v>6.5873611988805703</v>
      </c>
      <c r="M16" s="2">
        <v>3.089695309825391</v>
      </c>
      <c r="N16" s="2">
        <v>2.2914072229140547</v>
      </c>
      <c r="O16" s="2">
        <v>4.2042042042042205</v>
      </c>
      <c r="P16" s="2">
        <v>2.6637588597242967</v>
      </c>
      <c r="Q16" s="20">
        <v>2.7691373947348552</v>
      </c>
      <c r="R16" s="20">
        <v>1.4030573173285461</v>
      </c>
      <c r="S16" s="2"/>
    </row>
    <row r="17" spans="1:19">
      <c r="A17" t="s">
        <v>98</v>
      </c>
      <c r="B17" t="s">
        <v>104</v>
      </c>
      <c r="C17" s="2">
        <v>14.75846746091467</v>
      </c>
      <c r="D17" s="2">
        <v>6.6563195026037025</v>
      </c>
      <c r="E17" s="2">
        <v>6.3261997466768749</v>
      </c>
      <c r="F17" s="2">
        <v>9.5113297983966394</v>
      </c>
      <c r="G17" s="2">
        <v>3.4065523434307909</v>
      </c>
      <c r="H17" s="2">
        <v>7.0997507605613741</v>
      </c>
      <c r="I17" s="2">
        <v>4.2788791293288497</v>
      </c>
      <c r="J17" s="2">
        <v>4.4978105971223981</v>
      </c>
      <c r="K17" s="2">
        <v>7.5886395896945125</v>
      </c>
      <c r="L17" s="2">
        <v>7.7661555233661472</v>
      </c>
      <c r="M17" s="2">
        <v>3.0819553292473545</v>
      </c>
      <c r="N17" s="2">
        <v>2.7328943158096308</v>
      </c>
      <c r="O17" s="2">
        <v>4.0388389170226136</v>
      </c>
      <c r="P17" s="2">
        <v>2.858683203844592</v>
      </c>
      <c r="Q17" s="20">
        <v>2.1236175164853961</v>
      </c>
      <c r="R17" s="20">
        <v>1.4427368456240828</v>
      </c>
      <c r="S17" s="2"/>
    </row>
    <row r="18" spans="1:19">
      <c r="A18" t="s">
        <v>105</v>
      </c>
      <c r="B18" t="s">
        <v>106</v>
      </c>
      <c r="C18" s="2">
        <v>11.299268093106551</v>
      </c>
      <c r="D18" s="2">
        <v>4.301242387721671</v>
      </c>
      <c r="E18" s="2">
        <v>5.9102863822326102</v>
      </c>
      <c r="F18" s="2">
        <v>9.6184107002360122</v>
      </c>
      <c r="G18" s="2">
        <v>4.3692804593576273</v>
      </c>
      <c r="H18" s="2">
        <v>8.0976532278861804</v>
      </c>
      <c r="I18" s="2">
        <v>3.7456959408283197</v>
      </c>
      <c r="J18" s="2">
        <v>4.7044404848948673</v>
      </c>
      <c r="K18" s="2">
        <v>7.3546064311710069</v>
      </c>
      <c r="L18" s="2">
        <v>8.4309180301151088</v>
      </c>
      <c r="M18" s="2">
        <v>2.7454243228625552</v>
      </c>
      <c r="N18" s="2">
        <v>3.2308066165481097</v>
      </c>
      <c r="O18" s="2">
        <v>3.3186263670845317</v>
      </c>
      <c r="P18" s="2">
        <v>3.1307063136316815</v>
      </c>
      <c r="Q18" s="20">
        <v>2.3818660584645386</v>
      </c>
      <c r="R18" s="20">
        <v>0.8018809777269098</v>
      </c>
      <c r="S18" s="2"/>
    </row>
    <row r="19" spans="1:19">
      <c r="A19" t="s">
        <v>105</v>
      </c>
      <c r="B19" t="s">
        <v>107</v>
      </c>
      <c r="C19" s="2">
        <v>17.725449477376888</v>
      </c>
      <c r="D19" s="2">
        <v>4.1682901210412737</v>
      </c>
      <c r="E19" s="2">
        <v>8.7635918484913802</v>
      </c>
      <c r="F19" s="2">
        <v>13.29699663050825</v>
      </c>
      <c r="G19" s="2">
        <v>3.3441365601106998</v>
      </c>
      <c r="H19" s="2">
        <v>10.05136016398045</v>
      </c>
      <c r="I19" s="2">
        <v>6.5509719936879041</v>
      </c>
      <c r="J19" s="2">
        <v>3.9969634263883336</v>
      </c>
      <c r="K19" s="2">
        <v>9.511912629408581</v>
      </c>
      <c r="L19" s="2">
        <v>7.2223927262193843</v>
      </c>
      <c r="M19" s="2">
        <v>3.4277110716910641</v>
      </c>
      <c r="N19" s="2">
        <v>2.6044282537390329</v>
      </c>
      <c r="O19" s="2">
        <v>3.6909870643532905</v>
      </c>
      <c r="P19" s="2">
        <v>3.1677606319717944</v>
      </c>
      <c r="Q19" s="20">
        <v>1.8682197742346744</v>
      </c>
      <c r="R19" s="20">
        <v>0.59509578147605158</v>
      </c>
      <c r="S19" s="2"/>
    </row>
    <row r="20" spans="1:19">
      <c r="A20" t="s">
        <v>105</v>
      </c>
      <c r="B20" t="s">
        <v>108</v>
      </c>
      <c r="C20" s="2">
        <v>15.162824864798385</v>
      </c>
      <c r="D20" s="2">
        <v>9.720328693844138</v>
      </c>
      <c r="E20" s="2">
        <v>8.4376023583360613</v>
      </c>
      <c r="F20" s="2">
        <v>11.721535160391516</v>
      </c>
      <c r="G20" s="2">
        <v>6.2823717914868293</v>
      </c>
      <c r="H20" s="2">
        <v>9.7266366383844005</v>
      </c>
      <c r="I20" s="2">
        <v>4.6807158986461594</v>
      </c>
      <c r="J20" s="2">
        <v>5.326539145051612</v>
      </c>
      <c r="K20" s="2">
        <v>8.4128785367717072</v>
      </c>
      <c r="L20" s="2">
        <v>7.7591135286662061</v>
      </c>
      <c r="M20" s="2">
        <v>4.9233925014255053</v>
      </c>
      <c r="N20" s="2">
        <v>2.4775180120570672</v>
      </c>
      <c r="O20" s="2">
        <v>2.0017516331166441</v>
      </c>
      <c r="P20" s="2">
        <v>3.0729463238752919</v>
      </c>
      <c r="Q20" s="20">
        <v>0.66598757769398276</v>
      </c>
      <c r="R20" s="20">
        <v>0.60642891586633052</v>
      </c>
      <c r="S20" s="2"/>
    </row>
    <row r="21" spans="1:19">
      <c r="A21" t="s">
        <v>109</v>
      </c>
      <c r="B21" t="s">
        <v>110</v>
      </c>
      <c r="C21" s="2">
        <v>14.43099559859955</v>
      </c>
      <c r="D21" s="2">
        <v>6.3127571368452928</v>
      </c>
      <c r="E21" s="2">
        <v>8.5618871678271766</v>
      </c>
      <c r="F21" s="2">
        <v>11.451959743160444</v>
      </c>
      <c r="G21" s="2">
        <v>4.2252537274968471</v>
      </c>
      <c r="H21" s="2">
        <v>8.2694296067781892</v>
      </c>
      <c r="I21" s="2">
        <v>5.225781495269799</v>
      </c>
      <c r="J21" s="2">
        <v>6.1851682432505273</v>
      </c>
      <c r="K21" s="2">
        <v>8.9053003923318172</v>
      </c>
      <c r="L21" s="2">
        <v>9.4314425559993467</v>
      </c>
      <c r="M21" s="2">
        <v>5.7918814685919973</v>
      </c>
      <c r="N21" s="2">
        <v>3.6611730011910204</v>
      </c>
      <c r="O21" s="2">
        <v>4.0906802367408401</v>
      </c>
      <c r="P21" s="2">
        <v>3.8475567028384061</v>
      </c>
      <c r="Q21" s="20">
        <v>2.3723429145926955</v>
      </c>
      <c r="R21" s="20">
        <v>2.4599262168198299</v>
      </c>
      <c r="S21" s="2"/>
    </row>
    <row r="22" spans="1:19">
      <c r="A22" t="s">
        <v>109</v>
      </c>
      <c r="B22" t="s">
        <v>111</v>
      </c>
      <c r="C22" s="2">
        <v>12.046613428455899</v>
      </c>
      <c r="D22" s="2">
        <v>7.726921928520869</v>
      </c>
      <c r="E22" s="2">
        <v>7.8314110778869184</v>
      </c>
      <c r="F22" s="2">
        <v>10.423414605208524</v>
      </c>
      <c r="G22" s="2">
        <v>2.0287067716231011</v>
      </c>
      <c r="H22" s="2">
        <v>9.5087590894969765</v>
      </c>
      <c r="I22" s="2">
        <v>4.5396843072998738</v>
      </c>
      <c r="J22" s="2">
        <v>5.8369958282256551</v>
      </c>
      <c r="K22" s="2">
        <v>6.7947986031773544</v>
      </c>
      <c r="L22" s="2">
        <v>7.0735617777458293</v>
      </c>
      <c r="M22" s="2">
        <v>4.7404494259805752</v>
      </c>
      <c r="N22" s="2">
        <v>2.1059639940274488</v>
      </c>
      <c r="O22" s="2">
        <v>3.1771360120241621</v>
      </c>
      <c r="P22" s="2">
        <v>4.5184058251980463</v>
      </c>
      <c r="Q22" s="20">
        <v>2.4522872364951986</v>
      </c>
      <c r="R22" s="20">
        <v>1.0430592240023184</v>
      </c>
      <c r="S22" s="2"/>
    </row>
    <row r="23" spans="1:19">
      <c r="A23" t="s">
        <v>109</v>
      </c>
      <c r="B23" t="s">
        <v>112</v>
      </c>
      <c r="C23" s="2">
        <v>12.934187220570559</v>
      </c>
      <c r="D23" s="2">
        <v>11.036018124199497</v>
      </c>
      <c r="E23" s="2">
        <v>7.7786634781453534</v>
      </c>
      <c r="F23" s="2">
        <v>11.622487620157296</v>
      </c>
      <c r="G23" s="2">
        <v>3.8622129436325814</v>
      </c>
      <c r="H23" s="2">
        <v>9.0619765494137194</v>
      </c>
      <c r="I23" s="2">
        <v>3.9804695929513079</v>
      </c>
      <c r="J23" s="2">
        <v>5.959690748333224</v>
      </c>
      <c r="K23" s="2">
        <v>6.9795537636542893</v>
      </c>
      <c r="L23" s="2">
        <v>7.2837781822790548</v>
      </c>
      <c r="M23" s="2">
        <v>5.1506961502224557</v>
      </c>
      <c r="N23" s="2">
        <v>3.5651090582569989</v>
      </c>
      <c r="O23" s="2">
        <v>3.7187692690084928</v>
      </c>
      <c r="P23" s="2">
        <v>2.6288582985005471</v>
      </c>
      <c r="Q23" s="20">
        <v>4.0070051490839198</v>
      </c>
      <c r="R23" s="20">
        <v>1.6771884490328848</v>
      </c>
      <c r="S23" s="2"/>
    </row>
    <row r="24" spans="1:19">
      <c r="A24" t="s">
        <v>109</v>
      </c>
      <c r="B24" t="s">
        <v>113</v>
      </c>
      <c r="C24" s="2">
        <v>16.940522100052547</v>
      </c>
      <c r="D24" s="2">
        <v>6.0403087880299022</v>
      </c>
      <c r="E24" s="2">
        <v>8.293875014059271</v>
      </c>
      <c r="F24" s="2">
        <v>12.056754895963874</v>
      </c>
      <c r="G24" s="2">
        <v>3.8495001319153399</v>
      </c>
      <c r="H24" s="2">
        <v>7.1713881531112689</v>
      </c>
      <c r="I24" s="2">
        <v>6.3309306125045373</v>
      </c>
      <c r="J24" s="2">
        <v>5.5385168183770483</v>
      </c>
      <c r="K24" s="2">
        <v>9.5379102100364257</v>
      </c>
      <c r="L24" s="2">
        <v>7.0374616453262151</v>
      </c>
      <c r="M24" s="2">
        <v>5.1132584939327597</v>
      </c>
      <c r="N24" s="2">
        <v>3.3958311004470332</v>
      </c>
      <c r="O24" s="2">
        <v>3.1448643913074115</v>
      </c>
      <c r="P24" s="2">
        <v>3.2392758960527068</v>
      </c>
      <c r="Q24" s="20">
        <v>1.656429773657897</v>
      </c>
      <c r="R24" s="20">
        <v>0.77487583825106565</v>
      </c>
      <c r="S24" s="2"/>
    </row>
    <row r="25" spans="1:19">
      <c r="A25" t="s">
        <v>109</v>
      </c>
      <c r="B25" t="s">
        <v>114</v>
      </c>
      <c r="C25" s="20"/>
      <c r="D25" s="20"/>
      <c r="E25" s="20"/>
      <c r="F25" s="20">
        <v>19.853300733496337</v>
      </c>
      <c r="G25" s="20">
        <v>7.2133822929416391</v>
      </c>
      <c r="H25" s="20">
        <v>7.9229773955400207</v>
      </c>
      <c r="I25" s="20">
        <v>6.4315937940761403</v>
      </c>
      <c r="J25" s="20">
        <v>5.9899284389080432</v>
      </c>
      <c r="K25" s="20">
        <v>10.352588147036768</v>
      </c>
      <c r="L25" s="2">
        <v>11.90998680042239</v>
      </c>
      <c r="M25" s="2">
        <v>3.4194108820974511</v>
      </c>
      <c r="N25" s="2">
        <v>4.3066585216859909</v>
      </c>
      <c r="O25" s="2">
        <v>2.7672035139091999</v>
      </c>
      <c r="P25" s="2">
        <v>5.0007123521869534</v>
      </c>
      <c r="Q25" s="20">
        <v>1.4654002713704095</v>
      </c>
      <c r="R25" s="20">
        <v>1.3161081237244687</v>
      </c>
      <c r="S25" s="2"/>
    </row>
    <row r="26" spans="1:19">
      <c r="A26" t="s">
        <v>115</v>
      </c>
      <c r="B26" t="s">
        <v>116</v>
      </c>
      <c r="C26" s="2">
        <v>18.725626675154782</v>
      </c>
      <c r="D26" s="2">
        <v>5.0921807351191228</v>
      </c>
      <c r="E26" s="2">
        <v>10.129264674719218</v>
      </c>
      <c r="F26" s="2">
        <v>9.7133606323207111</v>
      </c>
      <c r="G26" s="2">
        <v>2.3088273587362318</v>
      </c>
      <c r="H26" s="2">
        <v>6.2781029948248079</v>
      </c>
      <c r="I26" s="2">
        <v>0.66852098656102754</v>
      </c>
      <c r="J26" s="2">
        <v>6.042368076982596</v>
      </c>
      <c r="K26" s="2">
        <v>8.1195213216436422</v>
      </c>
      <c r="L26" s="2">
        <v>9.6681299176578186</v>
      </c>
      <c r="M26" s="2">
        <v>5.556023944018218</v>
      </c>
      <c r="N26" s="2">
        <v>0.35143769968051242</v>
      </c>
      <c r="O26" s="2">
        <v>2.4434893346068076</v>
      </c>
      <c r="P26" s="2">
        <v>3.830316214746321</v>
      </c>
      <c r="Q26" s="20">
        <v>3.5169111044597514</v>
      </c>
      <c r="R26" s="20">
        <v>0.31335274392079171</v>
      </c>
      <c r="S26" s="2"/>
    </row>
    <row r="27" spans="1:19">
      <c r="A27" t="s">
        <v>115</v>
      </c>
      <c r="B27" t="s">
        <v>117</v>
      </c>
      <c r="C27" s="2">
        <v>16.332122862047594</v>
      </c>
      <c r="D27" s="2">
        <v>8.6862017315358244</v>
      </c>
      <c r="E27" s="2">
        <v>8.1316237079680498</v>
      </c>
      <c r="F27" s="2">
        <v>10.402393129402675</v>
      </c>
      <c r="G27" s="2">
        <v>5.7250240363604599</v>
      </c>
      <c r="H27" s="2">
        <v>6.3988095238095122</v>
      </c>
      <c r="I27" s="2">
        <v>4.4642321583849176</v>
      </c>
      <c r="J27" s="2">
        <v>5.8725632664377025</v>
      </c>
      <c r="K27" s="2">
        <v>7.5727225409836008</v>
      </c>
      <c r="L27" s="2">
        <v>8.8440249148592933</v>
      </c>
      <c r="M27" s="2">
        <v>4.1677065136011882</v>
      </c>
      <c r="N27" s="2">
        <v>1.4933716658680929</v>
      </c>
      <c r="O27" s="2">
        <v>4.3276418286253726</v>
      </c>
      <c r="P27" s="2">
        <v>6.4559921562712175</v>
      </c>
      <c r="Q27" s="20">
        <v>2.3025150549061237</v>
      </c>
      <c r="R27" s="20">
        <v>1.6186915974631289</v>
      </c>
      <c r="S27" s="2"/>
    </row>
    <row r="28" spans="1:19">
      <c r="A28" t="s">
        <v>115</v>
      </c>
      <c r="B28" t="s">
        <v>118</v>
      </c>
      <c r="C28" s="2">
        <v>15.204481643041291</v>
      </c>
      <c r="D28" s="2">
        <v>7.2116152126901145</v>
      </c>
      <c r="E28" s="2">
        <v>5.7116437868980796</v>
      </c>
      <c r="F28" s="2">
        <v>12.395725590476081</v>
      </c>
      <c r="G28" s="2">
        <v>3.3871590386373551</v>
      </c>
      <c r="H28" s="2">
        <v>6.5605724029827561</v>
      </c>
      <c r="I28" s="2">
        <v>2.8747717281808916</v>
      </c>
      <c r="J28" s="2">
        <v>4.404593617186725</v>
      </c>
      <c r="K28" s="2">
        <v>6.225415449612326</v>
      </c>
      <c r="L28" s="2">
        <v>8.6101322524869452</v>
      </c>
      <c r="M28" s="2">
        <v>4.4832040100574178</v>
      </c>
      <c r="N28" s="2">
        <v>2.9380273543567315</v>
      </c>
      <c r="O28" s="2">
        <v>4.4363104094746975</v>
      </c>
      <c r="P28" s="2">
        <v>3.5021219053184005</v>
      </c>
      <c r="Q28" s="20">
        <v>2.3476650397920622</v>
      </c>
      <c r="R28" s="20">
        <v>2.0406255015339214</v>
      </c>
      <c r="S28" s="2"/>
    </row>
    <row r="29" spans="1:19">
      <c r="A29" t="s">
        <v>115</v>
      </c>
      <c r="B29" t="s">
        <v>119</v>
      </c>
      <c r="C29" s="2">
        <v>21.456060442028637</v>
      </c>
      <c r="D29" s="2">
        <v>10.569394052374982</v>
      </c>
      <c r="E29" s="2">
        <v>7.5301587301587425</v>
      </c>
      <c r="F29" s="2">
        <v>15.28268551236749</v>
      </c>
      <c r="G29" s="2">
        <v>4.5977011494252817</v>
      </c>
      <c r="H29" s="2">
        <v>3.8746438746438683</v>
      </c>
      <c r="I29" s="2">
        <v>5.0902496564801725</v>
      </c>
      <c r="J29" s="2">
        <v>5.2549669773131802</v>
      </c>
      <c r="K29" s="2">
        <v>5.9108517964929552</v>
      </c>
      <c r="L29" s="2">
        <v>8.4486362602975262</v>
      </c>
      <c r="M29" s="2">
        <v>2.2672469043563792</v>
      </c>
      <c r="N29" s="2">
        <v>2.6901787527930043</v>
      </c>
      <c r="O29" s="2">
        <v>2.9708111315786434</v>
      </c>
      <c r="P29" s="2">
        <v>2.6537072004715112</v>
      </c>
      <c r="Q29" s="20">
        <v>2.7047228982789022</v>
      </c>
      <c r="R29" s="20">
        <v>1.3349072581619659</v>
      </c>
      <c r="S29" s="2"/>
    </row>
    <row r="30" spans="1:19">
      <c r="A30" t="s">
        <v>115</v>
      </c>
      <c r="B30" t="s">
        <v>120</v>
      </c>
      <c r="C30" s="2">
        <v>18.559842737726505</v>
      </c>
      <c r="D30" s="2">
        <v>7.5360364244586808</v>
      </c>
      <c r="E30" s="2">
        <v>7.0232047233282913</v>
      </c>
      <c r="F30" s="2">
        <v>9.1968412942989186</v>
      </c>
      <c r="G30" s="2">
        <v>4.3478260869565188</v>
      </c>
      <c r="H30" s="2">
        <v>7.429006085192702</v>
      </c>
      <c r="I30" s="2">
        <v>4.0852773343253768</v>
      </c>
      <c r="J30" s="2">
        <v>5.3004526540528341</v>
      </c>
      <c r="K30" s="2">
        <v>5.8432697382690524</v>
      </c>
      <c r="L30" s="2">
        <v>6.1432703248302634</v>
      </c>
      <c r="M30" s="2">
        <v>4.3033142460523921</v>
      </c>
      <c r="N30" s="2">
        <v>1.2976210281151257</v>
      </c>
      <c r="O30" s="2">
        <v>4.3438988339628892</v>
      </c>
      <c r="P30" s="2">
        <v>2.1484221295348993</v>
      </c>
      <c r="Q30" s="20">
        <v>2.873651771956844</v>
      </c>
      <c r="R30" s="20">
        <v>0.81280352663535282</v>
      </c>
      <c r="S30" s="2"/>
    </row>
    <row r="31" spans="1:19">
      <c r="A31" t="s">
        <v>121</v>
      </c>
      <c r="B31" t="s">
        <v>122</v>
      </c>
      <c r="C31" s="2">
        <v>16.668606215325354</v>
      </c>
      <c r="D31" s="2">
        <v>4.7961170989863078</v>
      </c>
      <c r="E31" s="2">
        <v>5.8490288404944302</v>
      </c>
      <c r="F31" s="2">
        <v>9.3441327538522412</v>
      </c>
      <c r="G31" s="2">
        <v>6.4769647696476973</v>
      </c>
      <c r="H31" s="2">
        <v>8.7808602697887483</v>
      </c>
      <c r="I31" s="2">
        <v>2.844585592029647</v>
      </c>
      <c r="J31" s="2">
        <v>6.7259856561591169</v>
      </c>
      <c r="K31" s="2">
        <v>8.8160570526258262</v>
      </c>
      <c r="L31" s="2">
        <v>7.1934217345433815</v>
      </c>
      <c r="M31" s="2">
        <v>6.1478116240262226</v>
      </c>
      <c r="N31" s="2">
        <v>3.2551385886225193</v>
      </c>
      <c r="O31" s="2">
        <v>0.78025487659298953</v>
      </c>
      <c r="P31" s="2">
        <v>3.3478989428666672</v>
      </c>
      <c r="Q31" s="20">
        <v>2.0845409845312588</v>
      </c>
      <c r="R31" s="20">
        <v>0.21006003089898417</v>
      </c>
      <c r="S31" s="2"/>
    </row>
    <row r="32" spans="1:19">
      <c r="A32" t="s">
        <v>121</v>
      </c>
      <c r="B32" t="s">
        <v>123</v>
      </c>
      <c r="C32" s="2">
        <v>19.428575569354777</v>
      </c>
      <c r="D32" s="2">
        <v>5.1189200016226399</v>
      </c>
      <c r="E32" s="2">
        <v>10.434183321847023</v>
      </c>
      <c r="F32" s="2">
        <v>11.251920122887871</v>
      </c>
      <c r="G32" s="2">
        <v>3.8833275802554468</v>
      </c>
      <c r="H32" s="2">
        <v>5.3164977571025229</v>
      </c>
      <c r="I32" s="2">
        <v>4.5226130847941581</v>
      </c>
      <c r="J32" s="2">
        <v>3.286674099473208</v>
      </c>
      <c r="K32" s="2">
        <v>9.7796211886201903</v>
      </c>
      <c r="L32" s="2">
        <v>9.3461059190031115</v>
      </c>
      <c r="M32" s="2">
        <v>4.5216680294358103</v>
      </c>
      <c r="N32" s="2">
        <v>1.9087851052178806</v>
      </c>
      <c r="O32" s="2">
        <v>1.972825669762801</v>
      </c>
      <c r="P32" s="2">
        <v>4.1177356218006667</v>
      </c>
      <c r="Q32" s="20">
        <v>2.0244378569879302</v>
      </c>
      <c r="R32" s="20">
        <v>2.120962126230852</v>
      </c>
      <c r="S32" s="2"/>
    </row>
    <row r="33" spans="1:19">
      <c r="A33" t="s">
        <v>121</v>
      </c>
      <c r="B33" t="s">
        <v>4</v>
      </c>
      <c r="C33" s="2">
        <v>14.151936062860472</v>
      </c>
      <c r="D33" s="2">
        <v>9.5153681711976468</v>
      </c>
      <c r="E33" s="2">
        <v>10.345483359746432</v>
      </c>
      <c r="F33" s="2">
        <v>12.551239508100732</v>
      </c>
      <c r="G33" s="2">
        <v>1.9164065209850811</v>
      </c>
      <c r="H33" s="2">
        <v>4.4839615417340273</v>
      </c>
      <c r="I33" s="2">
        <v>3.3978527582476437</v>
      </c>
      <c r="J33" s="2">
        <v>4.520269556045009</v>
      </c>
      <c r="K33" s="2">
        <v>8.2658019288577087</v>
      </c>
      <c r="L33" s="2">
        <v>9.1083583683397187</v>
      </c>
      <c r="M33" s="2">
        <v>3.5851124279568047</v>
      </c>
      <c r="N33" s="2">
        <v>3.2231900412596604</v>
      </c>
      <c r="O33" s="2">
        <v>2.0991576797664724</v>
      </c>
      <c r="P33" s="2">
        <v>6.361947535465684</v>
      </c>
      <c r="Q33" s="20">
        <v>0.27078609529711173</v>
      </c>
      <c r="R33" s="20">
        <v>1.6370449046833491</v>
      </c>
      <c r="S33" s="2"/>
    </row>
    <row r="34" spans="1:19">
      <c r="A34" t="s">
        <v>121</v>
      </c>
      <c r="B34" t="s">
        <v>124</v>
      </c>
      <c r="C34" s="20"/>
      <c r="D34" s="20"/>
      <c r="E34" s="20"/>
      <c r="F34" s="2">
        <v>19.746137151651922</v>
      </c>
      <c r="G34" s="2">
        <v>3.5863600259946393</v>
      </c>
      <c r="H34" s="2">
        <v>7.4142555160353174</v>
      </c>
      <c r="I34" s="2">
        <v>1.4532400054906969</v>
      </c>
      <c r="J34" s="2">
        <v>5.0650213576442615</v>
      </c>
      <c r="K34" s="2">
        <v>7.2536887932068028</v>
      </c>
      <c r="L34" s="2">
        <v>6.5550938525419378</v>
      </c>
      <c r="M34" s="2">
        <v>5.3397004558281003</v>
      </c>
      <c r="N34" s="2">
        <v>3.6204409643519453</v>
      </c>
      <c r="O34" s="2">
        <v>1.4417245013621738</v>
      </c>
      <c r="P34" s="2">
        <v>5.2105386967772116</v>
      </c>
      <c r="Q34" s="20">
        <v>1.9303148872740934</v>
      </c>
      <c r="R34" s="20">
        <v>0.70776824182823272</v>
      </c>
      <c r="S34" s="2"/>
    </row>
    <row r="35" spans="1:19">
      <c r="A35" t="s">
        <v>115</v>
      </c>
      <c r="B35" t="s">
        <v>125</v>
      </c>
      <c r="C35" s="20"/>
      <c r="D35" s="20"/>
      <c r="E35" s="20"/>
      <c r="F35" s="2">
        <v>11.65730337078652</v>
      </c>
      <c r="G35" s="2">
        <v>1.7777777777777892</v>
      </c>
      <c r="H35" s="2">
        <v>5.1248249155474879</v>
      </c>
      <c r="I35" s="2">
        <v>4.9068258067448189</v>
      </c>
      <c r="J35" s="2">
        <v>3.2767366969722378</v>
      </c>
      <c r="K35" s="2">
        <v>5.9131996348267046</v>
      </c>
      <c r="L35" s="2">
        <v>7.8888137931034441</v>
      </c>
      <c r="M35" s="2">
        <v>5.0748823277706467</v>
      </c>
      <c r="N35" s="2">
        <v>2.23163381658249</v>
      </c>
      <c r="O35" s="2">
        <v>3.7922243467176653</v>
      </c>
      <c r="P35" s="2">
        <v>1.7961314092723502</v>
      </c>
      <c r="Q35" s="20">
        <v>1.4326647564469823</v>
      </c>
      <c r="R35" s="20">
        <v>1.7801278044278002</v>
      </c>
      <c r="S35" s="2"/>
    </row>
    <row r="36" spans="1:19">
      <c r="A36" t="s">
        <v>159</v>
      </c>
      <c r="B36" t="s">
        <v>157</v>
      </c>
      <c r="C36" s="2">
        <v>17.11</v>
      </c>
      <c r="D36" s="2">
        <v>6.6</v>
      </c>
      <c r="E36" s="2">
        <v>6.59</v>
      </c>
      <c r="F36" s="2">
        <v>11.06</v>
      </c>
      <c r="G36" s="2">
        <v>2.78</v>
      </c>
      <c r="H36" s="2">
        <v>6.96</v>
      </c>
      <c r="I36" s="2">
        <v>3.79</v>
      </c>
      <c r="J36" s="2">
        <v>4.3</v>
      </c>
      <c r="K36" s="2">
        <v>8.3800000000000008</v>
      </c>
      <c r="L36" s="2">
        <v>8.36</v>
      </c>
      <c r="M36" s="2">
        <v>3.35</v>
      </c>
      <c r="N36" s="2">
        <v>3.02</v>
      </c>
      <c r="O36" s="2">
        <v>3.61</v>
      </c>
      <c r="P36" s="2">
        <v>3.13</v>
      </c>
      <c r="Q36" s="20">
        <v>2.7131165076484933</v>
      </c>
      <c r="R36" s="20">
        <v>1.6887075105791922</v>
      </c>
      <c r="S36" s="2"/>
    </row>
  </sheetData>
  <phoneticPr fontId="3"/>
  <conditionalFormatting sqref="S2:S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 s="5">
        <v>2020</v>
      </c>
    </row>
    <row r="2" spans="1:18">
      <c r="A2" t="s">
        <v>88</v>
      </c>
      <c r="B2" t="s">
        <v>89</v>
      </c>
      <c r="C2">
        <f>(D2/(inflation!C2/100+1))</f>
        <v>48.709045198110495</v>
      </c>
      <c r="D2">
        <f>(E2/(inflation!D2/100+1))</f>
        <v>65.606968621173436</v>
      </c>
      <c r="E2">
        <f>(F2/(inflation!E2/100+1))</f>
        <v>72.166805636867508</v>
      </c>
      <c r="F2">
        <f>(G2/(inflation!F2/100+1))</f>
        <v>78.918334872808501</v>
      </c>
      <c r="G2">
        <f>(H2/(inflation!G2/100+1))</f>
        <v>87.917256958523453</v>
      </c>
      <c r="H2">
        <f>(I2/(inflation!H2/100+1))</f>
        <v>91.207888162522565</v>
      </c>
      <c r="I2">
        <f>(J2/(inflation!I2/100+1))</f>
        <v>96.668539651405752</v>
      </c>
      <c r="J2">
        <f>VLOOKUP($B2,Sheet3!$C$2:$K$35,2,FALSE)</f>
        <v>100</v>
      </c>
      <c r="K2">
        <f>VLOOKUP($B2,Sheet3!$C$2:$K$35,3,FALSE)</f>
        <v>107.08262106887581</v>
      </c>
      <c r="L2">
        <f>VLOOKUP($B2,Sheet3!$C$2:$K$35,4,FALSE)</f>
        <v>115.73876543209876</v>
      </c>
      <c r="M2">
        <f>VLOOKUP($B2,Sheet3!$C$2:$K$35,5,FALSE)</f>
        <v>117.5079012345679</v>
      </c>
      <c r="N2">
        <f>VLOOKUP($B2,Sheet3!$C$2:$K$35,6,FALSE)</f>
        <v>122.14864197530864</v>
      </c>
      <c r="O2">
        <f>VLOOKUP($B2,Sheet3!$C$2:$K$35,7,FALSE)</f>
        <v>127.3346913580247</v>
      </c>
      <c r="P2">
        <f>VLOOKUP($B2,Sheet3!$C$2:$K$35,8,FALSE)</f>
        <v>129.6795061728395</v>
      </c>
      <c r="Q2">
        <f>VLOOKUP($B2,Sheet3!$C$2:$K$35,9,FALSE)</f>
        <v>131.87419753086419</v>
      </c>
      <c r="R2" s="5"/>
    </row>
    <row r="3" spans="1:18">
      <c r="A3" t="s">
        <v>88</v>
      </c>
      <c r="B3" t="s">
        <v>90</v>
      </c>
      <c r="C3">
        <f>(D3/(inflation!C3/100+1))</f>
        <v>56.781113563741293</v>
      </c>
      <c r="D3">
        <f>(E3/(inflation!D3/100+1))</f>
        <v>69.504942797854412</v>
      </c>
      <c r="E3">
        <f>(F3/(inflation!E3/100+1))</f>
        <v>73.753431980029646</v>
      </c>
      <c r="F3">
        <f>(G3/(inflation!F3/100+1))</f>
        <v>78.617144933126085</v>
      </c>
      <c r="G3">
        <f>(H3/(inflation!G3/100+1))</f>
        <v>87.048538267450482</v>
      </c>
      <c r="H3">
        <f>(I3/(inflation!H3/100+1))</f>
        <v>89.324055592646403</v>
      </c>
      <c r="I3">
        <f>(J3/(inflation!I3/100+1))</f>
        <v>96.46551512709155</v>
      </c>
      <c r="J3">
        <f>VLOOKUP($B3,Sheet3!$C$2:$K$35,2,FALSE)</f>
        <v>100</v>
      </c>
      <c r="K3">
        <f>VLOOKUP($B3,Sheet3!$C$2:$K$35,3,FALSE)</f>
        <v>111.53614490586608</v>
      </c>
      <c r="L3">
        <f>VLOOKUP($B3,Sheet3!$C$2:$K$35,4,FALSE)</f>
        <v>120.6478361344538</v>
      </c>
      <c r="M3">
        <f>VLOOKUP($B3,Sheet3!$C$2:$K$35,5,FALSE)</f>
        <v>124.56235294117647</v>
      </c>
      <c r="N3">
        <f>VLOOKUP($B3,Sheet3!$C$2:$K$35,6,FALSE)</f>
        <v>132.45378151260505</v>
      </c>
      <c r="O3">
        <f>VLOOKUP($B3,Sheet3!$C$2:$K$35,7,FALSE)</f>
        <v>136.69405462184875</v>
      </c>
      <c r="P3">
        <f>VLOOKUP($B3,Sheet3!$C$2:$K$35,8,FALSE)</f>
        <v>138.36821428571429</v>
      </c>
      <c r="Q3">
        <f>VLOOKUP($B3,Sheet3!$C$2:$K$35,9,FALSE)</f>
        <v>141.59586134453781</v>
      </c>
      <c r="R3" s="5"/>
    </row>
    <row r="4" spans="1:18">
      <c r="A4" t="s">
        <v>88</v>
      </c>
      <c r="B4" t="s">
        <v>91</v>
      </c>
      <c r="C4">
        <f>(D4/(inflation!C4/100+1))</f>
        <v>54.994130331102554</v>
      </c>
      <c r="D4">
        <f>(E4/(inflation!D4/100+1))</f>
        <v>66.253882609004251</v>
      </c>
      <c r="E4">
        <f>(F4/(inflation!E4/100+1))</f>
        <v>71.58863648850344</v>
      </c>
      <c r="F4">
        <f>(G4/(inflation!F4/100+1))</f>
        <v>76.530558636545933</v>
      </c>
      <c r="G4">
        <f>(H4/(inflation!G4/100+1))</f>
        <v>86.237163432052299</v>
      </c>
      <c r="H4">
        <f>(I4/(inflation!H4/100+1))</f>
        <v>88.006054658185931</v>
      </c>
      <c r="I4">
        <f>(J4/(inflation!I4/100+1))</f>
        <v>94.903243976891829</v>
      </c>
      <c r="J4">
        <f>VLOOKUP($B4,Sheet3!$C$2:$K$35,2,FALSE)</f>
        <v>100</v>
      </c>
      <c r="K4">
        <f>VLOOKUP($B4,Sheet3!$C$2:$K$35,3,FALSE)</f>
        <v>112.08602083407192</v>
      </c>
      <c r="L4">
        <f>VLOOKUP($B4,Sheet3!$C$2:$K$35,4,FALSE)</f>
        <v>125.0647191011236</v>
      </c>
      <c r="M4">
        <f>VLOOKUP($B4,Sheet3!$C$2:$K$35,5,FALSE)</f>
        <v>126.41033707865168</v>
      </c>
      <c r="N4">
        <f>VLOOKUP($B4,Sheet3!$C$2:$K$35,6,FALSE)</f>
        <v>132.59134831460673</v>
      </c>
      <c r="O4">
        <f>VLOOKUP($B4,Sheet3!$C$2:$K$35,7,FALSE)</f>
        <v>135.27662921348318</v>
      </c>
      <c r="P4">
        <f>VLOOKUP($B4,Sheet3!$C$2:$K$35,8,FALSE)</f>
        <v>138.79112359550561</v>
      </c>
      <c r="Q4">
        <f>VLOOKUP($B4,Sheet3!$C$2:$K$35,9,FALSE)</f>
        <v>141.10831460674157</v>
      </c>
      <c r="R4" s="5"/>
    </row>
    <row r="5" spans="1:18">
      <c r="A5" t="s">
        <v>88</v>
      </c>
      <c r="B5" t="s">
        <v>92</v>
      </c>
      <c r="C5">
        <f>(D5/(inflation!C5/100+1))</f>
        <v>59.388876198204613</v>
      </c>
      <c r="D5">
        <f>(E5/(inflation!D5/100+1))</f>
        <v>69.547841244065765</v>
      </c>
      <c r="E5">
        <f>(F5/(inflation!E5/100+1))</f>
        <v>73.939327503029332</v>
      </c>
      <c r="F5">
        <f>(G5/(inflation!F5/100+1))</f>
        <v>79.504600919929501</v>
      </c>
      <c r="G5">
        <f>(H5/(inflation!G5/100+1))</f>
        <v>87.427718291308551</v>
      </c>
      <c r="H5">
        <f>(I5/(inflation!H5/100+1))</f>
        <v>88.939769256853964</v>
      </c>
      <c r="I5">
        <f>(J5/(inflation!I5/100+1))</f>
        <v>95.498459634731759</v>
      </c>
      <c r="J5">
        <f>VLOOKUP($B5,Sheet3!$C$2:$K$35,2,FALSE)</f>
        <v>100</v>
      </c>
      <c r="K5">
        <f>VLOOKUP($B5,Sheet3!$C$2:$K$35,3,FALSE)</f>
        <v>110.35445565994053</v>
      </c>
      <c r="L5">
        <f>VLOOKUP($B5,Sheet3!$C$2:$K$35,4,FALSE)</f>
        <v>119.89834782608696</v>
      </c>
      <c r="M5">
        <f>VLOOKUP($B5,Sheet3!$C$2:$K$35,5,FALSE)</f>
        <v>123.07517391304349</v>
      </c>
      <c r="N5">
        <f>VLOOKUP($B5,Sheet3!$C$2:$K$35,6,FALSE)</f>
        <v>128.04747826086958</v>
      </c>
      <c r="O5">
        <f>VLOOKUP($B5,Sheet3!$C$2:$K$35,7,FALSE)</f>
        <v>133.42247826086958</v>
      </c>
      <c r="P5">
        <f>VLOOKUP($B5,Sheet3!$C$2:$K$35,8,FALSE)</f>
        <v>136.68739130434784</v>
      </c>
      <c r="Q5">
        <f>VLOOKUP($B5,Sheet3!$C$2:$K$35,9,FALSE)</f>
        <v>139.91665217391306</v>
      </c>
      <c r="R5" s="5"/>
    </row>
    <row r="6" spans="1:18">
      <c r="A6" t="s">
        <v>88</v>
      </c>
      <c r="B6" t="s">
        <v>140</v>
      </c>
      <c r="C6">
        <f>(D6/(inflation!C6/100+1))</f>
        <v>64.419338398515421</v>
      </c>
      <c r="D6">
        <f>(E6/(inflation!D6/100+1))</f>
        <v>73.944235898817013</v>
      </c>
      <c r="E6">
        <f>(F6/(inflation!E6/100+1))</f>
        <v>77.336920157264572</v>
      </c>
      <c r="F6">
        <f>(G6/(inflation!F6/100+1))</f>
        <v>81.08298193038695</v>
      </c>
      <c r="G6">
        <f>(H6/(inflation!G6/100+1))</f>
        <v>88.413091735403285</v>
      </c>
      <c r="H6">
        <f>(I6/(inflation!H6/100+1))</f>
        <v>90.003032173025161</v>
      </c>
      <c r="I6">
        <f>(J6/(inflation!I6/100+1))</f>
        <v>96.452352660888479</v>
      </c>
      <c r="J6">
        <f>VLOOKUP($B6,Sheet3!$C$2:$K$35,2,FALSE)</f>
        <v>100</v>
      </c>
      <c r="K6">
        <f>VLOOKUP($B6,Sheet3!$C$2:$K$35,3,FALSE)</f>
        <v>109.06007360952859</v>
      </c>
      <c r="L6">
        <f>VLOOKUP($B6,Sheet3!$C$2:$K$35,4,FALSE)</f>
        <v>117.34024911032029</v>
      </c>
      <c r="M6">
        <f>VLOOKUP($B6,Sheet3!$C$2:$K$35,5,FALSE)</f>
        <v>122.50156583629894</v>
      </c>
      <c r="N6">
        <f>VLOOKUP($B6,Sheet3!$C$2:$K$35,6,FALSE)</f>
        <v>126.82476868327402</v>
      </c>
      <c r="O6">
        <f>VLOOKUP($B6,Sheet3!$C$2:$K$35,7,FALSE)</f>
        <v>131.92384341637012</v>
      </c>
      <c r="P6">
        <f>VLOOKUP($B6,Sheet3!$C$2:$K$35,8,FALSE)</f>
        <v>136.5047330960854</v>
      </c>
      <c r="Q6">
        <f>VLOOKUP($B6,Sheet3!$C$2:$K$35,9,FALSE)</f>
        <v>139.27590747330959</v>
      </c>
      <c r="R6" s="5"/>
    </row>
    <row r="7" spans="1:18">
      <c r="A7" t="s">
        <v>88</v>
      </c>
      <c r="B7" t="s">
        <v>93</v>
      </c>
      <c r="C7">
        <f>(D7/(inflation!C7/100+1))</f>
        <v>55.604548707327211</v>
      </c>
      <c r="D7">
        <f>(E7/(inflation!D7/100+1))</f>
        <v>64.77957803898498</v>
      </c>
      <c r="E7">
        <f>(F7/(inflation!E7/100+1))</f>
        <v>71.684462333578793</v>
      </c>
      <c r="F7">
        <f>(G7/(inflation!F7/100+1))</f>
        <v>77.00205076318214</v>
      </c>
      <c r="G7">
        <f>(H7/(inflation!G7/100+1))</f>
        <v>85.909088252959705</v>
      </c>
      <c r="H7">
        <f>(I7/(inflation!H7/100+1))</f>
        <v>88.051571618877617</v>
      </c>
      <c r="I7">
        <f>(J7/(inflation!I7/100+1))</f>
        <v>97.318186736501545</v>
      </c>
      <c r="J7">
        <f>VLOOKUP($B7,Sheet3!$C$2:$K$35,2,FALSE)</f>
        <v>100</v>
      </c>
      <c r="K7">
        <f>VLOOKUP($B7,Sheet3!$C$2:$K$35,3,FALSE)</f>
        <v>110.29062313791508</v>
      </c>
      <c r="L7">
        <f>VLOOKUP($B7,Sheet3!$C$2:$K$35,4,FALSE)</f>
        <v>119.94200000000001</v>
      </c>
      <c r="M7">
        <f>VLOOKUP($B7,Sheet3!$C$2:$K$35,5,FALSE)</f>
        <v>121.58099999999999</v>
      </c>
      <c r="N7">
        <f>VLOOKUP($B7,Sheet3!$C$2:$K$35,6,FALSE)</f>
        <v>126.92399999999999</v>
      </c>
      <c r="O7">
        <f>VLOOKUP($B7,Sheet3!$C$2:$K$35,7,FALSE)</f>
        <v>130.52199999999999</v>
      </c>
      <c r="P7">
        <f>VLOOKUP($B7,Sheet3!$C$2:$K$35,8,FALSE)</f>
        <v>134.39599999999999</v>
      </c>
      <c r="Q7">
        <f>VLOOKUP($B7,Sheet3!$C$2:$K$35,9,FALSE)</f>
        <v>136.28199999999998</v>
      </c>
      <c r="R7" s="5"/>
    </row>
    <row r="8" spans="1:18">
      <c r="A8" t="s">
        <v>88</v>
      </c>
      <c r="B8" t="s">
        <v>94</v>
      </c>
      <c r="C8">
        <f>(D8/(inflation!C8/100+1))</f>
        <v>53.949363076980482</v>
      </c>
      <c r="D8">
        <f>(E8/(inflation!D8/100+1))</f>
        <v>67.558514507197614</v>
      </c>
      <c r="E8">
        <f>(F8/(inflation!E8/100+1))</f>
        <v>71.964059989228076</v>
      </c>
      <c r="F8">
        <f>(G8/(inflation!F8/100+1))</f>
        <v>75.560119641876625</v>
      </c>
      <c r="G8">
        <f>(H8/(inflation!G8/100+1))</f>
        <v>85.716128720370449</v>
      </c>
      <c r="H8">
        <f>(I8/(inflation!H8/100+1))</f>
        <v>88.185317613549842</v>
      </c>
      <c r="I8">
        <f>(J8/(inflation!I8/100+1))</f>
        <v>96.195483963447288</v>
      </c>
      <c r="J8">
        <f>VLOOKUP($B8,Sheet3!$C$2:$K$35,2,FALSE)</f>
        <v>100</v>
      </c>
      <c r="K8">
        <f>VLOOKUP($B8,Sheet3!$C$2:$K$35,3,FALSE)</f>
        <v>112.36266455508265</v>
      </c>
      <c r="L8">
        <f>VLOOKUP($B8,Sheet3!$C$2:$K$35,4,FALSE)</f>
        <v>124.55</v>
      </c>
      <c r="M8">
        <f>VLOOKUP($B8,Sheet3!$C$2:$K$35,5,FALSE)</f>
        <v>128.6</v>
      </c>
      <c r="N8">
        <f>VLOOKUP($B8,Sheet3!$C$2:$K$35,6,FALSE)</f>
        <v>135.03</v>
      </c>
      <c r="O8">
        <f>VLOOKUP($B8,Sheet3!$C$2:$K$35,7,FALSE)</f>
        <v>139.84</v>
      </c>
      <c r="P8">
        <f>VLOOKUP($B8,Sheet3!$C$2:$K$35,8,FALSE)</f>
        <v>143.13</v>
      </c>
      <c r="Q8">
        <f>VLOOKUP($B8,Sheet3!$C$2:$K$35,9,FALSE)</f>
        <v>147.30000000000001</v>
      </c>
      <c r="R8" s="5"/>
    </row>
    <row r="9" spans="1:18">
      <c r="A9" t="s">
        <v>88</v>
      </c>
      <c r="B9" t="s">
        <v>95</v>
      </c>
      <c r="C9">
        <f>(D9/(inflation!C9/100+1))</f>
        <v>57.049072644873924</v>
      </c>
      <c r="D9">
        <f>(E9/(inflation!D9/100+1))</f>
        <v>68.414102336732725</v>
      </c>
      <c r="E9">
        <f>(F9/(inflation!E9/100+1))</f>
        <v>74.19054299334509</v>
      </c>
      <c r="F9">
        <f>(G9/(inflation!F9/100+1))</f>
        <v>80.278383265664971</v>
      </c>
      <c r="G9">
        <f>(H9/(inflation!G9/100+1))</f>
        <v>89.230704651988518</v>
      </c>
      <c r="H9">
        <f>(I9/(inflation!H9/100+1))</f>
        <v>90.885690978780914</v>
      </c>
      <c r="I9">
        <f>(J9/(inflation!I9/100+1))</f>
        <v>96.358692273429284</v>
      </c>
      <c r="J9">
        <f>VLOOKUP($B9,Sheet3!$C$2:$K$35,2,FALSE)</f>
        <v>100</v>
      </c>
      <c r="K9">
        <f>VLOOKUP($B9,Sheet3!$C$2:$K$35,3,FALSE)</f>
        <v>107.76980495304511</v>
      </c>
      <c r="L9">
        <f>VLOOKUP($B9,Sheet3!$C$2:$K$35,4,FALSE)</f>
        <v>116.90885521885521</v>
      </c>
      <c r="M9">
        <f>VLOOKUP($B9,Sheet3!$C$2:$K$35,5,FALSE)</f>
        <v>120.52791245791246</v>
      </c>
      <c r="N9">
        <f>VLOOKUP($B9,Sheet3!$C$2:$K$35,6,FALSE)</f>
        <v>124.83996632996633</v>
      </c>
      <c r="O9">
        <f>VLOOKUP($B9,Sheet3!$C$2:$K$35,7,FALSE)</f>
        <v>128.53774410774412</v>
      </c>
      <c r="P9">
        <f>VLOOKUP($B9,Sheet3!$C$2:$K$35,8,FALSE)</f>
        <v>132.05973063973065</v>
      </c>
      <c r="Q9">
        <f>VLOOKUP($B9,Sheet3!$C$2:$K$35,9,FALSE)</f>
        <v>134.7849494949495</v>
      </c>
      <c r="R9" s="5"/>
    </row>
    <row r="10" spans="1:18">
      <c r="A10" t="s">
        <v>88</v>
      </c>
      <c r="B10" t="s">
        <v>96</v>
      </c>
      <c r="C10">
        <f>(D10/(inflation!C10/100+1))</f>
        <v>56.123440998276436</v>
      </c>
      <c r="D10">
        <f>(E10/(inflation!D10/100+1))</f>
        <v>65.914553296390736</v>
      </c>
      <c r="E10">
        <f>(F10/(inflation!E10/100+1))</f>
        <v>70.146808773881062</v>
      </c>
      <c r="F10">
        <f>(G10/(inflation!F10/100+1))</f>
        <v>71.997561952802485</v>
      </c>
      <c r="G10">
        <f>(H10/(inflation!G10/100+1))</f>
        <v>85.241619784430668</v>
      </c>
      <c r="H10">
        <f>(I10/(inflation!H10/100+1))</f>
        <v>87.088628930679377</v>
      </c>
      <c r="I10">
        <f>(J10/(inflation!I10/100+1))</f>
        <v>95.242673184854766</v>
      </c>
      <c r="J10">
        <f>VLOOKUP($B10,Sheet3!$C$2:$K$35,2,FALSE)</f>
        <v>100</v>
      </c>
      <c r="K10">
        <f>VLOOKUP($B10,Sheet3!$C$2:$K$35,3,FALSE)</f>
        <v>111.20257547129114</v>
      </c>
      <c r="L10">
        <f>VLOOKUP($B10,Sheet3!$C$2:$K$35,4,FALSE)</f>
        <v>121.27185185185184</v>
      </c>
      <c r="M10">
        <f>VLOOKUP($B10,Sheet3!$C$2:$K$35,5,FALSE)</f>
        <v>125.2372222222222</v>
      </c>
      <c r="N10">
        <f>VLOOKUP($B10,Sheet3!$C$2:$K$35,6,FALSE)</f>
        <v>133.69203703703701</v>
      </c>
      <c r="O10">
        <f>VLOOKUP($B10,Sheet3!$C$2:$K$35,7,FALSE)</f>
        <v>137.86833333333331</v>
      </c>
      <c r="P10">
        <f>VLOOKUP($B10,Sheet3!$C$2:$K$35,8,FALSE)</f>
        <v>142.26111111111109</v>
      </c>
      <c r="Q10">
        <f>VLOOKUP($B10,Sheet3!$C$2:$K$35,9,FALSE)</f>
        <v>145.9885185185185</v>
      </c>
      <c r="R10" s="5"/>
    </row>
    <row r="11" spans="1:18">
      <c r="A11" t="s">
        <v>88</v>
      </c>
      <c r="B11" t="s">
        <v>97</v>
      </c>
      <c r="C11">
        <f>(D11/(inflation!C11/100+1))</f>
        <v>53.264043526997</v>
      </c>
      <c r="D11">
        <f>(E11/(inflation!D11/100+1))</f>
        <v>64.544664312684688</v>
      </c>
      <c r="E11">
        <f>(F11/(inflation!E11/100+1))</f>
        <v>68.436217990156635</v>
      </c>
      <c r="F11">
        <f>(G11/(inflation!F11/100+1))</f>
        <v>72.939448089119082</v>
      </c>
      <c r="G11">
        <f>(H11/(inflation!G11/100+1))</f>
        <v>83.750799014384555</v>
      </c>
      <c r="H11">
        <f>(I11/(inflation!H11/100+1))</f>
        <v>87.255460905678859</v>
      </c>
      <c r="I11">
        <f>(J11/(inflation!I11/100+1))</f>
        <v>95.935694196036067</v>
      </c>
      <c r="J11">
        <f>VLOOKUP($B11,Sheet3!$C$2:$K$35,2,FALSE)</f>
        <v>100</v>
      </c>
      <c r="K11">
        <f>VLOOKUP($B11,Sheet3!$C$2:$K$35,3,FALSE)</f>
        <v>110.72498940978009</v>
      </c>
      <c r="L11">
        <f>VLOOKUP($B11,Sheet3!$C$2:$K$35,4,FALSE)</f>
        <v>119.64979695431472</v>
      </c>
      <c r="M11">
        <f>VLOOKUP($B11,Sheet3!$C$2:$K$35,5,FALSE)</f>
        <v>124.83918781725889</v>
      </c>
      <c r="N11">
        <f>VLOOKUP($B11,Sheet3!$C$2:$K$35,6,FALSE)</f>
        <v>128.3065989847716</v>
      </c>
      <c r="O11">
        <f>VLOOKUP($B11,Sheet3!$C$2:$K$35,7,FALSE)</f>
        <v>132.17558375634519</v>
      </c>
      <c r="P11">
        <f>VLOOKUP($B11,Sheet3!$C$2:$K$35,8,FALSE)</f>
        <v>135.78152284263959</v>
      </c>
      <c r="Q11">
        <f>VLOOKUP($B11,Sheet3!$C$2:$K$35,9,FALSE)</f>
        <v>140.45878172588831</v>
      </c>
      <c r="R11" s="5"/>
    </row>
    <row r="12" spans="1:18">
      <c r="A12" t="s">
        <v>98</v>
      </c>
      <c r="B12" t="s">
        <v>99</v>
      </c>
      <c r="C12">
        <f>(D12/(inflation!C12/100+1))</f>
        <v>61.03082776726491</v>
      </c>
      <c r="D12">
        <f>(E12/(inflation!D12/100+1))</f>
        <v>70.831942173673241</v>
      </c>
      <c r="E12">
        <f>(F12/(inflation!E12/100+1))</f>
        <v>75.101755029150425</v>
      </c>
      <c r="F12">
        <f>(G12/(inflation!F12/100+1))</f>
        <v>79.634392844943122</v>
      </c>
      <c r="G12">
        <f>(H12/(inflation!G12/100+1))</f>
        <v>88.484397591688804</v>
      </c>
      <c r="H12">
        <f>(I12/(inflation!H12/100+1))</f>
        <v>90.558006130935141</v>
      </c>
      <c r="I12">
        <f>(J12/(inflation!I12/100+1))</f>
        <v>96.184136469494064</v>
      </c>
      <c r="J12">
        <f>VLOOKUP($B12,Sheet3!$C$2:$K$35,2,FALSE)</f>
        <v>100</v>
      </c>
      <c r="K12">
        <f>VLOOKUP($B12,Sheet3!$C$2:$K$35,3,FALSE)</f>
        <v>109.59920831271648</v>
      </c>
      <c r="L12">
        <f>VLOOKUP($B12,Sheet3!$C$2:$K$35,4,FALSE)</f>
        <v>119.41</v>
      </c>
      <c r="M12">
        <f>VLOOKUP($B12,Sheet3!$C$2:$K$35,5,FALSE)</f>
        <v>123.35</v>
      </c>
      <c r="N12">
        <f>VLOOKUP($B12,Sheet3!$C$2:$K$35,6,FALSE)</f>
        <v>126.27</v>
      </c>
      <c r="O12">
        <f>VLOOKUP($B12,Sheet3!$C$2:$K$35,7,FALSE)</f>
        <v>130.97</v>
      </c>
      <c r="P12">
        <f>VLOOKUP($B12,Sheet3!$C$2:$K$35,8,FALSE)</f>
        <v>135.25</v>
      </c>
      <c r="Q12">
        <f>VLOOKUP($B12,Sheet3!$C$2:$K$35,9,FALSE)</f>
        <v>139.62</v>
      </c>
      <c r="R12" s="5"/>
    </row>
    <row r="13" spans="1:18">
      <c r="A13" t="s">
        <v>98</v>
      </c>
      <c r="B13" t="s">
        <v>100</v>
      </c>
      <c r="C13">
        <f>(D13/(inflation!C13/100+1))</f>
        <v>59.794753161285662</v>
      </c>
      <c r="D13">
        <f>(E13/(inflation!D13/100+1))</f>
        <v>69.428455284173921</v>
      </c>
      <c r="E13">
        <f>(F13/(inflation!E13/100+1))</f>
        <v>74.752523251615074</v>
      </c>
      <c r="F13">
        <f>(G13/(inflation!F13/100+1))</f>
        <v>79.467698027603006</v>
      </c>
      <c r="G13">
        <f>(H13/(inflation!G13/100+1))</f>
        <v>88.5714291902664</v>
      </c>
      <c r="H13">
        <f>(I13/(inflation!H13/100+1))</f>
        <v>91.103663607306657</v>
      </c>
      <c r="I13">
        <f>(J13/(inflation!I13/100+1))</f>
        <v>96.663093135701104</v>
      </c>
      <c r="J13">
        <f>VLOOKUP($B13,Sheet3!$C$2:$K$35,2,FALSE)</f>
        <v>100</v>
      </c>
      <c r="K13">
        <f>VLOOKUP($B13,Sheet3!$C$2:$K$35,3,FALSE)</f>
        <v>112.56001849945142</v>
      </c>
      <c r="L13">
        <f>VLOOKUP($B13,Sheet3!$C$2:$K$35,4,FALSE)</f>
        <v>124.04659176029962</v>
      </c>
      <c r="M13">
        <f>VLOOKUP($B13,Sheet3!$C$2:$K$35,5,FALSE)</f>
        <v>129.37329588014981</v>
      </c>
      <c r="N13">
        <f>VLOOKUP($B13,Sheet3!$C$2:$K$35,6,FALSE)</f>
        <v>133.1781647940075</v>
      </c>
      <c r="O13">
        <f>VLOOKUP($B13,Sheet3!$C$2:$K$35,7,FALSE)</f>
        <v>138.47352059925095</v>
      </c>
      <c r="P13">
        <f>VLOOKUP($B13,Sheet3!$C$2:$K$35,8,FALSE)</f>
        <v>143.2047191011236</v>
      </c>
      <c r="Q13">
        <f>VLOOKUP($B13,Sheet3!$C$2:$K$35,9,FALSE)</f>
        <v>147.93516853932584</v>
      </c>
      <c r="R13" s="5"/>
    </row>
    <row r="14" spans="1:18">
      <c r="A14" t="s">
        <v>98</v>
      </c>
      <c r="B14" t="s">
        <v>101</v>
      </c>
      <c r="C14">
        <f>(D14/(inflation!C14/100+1))</f>
        <v>60.073133061713762</v>
      </c>
      <c r="D14">
        <f>(E14/(inflation!D14/100+1))</f>
        <v>71.728028145841819</v>
      </c>
      <c r="E14">
        <f>(F14/(inflation!E14/100+1))</f>
        <v>75.806810820326007</v>
      </c>
      <c r="F14">
        <f>(G14/(inflation!F14/100+1))</f>
        <v>80.141129079131431</v>
      </c>
      <c r="G14">
        <f>(H14/(inflation!G14/100+1))</f>
        <v>89.13030197090761</v>
      </c>
      <c r="H14">
        <f>(I14/(inflation!H14/100+1))</f>
        <v>91.001485835344226</v>
      </c>
      <c r="I14">
        <f>(J14/(inflation!I14/100+1))</f>
        <v>96.974438322572013</v>
      </c>
      <c r="J14">
        <f>VLOOKUP($B14,Sheet3!$C$2:$K$35,2,FALSE)</f>
        <v>100</v>
      </c>
      <c r="K14">
        <f>VLOOKUP($B14,Sheet3!$C$2:$K$35,3,FALSE)</f>
        <v>109.48648152153447</v>
      </c>
      <c r="L14">
        <f>VLOOKUP($B14,Sheet3!$C$2:$K$35,4,FALSE)</f>
        <v>117.80731496488383</v>
      </c>
      <c r="M14">
        <f>VLOOKUP($B14,Sheet3!$C$2:$K$35,5,FALSE)</f>
        <v>121.03135602377091</v>
      </c>
      <c r="N14">
        <f>VLOOKUP($B14,Sheet3!$C$2:$K$35,6,FALSE)</f>
        <v>124.35899513776337</v>
      </c>
      <c r="O14">
        <f>VLOOKUP($B14,Sheet3!$C$2:$K$35,7,FALSE)</f>
        <v>128.87613722312264</v>
      </c>
      <c r="P14">
        <f>VLOOKUP($B14,Sheet3!$C$2:$K$35,8,FALSE)</f>
        <v>133.43798487304159</v>
      </c>
      <c r="Q14">
        <f>VLOOKUP($B14,Sheet3!$C$2:$K$35,9,FALSE)</f>
        <v>137.72759589411129</v>
      </c>
      <c r="R14" s="5"/>
    </row>
    <row r="15" spans="1:18">
      <c r="A15" t="s">
        <v>98</v>
      </c>
      <c r="B15" t="s">
        <v>102</v>
      </c>
      <c r="C15">
        <f>(D15/(inflation!C15/100+1))</f>
        <v>61.351913086458538</v>
      </c>
      <c r="D15">
        <f>(E15/(inflation!D15/100+1))</f>
        <v>71.151056871568883</v>
      </c>
      <c r="E15">
        <f>(F15/(inflation!E15/100+1))</f>
        <v>75.768359943126654</v>
      </c>
      <c r="F15">
        <f>(G15/(inflation!F15/100+1))</f>
        <v>80.49687108345212</v>
      </c>
      <c r="G15">
        <f>(H15/(inflation!G15/100+1))</f>
        <v>88.186873340216849</v>
      </c>
      <c r="H15">
        <f>(I15/(inflation!H15/100+1))</f>
        <v>91.115857666264958</v>
      </c>
      <c r="I15">
        <f>(J15/(inflation!I15/100+1))</f>
        <v>97.386878165654693</v>
      </c>
      <c r="J15">
        <f>VLOOKUP($B15,Sheet3!$C$2:$K$35,2,FALSE)</f>
        <v>100</v>
      </c>
      <c r="K15">
        <f>VLOOKUP($B15,Sheet3!$C$2:$K$35,3,FALSE)</f>
        <v>109.59487084739416</v>
      </c>
      <c r="L15">
        <f>VLOOKUP($B15,Sheet3!$C$2:$K$35,4,FALSE)</f>
        <v>118.59781874039938</v>
      </c>
      <c r="M15">
        <f>VLOOKUP($B15,Sheet3!$C$2:$K$35,5,FALSE)</f>
        <v>121.83680491551456</v>
      </c>
      <c r="N15">
        <f>VLOOKUP($B15,Sheet3!$C$2:$K$35,6,FALSE)</f>
        <v>124.71287250384023</v>
      </c>
      <c r="O15">
        <f>VLOOKUP($B15,Sheet3!$C$2:$K$35,7,FALSE)</f>
        <v>129.33513056835636</v>
      </c>
      <c r="P15">
        <f>VLOOKUP($B15,Sheet3!$C$2:$K$35,8,FALSE)</f>
        <v>132.97706605222731</v>
      </c>
      <c r="Q15">
        <f>VLOOKUP($B15,Sheet3!$C$2:$K$35,9,FALSE)</f>
        <v>136.70533026113671</v>
      </c>
      <c r="R15" s="5"/>
    </row>
    <row r="16" spans="1:18">
      <c r="A16" t="s">
        <v>98</v>
      </c>
      <c r="B16" t="s">
        <v>103</v>
      </c>
      <c r="C16">
        <f>(D16/(inflation!C16/100+1))</f>
        <v>57.818909519203714</v>
      </c>
      <c r="D16">
        <f>(E16/(inflation!D16/100+1))</f>
        <v>66.480254641861634</v>
      </c>
      <c r="E16">
        <f>(F16/(inflation!E16/100+1))</f>
        <v>73.394635576956858</v>
      </c>
      <c r="F16">
        <f>(G16/(inflation!F16/100+1))</f>
        <v>79.262511654415079</v>
      </c>
      <c r="G16">
        <f>(H16/(inflation!G16/100+1))</f>
        <v>87.094228843967002</v>
      </c>
      <c r="H16">
        <f>(I16/(inflation!H16/100+1))</f>
        <v>89.645877624076178</v>
      </c>
      <c r="I16">
        <f>(J16/(inflation!I16/100+1))</f>
        <v>96.263255936347235</v>
      </c>
      <c r="J16">
        <f>VLOOKUP($B16,Sheet3!$C$2:$K$35,2,FALSE)</f>
        <v>100</v>
      </c>
      <c r="K16">
        <f>VLOOKUP($B16,Sheet3!$C$2:$K$35,3,FALSE)</f>
        <v>109.61900049480455</v>
      </c>
      <c r="L16">
        <f>VLOOKUP($B16,Sheet3!$C$2:$K$35,4,FALSE)</f>
        <v>116.84</v>
      </c>
      <c r="M16">
        <f>VLOOKUP($B16,Sheet3!$C$2:$K$35,5,FALSE)</f>
        <v>120.45</v>
      </c>
      <c r="N16">
        <f>VLOOKUP($B16,Sheet3!$C$2:$K$35,6,FALSE)</f>
        <v>123.21</v>
      </c>
      <c r="O16">
        <f>VLOOKUP($B16,Sheet3!$C$2:$K$35,7,FALSE)</f>
        <v>128.38999999999999</v>
      </c>
      <c r="P16">
        <f>VLOOKUP($B16,Sheet3!$C$2:$K$35,8,FALSE)</f>
        <v>131.81</v>
      </c>
      <c r="Q16">
        <f>VLOOKUP($B16,Sheet3!$C$2:$K$35,9,FALSE)</f>
        <v>135.46</v>
      </c>
      <c r="R16" s="5"/>
    </row>
    <row r="17" spans="1:18">
      <c r="A17" t="s">
        <v>98</v>
      </c>
      <c r="B17" t="s">
        <v>104</v>
      </c>
      <c r="C17">
        <f>(D17/(inflation!C17/100+1))</f>
        <v>60.757017904204133</v>
      </c>
      <c r="D17">
        <f>(E17/(inflation!D17/100+1))</f>
        <v>69.723822621818201</v>
      </c>
      <c r="E17">
        <f>(F17/(inflation!E17/100+1))</f>
        <v>74.364863024955099</v>
      </c>
      <c r="F17">
        <f>(G17/(inflation!F17/100+1))</f>
        <v>79.069332801256408</v>
      </c>
      <c r="G17">
        <f>(H17/(inflation!G17/100+1))</f>
        <v>86.589877813375722</v>
      </c>
      <c r="H17">
        <f>(I17/(inflation!H17/100+1))</f>
        <v>89.539607325201132</v>
      </c>
      <c r="I17">
        <f>(J17/(inflation!I17/100+1))</f>
        <v>95.896696277275765</v>
      </c>
      <c r="J17">
        <f>VLOOKUP($B17,Sheet3!$C$2:$K$35,2,FALSE)</f>
        <v>100</v>
      </c>
      <c r="K17">
        <f>VLOOKUP($B17,Sheet3!$C$2:$K$35,3,FALSE)</f>
        <v>109.56520106652756</v>
      </c>
      <c r="L17">
        <f>VLOOKUP($B17,Sheet3!$C$2:$K$35,4,FALSE)</f>
        <v>118.07420498084292</v>
      </c>
      <c r="M17">
        <f>VLOOKUP($B17,Sheet3!$C$2:$K$35,5,FALSE)</f>
        <v>121.71319923371649</v>
      </c>
      <c r="N17">
        <f>VLOOKUP($B17,Sheet3!$C$2:$K$35,6,FALSE)</f>
        <v>125.03949233716475</v>
      </c>
      <c r="O17">
        <f>VLOOKUP($B17,Sheet3!$C$2:$K$35,7,FALSE)</f>
        <v>130.08963601532568</v>
      </c>
      <c r="P17">
        <f>VLOOKUP($B17,Sheet3!$C$2:$K$35,8,FALSE)</f>
        <v>133.80848659003834</v>
      </c>
      <c r="Q17">
        <f>VLOOKUP($B17,Sheet3!$C$2:$K$35,9,FALSE)</f>
        <v>136.6500670498084</v>
      </c>
      <c r="R17" s="5"/>
    </row>
    <row r="18" spans="1:18">
      <c r="A18" t="s">
        <v>105</v>
      </c>
      <c r="B18" t="s">
        <v>106</v>
      </c>
      <c r="C18">
        <f>(D18/(inflation!C18/100+1))</f>
        <v>63.392448007308474</v>
      </c>
      <c r="D18">
        <f>(E18/(inflation!D18/100+1))</f>
        <v>70.555330658437441</v>
      </c>
      <c r="E18">
        <f>(F18/(inflation!E18/100+1))</f>
        <v>73.590086447515333</v>
      </c>
      <c r="F18">
        <f>(G18/(inflation!F18/100+1))</f>
        <v>77.939471305496042</v>
      </c>
      <c r="G18">
        <f>(H18/(inflation!G18/100+1))</f>
        <v>85.436009753251255</v>
      </c>
      <c r="H18">
        <f>(I18/(inflation!H18/100+1))</f>
        <v>89.168948632654946</v>
      </c>
      <c r="I18">
        <f>(J18/(inflation!I18/100+1))</f>
        <v>96.389540879879306</v>
      </c>
      <c r="J18">
        <f>VLOOKUP($B18,Sheet3!$C$2:$K$35,2,FALSE)</f>
        <v>100</v>
      </c>
      <c r="K18">
        <f>VLOOKUP($B18,Sheet3!$C$2:$K$35,3,FALSE)</f>
        <v>108.768419457562</v>
      </c>
      <c r="L18">
        <f>VLOOKUP($B18,Sheet3!$C$2:$K$35,4,FALSE)</f>
        <v>117.93859574468084</v>
      </c>
      <c r="M18">
        <f>VLOOKUP($B18,Sheet3!$C$2:$K$35,5,FALSE)</f>
        <v>121.17651063829786</v>
      </c>
      <c r="N18">
        <f>VLOOKUP($B18,Sheet3!$C$2:$K$35,6,FALSE)</f>
        <v>125.09148936170212</v>
      </c>
      <c r="O18">
        <f>VLOOKUP($B18,Sheet3!$C$2:$K$35,7,FALSE)</f>
        <v>129.2428085106383</v>
      </c>
      <c r="P18">
        <f>VLOOKUP($B18,Sheet3!$C$2:$K$35,8,FALSE)</f>
        <v>133.28902127659575</v>
      </c>
      <c r="Q18">
        <f>VLOOKUP($B18,Sheet3!$C$2:$K$35,9,FALSE)</f>
        <v>136.46378723404254</v>
      </c>
      <c r="R18" s="5"/>
    </row>
    <row r="19" spans="1:18">
      <c r="A19" t="s">
        <v>105</v>
      </c>
      <c r="B19" t="s">
        <v>107</v>
      </c>
      <c r="C19">
        <f>(D19/(inflation!C19/100+1))</f>
        <v>54.60765120730305</v>
      </c>
      <c r="D19">
        <f>(E19/(inflation!D19/100+1))</f>
        <v>64.287102832835743</v>
      </c>
      <c r="E19">
        <f>(F19/(inflation!E19/100+1))</f>
        <v>66.966775789320479</v>
      </c>
      <c r="F19">
        <f>(G19/(inflation!F19/100+1))</f>
        <v>72.835470693590864</v>
      </c>
      <c r="G19">
        <f>(H19/(inflation!G19/100+1))</f>
        <v>82.520400777532458</v>
      </c>
      <c r="H19">
        <f>(I19/(inflation!H19/100+1))</f>
        <v>85.279995669483796</v>
      </c>
      <c r="I19">
        <f>(J19/(inflation!I19/100+1))</f>
        <v>93.851795182050537</v>
      </c>
      <c r="J19">
        <f>VLOOKUP($B19,Sheet3!$C$2:$K$35,2,FALSE)</f>
        <v>100</v>
      </c>
      <c r="K19">
        <f>VLOOKUP($B19,Sheet3!$C$2:$K$35,3,FALSE)</f>
        <v>110.0860807368436</v>
      </c>
      <c r="L19">
        <f>VLOOKUP($B19,Sheet3!$C$2:$K$35,4,FALSE)</f>
        <v>118.0369298245614</v>
      </c>
      <c r="M19">
        <f>VLOOKUP($B19,Sheet3!$C$2:$K$35,5,FALSE)</f>
        <v>122.08289473684209</v>
      </c>
      <c r="N19">
        <f>VLOOKUP($B19,Sheet3!$C$2:$K$35,6,FALSE)</f>
        <v>125.26245614035088</v>
      </c>
      <c r="O19">
        <f>VLOOKUP($B19,Sheet3!$C$2:$K$35,7,FALSE)</f>
        <v>129.88587719298243</v>
      </c>
      <c r="P19">
        <f>VLOOKUP($B19,Sheet3!$C$2:$K$35,8,FALSE)</f>
        <v>134.00035087719297</v>
      </c>
      <c r="Q19">
        <f>VLOOKUP($B19,Sheet3!$C$2:$K$35,9,FALSE)</f>
        <v>136.50377192982455</v>
      </c>
      <c r="R19" s="5"/>
    </row>
    <row r="20" spans="1:18">
      <c r="A20" t="s">
        <v>105</v>
      </c>
      <c r="B20" t="s">
        <v>108</v>
      </c>
      <c r="C20">
        <f>(D20/(inflation!C20/100+1))</f>
        <v>53.511090399009262</v>
      </c>
      <c r="D20">
        <f>(E20/(inflation!D20/100+1))</f>
        <v>61.62488331945498</v>
      </c>
      <c r="E20">
        <f>(F20/(inflation!E20/100+1))</f>
        <v>67.615024535303931</v>
      </c>
      <c r="F20">
        <f>(G20/(inflation!F20/100+1))</f>
        <v>73.320111440084247</v>
      </c>
      <c r="G20">
        <f>(H20/(inflation!G20/100+1))</f>
        <v>81.914354082171968</v>
      </c>
      <c r="H20">
        <f>(I20/(inflation!H20/100+1))</f>
        <v>87.060518356208974</v>
      </c>
      <c r="I20">
        <f>(J20/(inflation!I20/100+1))</f>
        <v>95.528578632211378</v>
      </c>
      <c r="J20">
        <f>VLOOKUP($B20,Sheet3!$C$2:$K$35,2,FALSE)</f>
        <v>100</v>
      </c>
      <c r="K20">
        <f>VLOOKUP($B20,Sheet3!$C$2:$K$35,3,FALSE)</f>
        <v>110.57260487933807</v>
      </c>
      <c r="L20">
        <f>VLOOKUP($B20,Sheet3!$C$2:$K$35,4,FALSE)</f>
        <v>119.15205882352942</v>
      </c>
      <c r="M20">
        <f>VLOOKUP($B20,Sheet3!$C$2:$K$35,5,FALSE)</f>
        <v>125.01838235294119</v>
      </c>
      <c r="N20">
        <f>VLOOKUP($B20,Sheet3!$C$2:$K$35,6,FALSE)</f>
        <v>128.11573529411766</v>
      </c>
      <c r="O20">
        <f>VLOOKUP($B20,Sheet3!$C$2:$K$35,7,FALSE)</f>
        <v>130.68029411764707</v>
      </c>
      <c r="P20">
        <f>VLOOKUP($B20,Sheet3!$C$2:$K$35,8,FALSE)</f>
        <v>134.69602941176473</v>
      </c>
      <c r="Q20">
        <f>VLOOKUP($B20,Sheet3!$C$2:$K$35,9,FALSE)</f>
        <v>135.59308823529412</v>
      </c>
      <c r="R20" s="5"/>
    </row>
    <row r="21" spans="1:18">
      <c r="A21" t="s">
        <v>109</v>
      </c>
      <c r="B21" t="s">
        <v>110</v>
      </c>
      <c r="C21">
        <f>(D21/(inflation!C21/100+1))</f>
        <v>57.214338196640064</v>
      </c>
      <c r="D21">
        <f>(E21/(inflation!D21/100+1))</f>
        <v>65.470936823565054</v>
      </c>
      <c r="E21">
        <f>(F21/(inflation!E21/100+1))</f>
        <v>69.603958060454133</v>
      </c>
      <c r="F21">
        <f>(G21/(inflation!F21/100+1))</f>
        <v>75.563370413931963</v>
      </c>
      <c r="G21">
        <f>(H21/(inflation!G21/100+1))</f>
        <v>84.216857174310661</v>
      </c>
      <c r="H21">
        <f>(I21/(inflation!H21/100+1))</f>
        <v>87.77523307124892</v>
      </c>
      <c r="I21">
        <f>(J21/(inflation!I21/100+1))</f>
        <v>95.033744182261344</v>
      </c>
      <c r="J21">
        <f>VLOOKUP($B21,Sheet3!$C$2:$K$35,2,FALSE)</f>
        <v>100</v>
      </c>
      <c r="K21">
        <f>VLOOKUP($B21,Sheet3!$C$2:$K$35,3,FALSE)</f>
        <v>110.93925021857839</v>
      </c>
      <c r="L21">
        <f>VLOOKUP($B21,Sheet3!$C$2:$K$35,4,FALSE)</f>
        <v>121.402421875</v>
      </c>
      <c r="M21">
        <f>VLOOKUP($B21,Sheet3!$C$2:$K$35,5,FALSE)</f>
        <v>128.43390625000001</v>
      </c>
      <c r="N21">
        <f>VLOOKUP($B21,Sheet3!$C$2:$K$35,6,FALSE)</f>
        <v>133.13609375000001</v>
      </c>
      <c r="O21">
        <f>VLOOKUP($B21,Sheet3!$C$2:$K$35,7,FALSE)</f>
        <v>138.58226562499999</v>
      </c>
      <c r="P21">
        <f>VLOOKUP($B21,Sheet3!$C$2:$K$35,8,FALSE)</f>
        <v>143.91429687500002</v>
      </c>
      <c r="Q21">
        <f>VLOOKUP($B21,Sheet3!$C$2:$K$35,9,FALSE)</f>
        <v>147.32843749999998</v>
      </c>
      <c r="R21" s="5"/>
    </row>
    <row r="22" spans="1:18">
      <c r="A22" t="s">
        <v>109</v>
      </c>
      <c r="B22" t="s">
        <v>111</v>
      </c>
      <c r="C22">
        <f>(D22/(inflation!C22/100+1))</f>
        <v>59.568700964434882</v>
      </c>
      <c r="D22">
        <f>(E22/(inflation!D22/100+1))</f>
        <v>66.744712093973234</v>
      </c>
      <c r="E22">
        <f>(F22/(inflation!E22/100+1))</f>
        <v>71.902023888890568</v>
      </c>
      <c r="F22">
        <f>(G22/(inflation!F22/100+1))</f>
        <v>77.532966952950048</v>
      </c>
      <c r="G22">
        <f>(H22/(inflation!G22/100+1))</f>
        <v>85.614549554175341</v>
      </c>
      <c r="H22">
        <f>(I22/(inflation!H22/100+1))</f>
        <v>87.351417718475517</v>
      </c>
      <c r="I22">
        <f>(J22/(inflation!I22/100+1))</f>
        <v>95.657453590585533</v>
      </c>
      <c r="J22">
        <f>VLOOKUP($B22,Sheet3!$C$2:$K$35,2,FALSE)</f>
        <v>100</v>
      </c>
      <c r="K22">
        <f>VLOOKUP($B22,Sheet3!$C$2:$K$35,3,FALSE)</f>
        <v>108.8380349252576</v>
      </c>
      <c r="L22">
        <f>VLOOKUP($B22,Sheet3!$C$2:$K$35,4,FALSE)</f>
        <v>116.53676056338028</v>
      </c>
      <c r="M22">
        <f>VLOOKUP($B22,Sheet3!$C$2:$K$35,5,FALSE)</f>
        <v>122.06112676056338</v>
      </c>
      <c r="N22">
        <f>VLOOKUP($B22,Sheet3!$C$2:$K$35,6,FALSE)</f>
        <v>124.63169014084507</v>
      </c>
      <c r="O22">
        <f>VLOOKUP($B22,Sheet3!$C$2:$K$35,7,FALSE)</f>
        <v>128.59140845070422</v>
      </c>
      <c r="P22">
        <f>VLOOKUP($B22,Sheet3!$C$2:$K$35,8,FALSE)</f>
        <v>134.40169014084506</v>
      </c>
      <c r="Q22">
        <f>VLOOKUP($B22,Sheet3!$C$2:$K$35,9,FALSE)</f>
        <v>137.69760563380282</v>
      </c>
      <c r="R22" s="5"/>
    </row>
    <row r="23" spans="1:18">
      <c r="A23" t="s">
        <v>109</v>
      </c>
      <c r="B23" t="s">
        <v>112</v>
      </c>
      <c r="C23">
        <f>(D23/(inflation!C23/100+1))</f>
        <v>56.2786264233007</v>
      </c>
      <c r="D23">
        <f>(E23/(inflation!D23/100+1))</f>
        <v>63.557809330055903</v>
      </c>
      <c r="E23">
        <f>(F23/(inflation!E23/100+1))</f>
        <v>70.572060687065033</v>
      </c>
      <c r="F23">
        <f>(G23/(inflation!F23/100+1))</f>
        <v>76.061623797504339</v>
      </c>
      <c r="G23">
        <f>(H23/(inflation!G23/100+1))</f>
        <v>84.901876607059904</v>
      </c>
      <c r="H23">
        <f>(I23/(inflation!H23/100+1))</f>
        <v>88.180967874764733</v>
      </c>
      <c r="I23">
        <f>(J23/(inflation!I23/100+1))</f>
        <v>96.171906504621958</v>
      </c>
      <c r="J23">
        <f>VLOOKUP($B23,Sheet3!$C$2:$K$35,2,FALSE)</f>
        <v>100</v>
      </c>
      <c r="K23">
        <f>VLOOKUP($B23,Sheet3!$C$2:$K$35,3,FALSE)</f>
        <v>108.16255211115309</v>
      </c>
      <c r="L23">
        <f>VLOOKUP($B23,Sheet3!$C$2:$K$35,4,FALSE)</f>
        <v>116.04087248322146</v>
      </c>
      <c r="M23">
        <f>VLOOKUP($B23,Sheet3!$C$2:$K$35,5,FALSE)</f>
        <v>122.01778523489931</v>
      </c>
      <c r="N23">
        <f>VLOOKUP($B23,Sheet3!$C$2:$K$35,6,FALSE)</f>
        <v>126.36785234899328</v>
      </c>
      <c r="O23">
        <f>VLOOKUP($B23,Sheet3!$C$2:$K$35,7,FALSE)</f>
        <v>131.06718120805368</v>
      </c>
      <c r="P23">
        <f>VLOOKUP($B23,Sheet3!$C$2:$K$35,8,FALSE)</f>
        <v>134.51275167785235</v>
      </c>
      <c r="Q23">
        <f>VLOOKUP($B23,Sheet3!$C$2:$K$35,9,FALSE)</f>
        <v>139.90268456375836</v>
      </c>
      <c r="R23" s="5"/>
    </row>
    <row r="24" spans="1:18">
      <c r="A24" t="s">
        <v>109</v>
      </c>
      <c r="B24" t="s">
        <v>113</v>
      </c>
      <c r="C24">
        <f>(D24/(inflation!C24/100+1))</f>
        <v>56.153802605883072</v>
      </c>
      <c r="D24">
        <f>(E24/(inflation!D24/100+1))</f>
        <v>65.666549946352575</v>
      </c>
      <c r="E24">
        <f>(F24/(inflation!E24/100+1))</f>
        <v>69.633012333558156</v>
      </c>
      <c r="F24">
        <f>(G24/(inflation!F24/100+1))</f>
        <v>75.408287345027944</v>
      </c>
      <c r="G24">
        <f>(H24/(inflation!G24/100+1))</f>
        <v>84.5000797214621</v>
      </c>
      <c r="H24">
        <f>(I24/(inflation!H24/100+1))</f>
        <v>87.75291040180835</v>
      </c>
      <c r="I24">
        <f>(J24/(inflation!I24/100+1))</f>
        <v>94.046012222373975</v>
      </c>
      <c r="J24">
        <f>VLOOKUP($B24,Sheet3!$C$2:$K$35,2,FALSE)</f>
        <v>100</v>
      </c>
      <c r="K24">
        <f>VLOOKUP($B24,Sheet3!$C$2:$K$35,3,FALSE)</f>
        <v>111.77192008101073</v>
      </c>
      <c r="L24">
        <f>VLOOKUP($B24,Sheet3!$C$2:$K$35,4,FALSE)</f>
        <v>119.63782608695652</v>
      </c>
      <c r="M24">
        <f>VLOOKUP($B24,Sheet3!$C$2:$K$35,5,FALSE)</f>
        <v>125.75521739130434</v>
      </c>
      <c r="N24">
        <f>VLOOKUP($B24,Sheet3!$C$2:$K$35,6,FALSE)</f>
        <v>130.02565217391304</v>
      </c>
      <c r="O24">
        <f>VLOOKUP($B24,Sheet3!$C$2:$K$35,7,FALSE)</f>
        <v>134.11478260869566</v>
      </c>
      <c r="P24">
        <f>VLOOKUP($B24,Sheet3!$C$2:$K$35,8,FALSE)</f>
        <v>138.45913043478259</v>
      </c>
      <c r="Q24">
        <f>VLOOKUP($B24,Sheet3!$C$2:$K$35,9,FALSE)</f>
        <v>140.75260869565216</v>
      </c>
      <c r="R24" s="5"/>
    </row>
    <row r="25" spans="1:18">
      <c r="A25" t="s">
        <v>109</v>
      </c>
      <c r="B25" t="s">
        <v>114</v>
      </c>
      <c r="C25" s="5">
        <f>(D25/(inflation!C25/100+1))</f>
        <v>67.75112642459581</v>
      </c>
      <c r="D25" s="5">
        <f>(E25/(inflation!D25/100+1))</f>
        <v>67.75112642459581</v>
      </c>
      <c r="E25" s="5">
        <f>(F25/(inflation!E25/100+1))</f>
        <v>67.75112642459581</v>
      </c>
      <c r="F25" s="5">
        <f>(G25/(inflation!F25/100+1))</f>
        <v>67.75112642459581</v>
      </c>
      <c r="G25" s="5">
        <f>(H25/(inflation!G25/100+1))</f>
        <v>81.201961304002126</v>
      </c>
      <c r="H25" s="5">
        <f>(I25/(inflation!H25/100+1))</f>
        <v>87.059369202226335</v>
      </c>
      <c r="I25" s="5">
        <f>(J25/(inflation!I25/100+1))</f>
        <v>93.957063344818465</v>
      </c>
      <c r="J25">
        <f>VLOOKUP($B25,Sheet3!$C$2:$K$35,2,FALSE)</f>
        <v>100</v>
      </c>
      <c r="K25">
        <f>VLOOKUP($B25,Sheet3!$C$2:$K$35,3,FALSE)</f>
        <v>113.15344020710943</v>
      </c>
      <c r="L25">
        <f>VLOOKUP($B25,Sheet3!$C$2:$K$35,4,FALSE)</f>
        <v>126.63</v>
      </c>
      <c r="M25">
        <f>VLOOKUP($B25,Sheet3!$C$2:$K$35,5,FALSE)</f>
        <v>130.96</v>
      </c>
      <c r="N25">
        <f>VLOOKUP($B25,Sheet3!$C$2:$K$35,6,FALSE)</f>
        <v>136.6</v>
      </c>
      <c r="O25">
        <f>VLOOKUP($B25,Sheet3!$C$2:$K$35,7,FALSE)</f>
        <v>140.38</v>
      </c>
      <c r="P25">
        <f>VLOOKUP($B25,Sheet3!$C$2:$K$35,8,FALSE)</f>
        <v>147.4</v>
      </c>
      <c r="Q25">
        <f>VLOOKUP($B25,Sheet3!$C$2:$K$35,9,FALSE)</f>
        <v>149.56</v>
      </c>
      <c r="R25" s="5"/>
    </row>
    <row r="26" spans="1:18">
      <c r="A26" t="s">
        <v>115</v>
      </c>
      <c r="B26" t="s">
        <v>116</v>
      </c>
      <c r="C26">
        <f>(D26/(inflation!C26/100+1))</f>
        <v>60.599951819689558</v>
      </c>
      <c r="D26">
        <f>(E26/(inflation!D26/100+1))</f>
        <v>71.94767256276829</v>
      </c>
      <c r="E26">
        <f>(F26/(inflation!E26/100+1))</f>
        <v>75.611378084376156</v>
      </c>
      <c r="F26">
        <f>(G26/(inflation!F26/100+1))</f>
        <v>83.270254694745262</v>
      </c>
      <c r="G26">
        <f>(H26/(inflation!G26/100+1))</f>
        <v>91.358594832697833</v>
      </c>
      <c r="H26">
        <f>(I26/(inflation!H26/100+1))</f>
        <v>93.46790706475214</v>
      </c>
      <c r="I26">
        <f>(J26/(inflation!I26/100+1))</f>
        <v>99.335918537384416</v>
      </c>
      <c r="J26">
        <f>VLOOKUP($B26,Sheet3!$C$2:$K$35,2,FALSE)</f>
        <v>100</v>
      </c>
      <c r="K26">
        <f>VLOOKUP($B26,Sheet3!$C$2:$K$35,3,FALSE)</f>
        <v>108.15357213536514</v>
      </c>
      <c r="L26">
        <f>VLOOKUP($B26,Sheet3!$C$2:$K$35,4,FALSE)</f>
        <v>118.61</v>
      </c>
      <c r="M26">
        <f>VLOOKUP($B26,Sheet3!$C$2:$K$35,5,FALSE)</f>
        <v>125.2</v>
      </c>
      <c r="N26">
        <f>VLOOKUP($B26,Sheet3!$C$2:$K$35,6,FALSE)</f>
        <v>125.64</v>
      </c>
      <c r="O26">
        <f>VLOOKUP($B26,Sheet3!$C$2:$K$35,7,FALSE)</f>
        <v>128.71</v>
      </c>
      <c r="P26">
        <f>VLOOKUP($B26,Sheet3!$C$2:$K$35,8,FALSE)</f>
        <v>133.63999999999999</v>
      </c>
      <c r="Q26">
        <f>VLOOKUP($B26,Sheet3!$C$2:$K$35,9,FALSE)</f>
        <v>138.34</v>
      </c>
      <c r="R26" s="5"/>
    </row>
    <row r="27" spans="1:18">
      <c r="A27" t="s">
        <v>115</v>
      </c>
      <c r="B27" t="s">
        <v>117</v>
      </c>
      <c r="C27">
        <f>(D27/(inflation!C27/100+1))</f>
        <v>56.378373887070651</v>
      </c>
      <c r="D27">
        <f>(E27/(inflation!D27/100+1))</f>
        <v>65.586159177931592</v>
      </c>
      <c r="E27">
        <f>(F27/(inflation!E27/100+1))</f>
        <v>71.283105272092925</v>
      </c>
      <c r="F27">
        <f>(G27/(inflation!F27/100+1))</f>
        <v>77.079579160174262</v>
      </c>
      <c r="G27">
        <f>(H27/(inflation!G27/100+1))</f>
        <v>85.097700006904731</v>
      </c>
      <c r="H27">
        <f>(I27/(inflation!H27/100+1))</f>
        <v>89.969563786689946</v>
      </c>
      <c r="I27">
        <f>(J27/(inflation!I27/100+1))</f>
        <v>95.726544802802536</v>
      </c>
      <c r="J27">
        <f>VLOOKUP($B27,Sheet3!$C$2:$K$35,2,FALSE)</f>
        <v>100</v>
      </c>
      <c r="K27">
        <f>VLOOKUP($B27,Sheet3!$C$2:$K$35,3,FALSE)</f>
        <v>110.44244283876077</v>
      </c>
      <c r="L27">
        <f>VLOOKUP($B27,Sheet3!$C$2:$K$35,4,FALSE)</f>
        <v>120.21</v>
      </c>
      <c r="M27">
        <f>VLOOKUP($B27,Sheet3!$C$2:$K$35,5,FALSE)</f>
        <v>125.22</v>
      </c>
      <c r="N27">
        <f>VLOOKUP($B27,Sheet3!$C$2:$K$35,6,FALSE)</f>
        <v>127.09</v>
      </c>
      <c r="O27">
        <f>VLOOKUP($B27,Sheet3!$C$2:$K$35,7,FALSE)</f>
        <v>132.59</v>
      </c>
      <c r="P27">
        <f>VLOOKUP($B27,Sheet3!$C$2:$K$35,8,FALSE)</f>
        <v>141.15</v>
      </c>
      <c r="Q27">
        <f>VLOOKUP($B27,Sheet3!$C$2:$K$35,9,FALSE)</f>
        <v>144.4</v>
      </c>
      <c r="R27" s="5"/>
    </row>
    <row r="28" spans="1:18">
      <c r="A28" t="s">
        <v>115</v>
      </c>
      <c r="B28" t="s">
        <v>118</v>
      </c>
      <c r="C28">
        <f>(D28/(inflation!C28/100+1))</f>
        <v>60.123483412284024</v>
      </c>
      <c r="D28">
        <f>(E28/(inflation!D28/100+1))</f>
        <v>69.264947410861723</v>
      </c>
      <c r="E28">
        <f>(F28/(inflation!E28/100+1))</f>
        <v>74.26006889540524</v>
      </c>
      <c r="F28">
        <f>(G28/(inflation!F28/100+1))</f>
        <v>78.501539506615885</v>
      </c>
      <c r="G28">
        <f>(H28/(inflation!G28/100+1))</f>
        <v>88.232374928155167</v>
      </c>
      <c r="H28">
        <f>(I28/(inflation!H28/100+1))</f>
        <v>91.220945790538579</v>
      </c>
      <c r="I28">
        <f>(J28/(inflation!I28/100+1))</f>
        <v>97.205561985812508</v>
      </c>
      <c r="J28">
        <f>VLOOKUP($B28,Sheet3!$C$2:$K$35,2,FALSE)</f>
        <v>100</v>
      </c>
      <c r="K28">
        <f>VLOOKUP($B28,Sheet3!$C$2:$K$35,3,FALSE)</f>
        <v>107.6192785197597</v>
      </c>
      <c r="L28">
        <f>VLOOKUP($B28,Sheet3!$C$2:$K$35,4,FALSE)</f>
        <v>116.88544072948328</v>
      </c>
      <c r="M28">
        <f>VLOOKUP($B28,Sheet3!$C$2:$K$35,5,FALSE)</f>
        <v>122.12565349544076</v>
      </c>
      <c r="N28">
        <f>VLOOKUP($B28,Sheet3!$C$2:$K$35,6,FALSE)</f>
        <v>125.71373860182372</v>
      </c>
      <c r="O28">
        <f>VLOOKUP($B28,Sheet3!$C$2:$K$35,7,FALSE)</f>
        <v>131.29079027355624</v>
      </c>
      <c r="P28">
        <f>VLOOKUP($B28,Sheet3!$C$2:$K$35,8,FALSE)</f>
        <v>135.88875379939211</v>
      </c>
      <c r="Q28">
        <f>VLOOKUP($B28,Sheet3!$C$2:$K$35,9,FALSE)</f>
        <v>139.07896656534956</v>
      </c>
      <c r="R28" s="5"/>
    </row>
    <row r="29" spans="1:18">
      <c r="A29" t="s">
        <v>115</v>
      </c>
      <c r="B29" t="s">
        <v>119</v>
      </c>
      <c r="C29">
        <f>(D29/(inflation!C29/100+1))</f>
        <v>52.608679045411854</v>
      </c>
      <c r="D29">
        <f>(E29/(inflation!D29/100+1))</f>
        <v>63.896429019148272</v>
      </c>
      <c r="E29">
        <f>(F29/(inflation!E29/100+1))</f>
        <v>70.649894387578129</v>
      </c>
      <c r="F29">
        <f>(G29/(inflation!F29/100+1))</f>
        <v>75.969943577652273</v>
      </c>
      <c r="G29">
        <f>(H29/(inflation!G29/100+1))</f>
        <v>87.580191138547889</v>
      </c>
      <c r="H29">
        <f>(I29/(inflation!H29/100+1))</f>
        <v>91.606866593193757</v>
      </c>
      <c r="I29">
        <f>(J29/(inflation!I29/100+1))</f>
        <v>95.156306438400122</v>
      </c>
      <c r="J29">
        <f>VLOOKUP($B29,Sheet3!$C$2:$K$35,2,FALSE)</f>
        <v>100</v>
      </c>
      <c r="K29">
        <f>VLOOKUP($B29,Sheet3!$C$2:$K$35,3,FALSE)</f>
        <v>108.50489908503577</v>
      </c>
      <c r="L29">
        <f>VLOOKUP($B29,Sheet3!$C$2:$K$35,4,FALSE)</f>
        <v>117.67208333333335</v>
      </c>
      <c r="M29">
        <f>VLOOKUP($B29,Sheet3!$C$2:$K$35,5,FALSE)</f>
        <v>120.34</v>
      </c>
      <c r="N29">
        <f>VLOOKUP($B29,Sheet3!$C$2:$K$35,6,FALSE)</f>
        <v>123.57736111111112</v>
      </c>
      <c r="O29">
        <f>VLOOKUP($B29,Sheet3!$C$2:$K$35,7,FALSE)</f>
        <v>127.24861111111113</v>
      </c>
      <c r="P29">
        <f>VLOOKUP($B29,Sheet3!$C$2:$K$35,8,FALSE)</f>
        <v>130.62541666666667</v>
      </c>
      <c r="Q29">
        <f>VLOOKUP($B29,Sheet3!$C$2:$K$35,9,FALSE)</f>
        <v>134.15847222222223</v>
      </c>
      <c r="R29" s="5"/>
    </row>
    <row r="30" spans="1:18">
      <c r="A30" t="s">
        <v>115</v>
      </c>
      <c r="B30" t="s">
        <v>120</v>
      </c>
      <c r="C30">
        <f>(D30/(inflation!C30/100+1))</f>
        <v>57.520952083658031</v>
      </c>
      <c r="D30">
        <f>(E30/(inflation!D30/100+1))</f>
        <v>68.196750331627982</v>
      </c>
      <c r="E30">
        <f>(F30/(inflation!E30/100+1))</f>
        <v>73.336082276916613</v>
      </c>
      <c r="F30">
        <f>(G30/(inflation!F30/100+1))</f>
        <v>78.486625471292939</v>
      </c>
      <c r="G30">
        <f>(H30/(inflation!G30/100+1))</f>
        <v>85.704915853138544</v>
      </c>
      <c r="H30">
        <f>(I30/(inflation!H30/100+1))</f>
        <v>89.431216542405437</v>
      </c>
      <c r="I30">
        <f>(J30/(inflation!I30/100+1))</f>
        <v>96.075067061402606</v>
      </c>
      <c r="J30">
        <f>VLOOKUP($B30,Sheet3!$C$2:$K$35,2,FALSE)</f>
        <v>100</v>
      </c>
      <c r="K30">
        <f>VLOOKUP($B30,Sheet3!$C$2:$K$35,3,FALSE)</f>
        <v>108.58907931446791</v>
      </c>
      <c r="L30">
        <f>VLOOKUP($B30,Sheet3!$C$2:$K$35,4,FALSE)</f>
        <v>115.26</v>
      </c>
      <c r="M30">
        <f>VLOOKUP($B30,Sheet3!$C$2:$K$35,5,FALSE)</f>
        <v>120.22</v>
      </c>
      <c r="N30">
        <f>VLOOKUP($B30,Sheet3!$C$2:$K$35,6,FALSE)</f>
        <v>121.78</v>
      </c>
      <c r="O30">
        <f>VLOOKUP($B30,Sheet3!$C$2:$K$35,7,FALSE)</f>
        <v>127.07</v>
      </c>
      <c r="P30">
        <f>VLOOKUP($B30,Sheet3!$C$2:$K$35,8,FALSE)</f>
        <v>129.80000000000001</v>
      </c>
      <c r="Q30">
        <f>VLOOKUP($B30,Sheet3!$C$2:$K$35,9,FALSE)</f>
        <v>133.53</v>
      </c>
      <c r="R30" s="5"/>
    </row>
    <row r="31" spans="1:18">
      <c r="A31" t="s">
        <v>121</v>
      </c>
      <c r="B31" t="s">
        <v>122</v>
      </c>
      <c r="C31">
        <f>(D31/(inflation!C31/100+1))</f>
        <v>59.323785041474487</v>
      </c>
      <c r="D31">
        <f>(E31/(inflation!D31/100+1))</f>
        <v>69.212233162063953</v>
      </c>
      <c r="E31">
        <f>(F31/(inflation!E31/100+1))</f>
        <v>72.531732911339972</v>
      </c>
      <c r="F31">
        <f>(G31/(inflation!F31/100+1))</f>
        <v>76.774134887834634</v>
      </c>
      <c r="G31">
        <f>(H31/(inflation!G31/100+1))</f>
        <v>83.948011972375497</v>
      </c>
      <c r="H31">
        <f>(I31/(inflation!H31/100+1))</f>
        <v>89.385295132645894</v>
      </c>
      <c r="I31">
        <f>(J31/(inflation!I31/100+1))</f>
        <v>97.234092999981812</v>
      </c>
      <c r="J31">
        <f>VLOOKUP($B31,Sheet3!$C$2:$K$35,2,FALSE)</f>
        <v>100</v>
      </c>
      <c r="K31">
        <f>VLOOKUP($B31,Sheet3!$C$2:$K$35,3,FALSE)</f>
        <v>108.08262152912032</v>
      </c>
      <c r="L31">
        <f>VLOOKUP($B31,Sheet3!$C$2:$K$35,4,FALSE)</f>
        <v>115.85746031746032</v>
      </c>
      <c r="M31">
        <f>VLOOKUP($B31,Sheet3!$C$2:$K$35,5,FALSE)</f>
        <v>122.98015873015872</v>
      </c>
      <c r="N31">
        <f>VLOOKUP($B31,Sheet3!$C$2:$K$35,6,FALSE)</f>
        <v>126.98333333333332</v>
      </c>
      <c r="O31">
        <f>VLOOKUP($B31,Sheet3!$C$2:$K$35,7,FALSE)</f>
        <v>127.974126984127</v>
      </c>
      <c r="P31">
        <f>VLOOKUP($B31,Sheet3!$C$2:$K$35,8,FALSE)</f>
        <v>132.25857142857143</v>
      </c>
      <c r="Q31">
        <f>VLOOKUP($B31,Sheet3!$C$2:$K$35,9,FALSE)</f>
        <v>135.01555555555555</v>
      </c>
      <c r="R31" s="5"/>
    </row>
    <row r="32" spans="1:18">
      <c r="A32" t="s">
        <v>121</v>
      </c>
      <c r="B32" t="s">
        <v>123</v>
      </c>
      <c r="C32">
        <f>(D32/(inflation!C32/100+1))</f>
        <v>56.695331444862028</v>
      </c>
      <c r="D32">
        <f>(E32/(inflation!D32/100+1))</f>
        <v>67.710426758923205</v>
      </c>
      <c r="E32">
        <f>(F32/(inflation!E32/100+1))</f>
        <v>71.176469337469769</v>
      </c>
      <c r="F32">
        <f>(G32/(inflation!F32/100+1))</f>
        <v>78.603152630159599</v>
      </c>
      <c r="G32">
        <f>(H32/(inflation!G32/100+1))</f>
        <v>87.447516578176788</v>
      </c>
      <c r="H32">
        <f>(I32/(inflation!H32/100+1))</f>
        <v>90.843390107705588</v>
      </c>
      <c r="I32">
        <f>(J32/(inflation!I32/100+1))</f>
        <v>95.673076905257645</v>
      </c>
      <c r="J32">
        <f>VLOOKUP($B32,Sheet3!$C$2:$K$35,2,FALSE)</f>
        <v>100</v>
      </c>
      <c r="K32">
        <f>VLOOKUP($B32,Sheet3!$C$2:$K$35,3,FALSE)</f>
        <v>111.84668989547038</v>
      </c>
      <c r="L32">
        <f>VLOOKUP($B32,Sheet3!$C$2:$K$35,4,FALSE)</f>
        <v>122.3</v>
      </c>
      <c r="M32">
        <f>VLOOKUP($B32,Sheet3!$C$2:$K$35,5,FALSE)</f>
        <v>127.83</v>
      </c>
      <c r="N32">
        <f>VLOOKUP($B32,Sheet3!$C$2:$K$35,6,FALSE)</f>
        <v>130.27000000000001</v>
      </c>
      <c r="O32">
        <f>VLOOKUP($B32,Sheet3!$C$2:$K$35,7,FALSE)</f>
        <v>132.84</v>
      </c>
      <c r="P32">
        <f>VLOOKUP($B32,Sheet3!$C$2:$K$35,8,FALSE)</f>
        <v>138.31</v>
      </c>
      <c r="Q32">
        <f>VLOOKUP($B32,Sheet3!$C$2:$K$35,9,FALSE)</f>
        <v>141.11000000000001</v>
      </c>
      <c r="R32" s="5"/>
    </row>
    <row r="33" spans="1:18">
      <c r="A33" t="s">
        <v>121</v>
      </c>
      <c r="B33" t="s">
        <v>4</v>
      </c>
      <c r="C33">
        <f>(D33/(inflation!C33/100+1))</f>
        <v>58.496725246741875</v>
      </c>
      <c r="D33">
        <f>(E33/(inflation!D33/100+1))</f>
        <v>66.775144402527943</v>
      </c>
      <c r="E33">
        <f>(F33/(inflation!E33/100+1))</f>
        <v>73.129045239277346</v>
      </c>
      <c r="F33">
        <f>(G33/(inflation!F33/100+1))</f>
        <v>80.694598445648225</v>
      </c>
      <c r="G33">
        <f>(H33/(inflation!G33/100+1))</f>
        <v>90.822770766661662</v>
      </c>
      <c r="H33">
        <f>(I33/(inflation!H33/100+1))</f>
        <v>92.563304268173297</v>
      </c>
      <c r="I33">
        <f>(J33/(inflation!I33/100+1))</f>
        <v>96.713807233316444</v>
      </c>
      <c r="J33">
        <f>VLOOKUP($B33,Sheet3!$C$2:$K$35,2,FALSE)</f>
        <v>100</v>
      </c>
      <c r="K33">
        <f>VLOOKUP($B33,Sheet3!$C$2:$K$35,3,FALSE)</f>
        <v>111.05518735257508</v>
      </c>
      <c r="L33">
        <f>VLOOKUP($B33,Sheet3!$C$2:$K$35,4,FALSE)</f>
        <v>121.17049180327871</v>
      </c>
      <c r="M33">
        <f>VLOOKUP($B33,Sheet3!$C$2:$K$35,5,FALSE)</f>
        <v>125.51459016393443</v>
      </c>
      <c r="N33">
        <f>VLOOKUP($B33,Sheet3!$C$2:$K$35,6,FALSE)</f>
        <v>129.56016393442624</v>
      </c>
      <c r="O33">
        <f>VLOOKUP($B33,Sheet3!$C$2:$K$35,7,FALSE)</f>
        <v>132.27983606557379</v>
      </c>
      <c r="P33">
        <f>VLOOKUP($B33,Sheet3!$C$2:$K$35,8,FALSE)</f>
        <v>140.69540983606561</v>
      </c>
      <c r="Q33">
        <f>VLOOKUP($B33,Sheet3!$C$2:$K$35,9,FALSE)</f>
        <v>141.07639344262296</v>
      </c>
      <c r="R33" s="5"/>
    </row>
    <row r="34" spans="1:18">
      <c r="A34" t="s">
        <v>121</v>
      </c>
      <c r="B34" t="s">
        <v>124</v>
      </c>
      <c r="C34" s="5">
        <f>(D34/(inflation!C34/100+1))</f>
        <v>73.978934346026762</v>
      </c>
      <c r="D34" s="5">
        <f>(E34/(inflation!D34/100+1))</f>
        <v>73.978934346026762</v>
      </c>
      <c r="E34" s="5">
        <f>(F34/(inflation!E34/100+1))</f>
        <v>73.978934346026762</v>
      </c>
      <c r="F34" s="5">
        <f>(G34/(inflation!F34/100+1))</f>
        <v>73.978934346026762</v>
      </c>
      <c r="G34">
        <f>(H34/(inflation!G34/100+1))</f>
        <v>88.58691618532373</v>
      </c>
      <c r="H34">
        <f>(I34/(inflation!H34/100+1))</f>
        <v>91.763961935655558</v>
      </c>
      <c r="I34">
        <f>(J34/(inflation!I34/100+1))</f>
        <v>98.567576545202456</v>
      </c>
      <c r="J34">
        <f>VLOOKUP($B34,Sheet3!$C$2:$K$35,2,FALSE)</f>
        <v>100</v>
      </c>
      <c r="K34">
        <f>VLOOKUP($B34,Sheet3!$C$2:$K$35,3,FALSE)</f>
        <v>108.08962372027645</v>
      </c>
      <c r="L34">
        <f>VLOOKUP($B34,Sheet3!$C$2:$K$35,4,FALSE)</f>
        <v>115.175</v>
      </c>
      <c r="M34">
        <f>VLOOKUP($B34,Sheet3!$C$2:$K$35,5,FALSE)</f>
        <v>121.325</v>
      </c>
      <c r="N34">
        <f>VLOOKUP($B34,Sheet3!$C$2:$K$35,6,FALSE)</f>
        <v>125.7175</v>
      </c>
      <c r="O34">
        <f>VLOOKUP($B34,Sheet3!$C$2:$K$35,7,FALSE)</f>
        <v>127.53</v>
      </c>
      <c r="P34">
        <f>VLOOKUP($B34,Sheet3!$C$2:$K$35,8,FALSE)</f>
        <v>134.17499999999998</v>
      </c>
      <c r="Q34">
        <f>VLOOKUP($B34,Sheet3!$C$2:$K$35,9,FALSE)</f>
        <v>136.76499999999999</v>
      </c>
      <c r="R34" s="5"/>
    </row>
    <row r="35" spans="1:18">
      <c r="A35" t="s">
        <v>115</v>
      </c>
      <c r="B35" t="s">
        <v>125</v>
      </c>
      <c r="C35" s="5">
        <f>(D35/(inflation!C35/100+1))</f>
        <v>79.790441583716216</v>
      </c>
      <c r="D35" s="5">
        <f>(E35/(inflation!D35/100+1))</f>
        <v>79.790441583716216</v>
      </c>
      <c r="E35" s="5">
        <f>(F35/(inflation!E35/100+1))</f>
        <v>79.790441583716216</v>
      </c>
      <c r="F35" s="5">
        <f>(G35/(inflation!F35/100+1))</f>
        <v>79.790441583716216</v>
      </c>
      <c r="G35">
        <f>(H35/(inflation!G35/100+1))</f>
        <v>89.09185542002021</v>
      </c>
      <c r="H35">
        <f>(I35/(inflation!H35/100+1))</f>
        <v>90.675710627487248</v>
      </c>
      <c r="I35">
        <f>(J35/(inflation!I35/100+1))</f>
        <v>95.322682038074461</v>
      </c>
      <c r="J35">
        <f>VLOOKUP($B35,Sheet3!$C$2:$K$35,2,FALSE)</f>
        <v>100</v>
      </c>
      <c r="K35">
        <f>VLOOKUP($B35,Sheet3!$C$2:$K$35,3,FALSE)</f>
        <v>108.30594562294593</v>
      </c>
      <c r="L35">
        <f>VLOOKUP($B35,Sheet3!$C$2:$K$35,4,FALSE)</f>
        <v>116.85</v>
      </c>
      <c r="M35">
        <f>VLOOKUP($B35,Sheet3!$C$2:$K$35,5,FALSE)</f>
        <v>122.78</v>
      </c>
      <c r="N35">
        <f>VLOOKUP($B35,Sheet3!$C$2:$K$35,6,FALSE)</f>
        <v>125.52</v>
      </c>
      <c r="O35">
        <f>VLOOKUP($B35,Sheet3!$C$2:$K$35,7,FALSE)</f>
        <v>130.28</v>
      </c>
      <c r="P35">
        <f>VLOOKUP($B35,Sheet3!$C$2:$K$35,8,FALSE)</f>
        <v>132.62</v>
      </c>
      <c r="Q35">
        <f>VLOOKUP($B35,Sheet3!$C$2:$K$35,9,FALSE)</f>
        <v>134.52000000000001</v>
      </c>
      <c r="R35" s="5"/>
    </row>
    <row r="36" spans="1:18">
      <c r="A36" t="s">
        <v>159</v>
      </c>
      <c r="B36" t="s">
        <v>157</v>
      </c>
      <c r="C36" s="13">
        <f>(D36/(inflation!C36/100+1))</f>
        <v>59.304706843550314</v>
      </c>
      <c r="D36" s="13">
        <f>(E36/(inflation!D36/100+1))</f>
        <v>69.451742184481773</v>
      </c>
      <c r="E36" s="13">
        <f>(F36/(inflation!E36/100+1))</f>
        <v>74.035557168657576</v>
      </c>
      <c r="F36" s="13">
        <f>(G36/(inflation!F36/100+1))</f>
        <v>78.91450038607212</v>
      </c>
      <c r="G36">
        <f>(H36/(inflation!G36/100+1))</f>
        <v>87.6424441287717</v>
      </c>
      <c r="H36">
        <f>(I36/(inflation!H36/100+1))</f>
        <v>90.078904075551563</v>
      </c>
      <c r="I36">
        <f>(J36/(inflation!I36/100+1))</f>
        <v>96.348395799209939</v>
      </c>
      <c r="J36">
        <v>100</v>
      </c>
      <c r="K36">
        <v>109.81497971702781</v>
      </c>
      <c r="L36">
        <v>119</v>
      </c>
      <c r="M36">
        <v>122.99</v>
      </c>
      <c r="N36">
        <v>126.71</v>
      </c>
      <c r="O36">
        <v>131.28</v>
      </c>
      <c r="P36">
        <v>135.38999999999999</v>
      </c>
      <c r="Q36">
        <v>139.07</v>
      </c>
      <c r="R36" s="5"/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5"/>
  <sheetViews>
    <sheetView topLeftCell="C1" workbookViewId="0">
      <selection activeCell="L1" sqref="L1:L1048576"/>
    </sheetView>
  </sheetViews>
  <sheetFormatPr defaultRowHeight="18"/>
  <cols>
    <col min="2" max="2" width="8.33203125" bestFit="1" customWidth="1"/>
    <col min="3" max="3" width="19.33203125" bestFit="1" customWidth="1"/>
    <col min="5" max="11" width="12.33203125" bestFit="1" customWidth="1"/>
  </cols>
  <sheetData>
    <row r="1" spans="1:11">
      <c r="A1" t="s">
        <v>126</v>
      </c>
      <c r="B1" t="s">
        <v>127</v>
      </c>
      <c r="C1" t="s">
        <v>87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>
      <c r="A2">
        <v>1</v>
      </c>
      <c r="B2" t="s">
        <v>128</v>
      </c>
      <c r="C2" t="s">
        <v>89</v>
      </c>
      <c r="D2">
        <v>100</v>
      </c>
      <c r="E2">
        <v>107.08262106887581</v>
      </c>
      <c r="F2">
        <v>115.73876543209876</v>
      </c>
      <c r="G2">
        <v>117.5079012345679</v>
      </c>
      <c r="H2">
        <v>122.14864197530864</v>
      </c>
      <c r="I2">
        <v>127.3346913580247</v>
      </c>
      <c r="J2">
        <v>129.6795061728395</v>
      </c>
      <c r="K2">
        <v>131.87419753086419</v>
      </c>
    </row>
    <row r="3" spans="1:11">
      <c r="A3">
        <v>2</v>
      </c>
      <c r="C3" t="s">
        <v>106</v>
      </c>
      <c r="D3">
        <v>100</v>
      </c>
      <c r="E3">
        <v>108.768419457562</v>
      </c>
      <c r="F3">
        <v>117.93859574468084</v>
      </c>
      <c r="G3">
        <v>121.17651063829786</v>
      </c>
      <c r="H3">
        <v>125.09148936170212</v>
      </c>
      <c r="I3">
        <v>129.2428085106383</v>
      </c>
      <c r="J3">
        <v>133.28902127659575</v>
      </c>
      <c r="K3">
        <v>136.46378723404254</v>
      </c>
    </row>
    <row r="4" spans="1:11">
      <c r="A4">
        <v>3</v>
      </c>
      <c r="C4" t="s">
        <v>96</v>
      </c>
      <c r="D4">
        <v>100</v>
      </c>
      <c r="E4">
        <v>111.20257547129114</v>
      </c>
      <c r="F4">
        <v>121.27185185185184</v>
      </c>
      <c r="G4">
        <v>125.2372222222222</v>
      </c>
      <c r="H4">
        <v>133.69203703703701</v>
      </c>
      <c r="I4">
        <v>137.86833333333331</v>
      </c>
      <c r="J4">
        <v>142.26111111111109</v>
      </c>
      <c r="K4">
        <v>145.9885185185185</v>
      </c>
    </row>
    <row r="5" spans="1:11">
      <c r="A5">
        <v>4</v>
      </c>
      <c r="C5" t="s">
        <v>100</v>
      </c>
      <c r="D5">
        <v>100</v>
      </c>
      <c r="E5">
        <v>112.56001849945142</v>
      </c>
      <c r="F5">
        <v>124.04659176029962</v>
      </c>
      <c r="G5">
        <v>129.37329588014981</v>
      </c>
      <c r="H5">
        <v>133.1781647940075</v>
      </c>
      <c r="I5">
        <v>138.47352059925095</v>
      </c>
      <c r="J5">
        <v>143.2047191011236</v>
      </c>
      <c r="K5">
        <v>147.93516853932584</v>
      </c>
    </row>
    <row r="6" spans="1:11">
      <c r="A6">
        <v>5</v>
      </c>
      <c r="C6" t="s">
        <v>94</v>
      </c>
      <c r="D6">
        <v>100</v>
      </c>
      <c r="E6">
        <v>112.36266455508265</v>
      </c>
      <c r="F6">
        <v>124.55</v>
      </c>
      <c r="G6">
        <v>128.6</v>
      </c>
      <c r="H6">
        <v>135.03</v>
      </c>
      <c r="I6">
        <v>139.84</v>
      </c>
      <c r="J6">
        <v>143.13</v>
      </c>
      <c r="K6">
        <v>147.30000000000001</v>
      </c>
    </row>
    <row r="7" spans="1:11">
      <c r="A7">
        <v>6</v>
      </c>
      <c r="C7" t="s">
        <v>120</v>
      </c>
      <c r="D7">
        <v>100</v>
      </c>
      <c r="E7">
        <v>108.58907931446791</v>
      </c>
      <c r="F7">
        <v>115.26</v>
      </c>
      <c r="G7">
        <v>120.22</v>
      </c>
      <c r="H7">
        <v>121.78</v>
      </c>
      <c r="I7">
        <v>127.07</v>
      </c>
      <c r="J7">
        <v>129.80000000000001</v>
      </c>
      <c r="K7">
        <v>133.53</v>
      </c>
    </row>
    <row r="8" spans="1:11">
      <c r="A8">
        <v>7</v>
      </c>
      <c r="C8" t="s">
        <v>124</v>
      </c>
      <c r="D8">
        <v>100</v>
      </c>
      <c r="E8">
        <v>108.08962372027645</v>
      </c>
      <c r="F8">
        <v>115.175</v>
      </c>
      <c r="G8">
        <v>121.325</v>
      </c>
      <c r="H8">
        <v>125.7175</v>
      </c>
      <c r="I8">
        <v>127.53</v>
      </c>
      <c r="J8">
        <v>134.17499999999998</v>
      </c>
      <c r="K8">
        <v>136.76499999999999</v>
      </c>
    </row>
    <row r="9" spans="1:11">
      <c r="A9">
        <v>8</v>
      </c>
      <c r="C9" t="s">
        <v>99</v>
      </c>
      <c r="D9">
        <v>100</v>
      </c>
      <c r="E9">
        <v>109.59920831271648</v>
      </c>
      <c r="F9">
        <v>119.41</v>
      </c>
      <c r="G9">
        <v>123.35</v>
      </c>
      <c r="H9">
        <v>126.27</v>
      </c>
      <c r="I9">
        <v>130.97</v>
      </c>
      <c r="J9">
        <v>135.25</v>
      </c>
      <c r="K9">
        <v>139.62</v>
      </c>
    </row>
    <row r="10" spans="1:11">
      <c r="A10">
        <v>9</v>
      </c>
      <c r="C10" t="s">
        <v>93</v>
      </c>
      <c r="D10">
        <v>100</v>
      </c>
      <c r="E10">
        <v>110.29062313791508</v>
      </c>
      <c r="F10">
        <v>119.94200000000001</v>
      </c>
      <c r="G10">
        <v>121.58099999999999</v>
      </c>
      <c r="H10">
        <v>126.92399999999999</v>
      </c>
      <c r="I10">
        <v>130.52199999999999</v>
      </c>
      <c r="J10">
        <v>134.39599999999999</v>
      </c>
      <c r="K10">
        <v>136.28199999999998</v>
      </c>
    </row>
    <row r="11" spans="1:11">
      <c r="A11">
        <v>10</v>
      </c>
      <c r="C11" t="s">
        <v>101</v>
      </c>
      <c r="D11">
        <v>100</v>
      </c>
      <c r="E11">
        <v>109.48648152153447</v>
      </c>
      <c r="F11">
        <v>117.80731496488383</v>
      </c>
      <c r="G11">
        <v>121.03135602377091</v>
      </c>
      <c r="H11">
        <v>124.35899513776337</v>
      </c>
      <c r="I11">
        <v>128.87613722312264</v>
      </c>
      <c r="J11">
        <v>133.43798487304159</v>
      </c>
      <c r="K11">
        <v>137.72759589411129</v>
      </c>
    </row>
    <row r="12" spans="1:11">
      <c r="A12">
        <v>11</v>
      </c>
      <c r="C12" t="s">
        <v>102</v>
      </c>
      <c r="D12">
        <v>100</v>
      </c>
      <c r="E12">
        <v>109.59487084739416</v>
      </c>
      <c r="F12">
        <v>118.59781874039938</v>
      </c>
      <c r="G12">
        <v>121.83680491551456</v>
      </c>
      <c r="H12">
        <v>124.71287250384023</v>
      </c>
      <c r="I12">
        <v>129.33513056835636</v>
      </c>
      <c r="J12">
        <v>132.97706605222731</v>
      </c>
      <c r="K12">
        <v>136.70533026113671</v>
      </c>
    </row>
    <row r="13" spans="1:11">
      <c r="A13">
        <v>12</v>
      </c>
      <c r="C13" t="s">
        <v>104</v>
      </c>
      <c r="D13">
        <v>100</v>
      </c>
      <c r="E13">
        <v>109.56520106652756</v>
      </c>
      <c r="F13">
        <v>118.07420498084292</v>
      </c>
      <c r="G13">
        <v>121.71319923371649</v>
      </c>
      <c r="H13">
        <v>125.03949233716475</v>
      </c>
      <c r="I13">
        <v>130.08963601532568</v>
      </c>
      <c r="J13">
        <v>133.80848659003834</v>
      </c>
      <c r="K13">
        <v>136.6500670498084</v>
      </c>
    </row>
    <row r="14" spans="1:11">
      <c r="A14">
        <v>13</v>
      </c>
      <c r="C14" t="s">
        <v>110</v>
      </c>
      <c r="D14">
        <v>100</v>
      </c>
      <c r="E14">
        <v>110.93925021857839</v>
      </c>
      <c r="F14">
        <v>121.402421875</v>
      </c>
      <c r="G14">
        <v>128.43390625000001</v>
      </c>
      <c r="H14">
        <v>133.13609375000001</v>
      </c>
      <c r="I14">
        <v>138.58226562499999</v>
      </c>
      <c r="J14">
        <v>143.91429687500002</v>
      </c>
      <c r="K14">
        <v>147.32843749999998</v>
      </c>
    </row>
    <row r="15" spans="1:11">
      <c r="A15">
        <v>14</v>
      </c>
      <c r="C15" t="s">
        <v>112</v>
      </c>
      <c r="D15">
        <v>100</v>
      </c>
      <c r="E15">
        <v>108.16255211115309</v>
      </c>
      <c r="F15">
        <v>116.04087248322146</v>
      </c>
      <c r="G15">
        <v>122.01778523489931</v>
      </c>
      <c r="H15">
        <v>126.36785234899328</v>
      </c>
      <c r="I15">
        <v>131.06718120805368</v>
      </c>
      <c r="J15">
        <v>134.51275167785235</v>
      </c>
      <c r="K15">
        <v>139.90268456375836</v>
      </c>
    </row>
    <row r="16" spans="1:11">
      <c r="A16">
        <v>15</v>
      </c>
      <c r="C16" t="s">
        <v>111</v>
      </c>
      <c r="D16">
        <v>100</v>
      </c>
      <c r="E16">
        <v>108.8380349252576</v>
      </c>
      <c r="F16">
        <v>116.53676056338028</v>
      </c>
      <c r="G16">
        <v>122.06112676056338</v>
      </c>
      <c r="H16">
        <v>124.63169014084507</v>
      </c>
      <c r="I16">
        <v>128.59140845070422</v>
      </c>
      <c r="J16">
        <v>134.40169014084506</v>
      </c>
      <c r="K16">
        <v>137.69760563380282</v>
      </c>
    </row>
    <row r="17" spans="1:11">
      <c r="A17">
        <v>16</v>
      </c>
      <c r="C17" t="s">
        <v>113</v>
      </c>
      <c r="D17">
        <v>100</v>
      </c>
      <c r="E17">
        <v>111.77192008101073</v>
      </c>
      <c r="F17">
        <v>119.63782608695652</v>
      </c>
      <c r="G17">
        <v>125.75521739130434</v>
      </c>
      <c r="H17">
        <v>130.02565217391304</v>
      </c>
      <c r="I17">
        <v>134.11478260869566</v>
      </c>
      <c r="J17">
        <v>138.45913043478259</v>
      </c>
      <c r="K17">
        <v>140.75260869565216</v>
      </c>
    </row>
    <row r="18" spans="1:11">
      <c r="A18">
        <v>17</v>
      </c>
      <c r="C18" t="s">
        <v>114</v>
      </c>
      <c r="D18">
        <v>100</v>
      </c>
      <c r="E18">
        <v>113.15344020710943</v>
      </c>
      <c r="F18">
        <v>126.63</v>
      </c>
      <c r="G18">
        <v>130.96</v>
      </c>
      <c r="H18">
        <v>136.6</v>
      </c>
      <c r="I18">
        <v>140.38</v>
      </c>
      <c r="J18">
        <v>147.4</v>
      </c>
      <c r="K18">
        <v>149.56</v>
      </c>
    </row>
    <row r="19" spans="1:11">
      <c r="A19">
        <v>18</v>
      </c>
      <c r="C19" t="s">
        <v>140</v>
      </c>
      <c r="D19">
        <v>100</v>
      </c>
      <c r="E19">
        <v>109.06007360952859</v>
      </c>
      <c r="F19">
        <v>117.34024911032029</v>
      </c>
      <c r="G19">
        <v>122.50156583629894</v>
      </c>
      <c r="H19">
        <v>126.82476868327402</v>
      </c>
      <c r="I19">
        <v>131.92384341637012</v>
      </c>
      <c r="J19">
        <v>136.5047330960854</v>
      </c>
      <c r="K19">
        <v>139.27590747330959</v>
      </c>
    </row>
    <row r="20" spans="1:11">
      <c r="A20">
        <v>19</v>
      </c>
      <c r="C20" t="s">
        <v>97</v>
      </c>
      <c r="D20">
        <v>100</v>
      </c>
      <c r="E20">
        <v>110.72498940978009</v>
      </c>
      <c r="F20">
        <v>119.64979695431472</v>
      </c>
      <c r="G20">
        <v>124.83918781725889</v>
      </c>
      <c r="H20">
        <v>128.3065989847716</v>
      </c>
      <c r="I20">
        <v>132.17558375634519</v>
      </c>
      <c r="J20">
        <v>135.78152284263959</v>
      </c>
      <c r="K20">
        <v>140.45878172588831</v>
      </c>
    </row>
    <row r="21" spans="1:11">
      <c r="A21">
        <v>20</v>
      </c>
      <c r="C21" t="s">
        <v>123</v>
      </c>
      <c r="D21">
        <v>100</v>
      </c>
      <c r="E21">
        <v>111.84668989547038</v>
      </c>
      <c r="F21">
        <v>122.3</v>
      </c>
      <c r="G21">
        <v>127.83</v>
      </c>
      <c r="H21">
        <v>130.27000000000001</v>
      </c>
      <c r="I21">
        <v>132.84</v>
      </c>
      <c r="J21">
        <v>138.31</v>
      </c>
      <c r="K21">
        <v>141.11000000000001</v>
      </c>
    </row>
    <row r="22" spans="1:11">
      <c r="A22">
        <v>21</v>
      </c>
      <c r="C22" t="s">
        <v>122</v>
      </c>
      <c r="D22">
        <v>100</v>
      </c>
      <c r="E22">
        <v>108.08262152912032</v>
      </c>
      <c r="F22">
        <v>115.85746031746032</v>
      </c>
      <c r="G22">
        <v>122.98015873015872</v>
      </c>
      <c r="H22">
        <v>126.98333333333332</v>
      </c>
      <c r="I22">
        <v>127.974126984127</v>
      </c>
      <c r="J22">
        <v>132.25857142857143</v>
      </c>
      <c r="K22">
        <v>135.01555555555555</v>
      </c>
    </row>
    <row r="23" spans="1:11">
      <c r="A23">
        <v>22</v>
      </c>
      <c r="C23" t="s">
        <v>107</v>
      </c>
      <c r="D23">
        <v>100</v>
      </c>
      <c r="E23">
        <v>110.0860807368436</v>
      </c>
      <c r="F23">
        <v>118.0369298245614</v>
      </c>
      <c r="G23">
        <v>122.08289473684209</v>
      </c>
      <c r="H23">
        <v>125.26245614035088</v>
      </c>
      <c r="I23">
        <v>129.88587719298243</v>
      </c>
      <c r="J23">
        <v>134.00035087719297</v>
      </c>
      <c r="K23">
        <v>136.50377192982455</v>
      </c>
    </row>
    <row r="24" spans="1:11">
      <c r="A24">
        <v>23</v>
      </c>
      <c r="C24" t="s">
        <v>108</v>
      </c>
      <c r="D24">
        <v>100</v>
      </c>
      <c r="E24">
        <v>110.57260487933807</v>
      </c>
      <c r="F24">
        <v>119.15205882352942</v>
      </c>
      <c r="G24">
        <v>125.01838235294119</v>
      </c>
      <c r="H24">
        <v>128.11573529411766</v>
      </c>
      <c r="I24">
        <v>130.68029411764707</v>
      </c>
      <c r="J24">
        <v>134.69602941176473</v>
      </c>
      <c r="K24">
        <v>135.59308823529412</v>
      </c>
    </row>
    <row r="25" spans="1:11">
      <c r="A25">
        <v>24</v>
      </c>
      <c r="C25" t="s">
        <v>4</v>
      </c>
      <c r="D25">
        <v>100</v>
      </c>
      <c r="E25">
        <v>111.05518735257508</v>
      </c>
      <c r="F25">
        <v>121.17049180327871</v>
      </c>
      <c r="G25">
        <v>125.51459016393443</v>
      </c>
      <c r="H25">
        <v>129.56016393442624</v>
      </c>
      <c r="I25">
        <v>132.27983606557379</v>
      </c>
      <c r="J25">
        <v>140.69540983606561</v>
      </c>
      <c r="K25">
        <v>141.07639344262296</v>
      </c>
    </row>
    <row r="26" spans="1:11">
      <c r="A26">
        <v>25</v>
      </c>
      <c r="C26" t="s">
        <v>92</v>
      </c>
      <c r="D26">
        <v>100</v>
      </c>
      <c r="E26">
        <v>110.35445565994053</v>
      </c>
      <c r="F26">
        <v>119.89834782608696</v>
      </c>
      <c r="G26">
        <v>123.07517391304349</v>
      </c>
      <c r="H26">
        <v>128.04747826086958</v>
      </c>
      <c r="I26">
        <v>133.42247826086958</v>
      </c>
      <c r="J26">
        <v>136.68739130434784</v>
      </c>
      <c r="K26">
        <v>139.91665217391306</v>
      </c>
    </row>
    <row r="27" spans="1:11">
      <c r="A27">
        <v>26</v>
      </c>
      <c r="C27" t="s">
        <v>125</v>
      </c>
      <c r="D27">
        <v>100</v>
      </c>
      <c r="E27">
        <v>108.30594562294593</v>
      </c>
      <c r="F27">
        <v>116.85</v>
      </c>
      <c r="G27">
        <v>122.78</v>
      </c>
      <c r="H27">
        <v>125.52</v>
      </c>
      <c r="I27">
        <v>130.28</v>
      </c>
      <c r="J27">
        <v>132.62</v>
      </c>
      <c r="K27">
        <v>134.52000000000001</v>
      </c>
    </row>
    <row r="28" spans="1:11">
      <c r="A28">
        <v>27</v>
      </c>
      <c r="C28" t="s">
        <v>118</v>
      </c>
      <c r="D28">
        <v>100</v>
      </c>
      <c r="E28">
        <v>107.6192785197597</v>
      </c>
      <c r="F28">
        <v>116.88544072948328</v>
      </c>
      <c r="G28">
        <v>122.12565349544076</v>
      </c>
      <c r="H28">
        <v>125.71373860182372</v>
      </c>
      <c r="I28">
        <v>131.29079027355624</v>
      </c>
      <c r="J28">
        <v>135.88875379939211</v>
      </c>
      <c r="K28">
        <v>139.07896656534956</v>
      </c>
    </row>
    <row r="29" spans="1:11">
      <c r="A29">
        <v>28</v>
      </c>
      <c r="C29" t="s">
        <v>117</v>
      </c>
      <c r="D29">
        <v>100</v>
      </c>
      <c r="E29">
        <v>110.44244283876077</v>
      </c>
      <c r="F29">
        <v>120.21</v>
      </c>
      <c r="G29">
        <v>125.22</v>
      </c>
      <c r="H29">
        <v>127.09</v>
      </c>
      <c r="I29">
        <v>132.59</v>
      </c>
      <c r="J29">
        <v>141.15</v>
      </c>
      <c r="K29">
        <v>144.4</v>
      </c>
    </row>
    <row r="30" spans="1:11">
      <c r="A30">
        <v>29</v>
      </c>
      <c r="C30" t="s">
        <v>119</v>
      </c>
      <c r="D30">
        <v>100</v>
      </c>
      <c r="E30">
        <v>108.50489908503577</v>
      </c>
      <c r="F30">
        <v>117.67208333333335</v>
      </c>
      <c r="G30">
        <v>120.34</v>
      </c>
      <c r="H30">
        <v>123.57736111111112</v>
      </c>
      <c r="I30">
        <v>127.24861111111113</v>
      </c>
      <c r="J30">
        <v>130.62541666666667</v>
      </c>
      <c r="K30">
        <v>134.15847222222223</v>
      </c>
    </row>
    <row r="31" spans="1:11">
      <c r="A31">
        <v>30</v>
      </c>
      <c r="C31" t="s">
        <v>116</v>
      </c>
      <c r="D31">
        <v>100</v>
      </c>
      <c r="E31">
        <v>108.15357213536514</v>
      </c>
      <c r="F31">
        <v>118.61</v>
      </c>
      <c r="G31">
        <v>125.2</v>
      </c>
      <c r="H31">
        <v>125.64</v>
      </c>
      <c r="I31">
        <v>128.71</v>
      </c>
      <c r="J31">
        <v>133.63999999999999</v>
      </c>
      <c r="K31">
        <v>138.34</v>
      </c>
    </row>
    <row r="32" spans="1:11">
      <c r="A32">
        <v>31</v>
      </c>
      <c r="C32" t="s">
        <v>91</v>
      </c>
      <c r="D32">
        <v>100</v>
      </c>
      <c r="E32">
        <v>112.08602083407192</v>
      </c>
      <c r="F32">
        <v>125.0647191011236</v>
      </c>
      <c r="G32">
        <v>126.41033707865168</v>
      </c>
      <c r="H32">
        <v>132.59134831460673</v>
      </c>
      <c r="I32">
        <v>135.27662921348318</v>
      </c>
      <c r="J32">
        <v>138.79112359550561</v>
      </c>
      <c r="K32">
        <v>141.10831460674157</v>
      </c>
    </row>
    <row r="33" spans="1:11">
      <c r="A33">
        <v>32</v>
      </c>
      <c r="C33" t="s">
        <v>95</v>
      </c>
      <c r="D33">
        <v>100</v>
      </c>
      <c r="E33">
        <v>107.76980495304511</v>
      </c>
      <c r="F33">
        <v>116.90885521885521</v>
      </c>
      <c r="G33">
        <v>120.52791245791246</v>
      </c>
      <c r="H33">
        <v>124.83996632996633</v>
      </c>
      <c r="I33">
        <v>128.53774410774412</v>
      </c>
      <c r="J33">
        <v>132.05973063973065</v>
      </c>
      <c r="K33">
        <v>134.7849494949495</v>
      </c>
    </row>
    <row r="34" spans="1:11">
      <c r="A34">
        <v>33</v>
      </c>
      <c r="C34" t="s">
        <v>90</v>
      </c>
      <c r="D34">
        <v>100</v>
      </c>
      <c r="E34">
        <v>111.53614490586608</v>
      </c>
      <c r="F34">
        <v>120.6478361344538</v>
      </c>
      <c r="G34">
        <v>124.56235294117647</v>
      </c>
      <c r="H34">
        <v>132.45378151260505</v>
      </c>
      <c r="I34">
        <v>136.69405462184875</v>
      </c>
      <c r="J34">
        <v>138.36821428571429</v>
      </c>
      <c r="K34">
        <v>141.59586134453781</v>
      </c>
    </row>
    <row r="35" spans="1:11">
      <c r="A35">
        <v>34</v>
      </c>
      <c r="C35" t="s">
        <v>103</v>
      </c>
      <c r="D35">
        <v>100</v>
      </c>
      <c r="E35">
        <v>109.61900049480455</v>
      </c>
      <c r="F35">
        <v>116.84</v>
      </c>
      <c r="G35">
        <v>120.45</v>
      </c>
      <c r="H35">
        <v>123.21</v>
      </c>
      <c r="I35">
        <v>128.38999999999999</v>
      </c>
      <c r="J35">
        <v>131.81</v>
      </c>
      <c r="K35">
        <v>135.46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zoomScale="85" zoomScaleNormal="85" workbookViewId="0">
      <selection activeCell="AI27" sqref="AI27"/>
    </sheetView>
  </sheetViews>
  <sheetFormatPr defaultRowHeight="18"/>
  <cols>
    <col min="1" max="1" width="11.4140625" bestFit="1" customWidth="1"/>
    <col min="2" max="2" width="23.4140625" bestFit="1" customWidth="1"/>
    <col min="3" max="3" width="23.4140625" customWidth="1"/>
    <col min="4" max="6" width="7.1640625" bestFit="1" customWidth="1"/>
    <col min="7" max="8" width="7.1640625" customWidth="1"/>
    <col min="9" max="9" width="8.25" bestFit="1" customWidth="1"/>
    <col min="10" max="12" width="7.6640625" bestFit="1" customWidth="1"/>
    <col min="13" max="13" width="9.9140625" bestFit="1" customWidth="1"/>
    <col min="14" max="14" width="8.75" bestFit="1" customWidth="1"/>
    <col min="17" max="19" width="7.6640625" bestFit="1" customWidth="1"/>
    <col min="20" max="23" width="7.6640625" style="13" customWidth="1"/>
    <col min="24" max="24" width="26.75" bestFit="1" customWidth="1"/>
    <col min="25" max="25" width="26.75" customWidth="1"/>
    <col min="26" max="30" width="7.1640625" bestFit="1" customWidth="1"/>
    <col min="31" max="34" width="7.6640625" bestFit="1" customWidth="1"/>
    <col min="35" max="35" width="8.75" customWidth="1"/>
    <col min="36" max="36" width="7.6640625" bestFit="1" customWidth="1"/>
    <col min="38" max="38" width="9.33203125" customWidth="1"/>
    <col min="39" max="41" width="7.6640625" bestFit="1" customWidth="1"/>
  </cols>
  <sheetData>
    <row r="1" spans="1:41">
      <c r="A1" s="11" t="s">
        <v>0</v>
      </c>
      <c r="B1" s="11" t="s">
        <v>59</v>
      </c>
      <c r="C1" s="11"/>
      <c r="D1" s="11"/>
      <c r="E1" s="11"/>
      <c r="F1" s="11"/>
      <c r="G1" s="11"/>
      <c r="H1" s="11"/>
      <c r="I1" s="11"/>
      <c r="J1" s="11"/>
      <c r="K1" s="11"/>
      <c r="W1" s="11" t="s">
        <v>1</v>
      </c>
      <c r="X1" s="11" t="s">
        <v>67</v>
      </c>
      <c r="Y1" s="11"/>
      <c r="Z1" s="11"/>
      <c r="AA1" s="11"/>
      <c r="AB1" s="11"/>
      <c r="AC1" s="11"/>
      <c r="AD1" s="11"/>
      <c r="AE1" s="11"/>
      <c r="AF1" s="11"/>
      <c r="AG1" s="11"/>
    </row>
    <row r="2" spans="1:41" s="13" customFormat="1"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41">
      <c r="A3" s="3" t="s">
        <v>58</v>
      </c>
      <c r="B3" s="3" t="s">
        <v>57</v>
      </c>
      <c r="C3" s="3" t="s">
        <v>129</v>
      </c>
      <c r="D3" s="9" t="s">
        <v>55</v>
      </c>
      <c r="E3" s="9" t="s">
        <v>54</v>
      </c>
      <c r="F3" s="9" t="s">
        <v>53</v>
      </c>
      <c r="G3" s="9" t="s">
        <v>52</v>
      </c>
      <c r="H3" s="9" t="s">
        <v>50</v>
      </c>
      <c r="I3" s="9" t="s">
        <v>49</v>
      </c>
      <c r="J3" s="9" t="s">
        <v>48</v>
      </c>
      <c r="K3" s="9" t="s">
        <v>47</v>
      </c>
      <c r="L3" s="9" t="s">
        <v>46</v>
      </c>
      <c r="M3" s="9" t="s">
        <v>45</v>
      </c>
      <c r="N3" s="9" t="s">
        <v>44</v>
      </c>
      <c r="O3" s="9" t="s">
        <v>41</v>
      </c>
      <c r="P3" s="9" t="s">
        <v>42</v>
      </c>
      <c r="Q3" s="9" t="s">
        <v>2</v>
      </c>
      <c r="R3" s="9" t="s">
        <v>3</v>
      </c>
      <c r="S3" s="9" t="s">
        <v>40</v>
      </c>
      <c r="T3" s="14"/>
      <c r="U3" s="14"/>
      <c r="V3" s="14"/>
      <c r="W3" s="3" t="s">
        <v>58</v>
      </c>
      <c r="X3" s="3" t="s">
        <v>57</v>
      </c>
      <c r="Y3" s="3" t="s">
        <v>87</v>
      </c>
      <c r="Z3" s="9" t="s">
        <v>55</v>
      </c>
      <c r="AA3" s="9" t="s">
        <v>54</v>
      </c>
      <c r="AB3" s="9" t="s">
        <v>53</v>
      </c>
      <c r="AC3" s="9" t="s">
        <v>52</v>
      </c>
      <c r="AD3" s="9" t="s">
        <v>50</v>
      </c>
      <c r="AE3" s="9" t="s">
        <v>49</v>
      </c>
      <c r="AF3" s="9" t="s">
        <v>48</v>
      </c>
      <c r="AG3" s="9" t="s">
        <v>47</v>
      </c>
      <c r="AH3" s="9" t="s">
        <v>46</v>
      </c>
      <c r="AI3" s="9" t="s">
        <v>45</v>
      </c>
      <c r="AJ3" s="9" t="s">
        <v>44</v>
      </c>
      <c r="AK3" s="9" t="s">
        <v>41</v>
      </c>
      <c r="AL3" s="9" t="s">
        <v>42</v>
      </c>
      <c r="AM3" s="9" t="s">
        <v>2</v>
      </c>
      <c r="AN3" s="9" t="s">
        <v>3</v>
      </c>
      <c r="AO3" s="9" t="s">
        <v>40</v>
      </c>
    </row>
    <row r="4" spans="1:41">
      <c r="A4" t="s">
        <v>61</v>
      </c>
      <c r="B4" t="s">
        <v>12</v>
      </c>
      <c r="C4" t="s">
        <v>130</v>
      </c>
      <c r="D4" s="1">
        <v>1102.6869999999999</v>
      </c>
      <c r="E4" s="1">
        <v>1196.115</v>
      </c>
      <c r="F4" s="1">
        <v>1260.5999999999999</v>
      </c>
      <c r="G4" s="1">
        <v>1348.9</v>
      </c>
      <c r="H4" s="1">
        <v>1420.4</v>
      </c>
      <c r="I4" s="1">
        <v>1456.8</v>
      </c>
      <c r="J4" s="1">
        <v>1497.5</v>
      </c>
      <c r="K4" s="1">
        <v>1567.9</v>
      </c>
      <c r="L4" s="1">
        <v>1660.6</v>
      </c>
      <c r="M4" s="1">
        <v>1731.2</v>
      </c>
      <c r="N4" s="1">
        <v>1744.6</v>
      </c>
      <c r="O4" s="1">
        <v>1918.7</v>
      </c>
      <c r="P4" s="1">
        <v>2402.1</v>
      </c>
      <c r="Q4" s="1">
        <v>2192.6999999999998</v>
      </c>
      <c r="R4" s="1">
        <v>2400.3000000000002</v>
      </c>
      <c r="S4" s="1">
        <v>2549.4</v>
      </c>
      <c r="T4" s="15"/>
      <c r="U4" s="15"/>
      <c r="V4" s="15"/>
      <c r="W4" t="s">
        <v>61</v>
      </c>
      <c r="X4" t="s">
        <v>12</v>
      </c>
      <c r="Y4" t="s">
        <v>89</v>
      </c>
      <c r="Z4" s="1">
        <v>1080.373</v>
      </c>
      <c r="AA4" s="1">
        <v>1180.588</v>
      </c>
      <c r="AB4" s="1">
        <v>1119.7</v>
      </c>
      <c r="AC4" s="1">
        <v>1170.0999999999999</v>
      </c>
      <c r="AD4" s="1">
        <v>1296.5999999999999</v>
      </c>
      <c r="AE4" s="1">
        <v>1356.6</v>
      </c>
      <c r="AF4" s="1">
        <v>1385</v>
      </c>
      <c r="AG4" s="1">
        <v>1446</v>
      </c>
      <c r="AH4" s="1">
        <v>1511.9</v>
      </c>
      <c r="AI4" s="1">
        <v>1543.9</v>
      </c>
      <c r="AJ4" s="1">
        <v>1607.7</v>
      </c>
      <c r="AK4" s="1">
        <v>1758.9</v>
      </c>
      <c r="AL4" s="1">
        <v>2143.1999999999998</v>
      </c>
      <c r="AM4" s="1">
        <v>1985.4</v>
      </c>
      <c r="AN4" s="1">
        <v>2247.6</v>
      </c>
      <c r="AO4" s="1">
        <v>2384</v>
      </c>
    </row>
    <row r="5" spans="1:41">
      <c r="A5" t="s">
        <v>61</v>
      </c>
      <c r="B5" t="s">
        <v>11</v>
      </c>
      <c r="C5" t="s">
        <v>131</v>
      </c>
      <c r="D5" s="1">
        <v>808.13599999999997</v>
      </c>
      <c r="E5" s="1">
        <v>889.47699999999998</v>
      </c>
      <c r="F5" s="1">
        <v>1009.7</v>
      </c>
      <c r="G5" s="1">
        <v>1093</v>
      </c>
      <c r="H5" s="1">
        <v>1301.7</v>
      </c>
      <c r="I5" s="1">
        <v>1344</v>
      </c>
      <c r="J5" s="1">
        <v>1425.4</v>
      </c>
      <c r="K5" s="1">
        <v>1477.5</v>
      </c>
      <c r="L5" s="1">
        <v>1579.6</v>
      </c>
      <c r="M5" s="1">
        <v>1676</v>
      </c>
      <c r="N5" s="1">
        <v>1741.6</v>
      </c>
      <c r="O5" s="1">
        <v>1921.4</v>
      </c>
      <c r="P5" s="1">
        <v>2297.1999999999998</v>
      </c>
      <c r="Q5" s="1">
        <v>2152.6</v>
      </c>
      <c r="R5" s="1">
        <v>2349.6</v>
      </c>
      <c r="S5" s="1">
        <v>2436</v>
      </c>
      <c r="T5" s="15"/>
      <c r="U5" s="15"/>
      <c r="V5" s="15"/>
      <c r="W5" t="s">
        <v>61</v>
      </c>
      <c r="X5" t="s">
        <v>11</v>
      </c>
      <c r="Y5" t="s">
        <v>90</v>
      </c>
      <c r="Z5" s="1">
        <v>781.04899999999998</v>
      </c>
      <c r="AA5" s="1">
        <v>855.66099999999994</v>
      </c>
      <c r="AB5" s="1">
        <v>931.9</v>
      </c>
      <c r="AC5" s="1">
        <v>969.9</v>
      </c>
      <c r="AD5" s="1">
        <v>1138.3</v>
      </c>
      <c r="AE5" s="1">
        <v>1184.5</v>
      </c>
      <c r="AF5" s="1">
        <v>1318.3</v>
      </c>
      <c r="AG5" s="1">
        <v>1373.5</v>
      </c>
      <c r="AH5" s="1">
        <v>1485.9</v>
      </c>
      <c r="AI5" s="1">
        <v>1566.5</v>
      </c>
      <c r="AJ5" s="1">
        <v>1658</v>
      </c>
      <c r="AK5" s="1">
        <v>1776.8</v>
      </c>
      <c r="AL5" s="1">
        <v>2129.3000000000002</v>
      </c>
      <c r="AM5" s="1">
        <v>2020</v>
      </c>
      <c r="AN5" s="1">
        <v>2223.9</v>
      </c>
      <c r="AO5" s="1">
        <v>2301</v>
      </c>
    </row>
    <row r="6" spans="1:41">
      <c r="A6" t="s">
        <v>61</v>
      </c>
      <c r="B6" t="s">
        <v>13</v>
      </c>
      <c r="C6" t="s">
        <v>132</v>
      </c>
      <c r="D6" s="1">
        <v>1112.4559999999999</v>
      </c>
      <c r="E6" s="1">
        <v>1116.1579999999999</v>
      </c>
      <c r="F6" s="1">
        <v>1064.5</v>
      </c>
      <c r="G6" s="1">
        <v>1152.5999999999999</v>
      </c>
      <c r="H6" s="1">
        <v>1430.9</v>
      </c>
      <c r="I6" s="1">
        <v>1488.1</v>
      </c>
      <c r="J6" s="1">
        <v>1640.6</v>
      </c>
      <c r="K6" s="1">
        <v>1716.5</v>
      </c>
      <c r="L6" s="1">
        <v>1770.1</v>
      </c>
      <c r="M6" s="1">
        <v>1881.1</v>
      </c>
      <c r="N6" s="1">
        <v>1899.5</v>
      </c>
      <c r="O6" s="1">
        <v>2013.9</v>
      </c>
      <c r="P6" s="1">
        <v>2473.1999999999998</v>
      </c>
      <c r="Q6" s="1">
        <v>2394.4</v>
      </c>
      <c r="R6" s="1">
        <v>2564.3000000000002</v>
      </c>
      <c r="S6" s="1">
        <v>2769.3</v>
      </c>
      <c r="T6" s="15"/>
      <c r="U6" s="15"/>
      <c r="V6" s="15"/>
      <c r="W6" t="s">
        <v>61</v>
      </c>
      <c r="X6" t="s">
        <v>13</v>
      </c>
      <c r="Y6" t="s">
        <v>91</v>
      </c>
      <c r="Z6" s="1">
        <v>1078.998</v>
      </c>
      <c r="AA6" s="1">
        <v>994.71699999999998</v>
      </c>
      <c r="AB6" s="1">
        <v>913.5</v>
      </c>
      <c r="AC6" s="1">
        <v>1008.9</v>
      </c>
      <c r="AD6" s="1">
        <v>1122.4000000000001</v>
      </c>
      <c r="AE6" s="1">
        <v>1200.5999999999999</v>
      </c>
      <c r="AF6" s="1">
        <v>1385</v>
      </c>
      <c r="AG6" s="1">
        <v>1500.6</v>
      </c>
      <c r="AH6" s="1">
        <v>1558</v>
      </c>
      <c r="AI6" s="1">
        <v>1668.1</v>
      </c>
      <c r="AJ6" s="1">
        <v>1678</v>
      </c>
      <c r="AK6" s="1">
        <v>1805.6</v>
      </c>
      <c r="AL6" s="1">
        <v>2220.6</v>
      </c>
      <c r="AM6" s="1">
        <v>2187.9</v>
      </c>
      <c r="AN6" s="1">
        <v>2330.1999999999998</v>
      </c>
      <c r="AO6" s="1">
        <v>2511.6999999999998</v>
      </c>
    </row>
    <row r="7" spans="1:41">
      <c r="A7" t="s">
        <v>61</v>
      </c>
      <c r="B7" t="s">
        <v>14</v>
      </c>
      <c r="C7" t="s">
        <v>133</v>
      </c>
      <c r="D7" s="1">
        <v>1218.72</v>
      </c>
      <c r="E7" s="1">
        <v>1213.1400000000001</v>
      </c>
      <c r="F7" s="1">
        <v>1233.7</v>
      </c>
      <c r="G7" s="1">
        <v>1307.9000000000001</v>
      </c>
      <c r="H7" s="1">
        <v>1359.5</v>
      </c>
      <c r="I7" s="1">
        <v>1422.8</v>
      </c>
      <c r="J7" s="1">
        <v>1739.9</v>
      </c>
      <c r="K7" s="1">
        <v>1817.7</v>
      </c>
      <c r="L7" s="1">
        <v>1929.2</v>
      </c>
      <c r="M7" s="1">
        <v>2134.1</v>
      </c>
      <c r="N7" s="1">
        <v>2099.4</v>
      </c>
      <c r="O7" s="1">
        <v>2307.6999999999998</v>
      </c>
      <c r="P7" s="1">
        <v>2545.8000000000002</v>
      </c>
      <c r="Q7" s="1">
        <v>2280.1</v>
      </c>
      <c r="R7" s="1">
        <v>2688.4</v>
      </c>
      <c r="S7" s="1">
        <v>2776.2</v>
      </c>
      <c r="T7" s="15"/>
      <c r="U7" s="15"/>
      <c r="V7" s="15"/>
      <c r="W7" t="s">
        <v>61</v>
      </c>
      <c r="X7" t="s">
        <v>14</v>
      </c>
      <c r="Y7" t="s">
        <v>92</v>
      </c>
      <c r="Z7" s="1">
        <v>1183.7059999999999</v>
      </c>
      <c r="AA7" s="1">
        <v>1159.9559999999999</v>
      </c>
      <c r="AB7" s="1">
        <v>1113.3</v>
      </c>
      <c r="AC7" s="1">
        <v>1204.0999999999999</v>
      </c>
      <c r="AD7" s="1">
        <v>1266.4000000000001</v>
      </c>
      <c r="AE7" s="1">
        <v>1314.2</v>
      </c>
      <c r="AF7" s="1">
        <v>1634.7</v>
      </c>
      <c r="AG7" s="1">
        <v>1711.9</v>
      </c>
      <c r="AH7" s="1">
        <v>1805.7</v>
      </c>
      <c r="AI7" s="1">
        <v>2013.7</v>
      </c>
      <c r="AJ7" s="1">
        <v>1977.5</v>
      </c>
      <c r="AK7" s="1">
        <v>2134</v>
      </c>
      <c r="AL7" s="1">
        <v>2343.8000000000002</v>
      </c>
      <c r="AM7" s="1">
        <v>2150.4</v>
      </c>
      <c r="AN7" s="1">
        <v>2475.6999999999998</v>
      </c>
      <c r="AO7" s="1">
        <v>2572.6</v>
      </c>
    </row>
    <row r="8" spans="1:41">
      <c r="A8" t="s">
        <v>61</v>
      </c>
      <c r="B8" t="s">
        <v>15</v>
      </c>
      <c r="C8" t="s">
        <v>134</v>
      </c>
      <c r="D8" s="1">
        <v>1012.558</v>
      </c>
      <c r="E8" s="1">
        <v>1182.479</v>
      </c>
      <c r="F8" s="1">
        <v>928</v>
      </c>
      <c r="G8" s="1">
        <v>1002.3</v>
      </c>
      <c r="H8" s="1">
        <v>1244</v>
      </c>
      <c r="I8" s="1">
        <v>1300.5</v>
      </c>
      <c r="J8" s="1">
        <v>1349.6</v>
      </c>
      <c r="K8" s="1">
        <v>1395.5</v>
      </c>
      <c r="L8" s="1">
        <v>1527.9</v>
      </c>
      <c r="M8" s="1">
        <v>1764.2</v>
      </c>
      <c r="N8" s="1">
        <v>1860</v>
      </c>
      <c r="O8" s="1">
        <v>1976.8</v>
      </c>
      <c r="P8" s="1">
        <v>2204.6</v>
      </c>
      <c r="Q8" s="1">
        <v>2093.3000000000002</v>
      </c>
      <c r="R8" s="1">
        <v>2313.1999999999998</v>
      </c>
      <c r="S8" s="1">
        <v>2433.1</v>
      </c>
      <c r="T8" s="15"/>
      <c r="U8" s="15"/>
      <c r="V8" s="15"/>
      <c r="W8" t="s">
        <v>61</v>
      </c>
      <c r="X8" t="s">
        <v>15</v>
      </c>
      <c r="Y8" t="s">
        <v>93</v>
      </c>
      <c r="Z8" s="1">
        <v>964.40099999999995</v>
      </c>
      <c r="AA8" s="1">
        <v>1047.712</v>
      </c>
      <c r="AB8" s="1">
        <v>861.6</v>
      </c>
      <c r="AC8" s="1">
        <v>907.2</v>
      </c>
      <c r="AD8" s="1">
        <v>1104.4000000000001</v>
      </c>
      <c r="AE8" s="1">
        <v>1200.2</v>
      </c>
      <c r="AF8" s="1">
        <v>1247</v>
      </c>
      <c r="AG8" s="1">
        <v>1331.3</v>
      </c>
      <c r="AH8" s="1">
        <v>1442.1</v>
      </c>
      <c r="AI8" s="1">
        <v>1676.2</v>
      </c>
      <c r="AJ8" s="1">
        <v>1739.9</v>
      </c>
      <c r="AK8" s="1">
        <v>1857</v>
      </c>
      <c r="AL8" s="1">
        <v>2057.9</v>
      </c>
      <c r="AM8" s="1">
        <v>1975.1</v>
      </c>
      <c r="AN8" s="1">
        <v>2150.5</v>
      </c>
      <c r="AO8" s="1">
        <v>2271.6</v>
      </c>
    </row>
    <row r="9" spans="1:41">
      <c r="A9" t="s">
        <v>61</v>
      </c>
      <c r="B9" t="s">
        <v>16</v>
      </c>
      <c r="C9" t="s">
        <v>135</v>
      </c>
      <c r="D9" s="1">
        <v>825.154</v>
      </c>
      <c r="E9" s="1">
        <v>987.94500000000005</v>
      </c>
      <c r="F9" s="1">
        <v>983.9</v>
      </c>
      <c r="G9" s="1">
        <v>1067.8</v>
      </c>
      <c r="H9" s="1">
        <v>1195.0999999999999</v>
      </c>
      <c r="I9" s="1">
        <v>1222.4000000000001</v>
      </c>
      <c r="J9" s="1">
        <v>1418.6</v>
      </c>
      <c r="K9" s="1">
        <v>1475.1</v>
      </c>
      <c r="L9" s="1">
        <v>1585.8</v>
      </c>
      <c r="M9" s="1">
        <v>1596.2</v>
      </c>
      <c r="N9" s="1">
        <v>1807.6</v>
      </c>
      <c r="O9" s="1">
        <v>1958.7</v>
      </c>
      <c r="P9" s="1">
        <v>2113.1999999999998</v>
      </c>
      <c r="Q9" s="1">
        <v>2050.8000000000002</v>
      </c>
      <c r="R9" s="1">
        <v>2180</v>
      </c>
      <c r="S9" s="1">
        <v>2256.5</v>
      </c>
      <c r="T9" s="15"/>
      <c r="U9" s="15"/>
      <c r="V9" s="15"/>
      <c r="W9" t="s">
        <v>61</v>
      </c>
      <c r="X9" t="s">
        <v>16</v>
      </c>
      <c r="Y9" t="s">
        <v>95</v>
      </c>
      <c r="Z9" s="1">
        <v>762.601</v>
      </c>
      <c r="AA9" s="1">
        <v>928.96199999999999</v>
      </c>
      <c r="AB9" s="1">
        <v>880.4</v>
      </c>
      <c r="AC9" s="1">
        <v>943.2</v>
      </c>
      <c r="AD9" s="1">
        <v>1055.8</v>
      </c>
      <c r="AE9" s="1">
        <v>1087.0999999999999</v>
      </c>
      <c r="AF9" s="1">
        <v>1329.6</v>
      </c>
      <c r="AG9" s="1">
        <v>1417.9</v>
      </c>
      <c r="AH9" s="1">
        <v>1481.4</v>
      </c>
      <c r="AI9" s="1">
        <v>1509.8</v>
      </c>
      <c r="AJ9" s="1">
        <v>1700.9</v>
      </c>
      <c r="AK9" s="1">
        <v>1834.3</v>
      </c>
      <c r="AL9" s="1">
        <v>1996.9</v>
      </c>
      <c r="AM9" s="1">
        <v>1942.4</v>
      </c>
      <c r="AN9" s="1">
        <v>2072.6999999999998</v>
      </c>
      <c r="AO9" s="1">
        <v>2130</v>
      </c>
    </row>
    <row r="10" spans="1:41">
      <c r="A10" t="s">
        <v>61</v>
      </c>
      <c r="B10" t="s">
        <v>17</v>
      </c>
      <c r="C10" t="s">
        <v>136</v>
      </c>
      <c r="D10" s="1">
        <v>874.78399999999999</v>
      </c>
      <c r="E10" s="1">
        <v>874.56100000000004</v>
      </c>
      <c r="F10" s="1">
        <v>1125.5999999999999</v>
      </c>
      <c r="G10" s="1">
        <v>1211.8</v>
      </c>
      <c r="H10" s="1">
        <v>1400.6</v>
      </c>
      <c r="I10" s="1">
        <v>1441.8</v>
      </c>
      <c r="J10" s="1">
        <v>1549.2</v>
      </c>
      <c r="K10" s="1">
        <v>1587.2</v>
      </c>
      <c r="L10" s="1">
        <v>1699.2</v>
      </c>
      <c r="M10" s="1">
        <v>1867.6</v>
      </c>
      <c r="N10" s="1">
        <v>1931.3</v>
      </c>
      <c r="O10" s="1">
        <v>2048.4</v>
      </c>
      <c r="P10" s="1">
        <v>2497.4</v>
      </c>
      <c r="Q10" s="1">
        <v>2427.8000000000002</v>
      </c>
      <c r="R10" s="1">
        <v>2494.1999999999998</v>
      </c>
      <c r="S10" s="1">
        <v>2548.6</v>
      </c>
      <c r="T10" s="15"/>
      <c r="U10" s="15"/>
      <c r="V10" s="15"/>
      <c r="W10" t="s">
        <v>61</v>
      </c>
      <c r="X10" t="s">
        <v>17</v>
      </c>
      <c r="Y10" t="s">
        <v>94</v>
      </c>
      <c r="Z10" s="1">
        <v>805.03499999999997</v>
      </c>
      <c r="AA10" s="1">
        <v>829.89499999999998</v>
      </c>
      <c r="AB10" s="1">
        <v>917.1</v>
      </c>
      <c r="AC10" s="1">
        <v>1024.3</v>
      </c>
      <c r="AD10" s="1">
        <v>1164.9000000000001</v>
      </c>
      <c r="AE10" s="1">
        <v>1233.2</v>
      </c>
      <c r="AF10" s="1">
        <v>1375.8</v>
      </c>
      <c r="AG10" s="1">
        <v>1486.7</v>
      </c>
      <c r="AH10" s="1">
        <v>1554.5</v>
      </c>
      <c r="AI10" s="1">
        <v>1671.4</v>
      </c>
      <c r="AJ10" s="1">
        <v>1731.8</v>
      </c>
      <c r="AK10" s="1">
        <v>1845.8</v>
      </c>
      <c r="AL10" s="1">
        <v>2166.1</v>
      </c>
      <c r="AM10" s="1">
        <v>2081</v>
      </c>
      <c r="AN10" s="1">
        <v>2192.4</v>
      </c>
      <c r="AO10" s="1">
        <v>2244.3000000000002</v>
      </c>
    </row>
    <row r="11" spans="1:41">
      <c r="A11" t="s">
        <v>61</v>
      </c>
      <c r="B11" t="s">
        <v>18</v>
      </c>
      <c r="C11" t="s">
        <v>137</v>
      </c>
      <c r="D11" s="1">
        <v>743.28899999999999</v>
      </c>
      <c r="E11" s="1">
        <v>689.81899999999996</v>
      </c>
      <c r="F11" s="1">
        <v>844.7</v>
      </c>
      <c r="G11" s="1">
        <v>951.6</v>
      </c>
      <c r="H11" s="1">
        <v>1056.2</v>
      </c>
      <c r="I11" s="1">
        <v>1077.3</v>
      </c>
      <c r="J11" s="1">
        <v>1166.0999999999999</v>
      </c>
      <c r="K11" s="1">
        <v>1220.8</v>
      </c>
      <c r="L11" s="1">
        <v>1306.2</v>
      </c>
      <c r="M11" s="1">
        <v>1564.3</v>
      </c>
      <c r="N11" s="1">
        <v>1714.3</v>
      </c>
      <c r="O11" s="1">
        <v>1889</v>
      </c>
      <c r="P11" s="1">
        <v>2238.6999999999998</v>
      </c>
      <c r="Q11" s="1">
        <v>2268.1</v>
      </c>
      <c r="R11" s="1">
        <v>2290.6</v>
      </c>
      <c r="S11" s="1">
        <v>2329.1</v>
      </c>
      <c r="T11" s="15"/>
      <c r="U11" s="15"/>
      <c r="V11" s="15"/>
      <c r="W11" t="s">
        <v>61</v>
      </c>
      <c r="X11" t="s">
        <v>18</v>
      </c>
      <c r="Y11" t="s">
        <v>97</v>
      </c>
      <c r="Z11" s="1">
        <v>681.178</v>
      </c>
      <c r="AA11" s="1">
        <v>668.36300000000006</v>
      </c>
      <c r="AB11" s="1">
        <v>675</v>
      </c>
      <c r="AC11" s="1">
        <v>733.9</v>
      </c>
      <c r="AD11" s="1">
        <v>813.6</v>
      </c>
      <c r="AE11" s="1">
        <v>859.8</v>
      </c>
      <c r="AF11" s="1">
        <v>1001.2</v>
      </c>
      <c r="AG11" s="1">
        <v>1088.4000000000001</v>
      </c>
      <c r="AH11" s="1">
        <v>1159.5</v>
      </c>
      <c r="AI11" s="1">
        <v>1305.5999999999999</v>
      </c>
      <c r="AJ11" s="1">
        <v>1470</v>
      </c>
      <c r="AK11" s="1">
        <v>1615</v>
      </c>
      <c r="AL11" s="1">
        <v>1877.2</v>
      </c>
      <c r="AM11" s="1">
        <v>1887.6</v>
      </c>
      <c r="AN11" s="1">
        <v>1980.7</v>
      </c>
      <c r="AO11" s="1">
        <v>2066.6999999999998</v>
      </c>
    </row>
    <row r="12" spans="1:41">
      <c r="A12" t="s">
        <v>61</v>
      </c>
      <c r="B12" t="s">
        <v>35</v>
      </c>
      <c r="C12" t="s">
        <v>138</v>
      </c>
      <c r="D12" s="1">
        <v>916.89700000000005</v>
      </c>
      <c r="E12" s="1">
        <v>1064.979</v>
      </c>
      <c r="F12" s="1">
        <v>963.5</v>
      </c>
      <c r="G12" s="1">
        <v>1014.7</v>
      </c>
      <c r="H12" s="1">
        <v>1188.3</v>
      </c>
      <c r="I12" s="1">
        <v>1247.0999999999999</v>
      </c>
      <c r="J12" s="1">
        <v>1509.5</v>
      </c>
      <c r="K12" s="1">
        <v>1572.8</v>
      </c>
      <c r="L12" s="1">
        <v>1680</v>
      </c>
      <c r="M12" s="1">
        <v>1933.8</v>
      </c>
      <c r="N12" s="1">
        <v>1956.1</v>
      </c>
      <c r="O12" s="1">
        <v>2214.1999999999998</v>
      </c>
      <c r="P12" s="1">
        <v>2485.4</v>
      </c>
      <c r="Q12" s="1">
        <v>2518.6</v>
      </c>
      <c r="R12" s="1">
        <v>2786.5</v>
      </c>
      <c r="S12" s="1">
        <v>2911.2</v>
      </c>
      <c r="T12" s="15"/>
      <c r="U12" s="15"/>
      <c r="V12" s="15"/>
      <c r="W12" t="s">
        <v>61</v>
      </c>
      <c r="X12" t="s">
        <v>35</v>
      </c>
      <c r="Y12" t="s">
        <v>96</v>
      </c>
      <c r="Z12" s="1">
        <v>880.30399999999997</v>
      </c>
      <c r="AA12" s="1">
        <v>1000.876</v>
      </c>
      <c r="AB12" s="1">
        <v>937.7</v>
      </c>
      <c r="AC12" s="1">
        <v>987</v>
      </c>
      <c r="AD12" s="1">
        <v>1153.5999999999999</v>
      </c>
      <c r="AE12" s="1">
        <v>1219.5</v>
      </c>
      <c r="AF12" s="1">
        <v>1478</v>
      </c>
      <c r="AG12" s="1">
        <v>1573.3</v>
      </c>
      <c r="AH12" s="1">
        <v>1665.4</v>
      </c>
      <c r="AI12" s="1">
        <v>1870.1</v>
      </c>
      <c r="AJ12" s="1">
        <v>1919.7</v>
      </c>
      <c r="AK12" s="1">
        <v>2131.4</v>
      </c>
      <c r="AL12" s="1">
        <v>2391.8000000000002</v>
      </c>
      <c r="AM12" s="1">
        <v>2431.8000000000002</v>
      </c>
      <c r="AN12" s="1">
        <v>2671.1</v>
      </c>
      <c r="AO12" s="1">
        <v>2799.7</v>
      </c>
    </row>
    <row r="13" spans="1:41">
      <c r="A13" t="s">
        <v>61</v>
      </c>
      <c r="B13" t="s">
        <v>10</v>
      </c>
      <c r="C13" t="s">
        <v>140</v>
      </c>
      <c r="D13" s="6"/>
      <c r="E13" s="1">
        <v>1327.662</v>
      </c>
      <c r="F13" s="1">
        <v>1544.9</v>
      </c>
      <c r="G13" s="1">
        <v>1632.5</v>
      </c>
      <c r="H13" s="1">
        <v>1860.2</v>
      </c>
      <c r="I13" s="1">
        <v>1897.9</v>
      </c>
      <c r="J13" s="1">
        <v>2178.1999999999998</v>
      </c>
      <c r="K13" s="1">
        <v>2277.3000000000002</v>
      </c>
      <c r="L13" s="1">
        <v>2360</v>
      </c>
      <c r="M13" s="1">
        <v>2744.9</v>
      </c>
      <c r="N13" s="1">
        <v>3411.1</v>
      </c>
      <c r="O13" s="1">
        <v>3503.4</v>
      </c>
      <c r="P13" s="1">
        <v>3446.4</v>
      </c>
      <c r="Q13" s="1">
        <v>3559.8</v>
      </c>
      <c r="R13" s="1">
        <v>3646.4</v>
      </c>
      <c r="S13" s="1">
        <v>3972.6</v>
      </c>
      <c r="T13" s="15"/>
      <c r="U13" s="15"/>
      <c r="V13" s="15"/>
      <c r="W13" t="s">
        <v>61</v>
      </c>
      <c r="X13" t="s">
        <v>10</v>
      </c>
      <c r="Y13" t="s">
        <v>139</v>
      </c>
      <c r="Z13" s="1"/>
      <c r="AA13" s="1">
        <v>1313.88</v>
      </c>
      <c r="AB13" s="1">
        <v>1493.6</v>
      </c>
      <c r="AC13" s="1">
        <v>1564.5</v>
      </c>
      <c r="AD13" s="1">
        <v>1778.9</v>
      </c>
      <c r="AE13" s="1">
        <v>1853.4</v>
      </c>
      <c r="AF13" s="1">
        <v>2142</v>
      </c>
      <c r="AG13" s="1">
        <v>2243.6999999999998</v>
      </c>
      <c r="AH13" s="1">
        <v>2308.8000000000002</v>
      </c>
      <c r="AI13" s="1">
        <v>2693.8</v>
      </c>
      <c r="AJ13" s="1">
        <v>3326.4</v>
      </c>
      <c r="AK13" s="1">
        <v>3410.8</v>
      </c>
      <c r="AL13" s="1">
        <v>3291.6</v>
      </c>
      <c r="AM13" s="1">
        <v>3449.1</v>
      </c>
      <c r="AN13" s="1">
        <v>3503</v>
      </c>
      <c r="AO13" s="1">
        <v>3891.5</v>
      </c>
    </row>
    <row r="14" spans="1:41">
      <c r="A14" t="s">
        <v>62</v>
      </c>
      <c r="B14" t="s">
        <v>5</v>
      </c>
      <c r="C14" t="s">
        <v>141</v>
      </c>
      <c r="D14" s="1">
        <v>1100.874</v>
      </c>
      <c r="E14" s="1">
        <v>1251.8420000000001</v>
      </c>
      <c r="F14" s="1">
        <v>1510.7</v>
      </c>
      <c r="G14" s="1">
        <v>1618.6</v>
      </c>
      <c r="H14" s="1">
        <v>1901.3</v>
      </c>
      <c r="I14" s="1">
        <v>1925.7</v>
      </c>
      <c r="J14" s="1">
        <v>2052.6999999999998</v>
      </c>
      <c r="K14" s="1">
        <v>2129.6999999999998</v>
      </c>
      <c r="L14" s="1">
        <v>2300.1999999999998</v>
      </c>
      <c r="M14" s="1">
        <v>2871.8</v>
      </c>
      <c r="N14" s="1">
        <v>2918.2</v>
      </c>
      <c r="O14" s="1">
        <v>3180.4</v>
      </c>
      <c r="P14" s="1">
        <v>4067.6</v>
      </c>
      <c r="Q14" s="1">
        <v>4097.8999999999996</v>
      </c>
      <c r="R14" s="1">
        <v>4462.3999999999996</v>
      </c>
      <c r="S14" s="1">
        <v>4560.1000000000004</v>
      </c>
      <c r="T14" s="15"/>
      <c r="U14" s="15"/>
      <c r="V14" s="15"/>
      <c r="W14" t="s">
        <v>62</v>
      </c>
      <c r="X14" t="s">
        <v>5</v>
      </c>
      <c r="Y14" t="s">
        <v>99</v>
      </c>
      <c r="Z14" s="1">
        <v>1087.1500000000001</v>
      </c>
      <c r="AA14" s="1">
        <v>1226.1389999999999</v>
      </c>
      <c r="AB14" s="1">
        <v>1471.5</v>
      </c>
      <c r="AC14" s="1">
        <v>1590.1</v>
      </c>
      <c r="AD14" s="1">
        <v>1861.6</v>
      </c>
      <c r="AE14" s="1">
        <v>1882.3</v>
      </c>
      <c r="AF14" s="1">
        <v>2002.2</v>
      </c>
      <c r="AG14" s="1">
        <v>2115.4</v>
      </c>
      <c r="AH14" s="1">
        <v>2256.4</v>
      </c>
      <c r="AI14" s="1">
        <v>2792.1</v>
      </c>
      <c r="AJ14" s="1">
        <v>2858.9</v>
      </c>
      <c r="AK14" s="1">
        <v>3117.7</v>
      </c>
      <c r="AL14" s="1">
        <v>3976.4</v>
      </c>
      <c r="AM14" s="1">
        <v>3985.4</v>
      </c>
      <c r="AN14" s="1">
        <v>4413.6000000000004</v>
      </c>
      <c r="AO14" s="1">
        <v>4502.8999999999996</v>
      </c>
    </row>
    <row r="15" spans="1:41">
      <c r="A15" t="s">
        <v>62</v>
      </c>
      <c r="B15" t="s">
        <v>6</v>
      </c>
      <c r="C15" t="s">
        <v>142</v>
      </c>
      <c r="D15" s="1">
        <v>929.21699999999998</v>
      </c>
      <c r="E15" s="1">
        <v>992.68200000000002</v>
      </c>
      <c r="F15" s="1">
        <v>1100.8</v>
      </c>
      <c r="G15" s="1">
        <v>1170.8</v>
      </c>
      <c r="H15" s="1">
        <v>1308.5999999999999</v>
      </c>
      <c r="I15" s="1">
        <v>1361.2</v>
      </c>
      <c r="J15" s="1">
        <v>1511</v>
      </c>
      <c r="K15" s="1">
        <v>1606.1</v>
      </c>
      <c r="L15" s="1">
        <v>1669.3</v>
      </c>
      <c r="M15" s="1">
        <v>1900.8</v>
      </c>
      <c r="N15" s="1">
        <v>2004.5</v>
      </c>
      <c r="O15" s="1">
        <v>2203.8000000000002</v>
      </c>
      <c r="P15" s="1">
        <v>3057</v>
      </c>
      <c r="Q15" s="1">
        <v>2965.9</v>
      </c>
      <c r="R15" s="1">
        <v>3053.7</v>
      </c>
      <c r="S15" s="1">
        <v>3209.9</v>
      </c>
      <c r="T15" s="15"/>
      <c r="U15" s="15"/>
      <c r="V15" s="15"/>
      <c r="W15" t="s">
        <v>62</v>
      </c>
      <c r="X15" t="s">
        <v>6</v>
      </c>
      <c r="Y15" t="s">
        <v>101</v>
      </c>
      <c r="Z15" s="1">
        <v>851.03499999999997</v>
      </c>
      <c r="AA15" s="1">
        <v>896.01300000000003</v>
      </c>
      <c r="AB15" s="1">
        <v>879.1</v>
      </c>
      <c r="AC15" s="1">
        <v>934.9</v>
      </c>
      <c r="AD15" s="1">
        <v>1017.4</v>
      </c>
      <c r="AE15" s="1">
        <v>1095.8</v>
      </c>
      <c r="AF15" s="1">
        <v>1241.3</v>
      </c>
      <c r="AG15" s="1">
        <v>1357.2</v>
      </c>
      <c r="AH15" s="1">
        <v>1436.8</v>
      </c>
      <c r="AI15" s="1">
        <v>1624.6</v>
      </c>
      <c r="AJ15" s="1">
        <v>1757</v>
      </c>
      <c r="AK15" s="1">
        <v>2000.6</v>
      </c>
      <c r="AL15" s="1">
        <v>2666.6</v>
      </c>
      <c r="AM15" s="1">
        <v>2650.4</v>
      </c>
      <c r="AN15" s="1">
        <v>2736.8</v>
      </c>
      <c r="AO15" s="1">
        <v>2871.1</v>
      </c>
    </row>
    <row r="16" spans="1:41">
      <c r="A16" t="s">
        <v>62</v>
      </c>
      <c r="B16" t="s">
        <v>9</v>
      </c>
      <c r="C16" t="s">
        <v>143</v>
      </c>
      <c r="D16" s="1">
        <v>701.63</v>
      </c>
      <c r="E16" s="1">
        <v>788.53099999999995</v>
      </c>
      <c r="F16" s="1">
        <v>769.5</v>
      </c>
      <c r="G16" s="1">
        <v>829</v>
      </c>
      <c r="H16" s="1">
        <v>940.2</v>
      </c>
      <c r="I16" s="1">
        <v>981</v>
      </c>
      <c r="J16" s="1">
        <v>1182.0999999999999</v>
      </c>
      <c r="K16" s="1">
        <v>1239.8</v>
      </c>
      <c r="L16" s="1">
        <v>1313.1</v>
      </c>
      <c r="M16" s="1">
        <v>1378.1</v>
      </c>
      <c r="N16" s="1">
        <v>1455</v>
      </c>
      <c r="O16" s="1">
        <v>1703.7</v>
      </c>
      <c r="P16" s="1">
        <v>1988.1</v>
      </c>
      <c r="Q16" s="1">
        <v>1946</v>
      </c>
      <c r="R16" s="1">
        <v>2145.3000000000002</v>
      </c>
      <c r="S16" s="1">
        <v>2251.8000000000002</v>
      </c>
      <c r="T16" s="15"/>
      <c r="U16" s="15"/>
      <c r="V16" s="15"/>
      <c r="W16" t="s">
        <v>62</v>
      </c>
      <c r="X16" t="s">
        <v>9</v>
      </c>
      <c r="Y16" t="s">
        <v>102</v>
      </c>
      <c r="Z16" s="1">
        <v>631.327</v>
      </c>
      <c r="AA16" s="1">
        <v>688.221</v>
      </c>
      <c r="AB16" s="1">
        <v>648.70000000000005</v>
      </c>
      <c r="AC16" s="1">
        <v>688.2</v>
      </c>
      <c r="AD16" s="1">
        <v>755.3</v>
      </c>
      <c r="AE16" s="1">
        <v>810.3</v>
      </c>
      <c r="AF16" s="1">
        <v>972</v>
      </c>
      <c r="AG16" s="1">
        <v>1041.9000000000001</v>
      </c>
      <c r="AH16" s="1">
        <v>1126</v>
      </c>
      <c r="AI16" s="1">
        <v>1231.2</v>
      </c>
      <c r="AJ16" s="1">
        <v>1319.6</v>
      </c>
      <c r="AK16" s="1">
        <v>1544.6</v>
      </c>
      <c r="AL16" s="1">
        <v>1792.4</v>
      </c>
      <c r="AM16" s="1">
        <v>1785.7</v>
      </c>
      <c r="AN16" s="1">
        <v>1980.1</v>
      </c>
      <c r="AO16" s="1">
        <v>2069.9</v>
      </c>
    </row>
    <row r="17" spans="1:41">
      <c r="A17" t="s">
        <v>62</v>
      </c>
      <c r="B17" t="s">
        <v>19</v>
      </c>
      <c r="C17" t="s">
        <v>144</v>
      </c>
      <c r="D17" s="1">
        <v>759.00300000000004</v>
      </c>
      <c r="E17" s="1">
        <v>860.08399999999995</v>
      </c>
      <c r="F17" s="1">
        <v>993.5</v>
      </c>
      <c r="G17" s="1">
        <v>1027.5999999999999</v>
      </c>
      <c r="H17" s="1">
        <v>1148.2</v>
      </c>
      <c r="I17" s="1">
        <v>1216.0999999999999</v>
      </c>
      <c r="J17" s="1">
        <v>1360.7</v>
      </c>
      <c r="K17" s="1">
        <v>1411.8</v>
      </c>
      <c r="L17" s="1">
        <v>1539.2</v>
      </c>
      <c r="M17" s="1">
        <v>1690.9</v>
      </c>
      <c r="N17" s="1">
        <v>1745.7</v>
      </c>
      <c r="O17" s="1">
        <v>2057.4</v>
      </c>
      <c r="P17" s="1">
        <v>2345.1999999999998</v>
      </c>
      <c r="Q17" s="1">
        <v>2025.2</v>
      </c>
      <c r="R17" s="1">
        <v>2230.9</v>
      </c>
      <c r="S17" s="1">
        <v>2450.6999999999998</v>
      </c>
      <c r="T17" s="15"/>
      <c r="U17" s="15"/>
      <c r="V17" s="15"/>
      <c r="W17" t="s">
        <v>62</v>
      </c>
      <c r="X17" t="s">
        <v>19</v>
      </c>
      <c r="Y17" t="s">
        <v>103</v>
      </c>
      <c r="Z17" s="1">
        <v>690.58</v>
      </c>
      <c r="AA17" s="1">
        <v>777.58900000000006</v>
      </c>
      <c r="AB17" s="1">
        <v>884.3</v>
      </c>
      <c r="AC17" s="1">
        <v>928.4</v>
      </c>
      <c r="AD17" s="1">
        <v>1030.4000000000001</v>
      </c>
      <c r="AE17" s="1">
        <v>1093.5999999999999</v>
      </c>
      <c r="AF17" s="1">
        <v>1224.0999999999999</v>
      </c>
      <c r="AG17" s="1">
        <v>1308.5999999999999</v>
      </c>
      <c r="AH17" s="1">
        <v>1399.1</v>
      </c>
      <c r="AI17" s="1">
        <v>1596.1</v>
      </c>
      <c r="AJ17" s="1">
        <v>1606.1</v>
      </c>
      <c r="AK17" s="1">
        <v>1846.9</v>
      </c>
      <c r="AL17" s="1">
        <v>2179.6</v>
      </c>
      <c r="AM17" s="1">
        <v>1906.2</v>
      </c>
      <c r="AN17" s="1">
        <v>2112</v>
      </c>
      <c r="AO17" s="1">
        <v>2319</v>
      </c>
    </row>
    <row r="18" spans="1:41">
      <c r="A18" t="s">
        <v>62</v>
      </c>
      <c r="B18" t="s">
        <v>20</v>
      </c>
      <c r="C18" t="s">
        <v>145</v>
      </c>
      <c r="D18" s="1">
        <v>779.31100000000004</v>
      </c>
      <c r="E18" s="1">
        <v>848.64300000000003</v>
      </c>
      <c r="F18" s="1">
        <v>868.1</v>
      </c>
      <c r="G18" s="1">
        <v>912.4</v>
      </c>
      <c r="H18" s="1">
        <v>1019.2</v>
      </c>
      <c r="I18" s="1">
        <v>1046.4000000000001</v>
      </c>
      <c r="J18" s="1">
        <v>1207.8</v>
      </c>
      <c r="K18" s="1">
        <v>1269.2</v>
      </c>
      <c r="L18" s="1">
        <v>1344.1</v>
      </c>
      <c r="M18" s="1">
        <v>1490.8</v>
      </c>
      <c r="N18" s="1">
        <v>1612.5</v>
      </c>
      <c r="O18" s="1">
        <v>1785.6</v>
      </c>
      <c r="P18" s="1">
        <v>2166.1999999999998</v>
      </c>
      <c r="Q18" s="1">
        <v>2134.6</v>
      </c>
      <c r="R18" s="1">
        <v>2287.5</v>
      </c>
      <c r="S18" s="1">
        <v>2417.8000000000002</v>
      </c>
      <c r="T18" s="15"/>
      <c r="U18" s="15"/>
      <c r="V18" s="15"/>
      <c r="W18" t="s">
        <v>62</v>
      </c>
      <c r="X18" t="s">
        <v>20</v>
      </c>
      <c r="Y18" t="s">
        <v>104</v>
      </c>
      <c r="Z18" s="1">
        <v>691.97799999999995</v>
      </c>
      <c r="AA18" s="1">
        <v>750.08699999999999</v>
      </c>
      <c r="AB18" s="1">
        <v>683.7</v>
      </c>
      <c r="AC18" s="1">
        <v>731.3</v>
      </c>
      <c r="AD18" s="1">
        <v>793.3</v>
      </c>
      <c r="AE18" s="1">
        <v>858.9</v>
      </c>
      <c r="AF18" s="1">
        <v>995.7</v>
      </c>
      <c r="AG18" s="1">
        <v>1056</v>
      </c>
      <c r="AH18" s="1">
        <v>1159.0999999999999</v>
      </c>
      <c r="AI18" s="1">
        <v>1239.2</v>
      </c>
      <c r="AJ18" s="1">
        <v>1420</v>
      </c>
      <c r="AK18" s="1">
        <v>1577.6</v>
      </c>
      <c r="AL18" s="1">
        <v>1950.5</v>
      </c>
      <c r="AM18" s="1">
        <v>1924.8</v>
      </c>
      <c r="AN18" s="1">
        <v>2044.3</v>
      </c>
      <c r="AO18" s="1">
        <v>2165.6999999999998</v>
      </c>
    </row>
    <row r="19" spans="1:41">
      <c r="A19" t="s">
        <v>62</v>
      </c>
      <c r="B19" t="s">
        <v>21</v>
      </c>
      <c r="C19" t="s">
        <v>146</v>
      </c>
      <c r="D19" s="1">
        <v>1093.1110000000001</v>
      </c>
      <c r="E19" s="1">
        <v>1134.114</v>
      </c>
      <c r="F19" s="1">
        <v>1178.9000000000001</v>
      </c>
      <c r="G19" s="1">
        <v>1260.4000000000001</v>
      </c>
      <c r="H19" s="1">
        <v>1513</v>
      </c>
      <c r="I19" s="1">
        <v>1564.4</v>
      </c>
      <c r="J19" s="1">
        <v>1738.3</v>
      </c>
      <c r="K19" s="1">
        <v>1843</v>
      </c>
      <c r="L19" s="1">
        <v>1945.9</v>
      </c>
      <c r="M19" s="1">
        <v>2366.6999999999998</v>
      </c>
      <c r="N19" s="1">
        <v>2392.6</v>
      </c>
      <c r="O19" s="1">
        <v>2648</v>
      </c>
      <c r="P19" s="1">
        <v>3627.6</v>
      </c>
      <c r="Q19" s="1">
        <v>3664.4</v>
      </c>
      <c r="R19" s="1">
        <v>3680.4</v>
      </c>
      <c r="S19" s="1">
        <v>3951.3</v>
      </c>
      <c r="T19" s="15"/>
      <c r="U19" s="15"/>
      <c r="V19" s="15"/>
      <c r="W19" t="s">
        <v>62</v>
      </c>
      <c r="X19" t="s">
        <v>21</v>
      </c>
      <c r="Y19" t="s">
        <v>100</v>
      </c>
      <c r="Z19" s="1">
        <v>1067.6120000000001</v>
      </c>
      <c r="AA19" s="1">
        <v>1107.489</v>
      </c>
      <c r="AB19" s="1">
        <v>1052</v>
      </c>
      <c r="AC19" s="1">
        <v>1128.5999999999999</v>
      </c>
      <c r="AD19" s="1">
        <v>1349.8</v>
      </c>
      <c r="AE19" s="1">
        <v>1405.5</v>
      </c>
      <c r="AF19" s="1">
        <v>1558</v>
      </c>
      <c r="AG19" s="1">
        <v>1631.8</v>
      </c>
      <c r="AH19" s="1">
        <v>1774.2</v>
      </c>
      <c r="AI19" s="1">
        <v>2197.3000000000002</v>
      </c>
      <c r="AJ19" s="1">
        <v>2228.1</v>
      </c>
      <c r="AK19" s="1">
        <v>2432.3000000000002</v>
      </c>
      <c r="AL19" s="1">
        <v>3279.9</v>
      </c>
      <c r="AM19" s="1">
        <v>3300.7</v>
      </c>
      <c r="AN19" s="1">
        <v>3418.3</v>
      </c>
      <c r="AO19" s="1">
        <v>3693.6</v>
      </c>
    </row>
    <row r="20" spans="1:41">
      <c r="A20" t="s">
        <v>63</v>
      </c>
      <c r="B20" t="s">
        <v>22</v>
      </c>
      <c r="C20" t="s">
        <v>147</v>
      </c>
      <c r="D20" s="1">
        <v>872.36099999999999</v>
      </c>
      <c r="E20" s="1">
        <v>1006.264</v>
      </c>
      <c r="F20" s="1">
        <v>1123.9000000000001</v>
      </c>
      <c r="G20" s="1">
        <v>1212.2</v>
      </c>
      <c r="H20" s="1">
        <v>1422.3</v>
      </c>
      <c r="I20" s="1">
        <v>1460.3</v>
      </c>
      <c r="J20" s="1">
        <v>1544.8</v>
      </c>
      <c r="K20" s="1">
        <v>1602.4</v>
      </c>
      <c r="L20" s="1">
        <v>1660.3</v>
      </c>
      <c r="M20" s="1">
        <v>1883.2</v>
      </c>
      <c r="N20" s="1">
        <v>1930.9</v>
      </c>
      <c r="O20" s="1">
        <v>2251.5</v>
      </c>
      <c r="P20" s="1">
        <v>2792.4</v>
      </c>
      <c r="Q20" s="1">
        <v>2608.8000000000002</v>
      </c>
      <c r="R20" s="1">
        <v>3033</v>
      </c>
      <c r="S20" s="1">
        <v>3082.4</v>
      </c>
      <c r="T20" s="15"/>
      <c r="U20" s="15"/>
      <c r="V20" s="15"/>
      <c r="W20" t="s">
        <v>63</v>
      </c>
      <c r="X20" t="s">
        <v>22</v>
      </c>
      <c r="Y20" t="s">
        <v>106</v>
      </c>
      <c r="Z20" s="1">
        <v>813.75400000000002</v>
      </c>
      <c r="AA20" s="1">
        <v>932.82899999999995</v>
      </c>
      <c r="AB20" s="1">
        <v>1000.3</v>
      </c>
      <c r="AC20" s="1">
        <v>1098.4000000000001</v>
      </c>
      <c r="AD20" s="1">
        <v>1258</v>
      </c>
      <c r="AE20" s="1">
        <v>1314.3</v>
      </c>
      <c r="AF20" s="1">
        <v>1418.7</v>
      </c>
      <c r="AG20" s="1">
        <v>1488.2</v>
      </c>
      <c r="AH20" s="1">
        <v>1554.5</v>
      </c>
      <c r="AI20" s="1">
        <v>1771.9</v>
      </c>
      <c r="AJ20" s="1">
        <v>1841.6</v>
      </c>
      <c r="AK20" s="1">
        <v>2143.8000000000002</v>
      </c>
      <c r="AL20" s="1">
        <v>2641.4</v>
      </c>
      <c r="AM20" s="1">
        <v>2514</v>
      </c>
      <c r="AN20" s="1">
        <v>2901</v>
      </c>
      <c r="AO20" s="1">
        <v>2959</v>
      </c>
    </row>
    <row r="21" spans="1:41">
      <c r="A21" t="s">
        <v>63</v>
      </c>
      <c r="B21" t="s">
        <v>36</v>
      </c>
      <c r="C21" t="s">
        <v>148</v>
      </c>
      <c r="D21" s="1">
        <v>906.19</v>
      </c>
      <c r="E21" s="1">
        <v>771.68100000000004</v>
      </c>
      <c r="F21" s="1">
        <v>942.1</v>
      </c>
      <c r="G21" s="1">
        <v>1008.5</v>
      </c>
      <c r="H21" s="1">
        <v>1224.5999999999999</v>
      </c>
      <c r="I21" s="1">
        <v>1346.7</v>
      </c>
      <c r="J21" s="1">
        <v>1319.8</v>
      </c>
      <c r="K21" s="1">
        <v>1400.8</v>
      </c>
      <c r="L21" s="1">
        <v>1518.7</v>
      </c>
      <c r="M21" s="1">
        <v>1692</v>
      </c>
      <c r="N21" s="1">
        <v>1795.7</v>
      </c>
      <c r="O21" s="1">
        <v>1976.2</v>
      </c>
      <c r="P21" s="1">
        <v>2232.8000000000002</v>
      </c>
      <c r="Q21" s="1">
        <v>1998.6</v>
      </c>
      <c r="R21" s="1">
        <v>2370.5</v>
      </c>
      <c r="S21" s="1">
        <v>2465.6999999999998</v>
      </c>
      <c r="T21" s="15"/>
      <c r="U21" s="15"/>
      <c r="V21" s="15"/>
      <c r="W21" t="s">
        <v>63</v>
      </c>
      <c r="X21" t="s">
        <v>36</v>
      </c>
      <c r="Y21" t="s">
        <v>107</v>
      </c>
      <c r="Z21" s="1">
        <v>721.48500000000001</v>
      </c>
      <c r="AA21" s="1">
        <v>611.66399999999999</v>
      </c>
      <c r="AB21" s="1">
        <v>635.29999999999995</v>
      </c>
      <c r="AC21" s="1">
        <v>699.1</v>
      </c>
      <c r="AD21" s="1">
        <v>879.8</v>
      </c>
      <c r="AE21" s="1">
        <v>937.2</v>
      </c>
      <c r="AF21" s="1">
        <v>1021.3</v>
      </c>
      <c r="AG21" s="1">
        <v>1104.3</v>
      </c>
      <c r="AH21" s="1">
        <v>1182.2</v>
      </c>
      <c r="AI21" s="1">
        <v>1310.7</v>
      </c>
      <c r="AJ21" s="1">
        <v>1352.6</v>
      </c>
      <c r="AK21" s="1">
        <v>1538.3</v>
      </c>
      <c r="AL21" s="1">
        <v>1743.2</v>
      </c>
      <c r="AM21" s="1">
        <v>1736.6</v>
      </c>
      <c r="AN21" s="1">
        <v>2041.2</v>
      </c>
      <c r="AO21" s="1">
        <v>2170.1999999999998</v>
      </c>
    </row>
    <row r="22" spans="1:41">
      <c r="A22" t="s">
        <v>63</v>
      </c>
      <c r="B22" t="s">
        <v>37</v>
      </c>
      <c r="C22" t="s">
        <v>149</v>
      </c>
      <c r="D22" s="1">
        <v>847.12300000000005</v>
      </c>
      <c r="E22" s="1">
        <v>781.00699999999995</v>
      </c>
      <c r="F22" s="1">
        <v>1096.0999999999999</v>
      </c>
      <c r="G22" s="1">
        <v>1202.7</v>
      </c>
      <c r="H22" s="1">
        <v>1427.2</v>
      </c>
      <c r="I22" s="1">
        <v>1466.1</v>
      </c>
      <c r="J22" s="1">
        <v>1505.2</v>
      </c>
      <c r="K22" s="1">
        <v>1565.6</v>
      </c>
      <c r="L22" s="1">
        <v>1631.4</v>
      </c>
      <c r="M22" s="1">
        <v>1784.4</v>
      </c>
      <c r="N22" s="1">
        <v>1845.1</v>
      </c>
      <c r="O22" s="1">
        <v>1972.9</v>
      </c>
      <c r="P22" s="1">
        <v>2271.1</v>
      </c>
      <c r="Q22" s="1">
        <v>2125.1999999999998</v>
      </c>
      <c r="R22" s="1">
        <v>2204.6999999999998</v>
      </c>
      <c r="S22" s="1">
        <v>2236.5</v>
      </c>
      <c r="T22" s="15"/>
      <c r="U22" s="15"/>
      <c r="V22" s="15"/>
      <c r="W22" t="s">
        <v>63</v>
      </c>
      <c r="X22" t="s">
        <v>37</v>
      </c>
      <c r="Y22" t="s">
        <v>108</v>
      </c>
      <c r="Z22" s="1">
        <v>823.423</v>
      </c>
      <c r="AA22" s="1">
        <v>751.11900000000003</v>
      </c>
      <c r="AB22" s="1">
        <v>1012.4</v>
      </c>
      <c r="AC22" s="1">
        <v>1055.2</v>
      </c>
      <c r="AD22" s="1">
        <v>1245.4000000000001</v>
      </c>
      <c r="AE22" s="1">
        <v>1315.3</v>
      </c>
      <c r="AF22" s="1">
        <v>1340.1</v>
      </c>
      <c r="AG22" s="1">
        <v>1424.5</v>
      </c>
      <c r="AH22" s="1">
        <v>1470.9</v>
      </c>
      <c r="AI22" s="1">
        <v>1517.8</v>
      </c>
      <c r="AJ22" s="1">
        <v>1657.4</v>
      </c>
      <c r="AK22" s="1">
        <v>1783.1</v>
      </c>
      <c r="AL22" s="1">
        <v>2096.4</v>
      </c>
      <c r="AM22" s="1">
        <v>1924.7</v>
      </c>
      <c r="AN22" s="1">
        <v>2052.1</v>
      </c>
      <c r="AO22" s="1">
        <v>2061.6999999999998</v>
      </c>
    </row>
    <row r="23" spans="1:41">
      <c r="A23" t="s">
        <v>64</v>
      </c>
      <c r="B23" t="s">
        <v>23</v>
      </c>
      <c r="C23" t="s">
        <v>110</v>
      </c>
      <c r="D23" s="1">
        <v>910.904</v>
      </c>
      <c r="E23" s="1">
        <v>847.13699999999994</v>
      </c>
      <c r="F23" s="1">
        <v>1060.5999999999999</v>
      </c>
      <c r="G23" s="1">
        <v>1141.3</v>
      </c>
      <c r="H23" s="1">
        <v>1195.5</v>
      </c>
      <c r="I23" s="1">
        <v>1227.3</v>
      </c>
      <c r="J23" s="1">
        <v>1413.2</v>
      </c>
      <c r="K23" s="1">
        <v>1486.7</v>
      </c>
      <c r="L23" s="1">
        <v>1588.6</v>
      </c>
      <c r="M23" s="1">
        <v>1831.5</v>
      </c>
      <c r="N23" s="1">
        <v>1978.9</v>
      </c>
      <c r="O23" s="1">
        <v>2104.5</v>
      </c>
      <c r="P23" s="1">
        <v>2377.6</v>
      </c>
      <c r="Q23" s="1">
        <v>2231.1999999999998</v>
      </c>
      <c r="R23" s="1">
        <v>2405</v>
      </c>
      <c r="S23" s="1">
        <v>2538.9</v>
      </c>
      <c r="T23" s="15"/>
      <c r="U23" s="15"/>
      <c r="V23" s="15"/>
      <c r="W23" t="s">
        <v>64</v>
      </c>
      <c r="X23" t="s">
        <v>23</v>
      </c>
      <c r="Y23" t="s">
        <v>110</v>
      </c>
      <c r="Z23" s="1">
        <v>893.08399999999995</v>
      </c>
      <c r="AA23" s="1">
        <v>832.654</v>
      </c>
      <c r="AB23" s="1">
        <v>1011.7</v>
      </c>
      <c r="AC23" s="1">
        <v>1059.4000000000001</v>
      </c>
      <c r="AD23" s="1">
        <v>1159</v>
      </c>
      <c r="AE23" s="1">
        <v>1198.8</v>
      </c>
      <c r="AF23" s="1">
        <v>1369.5</v>
      </c>
      <c r="AG23" s="1">
        <v>1445.2</v>
      </c>
      <c r="AH23" s="1">
        <v>1548.3</v>
      </c>
      <c r="AI23" s="1">
        <v>1743.9</v>
      </c>
      <c r="AJ23" s="1">
        <v>1877.9</v>
      </c>
      <c r="AK23" s="1">
        <v>1997.4</v>
      </c>
      <c r="AL23" s="1">
        <v>2254.1999999999998</v>
      </c>
      <c r="AM23" s="1">
        <v>2138.5</v>
      </c>
      <c r="AN23" s="1">
        <v>2298.3000000000002</v>
      </c>
      <c r="AO23" s="1">
        <v>2426</v>
      </c>
    </row>
    <row r="24" spans="1:41">
      <c r="A24" t="s">
        <v>64</v>
      </c>
      <c r="B24" t="s">
        <v>24</v>
      </c>
      <c r="C24" t="s">
        <v>111</v>
      </c>
      <c r="D24" s="1">
        <v>1070.912</v>
      </c>
      <c r="E24" s="1">
        <v>1136.8710000000001</v>
      </c>
      <c r="F24" s="1">
        <v>1037.5999999999999</v>
      </c>
      <c r="G24" s="1">
        <v>1099.5999999999999</v>
      </c>
      <c r="H24" s="1">
        <v>1276.3</v>
      </c>
      <c r="I24" s="1">
        <v>1372</v>
      </c>
      <c r="J24" s="1">
        <v>1707.7</v>
      </c>
      <c r="K24" s="1">
        <v>1761</v>
      </c>
      <c r="L24" s="1">
        <v>1883.4</v>
      </c>
      <c r="M24" s="1">
        <v>2065.9</v>
      </c>
      <c r="N24" s="1">
        <v>2137.8000000000002</v>
      </c>
      <c r="O24" s="1">
        <v>2334.6</v>
      </c>
      <c r="P24" s="1">
        <v>2733.4</v>
      </c>
      <c r="Q24" s="1">
        <v>2875.7</v>
      </c>
      <c r="R24" s="1">
        <v>3090.9</v>
      </c>
      <c r="S24" s="1">
        <v>3143.5</v>
      </c>
      <c r="T24" s="15"/>
      <c r="U24" s="15"/>
      <c r="V24" s="15"/>
      <c r="W24" t="s">
        <v>64</v>
      </c>
      <c r="X24" t="s">
        <v>24</v>
      </c>
      <c r="Y24" t="s">
        <v>111</v>
      </c>
      <c r="Z24" s="1">
        <v>1013.316</v>
      </c>
      <c r="AA24" s="1">
        <v>1073.2</v>
      </c>
      <c r="AB24" s="1">
        <v>998.2</v>
      </c>
      <c r="AC24" s="1">
        <v>1057.7</v>
      </c>
      <c r="AD24" s="1">
        <v>1281.7</v>
      </c>
      <c r="AE24" s="1">
        <v>1367.1</v>
      </c>
      <c r="AF24" s="1">
        <v>1672.8</v>
      </c>
      <c r="AG24" s="1">
        <v>1759.9</v>
      </c>
      <c r="AH24" s="1">
        <v>1821.9</v>
      </c>
      <c r="AI24" s="1">
        <v>2008.9</v>
      </c>
      <c r="AJ24" s="1">
        <v>2056.1</v>
      </c>
      <c r="AK24" s="1">
        <v>2258.9</v>
      </c>
      <c r="AL24" s="1">
        <v>2596.1</v>
      </c>
      <c r="AM24" s="1">
        <v>2781.8</v>
      </c>
      <c r="AN24" s="1">
        <v>2975.1</v>
      </c>
      <c r="AO24" s="1">
        <v>3028.1</v>
      </c>
    </row>
    <row r="25" spans="1:41">
      <c r="A25" t="s">
        <v>64</v>
      </c>
      <c r="B25" t="s">
        <v>25</v>
      </c>
      <c r="C25" t="s">
        <v>112</v>
      </c>
      <c r="D25" s="1">
        <v>931.67200000000003</v>
      </c>
      <c r="E25" s="1">
        <v>963.23299999999995</v>
      </c>
      <c r="F25" s="1">
        <v>1040.9000000000001</v>
      </c>
      <c r="G25" s="1">
        <v>1109.3</v>
      </c>
      <c r="H25" s="1">
        <v>1280.4000000000001</v>
      </c>
      <c r="I25" s="1">
        <v>1348.8</v>
      </c>
      <c r="J25" s="1">
        <v>1594.9</v>
      </c>
      <c r="K25" s="1">
        <v>1669.8</v>
      </c>
      <c r="L25" s="1">
        <v>1762.7</v>
      </c>
      <c r="M25" s="1">
        <v>2149.1</v>
      </c>
      <c r="N25" s="1">
        <v>2184.6999999999998</v>
      </c>
      <c r="O25" s="1">
        <v>2255.3000000000002</v>
      </c>
      <c r="P25" s="1">
        <v>2712.1</v>
      </c>
      <c r="Q25" s="1">
        <v>2647.2</v>
      </c>
      <c r="R25" s="1">
        <v>2780.5</v>
      </c>
      <c r="S25" s="1">
        <v>2976.6</v>
      </c>
      <c r="T25" s="15"/>
      <c r="U25" s="15"/>
      <c r="V25" s="15"/>
      <c r="W25" t="s">
        <v>64</v>
      </c>
      <c r="X25" t="s">
        <v>25</v>
      </c>
      <c r="Y25" t="s">
        <v>112</v>
      </c>
      <c r="Z25" s="1">
        <v>909.32899999999995</v>
      </c>
      <c r="AA25" s="1">
        <v>927.59100000000001</v>
      </c>
      <c r="AB25" s="1">
        <v>926.8</v>
      </c>
      <c r="AC25" s="1">
        <v>998.4</v>
      </c>
      <c r="AD25" s="1">
        <v>1170.0999999999999</v>
      </c>
      <c r="AE25" s="1">
        <v>1232.4000000000001</v>
      </c>
      <c r="AF25" s="1">
        <v>1505.9</v>
      </c>
      <c r="AG25" s="1">
        <v>1547.9</v>
      </c>
      <c r="AH25" s="1">
        <v>1656.3</v>
      </c>
      <c r="AI25" s="1">
        <v>1981.4</v>
      </c>
      <c r="AJ25" s="1">
        <v>2051.6999999999998</v>
      </c>
      <c r="AK25" s="1">
        <v>2121.6999999999998</v>
      </c>
      <c r="AL25" s="1">
        <v>2543</v>
      </c>
      <c r="AM25" s="1">
        <v>2540</v>
      </c>
      <c r="AN25" s="1">
        <v>2651.9</v>
      </c>
      <c r="AO25" s="1">
        <v>2865.5</v>
      </c>
    </row>
    <row r="26" spans="1:41">
      <c r="A26" t="s">
        <v>64</v>
      </c>
      <c r="B26" t="s">
        <v>26</v>
      </c>
      <c r="C26" t="s">
        <v>113</v>
      </c>
      <c r="D26" s="1">
        <v>1334.386</v>
      </c>
      <c r="E26" s="1">
        <v>1561.0540000000001</v>
      </c>
      <c r="F26" s="1">
        <v>1694.1</v>
      </c>
      <c r="G26" s="1">
        <v>1791.5</v>
      </c>
      <c r="H26" s="1">
        <v>2118.9</v>
      </c>
      <c r="I26" s="1">
        <v>2156</v>
      </c>
      <c r="J26" s="1">
        <v>2132.3000000000002</v>
      </c>
      <c r="K26" s="1">
        <v>2221</v>
      </c>
      <c r="L26" s="1">
        <v>2332.3000000000002</v>
      </c>
      <c r="M26" s="1">
        <v>2823.4</v>
      </c>
      <c r="N26" s="1">
        <v>2825.2</v>
      </c>
      <c r="O26" s="1">
        <v>3180.9</v>
      </c>
      <c r="P26" s="1">
        <v>3885</v>
      </c>
      <c r="Q26" s="1">
        <v>3539</v>
      </c>
      <c r="R26" s="1">
        <v>3822.8</v>
      </c>
      <c r="S26" s="1">
        <v>3886.7</v>
      </c>
      <c r="T26" s="15"/>
      <c r="U26" s="15"/>
      <c r="V26" s="15"/>
      <c r="W26" t="s">
        <v>64</v>
      </c>
      <c r="X26" t="s">
        <v>26</v>
      </c>
      <c r="Y26" t="s">
        <v>113</v>
      </c>
      <c r="Z26" s="1">
        <v>1323.5809999999999</v>
      </c>
      <c r="AA26" s="1">
        <v>1522.759</v>
      </c>
      <c r="AB26" s="1">
        <v>1632.5</v>
      </c>
      <c r="AC26" s="1">
        <v>1696.6</v>
      </c>
      <c r="AD26" s="1">
        <v>1995</v>
      </c>
      <c r="AE26" s="1">
        <v>2065.6999999999998</v>
      </c>
      <c r="AF26" s="1">
        <v>2060.6</v>
      </c>
      <c r="AG26" s="1">
        <v>2163.4</v>
      </c>
      <c r="AH26" s="1">
        <v>2300</v>
      </c>
      <c r="AI26" s="1">
        <v>2774.1</v>
      </c>
      <c r="AJ26" s="1">
        <v>2769.5</v>
      </c>
      <c r="AK26" s="1">
        <v>3057.3</v>
      </c>
      <c r="AL26" s="1">
        <v>3738.3</v>
      </c>
      <c r="AM26" s="1">
        <v>3421.4</v>
      </c>
      <c r="AN26" s="1">
        <v>3671.9</v>
      </c>
      <c r="AO26" s="1">
        <v>3754.6</v>
      </c>
    </row>
    <row r="27" spans="1:41">
      <c r="A27" t="s">
        <v>64</v>
      </c>
      <c r="B27" t="s">
        <v>30</v>
      </c>
      <c r="C27" t="s">
        <v>114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1">
        <v>2559.4</v>
      </c>
      <c r="O27" s="1">
        <v>2764.6</v>
      </c>
      <c r="P27" s="1">
        <v>3439.2</v>
      </c>
      <c r="Q27" s="1">
        <v>3627.5</v>
      </c>
      <c r="R27" s="1">
        <v>3637</v>
      </c>
      <c r="S27" s="1">
        <v>3703.4</v>
      </c>
      <c r="T27" s="15"/>
      <c r="U27" s="15"/>
      <c r="V27" s="15"/>
      <c r="W27" t="s">
        <v>64</v>
      </c>
      <c r="X27" t="s">
        <v>30</v>
      </c>
      <c r="Y27" t="s">
        <v>114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2405.1999999999998</v>
      </c>
      <c r="AK27" s="1">
        <v>2670.4</v>
      </c>
      <c r="AL27" s="1">
        <v>3296.9</v>
      </c>
      <c r="AM27" s="1">
        <v>3491.9</v>
      </c>
      <c r="AN27" s="1">
        <v>3419.9</v>
      </c>
      <c r="AO27" s="1">
        <v>3410.3</v>
      </c>
    </row>
    <row r="28" spans="1:41">
      <c r="A28" t="s">
        <v>65</v>
      </c>
      <c r="B28" t="s">
        <v>31</v>
      </c>
      <c r="C28" t="s">
        <v>116</v>
      </c>
      <c r="D28" s="1">
        <v>1016.574</v>
      </c>
      <c r="E28" s="1">
        <v>1039.605</v>
      </c>
      <c r="F28" s="1">
        <v>1109.2</v>
      </c>
      <c r="G28" s="1">
        <v>1180.5</v>
      </c>
      <c r="H28" s="1">
        <v>1300.5999999999999</v>
      </c>
      <c r="I28" s="1">
        <v>1328.7</v>
      </c>
      <c r="J28" s="1">
        <v>1695.2</v>
      </c>
      <c r="K28" s="1">
        <v>1760.1</v>
      </c>
      <c r="L28" s="1">
        <v>1819.9</v>
      </c>
      <c r="M28" s="1">
        <v>2077.5</v>
      </c>
      <c r="N28" s="1">
        <v>2179.4</v>
      </c>
      <c r="O28" s="1">
        <v>2457.1</v>
      </c>
      <c r="P28" s="1">
        <v>2853.5</v>
      </c>
      <c r="Q28" s="1">
        <v>2761.2</v>
      </c>
      <c r="R28" s="1">
        <v>3135.1</v>
      </c>
      <c r="S28" s="1">
        <v>3213.6</v>
      </c>
      <c r="T28" s="15"/>
      <c r="U28" s="15"/>
      <c r="V28" s="15"/>
      <c r="W28" t="s">
        <v>65</v>
      </c>
      <c r="X28" t="s">
        <v>31</v>
      </c>
      <c r="Y28" t="s">
        <v>116</v>
      </c>
      <c r="Z28" s="1">
        <v>1000.367</v>
      </c>
      <c r="AA28" s="1">
        <v>1007.139</v>
      </c>
      <c r="AB28" s="1">
        <v>1010.7</v>
      </c>
      <c r="AC28" s="1">
        <v>1035.9000000000001</v>
      </c>
      <c r="AD28" s="1">
        <v>1120</v>
      </c>
      <c r="AE28" s="1">
        <v>1193.5999999999999</v>
      </c>
      <c r="AF28" s="1">
        <v>1507.9</v>
      </c>
      <c r="AG28" s="1">
        <v>1569.6</v>
      </c>
      <c r="AH28" s="1">
        <v>1658.3</v>
      </c>
      <c r="AI28" s="1">
        <v>1819.2</v>
      </c>
      <c r="AJ28" s="1">
        <v>1933.3</v>
      </c>
      <c r="AK28" s="1">
        <v>2191.9</v>
      </c>
      <c r="AL28" s="1">
        <v>2570.4</v>
      </c>
      <c r="AM28" s="1">
        <v>2451.5</v>
      </c>
      <c r="AN28" s="1">
        <v>2814.5</v>
      </c>
      <c r="AO28" s="1">
        <v>2912.8</v>
      </c>
    </row>
    <row r="29" spans="1:41">
      <c r="A29" t="s">
        <v>65</v>
      </c>
      <c r="B29" t="s">
        <v>32</v>
      </c>
      <c r="C29" t="s">
        <v>117</v>
      </c>
      <c r="D29" s="1">
        <v>946.55399999999997</v>
      </c>
      <c r="E29" s="1">
        <v>941.31399999999996</v>
      </c>
      <c r="F29" s="1">
        <v>1022</v>
      </c>
      <c r="G29" s="1">
        <v>1102.8</v>
      </c>
      <c r="H29" s="1">
        <v>1260.3</v>
      </c>
      <c r="I29" s="1">
        <v>1283.7</v>
      </c>
      <c r="J29" s="1">
        <v>1455</v>
      </c>
      <c r="K29" s="1">
        <v>1538.4</v>
      </c>
      <c r="L29" s="1">
        <v>1672.5</v>
      </c>
      <c r="M29" s="1">
        <v>1831.2</v>
      </c>
      <c r="N29" s="1">
        <v>1955.7</v>
      </c>
      <c r="O29" s="1">
        <v>2176.8000000000002</v>
      </c>
      <c r="P29" s="1">
        <v>2335.6</v>
      </c>
      <c r="Q29" s="1">
        <v>2293.6</v>
      </c>
      <c r="R29" s="1">
        <v>2437.6999999999998</v>
      </c>
      <c r="S29" s="1">
        <v>2447.6999999999998</v>
      </c>
      <c r="T29" s="15"/>
      <c r="U29" s="15"/>
      <c r="V29" s="15"/>
      <c r="W29" t="s">
        <v>65</v>
      </c>
      <c r="X29" t="s">
        <v>32</v>
      </c>
      <c r="Y29" t="s">
        <v>117</v>
      </c>
      <c r="Z29" s="1">
        <v>914.34199999999998</v>
      </c>
      <c r="AA29" s="1">
        <v>908.47900000000004</v>
      </c>
      <c r="AB29" s="1">
        <v>899.2</v>
      </c>
      <c r="AC29" s="1">
        <v>932.7</v>
      </c>
      <c r="AD29" s="1">
        <v>1061.5</v>
      </c>
      <c r="AE29" s="1">
        <v>1123.5999999999999</v>
      </c>
      <c r="AF29" s="1">
        <v>1341.2</v>
      </c>
      <c r="AG29" s="1">
        <v>1390.7</v>
      </c>
      <c r="AH29" s="1">
        <v>1455.5</v>
      </c>
      <c r="AI29" s="1">
        <v>1681.1</v>
      </c>
      <c r="AJ29" s="1">
        <v>1693.6</v>
      </c>
      <c r="AK29" s="1">
        <v>1901.9</v>
      </c>
      <c r="AL29" s="1">
        <v>2013.5</v>
      </c>
      <c r="AM29" s="1">
        <v>1939.5</v>
      </c>
      <c r="AN29" s="1">
        <v>2209.9</v>
      </c>
      <c r="AO29" s="1">
        <v>2228.5</v>
      </c>
    </row>
    <row r="30" spans="1:41">
      <c r="A30" t="s">
        <v>65</v>
      </c>
      <c r="B30" t="s">
        <v>33</v>
      </c>
      <c r="C30" t="s">
        <v>118</v>
      </c>
      <c r="D30" s="1">
        <v>995.51599999999996</v>
      </c>
      <c r="E30" s="1">
        <v>957.904</v>
      </c>
      <c r="F30" s="1">
        <v>1004.3</v>
      </c>
      <c r="G30" s="1">
        <v>1116.9000000000001</v>
      </c>
      <c r="H30" s="1">
        <v>1220.4000000000001</v>
      </c>
      <c r="I30" s="1">
        <v>1271.0999999999999</v>
      </c>
      <c r="J30" s="1">
        <v>1556.9</v>
      </c>
      <c r="K30" s="1">
        <v>1610.8</v>
      </c>
      <c r="L30" s="1">
        <v>1696.7</v>
      </c>
      <c r="M30" s="1">
        <v>1887.4</v>
      </c>
      <c r="N30" s="1">
        <v>2021.3</v>
      </c>
      <c r="O30" s="1">
        <v>2200.1999999999998</v>
      </c>
      <c r="P30" s="1">
        <v>2700.7</v>
      </c>
      <c r="Q30" s="1">
        <v>2709.5</v>
      </c>
      <c r="R30" s="1">
        <v>2957</v>
      </c>
      <c r="S30" s="1">
        <v>3066.6</v>
      </c>
      <c r="T30" s="15"/>
      <c r="U30" s="15"/>
      <c r="V30" s="15"/>
      <c r="W30" t="s">
        <v>65</v>
      </c>
      <c r="X30" t="s">
        <v>33</v>
      </c>
      <c r="Y30" t="s">
        <v>118</v>
      </c>
      <c r="Z30" s="1">
        <v>960.351</v>
      </c>
      <c r="AA30" s="1">
        <v>906.19799999999998</v>
      </c>
      <c r="AB30" s="1">
        <v>943.7</v>
      </c>
      <c r="AC30" s="1">
        <v>1002.3</v>
      </c>
      <c r="AD30" s="1">
        <v>1066.5</v>
      </c>
      <c r="AE30" s="1">
        <v>1127.0999999999999</v>
      </c>
      <c r="AF30" s="1">
        <v>1410.9</v>
      </c>
      <c r="AG30" s="1">
        <v>1508.3</v>
      </c>
      <c r="AH30" s="1">
        <v>1586.3</v>
      </c>
      <c r="AI30" s="1">
        <v>1773.8</v>
      </c>
      <c r="AJ30" s="1">
        <v>1889</v>
      </c>
      <c r="AK30" s="1">
        <v>2075.9</v>
      </c>
      <c r="AL30" s="1">
        <v>2488.1</v>
      </c>
      <c r="AM30" s="1">
        <v>2469.6</v>
      </c>
      <c r="AN30" s="1">
        <v>2775.9</v>
      </c>
      <c r="AO30" s="1">
        <v>2887.6</v>
      </c>
    </row>
    <row r="31" spans="1:41">
      <c r="A31" t="s">
        <v>65</v>
      </c>
      <c r="B31" t="s">
        <v>34</v>
      </c>
      <c r="C31" t="s">
        <v>119</v>
      </c>
      <c r="D31" s="1">
        <v>1119.692</v>
      </c>
      <c r="E31" s="1">
        <v>1005.311</v>
      </c>
      <c r="F31" s="1">
        <v>995.9</v>
      </c>
      <c r="G31" s="1">
        <v>1111.0999999999999</v>
      </c>
      <c r="H31" s="1">
        <v>1311</v>
      </c>
      <c r="I31" s="1">
        <v>1358.7</v>
      </c>
      <c r="J31" s="1">
        <v>1662.1</v>
      </c>
      <c r="K31" s="1">
        <v>1703.4</v>
      </c>
      <c r="L31" s="1">
        <v>1811.7</v>
      </c>
      <c r="M31" s="1">
        <v>2017.9</v>
      </c>
      <c r="N31" s="1">
        <v>2063.5</v>
      </c>
      <c r="O31" s="1">
        <v>2390.5</v>
      </c>
      <c r="P31" s="1">
        <v>2764</v>
      </c>
      <c r="Q31" s="1">
        <v>2364.4</v>
      </c>
      <c r="R31" s="1">
        <v>2571</v>
      </c>
      <c r="S31" s="1">
        <v>2755.9</v>
      </c>
      <c r="T31" s="15"/>
      <c r="U31" s="15"/>
      <c r="V31" s="15"/>
      <c r="W31" t="s">
        <v>65</v>
      </c>
      <c r="X31" t="s">
        <v>34</v>
      </c>
      <c r="Y31" t="s">
        <v>119</v>
      </c>
      <c r="Z31" s="1">
        <v>1105.059</v>
      </c>
      <c r="AA31" s="1">
        <v>973.38199999999995</v>
      </c>
      <c r="AB31" s="1">
        <v>891.2</v>
      </c>
      <c r="AC31" s="1">
        <v>1017.2</v>
      </c>
      <c r="AD31" s="1">
        <v>1194.3</v>
      </c>
      <c r="AE31" s="1">
        <v>1263</v>
      </c>
      <c r="AF31" s="1">
        <v>1564.9</v>
      </c>
      <c r="AG31" s="1">
        <v>1615.1</v>
      </c>
      <c r="AH31" s="1">
        <v>1730.3</v>
      </c>
      <c r="AI31" s="1">
        <v>1908.4</v>
      </c>
      <c r="AJ31" s="1">
        <v>1908.9</v>
      </c>
      <c r="AK31" s="1">
        <v>2291.9</v>
      </c>
      <c r="AL31" s="1">
        <v>2589.9</v>
      </c>
      <c r="AM31" s="1">
        <v>2220.4</v>
      </c>
      <c r="AN31" s="1">
        <v>2435.5</v>
      </c>
      <c r="AO31" s="1">
        <v>2616.3000000000002</v>
      </c>
    </row>
    <row r="32" spans="1:41">
      <c r="A32" t="s">
        <v>65</v>
      </c>
      <c r="B32" t="s">
        <v>7</v>
      </c>
      <c r="C32" t="s">
        <v>150</v>
      </c>
      <c r="D32" s="1">
        <v>734.09900000000005</v>
      </c>
      <c r="E32" s="1">
        <v>1169.7460000000001</v>
      </c>
      <c r="F32" s="1">
        <v>785.3</v>
      </c>
      <c r="G32" s="1">
        <v>859.3</v>
      </c>
      <c r="H32" s="1">
        <v>1222.4000000000001</v>
      </c>
      <c r="I32" s="1">
        <v>1260.2</v>
      </c>
      <c r="J32" s="1">
        <v>1334.5</v>
      </c>
      <c r="K32" s="1">
        <v>1407.8</v>
      </c>
      <c r="L32" s="1">
        <v>1490.8</v>
      </c>
      <c r="M32" s="1">
        <v>1606.9</v>
      </c>
      <c r="N32" s="1">
        <v>1734.3</v>
      </c>
      <c r="O32" s="1">
        <v>2088.9</v>
      </c>
      <c r="P32" s="1">
        <v>2345.1999999999998</v>
      </c>
      <c r="Q32" s="1">
        <v>2156</v>
      </c>
      <c r="R32" s="1">
        <v>2410.6</v>
      </c>
      <c r="S32" s="1">
        <v>2434.3000000000002</v>
      </c>
      <c r="T32" s="15"/>
      <c r="U32" s="15"/>
      <c r="V32" s="15"/>
      <c r="W32" t="s">
        <v>65</v>
      </c>
      <c r="X32" t="s">
        <v>7</v>
      </c>
      <c r="Y32" t="s">
        <v>120</v>
      </c>
      <c r="Z32" s="1">
        <v>629.76300000000003</v>
      </c>
      <c r="AA32" s="1">
        <v>1093.011</v>
      </c>
      <c r="AB32" s="1">
        <v>693.3</v>
      </c>
      <c r="AC32" s="1">
        <v>752.7</v>
      </c>
      <c r="AD32" s="1">
        <v>922.7</v>
      </c>
      <c r="AE32" s="1">
        <v>1009.4</v>
      </c>
      <c r="AF32" s="1">
        <v>1107.3</v>
      </c>
      <c r="AG32" s="1">
        <v>1243.0999999999999</v>
      </c>
      <c r="AH32" s="1">
        <v>1315.1</v>
      </c>
      <c r="AI32" s="1">
        <v>1438.7</v>
      </c>
      <c r="AJ32" s="1">
        <v>1540</v>
      </c>
      <c r="AK32" s="1">
        <v>1894.5</v>
      </c>
      <c r="AL32" s="1">
        <v>2057.6999999999998</v>
      </c>
      <c r="AM32" s="1">
        <v>1917.5</v>
      </c>
      <c r="AN32" s="1">
        <v>2174.1</v>
      </c>
      <c r="AO32" s="1">
        <v>2205.3000000000002</v>
      </c>
    </row>
    <row r="33" spans="1:41">
      <c r="A33" t="s">
        <v>65</v>
      </c>
      <c r="B33" t="s">
        <v>8</v>
      </c>
      <c r="C33" t="s">
        <v>151</v>
      </c>
      <c r="D33" s="6" t="s">
        <v>56</v>
      </c>
      <c r="E33" s="1">
        <v>813.58699999999999</v>
      </c>
      <c r="F33" s="1">
        <v>959.6</v>
      </c>
      <c r="G33" s="1">
        <v>1101.9000000000001</v>
      </c>
      <c r="H33" s="1">
        <v>1171.4000000000001</v>
      </c>
      <c r="I33" s="1">
        <v>1217.9000000000001</v>
      </c>
      <c r="J33" s="1">
        <v>1341.8</v>
      </c>
      <c r="K33" s="1">
        <v>1421.9</v>
      </c>
      <c r="L33" s="1">
        <v>1496.2</v>
      </c>
      <c r="M33" s="1">
        <v>1749.8</v>
      </c>
      <c r="N33" s="1">
        <v>2054.6999999999998</v>
      </c>
      <c r="O33" s="1">
        <v>2188.3000000000002</v>
      </c>
      <c r="P33" s="1">
        <v>2164</v>
      </c>
      <c r="Q33" s="1">
        <v>1978.1</v>
      </c>
      <c r="R33" s="1">
        <v>2152.6</v>
      </c>
      <c r="S33" s="1">
        <v>2217.1</v>
      </c>
      <c r="T33" s="15"/>
      <c r="U33" s="15"/>
      <c r="V33" s="15"/>
      <c r="W33" t="s">
        <v>65</v>
      </c>
      <c r="X33" t="s">
        <v>8</v>
      </c>
      <c r="Y33" t="s">
        <v>125</v>
      </c>
      <c r="Z33" s="1" t="s">
        <v>56</v>
      </c>
      <c r="AA33" s="1">
        <v>773.22699999999998</v>
      </c>
      <c r="AB33" s="1">
        <v>864.8</v>
      </c>
      <c r="AC33" s="1">
        <v>925.7</v>
      </c>
      <c r="AD33" s="1">
        <v>1013.4</v>
      </c>
      <c r="AE33" s="1">
        <v>1087.4000000000001</v>
      </c>
      <c r="AF33" s="1">
        <v>1228.4000000000001</v>
      </c>
      <c r="AG33" s="1">
        <v>1281</v>
      </c>
      <c r="AH33" s="1">
        <v>1337.2</v>
      </c>
      <c r="AI33" s="1">
        <v>1593.5</v>
      </c>
      <c r="AJ33" s="1">
        <v>1726.2</v>
      </c>
      <c r="AK33" s="1">
        <v>2059.3000000000002</v>
      </c>
      <c r="AL33" s="1">
        <v>1973.1</v>
      </c>
      <c r="AM33" s="1">
        <v>1728.5</v>
      </c>
      <c r="AN33" s="1">
        <v>1950.5</v>
      </c>
      <c r="AO33" s="1">
        <v>2043.8</v>
      </c>
    </row>
    <row r="34" spans="1:41">
      <c r="A34" t="s">
        <v>65</v>
      </c>
      <c r="B34" t="s">
        <v>27</v>
      </c>
      <c r="C34" t="s">
        <v>152</v>
      </c>
      <c r="D34" s="1">
        <v>960.53</v>
      </c>
      <c r="E34" s="1">
        <v>1051.566</v>
      </c>
      <c r="F34" s="1">
        <v>1179.0999999999999</v>
      </c>
      <c r="G34" s="1">
        <v>1304.7</v>
      </c>
      <c r="H34" s="1">
        <v>1519.3</v>
      </c>
      <c r="I34" s="1">
        <v>1575.7</v>
      </c>
      <c r="J34" s="1">
        <v>1735.8</v>
      </c>
      <c r="K34" s="1">
        <v>1828.9</v>
      </c>
      <c r="L34" s="1">
        <v>1909.6</v>
      </c>
      <c r="M34" s="1">
        <v>2036</v>
      </c>
      <c r="N34" s="1">
        <v>2279.4</v>
      </c>
      <c r="O34" s="1">
        <v>2516.9</v>
      </c>
      <c r="P34" s="1">
        <v>2507.3000000000002</v>
      </c>
      <c r="Q34" s="1">
        <v>2304.4</v>
      </c>
      <c r="R34" s="1">
        <v>2572.6</v>
      </c>
      <c r="S34" s="1">
        <v>2879.3</v>
      </c>
      <c r="T34" s="15"/>
      <c r="U34" s="15"/>
      <c r="V34" s="15"/>
      <c r="W34" t="s">
        <v>65</v>
      </c>
      <c r="X34" t="s">
        <v>27</v>
      </c>
      <c r="Y34" t="s">
        <v>122</v>
      </c>
      <c r="Z34" s="1">
        <v>958.40200000000004</v>
      </c>
      <c r="AA34" s="1">
        <v>1041.1610000000001</v>
      </c>
      <c r="AB34" s="1">
        <v>1139.8</v>
      </c>
      <c r="AC34" s="1">
        <v>1184.8</v>
      </c>
      <c r="AD34" s="1">
        <v>1418.9</v>
      </c>
      <c r="AE34" s="1">
        <v>1502.2</v>
      </c>
      <c r="AF34" s="1">
        <v>1665.7</v>
      </c>
      <c r="AG34" s="1">
        <v>1752.9</v>
      </c>
      <c r="AH34" s="1">
        <v>1863.9</v>
      </c>
      <c r="AI34" s="1">
        <v>2091.5</v>
      </c>
      <c r="AJ34" s="1">
        <v>2185.1999999999998</v>
      </c>
      <c r="AK34" s="1">
        <v>2382.8000000000002</v>
      </c>
      <c r="AL34" s="1">
        <v>2444.9</v>
      </c>
      <c r="AM34" s="1">
        <v>2183.4</v>
      </c>
      <c r="AN34" s="1">
        <v>2492.8000000000002</v>
      </c>
      <c r="AO34" s="1">
        <v>2749</v>
      </c>
    </row>
    <row r="35" spans="1:41">
      <c r="A35" t="s">
        <v>65</v>
      </c>
      <c r="B35" t="s">
        <v>28</v>
      </c>
      <c r="C35" t="s">
        <v>153</v>
      </c>
      <c r="D35" s="1">
        <v>923.95100000000002</v>
      </c>
      <c r="E35" s="1">
        <v>1320.9</v>
      </c>
      <c r="F35" s="1">
        <v>1179.5</v>
      </c>
      <c r="G35" s="1">
        <v>1273.3</v>
      </c>
      <c r="H35" s="1">
        <v>1563</v>
      </c>
      <c r="I35" s="1">
        <v>1584.5</v>
      </c>
      <c r="J35" s="1">
        <v>1795.8</v>
      </c>
      <c r="K35" s="1">
        <v>1871.3</v>
      </c>
      <c r="L35" s="1">
        <v>1971.4</v>
      </c>
      <c r="M35" s="1">
        <v>2061.8000000000002</v>
      </c>
      <c r="N35" s="1">
        <v>2215.4</v>
      </c>
      <c r="O35" s="1">
        <v>2313.5</v>
      </c>
      <c r="P35" s="1">
        <v>2731.9</v>
      </c>
      <c r="Q35" s="1">
        <v>2579.3000000000002</v>
      </c>
      <c r="R35" s="1">
        <v>2850.7</v>
      </c>
      <c r="S35" s="1">
        <v>2884.3</v>
      </c>
      <c r="T35" s="15"/>
      <c r="U35" s="15"/>
      <c r="V35" s="15"/>
      <c r="W35" t="s">
        <v>65</v>
      </c>
      <c r="X35" t="s">
        <v>28</v>
      </c>
      <c r="Y35" t="s">
        <v>123</v>
      </c>
      <c r="Z35" s="1">
        <v>845.86800000000005</v>
      </c>
      <c r="AA35" s="1">
        <v>1192.7670000000001</v>
      </c>
      <c r="AB35" s="1">
        <v>1074.5999999999999</v>
      </c>
      <c r="AC35" s="1">
        <v>1118.3</v>
      </c>
      <c r="AD35" s="1">
        <v>1382.9</v>
      </c>
      <c r="AE35" s="1">
        <v>1470.8</v>
      </c>
      <c r="AF35" s="1">
        <v>1658.1</v>
      </c>
      <c r="AG35" s="1">
        <v>1739.5</v>
      </c>
      <c r="AH35" s="1">
        <v>1877.5</v>
      </c>
      <c r="AI35" s="1">
        <v>1896.6</v>
      </c>
      <c r="AJ35" s="1">
        <v>2028</v>
      </c>
      <c r="AK35" s="1">
        <v>2191.1999999999998</v>
      </c>
      <c r="AL35" s="1">
        <v>2655.1</v>
      </c>
      <c r="AM35" s="1">
        <v>2432.3000000000002</v>
      </c>
      <c r="AN35" s="1">
        <v>2761</v>
      </c>
      <c r="AO35" s="1">
        <v>2698.9</v>
      </c>
    </row>
    <row r="36" spans="1:41">
      <c r="A36" t="s">
        <v>65</v>
      </c>
      <c r="B36" t="s">
        <v>29</v>
      </c>
      <c r="C36" t="s">
        <v>154</v>
      </c>
      <c r="D36" s="6" t="s">
        <v>56</v>
      </c>
      <c r="E36" s="1">
        <v>1590.8219999999999</v>
      </c>
      <c r="F36" s="1">
        <v>1542.9</v>
      </c>
      <c r="G36" s="1">
        <v>1657.7</v>
      </c>
      <c r="H36" s="1">
        <v>1878.5</v>
      </c>
      <c r="I36" s="1">
        <v>1950.8</v>
      </c>
      <c r="J36" s="1">
        <v>2031.5</v>
      </c>
      <c r="K36" s="1">
        <v>2092.1999999999998</v>
      </c>
      <c r="L36" s="1">
        <v>2160.1</v>
      </c>
      <c r="M36" s="1">
        <v>2729.6</v>
      </c>
      <c r="N36" s="1">
        <v>2750.4</v>
      </c>
      <c r="O36" s="1">
        <v>2847.2</v>
      </c>
      <c r="P36" s="1">
        <v>3113.8</v>
      </c>
      <c r="Q36" s="1">
        <v>2876.7</v>
      </c>
      <c r="R36" s="1">
        <v>3086.5</v>
      </c>
      <c r="S36" s="1">
        <v>3208.7</v>
      </c>
      <c r="T36" s="15"/>
      <c r="U36" s="15"/>
      <c r="V36" s="15"/>
      <c r="W36" t="s">
        <v>65</v>
      </c>
      <c r="X36" t="s">
        <v>29</v>
      </c>
      <c r="Y36" t="s">
        <v>124</v>
      </c>
      <c r="Z36" s="1" t="s">
        <v>56</v>
      </c>
      <c r="AA36" s="1">
        <v>1575.4010000000001</v>
      </c>
      <c r="AB36" s="1">
        <v>1524.6</v>
      </c>
      <c r="AC36" s="1">
        <v>1616.2</v>
      </c>
      <c r="AD36" s="1">
        <v>1811.9</v>
      </c>
      <c r="AE36" s="1">
        <v>1931</v>
      </c>
      <c r="AF36" s="1">
        <v>1970</v>
      </c>
      <c r="AG36" s="1">
        <v>2057</v>
      </c>
      <c r="AH36" s="1">
        <v>2114.6999999999998</v>
      </c>
      <c r="AI36" s="1">
        <v>2642.3</v>
      </c>
      <c r="AJ36" s="1">
        <v>2603.9</v>
      </c>
      <c r="AK36" s="1">
        <v>2771.3</v>
      </c>
      <c r="AL36" s="1">
        <v>3020.4</v>
      </c>
      <c r="AM36" s="1">
        <v>2803.5</v>
      </c>
      <c r="AN36" s="1">
        <v>3038.5</v>
      </c>
      <c r="AO36" s="1">
        <v>3173</v>
      </c>
    </row>
    <row r="37" spans="1:41">
      <c r="A37" t="s">
        <v>65</v>
      </c>
      <c r="B37" t="s">
        <v>4</v>
      </c>
      <c r="C37" t="s">
        <v>155</v>
      </c>
      <c r="D37" s="1">
        <v>1524.1389999999999</v>
      </c>
      <c r="E37" s="1">
        <v>1728.9690000000001</v>
      </c>
      <c r="F37" s="1">
        <v>1643.9</v>
      </c>
      <c r="G37" s="1">
        <v>1741</v>
      </c>
      <c r="H37" s="1">
        <v>2124.6</v>
      </c>
      <c r="I37" s="1">
        <v>2164.8000000000002</v>
      </c>
      <c r="J37" s="1">
        <v>2359.8000000000002</v>
      </c>
      <c r="K37" s="1">
        <v>2454</v>
      </c>
      <c r="L37" s="1">
        <v>2527.4</v>
      </c>
      <c r="M37" s="1">
        <v>2847.6</v>
      </c>
      <c r="N37" s="1">
        <v>3114.2</v>
      </c>
      <c r="O37" s="1">
        <v>3227.3</v>
      </c>
      <c r="P37" s="1">
        <v>3835.5</v>
      </c>
      <c r="Q37" s="1">
        <v>3621</v>
      </c>
      <c r="R37" s="1">
        <v>3934.2</v>
      </c>
      <c r="S37" s="1">
        <v>3967.3</v>
      </c>
      <c r="T37" s="15"/>
      <c r="U37" s="15"/>
      <c r="V37" s="15"/>
      <c r="W37" t="s">
        <v>65</v>
      </c>
      <c r="X37" t="s">
        <v>4</v>
      </c>
      <c r="Y37" t="s">
        <v>4</v>
      </c>
      <c r="Z37" s="1">
        <v>1517.202</v>
      </c>
      <c r="AA37" s="1">
        <v>1727.442</v>
      </c>
      <c r="AB37" s="1">
        <v>1526.6</v>
      </c>
      <c r="AC37" s="1">
        <v>1646.9</v>
      </c>
      <c r="AD37" s="1">
        <v>2017.5</v>
      </c>
      <c r="AE37" s="1">
        <v>2130.6999999999998</v>
      </c>
      <c r="AF37" s="1">
        <v>2287.5</v>
      </c>
      <c r="AG37" s="1">
        <v>2391.3000000000002</v>
      </c>
      <c r="AH37" s="1">
        <v>2437.1</v>
      </c>
      <c r="AI37" s="1">
        <v>2663.7</v>
      </c>
      <c r="AJ37" s="1">
        <v>3020.3</v>
      </c>
      <c r="AK37" s="1">
        <v>3183.9</v>
      </c>
      <c r="AL37" s="1">
        <v>3708.3</v>
      </c>
      <c r="AM37" s="1">
        <v>3565.2</v>
      </c>
      <c r="AN37" s="1">
        <v>3826</v>
      </c>
      <c r="AO37" s="1">
        <v>3819.8</v>
      </c>
    </row>
    <row r="38" spans="1:41">
      <c r="A38" s="5" t="s">
        <v>66</v>
      </c>
      <c r="B38" s="5" t="s">
        <v>38</v>
      </c>
      <c r="C38" s="5" t="s">
        <v>157</v>
      </c>
      <c r="D38" s="6">
        <v>914.84900000000005</v>
      </c>
      <c r="E38" s="6">
        <v>991.00800000000004</v>
      </c>
      <c r="F38" s="6">
        <v>1049.2</v>
      </c>
      <c r="G38" s="6">
        <v>1126.8</v>
      </c>
      <c r="H38" s="6">
        <v>1296.0999999999999</v>
      </c>
      <c r="I38" s="6">
        <v>1337.8</v>
      </c>
      <c r="J38" s="6">
        <v>1510.6</v>
      </c>
      <c r="K38" s="6">
        <v>1580.9</v>
      </c>
      <c r="L38" s="6">
        <v>1667.3</v>
      </c>
      <c r="M38" s="6">
        <v>1885.8</v>
      </c>
      <c r="N38" s="6">
        <v>1981.7</v>
      </c>
      <c r="O38" s="6">
        <v>2180.6</v>
      </c>
      <c r="P38" s="6">
        <v>2702.6</v>
      </c>
      <c r="Q38" s="6">
        <v>2617.5</v>
      </c>
      <c r="R38" s="6">
        <v>2784.9</v>
      </c>
      <c r="S38" s="6">
        <v>2911.5</v>
      </c>
      <c r="T38" s="15"/>
      <c r="U38" s="15"/>
      <c r="V38" s="15"/>
      <c r="W38" s="5" t="s">
        <v>66</v>
      </c>
      <c r="X38" s="5" t="s">
        <v>38</v>
      </c>
      <c r="Y38" s="5" t="s">
        <v>156</v>
      </c>
      <c r="Z38" s="6">
        <v>845.60299999999995</v>
      </c>
      <c r="AA38" s="6">
        <v>906.36</v>
      </c>
      <c r="AB38" s="6">
        <v>883.7</v>
      </c>
      <c r="AC38" s="6">
        <v>949.4</v>
      </c>
      <c r="AD38" s="6">
        <v>1071.9000000000001</v>
      </c>
      <c r="AE38" s="6">
        <v>1133.3</v>
      </c>
      <c r="AF38" s="6">
        <v>1303.2</v>
      </c>
      <c r="AG38" s="6">
        <v>1384.4</v>
      </c>
      <c r="AH38" s="6">
        <v>1477</v>
      </c>
      <c r="AI38" s="6">
        <v>1662.9</v>
      </c>
      <c r="AJ38" s="6">
        <v>1777.7</v>
      </c>
      <c r="AK38" s="6">
        <v>1969.4</v>
      </c>
      <c r="AL38" s="6">
        <v>2424.5</v>
      </c>
      <c r="AM38" s="6">
        <v>2374.1</v>
      </c>
      <c r="AN38" s="6">
        <v>2542.3000000000002</v>
      </c>
      <c r="AO38" s="6">
        <v>2661.1</v>
      </c>
    </row>
    <row r="39" spans="1:41">
      <c r="P39" s="2"/>
      <c r="AI39" s="2"/>
      <c r="AK39" s="1"/>
      <c r="AL39" s="2"/>
    </row>
    <row r="40" spans="1:41">
      <c r="A40" s="3" t="s">
        <v>58</v>
      </c>
      <c r="B40" s="3" t="s">
        <v>57</v>
      </c>
      <c r="C40" s="3" t="s">
        <v>87</v>
      </c>
      <c r="D40" s="9" t="s">
        <v>55</v>
      </c>
      <c r="E40" s="9" t="s">
        <v>54</v>
      </c>
      <c r="F40" s="9" t="s">
        <v>53</v>
      </c>
      <c r="G40" s="9" t="s">
        <v>52</v>
      </c>
      <c r="H40" s="9" t="s">
        <v>50</v>
      </c>
      <c r="I40" s="9" t="s">
        <v>49</v>
      </c>
      <c r="J40" s="9" t="s">
        <v>48</v>
      </c>
      <c r="K40" s="9" t="s">
        <v>47</v>
      </c>
      <c r="L40" s="9" t="s">
        <v>46</v>
      </c>
      <c r="M40" s="9" t="s">
        <v>45</v>
      </c>
      <c r="N40" s="9" t="s">
        <v>44</v>
      </c>
      <c r="O40" s="9" t="s">
        <v>41</v>
      </c>
      <c r="P40" s="9" t="s">
        <v>42</v>
      </c>
      <c r="Q40" s="9" t="s">
        <v>2</v>
      </c>
      <c r="R40" s="9" t="s">
        <v>3</v>
      </c>
      <c r="S40" s="9" t="s">
        <v>40</v>
      </c>
      <c r="W40" s="3" t="s">
        <v>58</v>
      </c>
      <c r="X40" s="3" t="s">
        <v>57</v>
      </c>
      <c r="Y40" s="3" t="s">
        <v>87</v>
      </c>
      <c r="Z40" s="9" t="s">
        <v>55</v>
      </c>
      <c r="AA40" s="9" t="s">
        <v>54</v>
      </c>
      <c r="AB40" s="9" t="s">
        <v>53</v>
      </c>
      <c r="AC40" s="9" t="s">
        <v>52</v>
      </c>
      <c r="AD40" s="9" t="s">
        <v>50</v>
      </c>
      <c r="AE40" s="9" t="s">
        <v>49</v>
      </c>
      <c r="AF40" s="9" t="s">
        <v>48</v>
      </c>
      <c r="AG40" s="9" t="s">
        <v>47</v>
      </c>
      <c r="AH40" s="9" t="s">
        <v>46</v>
      </c>
      <c r="AI40" s="9" t="s">
        <v>45</v>
      </c>
      <c r="AJ40" s="9" t="s">
        <v>44</v>
      </c>
      <c r="AK40" s="9" t="s">
        <v>41</v>
      </c>
      <c r="AL40" s="9" t="s">
        <v>42</v>
      </c>
      <c r="AM40" s="9" t="s">
        <v>2</v>
      </c>
      <c r="AN40" s="9" t="s">
        <v>3</v>
      </c>
      <c r="AO40" s="9" t="s">
        <v>40</v>
      </c>
    </row>
    <row r="41" spans="1:41">
      <c r="A41" t="s">
        <v>61</v>
      </c>
      <c r="B41" t="s">
        <v>12</v>
      </c>
      <c r="C41" t="s">
        <v>89</v>
      </c>
      <c r="D41" s="1"/>
      <c r="E41" s="1">
        <f>(E4-D4)/D4*100</f>
        <v>8.4727579086359146</v>
      </c>
      <c r="F41" s="1">
        <f t="shared" ref="F41:S41" si="0">(F4-E4)/E4*100</f>
        <v>5.3912040230245335</v>
      </c>
      <c r="G41" s="1">
        <f t="shared" si="0"/>
        <v>7.0046009836585901</v>
      </c>
      <c r="H41" s="1">
        <f t="shared" si="0"/>
        <v>5.3006153161835563</v>
      </c>
      <c r="I41" s="1">
        <f t="shared" si="0"/>
        <v>2.5626584060827837</v>
      </c>
      <c r="J41" s="1">
        <f t="shared" si="0"/>
        <v>2.7937946183415741</v>
      </c>
      <c r="K41" s="1">
        <f t="shared" si="0"/>
        <v>4.7011686143572682</v>
      </c>
      <c r="L41" s="1">
        <f t="shared" si="0"/>
        <v>5.9123668601313737</v>
      </c>
      <c r="M41" s="1">
        <f t="shared" si="0"/>
        <v>4.2514753703480759</v>
      </c>
      <c r="N41" s="1">
        <f t="shared" si="0"/>
        <v>0.77402957486135993</v>
      </c>
      <c r="O41" s="1">
        <f t="shared" si="0"/>
        <v>9.9793648973976925</v>
      </c>
      <c r="P41" s="1">
        <f t="shared" si="0"/>
        <v>25.19414186688903</v>
      </c>
      <c r="Q41" s="1">
        <f t="shared" si="0"/>
        <v>-8.7173722992381713</v>
      </c>
      <c r="R41" s="1">
        <f t="shared" si="0"/>
        <v>9.4677794499931753</v>
      </c>
      <c r="S41" s="1">
        <f t="shared" si="0"/>
        <v>6.2117235345581756</v>
      </c>
      <c r="W41" t="s">
        <v>61</v>
      </c>
      <c r="X41" t="s">
        <v>12</v>
      </c>
      <c r="Y41" t="s">
        <v>89</v>
      </c>
      <c r="Z41" s="1"/>
      <c r="AA41" s="1">
        <f>(AA4-Z4)/Z4*100</f>
        <v>9.2759630238815589</v>
      </c>
      <c r="AB41" s="1">
        <f t="shared" ref="AB41:AO41" si="1">(AB4-AA4)/AA4*100</f>
        <v>-5.1574300263936212</v>
      </c>
      <c r="AC41" s="1">
        <f t="shared" si="1"/>
        <v>4.5012056800928697</v>
      </c>
      <c r="AD41" s="1">
        <f t="shared" si="1"/>
        <v>10.811041791299889</v>
      </c>
      <c r="AE41" s="1">
        <f t="shared" si="1"/>
        <v>4.6274872744099955</v>
      </c>
      <c r="AF41" s="1">
        <f t="shared" si="1"/>
        <v>2.093468966533989</v>
      </c>
      <c r="AG41" s="1">
        <f t="shared" si="1"/>
        <v>4.4043321299638993</v>
      </c>
      <c r="AH41" s="1">
        <f t="shared" si="1"/>
        <v>4.5573997233748331</v>
      </c>
      <c r="AI41" s="1">
        <f t="shared" si="1"/>
        <v>2.1165420993451947</v>
      </c>
      <c r="AJ41" s="1">
        <f t="shared" si="1"/>
        <v>4.1323919943001455</v>
      </c>
      <c r="AK41" s="1">
        <f t="shared" si="1"/>
        <v>9.404739690240719</v>
      </c>
      <c r="AL41" s="1">
        <f t="shared" si="1"/>
        <v>21.848882824492563</v>
      </c>
      <c r="AM41" s="1">
        <f t="shared" si="1"/>
        <v>-7.3628219484882296</v>
      </c>
      <c r="AN41" s="1">
        <f t="shared" si="1"/>
        <v>13.206406769416731</v>
      </c>
      <c r="AO41" s="1">
        <f t="shared" si="1"/>
        <v>6.0686954974194744</v>
      </c>
    </row>
    <row r="42" spans="1:41">
      <c r="A42" t="s">
        <v>61</v>
      </c>
      <c r="B42" t="s">
        <v>11</v>
      </c>
      <c r="C42" t="s">
        <v>90</v>
      </c>
      <c r="D42" s="1"/>
      <c r="E42" s="1">
        <f t="shared" ref="E42:S42" si="2">(E5-D5)/D5*100</f>
        <v>10.065261292653712</v>
      </c>
      <c r="F42" s="1">
        <f t="shared" si="2"/>
        <v>13.516144880643353</v>
      </c>
      <c r="G42" s="1">
        <f t="shared" si="2"/>
        <v>8.2499752401703432</v>
      </c>
      <c r="H42" s="1">
        <f t="shared" si="2"/>
        <v>19.094236047575485</v>
      </c>
      <c r="I42" s="1">
        <f t="shared" si="2"/>
        <v>3.2495966812629602</v>
      </c>
      <c r="J42" s="1">
        <f t="shared" si="2"/>
        <v>6.0565476190476257</v>
      </c>
      <c r="K42" s="1">
        <f t="shared" si="2"/>
        <v>3.6551143538655753</v>
      </c>
      <c r="L42" s="1">
        <f t="shared" si="2"/>
        <v>6.910321489001686</v>
      </c>
      <c r="M42" s="1">
        <f t="shared" si="2"/>
        <v>6.1028108381868886</v>
      </c>
      <c r="N42" s="1">
        <f t="shared" si="2"/>
        <v>3.9140811455847198</v>
      </c>
      <c r="O42" s="1">
        <f t="shared" si="2"/>
        <v>10.323840146991284</v>
      </c>
      <c r="P42" s="1">
        <f t="shared" si="2"/>
        <v>19.55865514728842</v>
      </c>
      <c r="Q42" s="1">
        <f t="shared" si="2"/>
        <v>-6.2946195368274376</v>
      </c>
      <c r="R42" s="1">
        <f t="shared" si="2"/>
        <v>9.151723497166218</v>
      </c>
      <c r="S42" s="1">
        <f t="shared" si="2"/>
        <v>3.6772216547497489</v>
      </c>
      <c r="W42" t="s">
        <v>61</v>
      </c>
      <c r="X42" t="s">
        <v>11</v>
      </c>
      <c r="Y42" t="s">
        <v>90</v>
      </c>
      <c r="Z42" s="1"/>
      <c r="AA42" s="1">
        <f t="shared" ref="AA42:AO42" si="3">(AA5-Z5)/Z5*100</f>
        <v>9.5527937427741367</v>
      </c>
      <c r="AB42" s="1">
        <f t="shared" si="3"/>
        <v>8.9099538251714208</v>
      </c>
      <c r="AC42" s="1">
        <f t="shared" si="3"/>
        <v>4.0776907393497162</v>
      </c>
      <c r="AD42" s="1">
        <f t="shared" si="3"/>
        <v>17.362614702546651</v>
      </c>
      <c r="AE42" s="1">
        <f t="shared" si="3"/>
        <v>4.0586840024598132</v>
      </c>
      <c r="AF42" s="1">
        <f t="shared" si="3"/>
        <v>11.295905445335581</v>
      </c>
      <c r="AG42" s="1">
        <f t="shared" si="3"/>
        <v>4.1872108017901883</v>
      </c>
      <c r="AH42" s="1">
        <f t="shared" si="3"/>
        <v>8.1834728795049223</v>
      </c>
      <c r="AI42" s="1">
        <f t="shared" si="3"/>
        <v>5.4243219597550238</v>
      </c>
      <c r="AJ42" s="1">
        <f t="shared" si="3"/>
        <v>5.8410469198850938</v>
      </c>
      <c r="AK42" s="1">
        <f t="shared" si="3"/>
        <v>7.1652593486127829</v>
      </c>
      <c r="AL42" s="1">
        <f t="shared" si="3"/>
        <v>19.839036470058545</v>
      </c>
      <c r="AM42" s="1">
        <f t="shared" si="3"/>
        <v>-5.1331423472502777</v>
      </c>
      <c r="AN42" s="1">
        <f t="shared" si="3"/>
        <v>10.094059405940598</v>
      </c>
      <c r="AO42" s="1">
        <f t="shared" si="3"/>
        <v>3.4668825037096953</v>
      </c>
    </row>
    <row r="43" spans="1:41">
      <c r="A43" t="s">
        <v>61</v>
      </c>
      <c r="B43" t="s">
        <v>13</v>
      </c>
      <c r="C43" t="s">
        <v>91</v>
      </c>
      <c r="D43" s="1"/>
      <c r="E43" s="1">
        <f t="shared" ref="E43:S43" si="4">(E6-D6)/D6*100</f>
        <v>0.33277720646928943</v>
      </c>
      <c r="F43" s="1">
        <f t="shared" si="4"/>
        <v>-4.6281977999530444</v>
      </c>
      <c r="G43" s="1">
        <f t="shared" si="4"/>
        <v>8.2761860028182159</v>
      </c>
      <c r="H43" s="1">
        <f t="shared" si="4"/>
        <v>24.145410376540013</v>
      </c>
      <c r="I43" s="1">
        <f t="shared" si="4"/>
        <v>3.9974841009154947</v>
      </c>
      <c r="J43" s="1">
        <f t="shared" si="4"/>
        <v>10.24796720650494</v>
      </c>
      <c r="K43" s="1">
        <f t="shared" si="4"/>
        <v>4.6263562111422702</v>
      </c>
      <c r="L43" s="1">
        <f t="shared" si="4"/>
        <v>3.1226332653655642</v>
      </c>
      <c r="M43" s="1">
        <f t="shared" si="4"/>
        <v>6.270832156375346</v>
      </c>
      <c r="N43" s="1">
        <f t="shared" si="4"/>
        <v>0.97815108181383714</v>
      </c>
      <c r="O43" s="1">
        <f t="shared" si="4"/>
        <v>6.0226375361937405</v>
      </c>
      <c r="P43" s="1">
        <f t="shared" si="4"/>
        <v>22.806494860717997</v>
      </c>
      <c r="Q43" s="1">
        <f t="shared" si="4"/>
        <v>-3.1861555879023022</v>
      </c>
      <c r="R43" s="1">
        <f t="shared" si="4"/>
        <v>7.0957233544938232</v>
      </c>
      <c r="S43" s="1">
        <f t="shared" si="4"/>
        <v>7.9943844323987046</v>
      </c>
      <c r="W43" t="s">
        <v>61</v>
      </c>
      <c r="X43" t="s">
        <v>13</v>
      </c>
      <c r="Y43" t="s">
        <v>91</v>
      </c>
      <c r="Z43" s="1"/>
      <c r="AA43" s="1">
        <f t="shared" ref="AA43:AO43" si="5">(AA6-Z6)/Z6*100</f>
        <v>-7.8110432086065096</v>
      </c>
      <c r="AB43" s="1">
        <f t="shared" si="5"/>
        <v>-8.1648348223665614</v>
      </c>
      <c r="AC43" s="1">
        <f t="shared" si="5"/>
        <v>10.44334975369458</v>
      </c>
      <c r="AD43" s="1">
        <f t="shared" si="5"/>
        <v>11.249876102686105</v>
      </c>
      <c r="AE43" s="1">
        <f t="shared" si="5"/>
        <v>6.967213114754081</v>
      </c>
      <c r="AF43" s="1">
        <f t="shared" si="5"/>
        <v>15.358987173080136</v>
      </c>
      <c r="AG43" s="1">
        <f t="shared" si="5"/>
        <v>8.3465703971119058</v>
      </c>
      <c r="AH43" s="1">
        <f t="shared" si="5"/>
        <v>3.8251366120218644</v>
      </c>
      <c r="AI43" s="1">
        <f t="shared" si="5"/>
        <v>7.0667522464698278</v>
      </c>
      <c r="AJ43" s="1">
        <f t="shared" si="5"/>
        <v>0.59348959894491282</v>
      </c>
      <c r="AK43" s="1">
        <f t="shared" si="5"/>
        <v>7.6042908224076218</v>
      </c>
      <c r="AL43" s="1">
        <f t="shared" si="5"/>
        <v>22.984049623393886</v>
      </c>
      <c r="AM43" s="1">
        <f t="shared" si="5"/>
        <v>-1.4725749797351986</v>
      </c>
      <c r="AN43" s="1">
        <f t="shared" si="5"/>
        <v>6.5039535627770793</v>
      </c>
      <c r="AO43" s="1">
        <f t="shared" si="5"/>
        <v>7.789030984464854</v>
      </c>
    </row>
    <row r="44" spans="1:41">
      <c r="A44" t="s">
        <v>61</v>
      </c>
      <c r="B44" t="s">
        <v>14</v>
      </c>
      <c r="C44" t="s">
        <v>92</v>
      </c>
      <c r="D44" s="1"/>
      <c r="E44" s="1">
        <f t="shared" ref="E44:S44" si="6">(E7-D7)/D7*100</f>
        <v>-0.45785742418274317</v>
      </c>
      <c r="F44" s="1">
        <f t="shared" si="6"/>
        <v>1.6947755411576524</v>
      </c>
      <c r="G44" s="1">
        <f t="shared" si="6"/>
        <v>6.0144281429845217</v>
      </c>
      <c r="H44" s="1">
        <f t="shared" si="6"/>
        <v>3.9452557534979662</v>
      </c>
      <c r="I44" s="1">
        <f t="shared" si="6"/>
        <v>4.6561235748436891</v>
      </c>
      <c r="J44" s="1">
        <f t="shared" si="6"/>
        <v>22.287039640146201</v>
      </c>
      <c r="K44" s="1">
        <f t="shared" si="6"/>
        <v>4.4715213518018251</v>
      </c>
      <c r="L44" s="1">
        <f t="shared" si="6"/>
        <v>6.1341255432689659</v>
      </c>
      <c r="M44" s="1">
        <f t="shared" si="6"/>
        <v>10.620982790794105</v>
      </c>
      <c r="N44" s="1">
        <f t="shared" si="6"/>
        <v>-1.6259781640972693</v>
      </c>
      <c r="O44" s="1">
        <f t="shared" si="6"/>
        <v>9.9218824426026355</v>
      </c>
      <c r="P44" s="1">
        <f t="shared" si="6"/>
        <v>10.317632274559102</v>
      </c>
      <c r="Q44" s="1">
        <f t="shared" si="6"/>
        <v>-10.436797863147154</v>
      </c>
      <c r="R44" s="1">
        <f t="shared" si="6"/>
        <v>17.907109337309777</v>
      </c>
      <c r="S44" s="1">
        <f t="shared" si="6"/>
        <v>3.2658830531170855</v>
      </c>
      <c r="W44" t="s">
        <v>61</v>
      </c>
      <c r="X44" t="s">
        <v>14</v>
      </c>
      <c r="Y44" t="s">
        <v>92</v>
      </c>
      <c r="Z44" s="1"/>
      <c r="AA44" s="1">
        <f t="shared" ref="AA44:AO44" si="7">(AA7-Z7)/Z7*100</f>
        <v>-2.0064103755493341</v>
      </c>
      <c r="AB44" s="1">
        <f t="shared" si="7"/>
        <v>-4.0222215325408852</v>
      </c>
      <c r="AC44" s="1">
        <f t="shared" si="7"/>
        <v>8.155932812359648</v>
      </c>
      <c r="AD44" s="1">
        <f t="shared" si="7"/>
        <v>5.1739888713562152</v>
      </c>
      <c r="AE44" s="1">
        <f t="shared" si="7"/>
        <v>3.7744788376500278</v>
      </c>
      <c r="AF44" s="1">
        <f t="shared" si="7"/>
        <v>24.387460051742504</v>
      </c>
      <c r="AG44" s="1">
        <f t="shared" si="7"/>
        <v>4.7225790664953839</v>
      </c>
      <c r="AH44" s="1">
        <f t="shared" si="7"/>
        <v>5.4792920147204836</v>
      </c>
      <c r="AI44" s="1">
        <f t="shared" si="7"/>
        <v>11.519078473722102</v>
      </c>
      <c r="AJ44" s="1">
        <f t="shared" si="7"/>
        <v>-1.7976858519143886</v>
      </c>
      <c r="AK44" s="1">
        <f t="shared" si="7"/>
        <v>7.9140328697850828</v>
      </c>
      <c r="AL44" s="1">
        <f t="shared" si="7"/>
        <v>9.8313027179006642</v>
      </c>
      <c r="AM44" s="1">
        <f t="shared" si="7"/>
        <v>-8.2515573001109352</v>
      </c>
      <c r="AN44" s="1">
        <f t="shared" si="7"/>
        <v>15.127418154761891</v>
      </c>
      <c r="AO44" s="1">
        <f t="shared" si="7"/>
        <v>3.9140445126630889</v>
      </c>
    </row>
    <row r="45" spans="1:41">
      <c r="A45" t="s">
        <v>61</v>
      </c>
      <c r="B45" t="s">
        <v>15</v>
      </c>
      <c r="C45" t="s">
        <v>93</v>
      </c>
      <c r="D45" s="1"/>
      <c r="E45" s="1">
        <f t="shared" ref="E45:S45" si="8">(E8-D8)/D8*100</f>
        <v>16.781359685074833</v>
      </c>
      <c r="F45" s="1">
        <f t="shared" si="8"/>
        <v>-21.520805020638846</v>
      </c>
      <c r="G45" s="1">
        <f t="shared" si="8"/>
        <v>8.0064655172413755</v>
      </c>
      <c r="H45" s="1">
        <f t="shared" si="8"/>
        <v>24.11453656589844</v>
      </c>
      <c r="I45" s="1">
        <f t="shared" si="8"/>
        <v>4.5418006430868161</v>
      </c>
      <c r="J45" s="1">
        <f t="shared" si="8"/>
        <v>3.7754709727028</v>
      </c>
      <c r="K45" s="1">
        <f t="shared" si="8"/>
        <v>3.4010077059869657</v>
      </c>
      <c r="L45" s="1">
        <f t="shared" si="8"/>
        <v>9.4876388391257684</v>
      </c>
      <c r="M45" s="1">
        <f t="shared" si="8"/>
        <v>15.465671837162114</v>
      </c>
      <c r="N45" s="1">
        <f t="shared" si="8"/>
        <v>5.4302233306881273</v>
      </c>
      <c r="O45" s="1">
        <f t="shared" si="8"/>
        <v>6.2795698924731163</v>
      </c>
      <c r="P45" s="1">
        <f t="shared" si="8"/>
        <v>11.523674625657627</v>
      </c>
      <c r="Q45" s="1">
        <f t="shared" si="8"/>
        <v>-5.0485348816111646</v>
      </c>
      <c r="R45" s="1">
        <f t="shared" si="8"/>
        <v>10.504944346247532</v>
      </c>
      <c r="S45" s="1">
        <f t="shared" si="8"/>
        <v>5.1832958671969607</v>
      </c>
      <c r="W45" t="s">
        <v>61</v>
      </c>
      <c r="X45" t="s">
        <v>15</v>
      </c>
      <c r="Y45" t="s">
        <v>93</v>
      </c>
      <c r="Z45" s="1"/>
      <c r="AA45" s="1">
        <f t="shared" ref="AA45:AO45" si="9">(AA8-Z8)/Z8*100</f>
        <v>8.6386264634731855</v>
      </c>
      <c r="AB45" s="1">
        <f t="shared" si="9"/>
        <v>-17.763660242509388</v>
      </c>
      <c r="AC45" s="1">
        <f t="shared" si="9"/>
        <v>5.2924791086351002</v>
      </c>
      <c r="AD45" s="1">
        <f t="shared" si="9"/>
        <v>21.737213403880073</v>
      </c>
      <c r="AE45" s="1">
        <f t="shared" si="9"/>
        <v>8.6743933357479133</v>
      </c>
      <c r="AF45" s="1">
        <f t="shared" si="9"/>
        <v>3.8993501083152768</v>
      </c>
      <c r="AG45" s="1">
        <f t="shared" si="9"/>
        <v>6.7602245388933406</v>
      </c>
      <c r="AH45" s="1">
        <f t="shared" si="9"/>
        <v>8.3226921054608241</v>
      </c>
      <c r="AI45" s="1">
        <f t="shared" si="9"/>
        <v>16.233270924346449</v>
      </c>
      <c r="AJ45" s="1">
        <f t="shared" si="9"/>
        <v>3.800262498508534</v>
      </c>
      <c r="AK45" s="1">
        <f t="shared" si="9"/>
        <v>6.7302718547042879</v>
      </c>
      <c r="AL45" s="1">
        <f t="shared" si="9"/>
        <v>10.818524501884767</v>
      </c>
      <c r="AM45" s="1">
        <f t="shared" si="9"/>
        <v>-4.0235191214344805</v>
      </c>
      <c r="AN45" s="1">
        <f t="shared" si="9"/>
        <v>8.8805630094678811</v>
      </c>
      <c r="AO45" s="1">
        <f t="shared" si="9"/>
        <v>5.6312485468495659</v>
      </c>
    </row>
    <row r="46" spans="1:41">
      <c r="A46" t="s">
        <v>61</v>
      </c>
      <c r="B46" t="s">
        <v>16</v>
      </c>
      <c r="C46" t="s">
        <v>95</v>
      </c>
      <c r="D46" s="1"/>
      <c r="E46" s="1">
        <f t="shared" ref="E46:S46" si="10">(E9-D9)/D9*100</f>
        <v>19.728559759753946</v>
      </c>
      <c r="F46" s="1">
        <f t="shared" si="10"/>
        <v>-0.40943574794144133</v>
      </c>
      <c r="G46" s="1">
        <f t="shared" si="10"/>
        <v>8.5272893586746594</v>
      </c>
      <c r="H46" s="1">
        <f t="shared" si="10"/>
        <v>11.921708185053378</v>
      </c>
      <c r="I46" s="1">
        <f t="shared" si="10"/>
        <v>2.2843276713245908</v>
      </c>
      <c r="J46" s="1">
        <f t="shared" si="10"/>
        <v>16.050392670157052</v>
      </c>
      <c r="K46" s="1">
        <f t="shared" si="10"/>
        <v>3.982799943606373</v>
      </c>
      <c r="L46" s="1">
        <f t="shared" si="10"/>
        <v>7.5045759609518035</v>
      </c>
      <c r="M46" s="1">
        <f t="shared" si="10"/>
        <v>0.65582040610418035</v>
      </c>
      <c r="N46" s="1">
        <f t="shared" si="10"/>
        <v>13.243954391680232</v>
      </c>
      <c r="O46" s="1">
        <f t="shared" si="10"/>
        <v>8.3591502544810883</v>
      </c>
      <c r="P46" s="1">
        <f t="shared" si="10"/>
        <v>7.8878848215653123</v>
      </c>
      <c r="Q46" s="1">
        <f t="shared" si="10"/>
        <v>-2.9528676888131571</v>
      </c>
      <c r="R46" s="1">
        <f t="shared" si="10"/>
        <v>6.2999804954164134</v>
      </c>
      <c r="S46" s="1">
        <f t="shared" si="10"/>
        <v>3.5091743119266057</v>
      </c>
      <c r="W46" t="s">
        <v>61</v>
      </c>
      <c r="X46" t="s">
        <v>16</v>
      </c>
      <c r="Y46" t="s">
        <v>95</v>
      </c>
      <c r="Z46" s="1"/>
      <c r="AA46" s="1">
        <f t="shared" ref="AA46:AO46" si="11">(AA9-Z9)/Z9*100</f>
        <v>21.814946479220456</v>
      </c>
      <c r="AB46" s="1">
        <f t="shared" si="11"/>
        <v>-5.2275550560733395</v>
      </c>
      <c r="AC46" s="1">
        <f t="shared" si="11"/>
        <v>7.133121308496146</v>
      </c>
      <c r="AD46" s="1">
        <f t="shared" si="11"/>
        <v>11.938083121289218</v>
      </c>
      <c r="AE46" s="1">
        <f t="shared" si="11"/>
        <v>2.9645766243606699</v>
      </c>
      <c r="AF46" s="1">
        <f t="shared" si="11"/>
        <v>22.307055468678136</v>
      </c>
      <c r="AG46" s="1">
        <f t="shared" si="11"/>
        <v>6.6410950661853336</v>
      </c>
      <c r="AH46" s="1">
        <f t="shared" si="11"/>
        <v>4.4784540517666969</v>
      </c>
      <c r="AI46" s="1">
        <f t="shared" si="11"/>
        <v>1.9171054407992345</v>
      </c>
      <c r="AJ46" s="1">
        <f t="shared" si="11"/>
        <v>12.657305603391187</v>
      </c>
      <c r="AK46" s="1">
        <f t="shared" si="11"/>
        <v>7.8429066964548095</v>
      </c>
      <c r="AL46" s="1">
        <f t="shared" si="11"/>
        <v>8.8644169437932803</v>
      </c>
      <c r="AM46" s="1">
        <f t="shared" si="11"/>
        <v>-2.7292303069758121</v>
      </c>
      <c r="AN46" s="1">
        <f t="shared" si="11"/>
        <v>6.7081960461284869</v>
      </c>
      <c r="AO46" s="1">
        <f t="shared" si="11"/>
        <v>2.7645100593428951</v>
      </c>
    </row>
    <row r="47" spans="1:41">
      <c r="A47" t="s">
        <v>61</v>
      </c>
      <c r="B47" t="s">
        <v>17</v>
      </c>
      <c r="C47" t="s">
        <v>94</v>
      </c>
      <c r="D47" s="1"/>
      <c r="E47" s="1">
        <f t="shared" ref="E47:S47" si="12">(E10-D10)/D10*100</f>
        <v>-2.5492007169764918E-2</v>
      </c>
      <c r="F47" s="1">
        <f t="shared" si="12"/>
        <v>28.704572922872146</v>
      </c>
      <c r="G47" s="1">
        <f t="shared" si="12"/>
        <v>7.658137882018484</v>
      </c>
      <c r="H47" s="1">
        <f t="shared" si="12"/>
        <v>15.580128734114536</v>
      </c>
      <c r="I47" s="1">
        <f t="shared" si="12"/>
        <v>2.9415964586605772</v>
      </c>
      <c r="J47" s="1">
        <f t="shared" si="12"/>
        <v>7.4490220557636349</v>
      </c>
      <c r="K47" s="1">
        <f t="shared" si="12"/>
        <v>2.4528789052414148</v>
      </c>
      <c r="L47" s="1">
        <f t="shared" si="12"/>
        <v>7.0564516129032251</v>
      </c>
      <c r="M47" s="1">
        <f t="shared" si="12"/>
        <v>9.9105461393596901</v>
      </c>
      <c r="N47" s="1">
        <f t="shared" si="12"/>
        <v>3.4107946026986533</v>
      </c>
      <c r="O47" s="1">
        <f t="shared" si="12"/>
        <v>6.0632734427587707</v>
      </c>
      <c r="P47" s="1">
        <f t="shared" si="12"/>
        <v>21.919546963483693</v>
      </c>
      <c r="Q47" s="1">
        <f t="shared" si="12"/>
        <v>-2.7868983743092777</v>
      </c>
      <c r="R47" s="1">
        <f t="shared" si="12"/>
        <v>2.7349864074470562</v>
      </c>
      <c r="S47" s="1">
        <f t="shared" si="12"/>
        <v>2.1810600593376672</v>
      </c>
      <c r="W47" t="s">
        <v>61</v>
      </c>
      <c r="X47" t="s">
        <v>17</v>
      </c>
      <c r="Y47" t="s">
        <v>94</v>
      </c>
      <c r="Z47" s="1"/>
      <c r="AA47" s="1">
        <f t="shared" ref="AA47:AO47" si="13">(AA10-Z10)/Z10*100</f>
        <v>3.0880644940903208</v>
      </c>
      <c r="AB47" s="1">
        <f t="shared" si="13"/>
        <v>10.507955825736996</v>
      </c>
      <c r="AC47" s="1">
        <f t="shared" si="13"/>
        <v>11.689019736124735</v>
      </c>
      <c r="AD47" s="1">
        <f t="shared" si="13"/>
        <v>13.726447329883836</v>
      </c>
      <c r="AE47" s="1">
        <f t="shared" si="13"/>
        <v>5.8631642201047258</v>
      </c>
      <c r="AF47" s="1">
        <f t="shared" si="13"/>
        <v>11.563412260784942</v>
      </c>
      <c r="AG47" s="1">
        <f t="shared" si="13"/>
        <v>8.060764646024138</v>
      </c>
      <c r="AH47" s="1">
        <f t="shared" si="13"/>
        <v>4.5604358646667089</v>
      </c>
      <c r="AI47" s="1">
        <f t="shared" si="13"/>
        <v>7.5201029269861746</v>
      </c>
      <c r="AJ47" s="1">
        <f t="shared" si="13"/>
        <v>3.6137369869570337</v>
      </c>
      <c r="AK47" s="1">
        <f t="shared" si="13"/>
        <v>6.5827462755514503</v>
      </c>
      <c r="AL47" s="1">
        <f t="shared" si="13"/>
        <v>17.352909307617292</v>
      </c>
      <c r="AM47" s="1">
        <f t="shared" si="13"/>
        <v>-3.9287198190295887</v>
      </c>
      <c r="AN47" s="1">
        <f t="shared" si="13"/>
        <v>5.3531955790485384</v>
      </c>
      <c r="AO47" s="1">
        <f t="shared" si="13"/>
        <v>2.3672687465790956</v>
      </c>
    </row>
    <row r="48" spans="1:41">
      <c r="A48" t="s">
        <v>61</v>
      </c>
      <c r="B48" t="s">
        <v>18</v>
      </c>
      <c r="C48" t="s">
        <v>97</v>
      </c>
      <c r="D48" s="1"/>
      <c r="E48" s="1">
        <f t="shared" ref="E48:S48" si="14">(E11-D11)/D11*100</f>
        <v>-7.1937025840554654</v>
      </c>
      <c r="F48" s="1">
        <f t="shared" si="14"/>
        <v>22.452411429664899</v>
      </c>
      <c r="G48" s="1">
        <f t="shared" si="14"/>
        <v>12.655380608500055</v>
      </c>
      <c r="H48" s="1">
        <f t="shared" si="14"/>
        <v>10.992013451029848</v>
      </c>
      <c r="I48" s="1">
        <f t="shared" si="14"/>
        <v>1.9977277030865281</v>
      </c>
      <c r="J48" s="1">
        <f t="shared" si="14"/>
        <v>8.2428292954608704</v>
      </c>
      <c r="K48" s="1">
        <f t="shared" si="14"/>
        <v>4.6908498413515183</v>
      </c>
      <c r="L48" s="1">
        <f t="shared" si="14"/>
        <v>6.9954128440367054</v>
      </c>
      <c r="M48" s="1">
        <f t="shared" si="14"/>
        <v>19.759608023273611</v>
      </c>
      <c r="N48" s="1">
        <f t="shared" si="14"/>
        <v>9.5889535255385798</v>
      </c>
      <c r="O48" s="1">
        <f t="shared" si="14"/>
        <v>10.190748410429915</v>
      </c>
      <c r="P48" s="1">
        <f t="shared" si="14"/>
        <v>18.512440444679715</v>
      </c>
      <c r="Q48" s="1">
        <f t="shared" si="14"/>
        <v>1.3132621610756285</v>
      </c>
      <c r="R48" s="1">
        <f t="shared" si="14"/>
        <v>0.99201975221551075</v>
      </c>
      <c r="S48" s="1">
        <f t="shared" si="14"/>
        <v>1.6807823277743823</v>
      </c>
      <c r="W48" t="s">
        <v>61</v>
      </c>
      <c r="X48" t="s">
        <v>18</v>
      </c>
      <c r="Y48" t="s">
        <v>97</v>
      </c>
      <c r="Z48" s="1"/>
      <c r="AA48" s="1">
        <f t="shared" ref="AA48:AO48" si="15">(AA11-Z11)/Z11*100</f>
        <v>-1.8812997483770675</v>
      </c>
      <c r="AB48" s="1">
        <f t="shared" si="15"/>
        <v>0.99302325233442645</v>
      </c>
      <c r="AC48" s="1">
        <f t="shared" si="15"/>
        <v>8.7259259259259228</v>
      </c>
      <c r="AD48" s="1">
        <f t="shared" si="15"/>
        <v>10.859790162147439</v>
      </c>
      <c r="AE48" s="1">
        <f t="shared" si="15"/>
        <v>5.6784660766961563</v>
      </c>
      <c r="AF48" s="1">
        <f t="shared" si="15"/>
        <v>16.445685043033276</v>
      </c>
      <c r="AG48" s="1">
        <f t="shared" si="15"/>
        <v>8.7095485417499052</v>
      </c>
      <c r="AH48" s="1">
        <f t="shared" si="15"/>
        <v>6.5325248070562196</v>
      </c>
      <c r="AI48" s="1">
        <f t="shared" si="15"/>
        <v>12.600258732212152</v>
      </c>
      <c r="AJ48" s="1">
        <f t="shared" si="15"/>
        <v>12.591911764705891</v>
      </c>
      <c r="AK48" s="1">
        <f t="shared" si="15"/>
        <v>9.8639455782312915</v>
      </c>
      <c r="AL48" s="1">
        <f t="shared" si="15"/>
        <v>16.235294117647062</v>
      </c>
      <c r="AM48" s="1">
        <f t="shared" si="15"/>
        <v>0.55401662049860767</v>
      </c>
      <c r="AN48" s="1">
        <f t="shared" si="15"/>
        <v>4.9321890230981218</v>
      </c>
      <c r="AO48" s="1">
        <f t="shared" si="15"/>
        <v>4.341899328520209</v>
      </c>
    </row>
    <row r="49" spans="1:41">
      <c r="A49" t="s">
        <v>61</v>
      </c>
      <c r="B49" t="s">
        <v>35</v>
      </c>
      <c r="C49" t="s">
        <v>96</v>
      </c>
      <c r="D49" s="1"/>
      <c r="E49" s="1">
        <f t="shared" ref="E49:S49" si="16">(E12-D12)/D12*100</f>
        <v>16.150341859554562</v>
      </c>
      <c r="F49" s="1">
        <f t="shared" si="16"/>
        <v>-9.5287324914388023</v>
      </c>
      <c r="G49" s="1">
        <f t="shared" si="16"/>
        <v>5.3139595225739535</v>
      </c>
      <c r="H49" s="1">
        <f t="shared" si="16"/>
        <v>17.108504976840436</v>
      </c>
      <c r="I49" s="1">
        <f t="shared" si="16"/>
        <v>4.9482453925776282</v>
      </c>
      <c r="J49" s="1">
        <f t="shared" si="16"/>
        <v>21.040814690080996</v>
      </c>
      <c r="K49" s="1">
        <f t="shared" si="16"/>
        <v>4.193441536932756</v>
      </c>
      <c r="L49" s="1">
        <f t="shared" si="16"/>
        <v>6.8158697863682631</v>
      </c>
      <c r="M49" s="1">
        <f t="shared" si="16"/>
        <v>15.107142857142856</v>
      </c>
      <c r="N49" s="1">
        <f t="shared" si="16"/>
        <v>1.1531699245009801</v>
      </c>
      <c r="O49" s="1">
        <f t="shared" si="16"/>
        <v>13.194621951842949</v>
      </c>
      <c r="P49" s="1">
        <f t="shared" si="16"/>
        <v>12.248216059976528</v>
      </c>
      <c r="Q49" s="1">
        <f t="shared" si="16"/>
        <v>1.3358010782972485</v>
      </c>
      <c r="R49" s="1">
        <f t="shared" si="16"/>
        <v>10.636861748590491</v>
      </c>
      <c r="S49" s="1">
        <f t="shared" si="16"/>
        <v>4.4751480351695614</v>
      </c>
      <c r="W49" t="s">
        <v>61</v>
      </c>
      <c r="X49" t="s">
        <v>35</v>
      </c>
      <c r="Y49" t="s">
        <v>96</v>
      </c>
      <c r="Z49" s="1"/>
      <c r="AA49" s="1">
        <f t="shared" ref="AA49:AO49" si="17">(AA12-Z12)/Z12*100</f>
        <v>13.696632072556753</v>
      </c>
      <c r="AB49" s="1">
        <f t="shared" si="17"/>
        <v>-6.3120706261315025</v>
      </c>
      <c r="AC49" s="1">
        <f t="shared" si="17"/>
        <v>5.2575450570544895</v>
      </c>
      <c r="AD49" s="1">
        <f t="shared" si="17"/>
        <v>16.879432624113466</v>
      </c>
      <c r="AE49" s="1">
        <f t="shared" si="17"/>
        <v>5.7125520110957089</v>
      </c>
      <c r="AF49" s="1">
        <f t="shared" si="17"/>
        <v>21.197211972119721</v>
      </c>
      <c r="AG49" s="1">
        <f t="shared" si="17"/>
        <v>6.4479025710419453</v>
      </c>
      <c r="AH49" s="1">
        <f t="shared" si="17"/>
        <v>5.8539375834233871</v>
      </c>
      <c r="AI49" s="1">
        <f t="shared" si="17"/>
        <v>12.291341419478792</v>
      </c>
      <c r="AJ49" s="1">
        <f t="shared" si="17"/>
        <v>2.65226458478157</v>
      </c>
      <c r="AK49" s="1">
        <f t="shared" si="17"/>
        <v>11.027764754909624</v>
      </c>
      <c r="AL49" s="1">
        <f t="shared" si="17"/>
        <v>12.217321948015393</v>
      </c>
      <c r="AM49" s="1">
        <f t="shared" si="17"/>
        <v>1.67238063383226</v>
      </c>
      <c r="AN49" s="1">
        <f t="shared" si="17"/>
        <v>9.840447405214233</v>
      </c>
      <c r="AO49" s="1">
        <f t="shared" si="17"/>
        <v>4.8144959005653067</v>
      </c>
    </row>
    <row r="50" spans="1:41">
      <c r="A50" t="s">
        <v>61</v>
      </c>
      <c r="B50" t="s">
        <v>10</v>
      </c>
      <c r="C50" t="s">
        <v>139</v>
      </c>
      <c r="D50" s="1"/>
      <c r="E50" s="1"/>
      <c r="F50" s="1">
        <f t="shared" ref="F50:S50" si="18">(F13-E13)/E13*100</f>
        <v>16.362447671169321</v>
      </c>
      <c r="G50" s="1">
        <f t="shared" si="18"/>
        <v>5.6702699203831894</v>
      </c>
      <c r="H50" s="1">
        <f t="shared" si="18"/>
        <v>13.947932618683003</v>
      </c>
      <c r="I50" s="1">
        <f t="shared" si="18"/>
        <v>2.0266637995914443</v>
      </c>
      <c r="J50" s="1">
        <f t="shared" si="18"/>
        <v>14.768955160967371</v>
      </c>
      <c r="K50" s="1">
        <f t="shared" si="18"/>
        <v>4.5496281333211073</v>
      </c>
      <c r="L50" s="1">
        <f t="shared" si="18"/>
        <v>3.6314934352083523</v>
      </c>
      <c r="M50" s="1">
        <f t="shared" si="18"/>
        <v>16.309322033898312</v>
      </c>
      <c r="N50" s="1">
        <f t="shared" si="18"/>
        <v>24.270465226419898</v>
      </c>
      <c r="O50" s="1">
        <f t="shared" si="18"/>
        <v>2.7058720060977448</v>
      </c>
      <c r="P50" s="1">
        <f t="shared" si="18"/>
        <v>-1.6269909231032709</v>
      </c>
      <c r="Q50" s="1">
        <f t="shared" si="18"/>
        <v>3.2903899721448493</v>
      </c>
      <c r="R50" s="1">
        <f t="shared" si="18"/>
        <v>2.4327209393786142</v>
      </c>
      <c r="S50" s="1">
        <f t="shared" si="18"/>
        <v>8.9458095655989425</v>
      </c>
      <c r="W50" t="s">
        <v>61</v>
      </c>
      <c r="X50" t="s">
        <v>10</v>
      </c>
      <c r="Y50" t="s">
        <v>139</v>
      </c>
      <c r="Z50" s="1"/>
      <c r="AA50" s="1"/>
      <c r="AB50" s="1">
        <f t="shared" ref="AB50:AO50" si="19">(AB13-AA13)/AA13*100</f>
        <v>13.678570341279247</v>
      </c>
      <c r="AC50" s="1">
        <f t="shared" si="19"/>
        <v>4.7469201928227163</v>
      </c>
      <c r="AD50" s="1">
        <f t="shared" si="19"/>
        <v>13.704058804729952</v>
      </c>
      <c r="AE50" s="1">
        <f t="shared" si="19"/>
        <v>4.1879813367811565</v>
      </c>
      <c r="AF50" s="1">
        <f t="shared" si="19"/>
        <v>15.571382324376815</v>
      </c>
      <c r="AG50" s="1">
        <f t="shared" si="19"/>
        <v>4.7478991596638567</v>
      </c>
      <c r="AH50" s="1">
        <f t="shared" si="19"/>
        <v>2.9014574140928096</v>
      </c>
      <c r="AI50" s="1">
        <f t="shared" si="19"/>
        <v>16.675329175329175</v>
      </c>
      <c r="AJ50" s="1">
        <f t="shared" si="19"/>
        <v>23.483554829608728</v>
      </c>
      <c r="AK50" s="1">
        <f t="shared" si="19"/>
        <v>2.5372775372775402</v>
      </c>
      <c r="AL50" s="1">
        <f t="shared" si="19"/>
        <v>-3.4947812829834723</v>
      </c>
      <c r="AM50" s="1">
        <f t="shared" si="19"/>
        <v>4.7849070360918704</v>
      </c>
      <c r="AN50" s="1">
        <f t="shared" si="19"/>
        <v>1.5627265083645037</v>
      </c>
      <c r="AO50" s="1">
        <f t="shared" si="19"/>
        <v>11.090493862403655</v>
      </c>
    </row>
    <row r="51" spans="1:41">
      <c r="A51" t="s">
        <v>62</v>
      </c>
      <c r="B51" t="s">
        <v>5</v>
      </c>
      <c r="C51" t="s">
        <v>99</v>
      </c>
      <c r="D51" s="1"/>
      <c r="E51" s="1">
        <f t="shared" ref="E51:S51" si="20">(E14-D14)/D14*100</f>
        <v>13.713467662965979</v>
      </c>
      <c r="F51" s="1">
        <f t="shared" si="20"/>
        <v>20.678168650676358</v>
      </c>
      <c r="G51" s="1">
        <f t="shared" si="20"/>
        <v>7.1423843251472734</v>
      </c>
      <c r="H51" s="1">
        <f t="shared" si="20"/>
        <v>17.465711108365259</v>
      </c>
      <c r="I51" s="1">
        <f t="shared" si="20"/>
        <v>1.2833324567401299</v>
      </c>
      <c r="J51" s="1">
        <f t="shared" si="20"/>
        <v>6.5950044139793205</v>
      </c>
      <c r="K51" s="1">
        <f t="shared" si="20"/>
        <v>3.7511570127149612</v>
      </c>
      <c r="L51" s="1">
        <f t="shared" si="20"/>
        <v>8.0058224163027667</v>
      </c>
      <c r="M51" s="1">
        <f t="shared" si="20"/>
        <v>24.850013042344163</v>
      </c>
      <c r="N51" s="1">
        <f t="shared" si="20"/>
        <v>1.6157114005153432</v>
      </c>
      <c r="O51" s="1">
        <f t="shared" si="20"/>
        <v>8.9849907477212074</v>
      </c>
      <c r="P51" s="1">
        <f t="shared" si="20"/>
        <v>27.895862155703675</v>
      </c>
      <c r="Q51" s="1">
        <f t="shared" si="20"/>
        <v>0.74491100403185484</v>
      </c>
      <c r="R51" s="1">
        <f t="shared" si="20"/>
        <v>8.8947997754947661</v>
      </c>
      <c r="S51" s="1">
        <f t="shared" si="20"/>
        <v>2.1894048045894747</v>
      </c>
      <c r="W51" t="s">
        <v>62</v>
      </c>
      <c r="X51" t="s">
        <v>5</v>
      </c>
      <c r="Y51" t="s">
        <v>99</v>
      </c>
      <c r="Z51" s="1"/>
      <c r="AA51" s="1">
        <f t="shared" ref="AA51:AO51" si="21">(AA14-Z14)/Z14*100</f>
        <v>12.784712321206806</v>
      </c>
      <c r="AB51" s="1">
        <f t="shared" si="21"/>
        <v>20.010863368671913</v>
      </c>
      <c r="AC51" s="1">
        <f t="shared" si="21"/>
        <v>8.0598029221882381</v>
      </c>
      <c r="AD51" s="1">
        <f t="shared" si="21"/>
        <v>17.07439783661405</v>
      </c>
      <c r="AE51" s="1">
        <f t="shared" si="21"/>
        <v>1.1119467125053744</v>
      </c>
      <c r="AF51" s="1">
        <f t="shared" si="21"/>
        <v>6.3698666524996064</v>
      </c>
      <c r="AG51" s="1">
        <f t="shared" si="21"/>
        <v>5.6537808410748198</v>
      </c>
      <c r="AH51" s="1">
        <f t="shared" si="21"/>
        <v>6.665406069774038</v>
      </c>
      <c r="AI51" s="1">
        <f t="shared" si="21"/>
        <v>23.741357915263244</v>
      </c>
      <c r="AJ51" s="1">
        <f t="shared" si="21"/>
        <v>2.3924644532789006</v>
      </c>
      <c r="AK51" s="1">
        <f t="shared" si="21"/>
        <v>9.0524327538563689</v>
      </c>
      <c r="AL51" s="1">
        <f t="shared" si="21"/>
        <v>27.542739840266872</v>
      </c>
      <c r="AM51" s="1">
        <f t="shared" si="21"/>
        <v>0.22633537873453374</v>
      </c>
      <c r="AN51" s="1">
        <f t="shared" si="21"/>
        <v>10.74421638982286</v>
      </c>
      <c r="AO51" s="1">
        <f t="shared" si="21"/>
        <v>2.0232916440094084</v>
      </c>
    </row>
    <row r="52" spans="1:41">
      <c r="A52" t="s">
        <v>62</v>
      </c>
      <c r="B52" t="s">
        <v>6</v>
      </c>
      <c r="C52" t="s">
        <v>101</v>
      </c>
      <c r="D52" s="1"/>
      <c r="E52" s="1">
        <f t="shared" ref="E52:S52" si="22">(E15-D15)/D15*100</f>
        <v>6.8299439205266408</v>
      </c>
      <c r="F52" s="1">
        <f t="shared" si="22"/>
        <v>10.891504026465668</v>
      </c>
      <c r="G52" s="1">
        <f t="shared" si="22"/>
        <v>6.3590116279069768</v>
      </c>
      <c r="H52" s="1">
        <f t="shared" si="22"/>
        <v>11.769730099077551</v>
      </c>
      <c r="I52" s="1">
        <f t="shared" si="22"/>
        <v>4.0195628916399313</v>
      </c>
      <c r="J52" s="1">
        <f t="shared" si="22"/>
        <v>11.004995592124592</v>
      </c>
      <c r="K52" s="1">
        <f t="shared" si="22"/>
        <v>6.2938451356717344</v>
      </c>
      <c r="L52" s="1">
        <f t="shared" si="22"/>
        <v>3.9349978208081717</v>
      </c>
      <c r="M52" s="1">
        <f t="shared" si="22"/>
        <v>13.868088420295932</v>
      </c>
      <c r="N52" s="1">
        <f t="shared" si="22"/>
        <v>5.4555976430976454</v>
      </c>
      <c r="O52" s="1">
        <f t="shared" si="22"/>
        <v>9.9426290845597496</v>
      </c>
      <c r="P52" s="1">
        <f t="shared" si="22"/>
        <v>38.714946909882919</v>
      </c>
      <c r="Q52" s="1">
        <f t="shared" si="22"/>
        <v>-2.9800457965325453</v>
      </c>
      <c r="R52" s="1">
        <f t="shared" si="22"/>
        <v>2.9603155871742044</v>
      </c>
      <c r="S52" s="1">
        <f t="shared" si="22"/>
        <v>5.115106264531561</v>
      </c>
      <c r="W52" t="s">
        <v>62</v>
      </c>
      <c r="X52" t="s">
        <v>6</v>
      </c>
      <c r="Y52" t="s">
        <v>101</v>
      </c>
      <c r="Z52" s="1"/>
      <c r="AA52" s="1">
        <f t="shared" ref="AA52:AO52" si="23">(AA15-Z15)/Z15*100</f>
        <v>5.2850940325603606</v>
      </c>
      <c r="AB52" s="1">
        <f t="shared" si="23"/>
        <v>-1.8875842203182331</v>
      </c>
      <c r="AC52" s="1">
        <f t="shared" si="23"/>
        <v>6.3474007507678261</v>
      </c>
      <c r="AD52" s="1">
        <f t="shared" si="23"/>
        <v>8.8244732056904489</v>
      </c>
      <c r="AE52" s="1">
        <f t="shared" si="23"/>
        <v>7.7059170434440718</v>
      </c>
      <c r="AF52" s="1">
        <f t="shared" si="23"/>
        <v>13.277970432560688</v>
      </c>
      <c r="AG52" s="1">
        <f t="shared" si="23"/>
        <v>9.3369854185128567</v>
      </c>
      <c r="AH52" s="1">
        <f t="shared" si="23"/>
        <v>5.8650162098437892</v>
      </c>
      <c r="AI52" s="1">
        <f t="shared" si="23"/>
        <v>13.070712694877503</v>
      </c>
      <c r="AJ52" s="1">
        <f t="shared" si="23"/>
        <v>8.1496983872953397</v>
      </c>
      <c r="AK52" s="1">
        <f t="shared" si="23"/>
        <v>13.864541832669316</v>
      </c>
      <c r="AL52" s="1">
        <f t="shared" si="23"/>
        <v>33.290012996101169</v>
      </c>
      <c r="AM52" s="1">
        <f t="shared" si="23"/>
        <v>-0.60751518787969017</v>
      </c>
      <c r="AN52" s="1">
        <f t="shared" si="23"/>
        <v>3.2598853003320287</v>
      </c>
      <c r="AO52" s="1">
        <f t="shared" si="23"/>
        <v>4.9071908798596802</v>
      </c>
    </row>
    <row r="53" spans="1:41">
      <c r="A53" t="s">
        <v>62</v>
      </c>
      <c r="B53" t="s">
        <v>9</v>
      </c>
      <c r="C53" t="s">
        <v>102</v>
      </c>
      <c r="D53" s="1"/>
      <c r="E53" s="1">
        <f t="shared" ref="E53:S53" si="24">(E16-D16)/D16*100</f>
        <v>12.385587845445599</v>
      </c>
      <c r="F53" s="1">
        <f t="shared" si="24"/>
        <v>-2.4134751836008923</v>
      </c>
      <c r="G53" s="1">
        <f t="shared" si="24"/>
        <v>7.7322936972059777</v>
      </c>
      <c r="H53" s="1">
        <f t="shared" si="24"/>
        <v>13.413751507840777</v>
      </c>
      <c r="I53" s="1">
        <f t="shared" si="24"/>
        <v>4.3395022335673206</v>
      </c>
      <c r="J53" s="1">
        <f t="shared" si="24"/>
        <v>20.499490316004067</v>
      </c>
      <c r="K53" s="1">
        <f t="shared" si="24"/>
        <v>4.8811437272650409</v>
      </c>
      <c r="L53" s="1">
        <f t="shared" si="24"/>
        <v>5.9122439103081108</v>
      </c>
      <c r="M53" s="1">
        <f t="shared" si="24"/>
        <v>4.9501180412763688</v>
      </c>
      <c r="N53" s="1">
        <f t="shared" si="24"/>
        <v>5.5801465786227489</v>
      </c>
      <c r="O53" s="1">
        <f t="shared" si="24"/>
        <v>17.092783505154642</v>
      </c>
      <c r="P53" s="1">
        <f t="shared" si="24"/>
        <v>16.693079767564704</v>
      </c>
      <c r="Q53" s="1">
        <f t="shared" si="24"/>
        <v>-2.1175997183240236</v>
      </c>
      <c r="R53" s="1">
        <f t="shared" si="24"/>
        <v>10.241521068859209</v>
      </c>
      <c r="S53" s="1">
        <f t="shared" si="24"/>
        <v>4.9643406516571105</v>
      </c>
      <c r="W53" t="s">
        <v>62</v>
      </c>
      <c r="X53" t="s">
        <v>9</v>
      </c>
      <c r="Y53" t="s">
        <v>102</v>
      </c>
      <c r="Z53" s="1"/>
      <c r="AA53" s="1">
        <f t="shared" ref="AA53:AO53" si="25">(AA16-Z16)/Z16*100</f>
        <v>9.0118116285221461</v>
      </c>
      <c r="AB53" s="1">
        <f t="shared" si="25"/>
        <v>-5.7424867884008126</v>
      </c>
      <c r="AC53" s="1">
        <f t="shared" si="25"/>
        <v>6.0891012794820405</v>
      </c>
      <c r="AD53" s="1">
        <f t="shared" si="25"/>
        <v>9.7500726532984459</v>
      </c>
      <c r="AE53" s="1">
        <f t="shared" si="25"/>
        <v>7.2818747517542706</v>
      </c>
      <c r="AF53" s="1">
        <f t="shared" si="25"/>
        <v>19.955572010366538</v>
      </c>
      <c r="AG53" s="1">
        <f t="shared" si="25"/>
        <v>7.1913580246913673</v>
      </c>
      <c r="AH53" s="1">
        <f t="shared" si="25"/>
        <v>8.0717919186102218</v>
      </c>
      <c r="AI53" s="1">
        <f t="shared" si="25"/>
        <v>9.3428063943161686</v>
      </c>
      <c r="AJ53" s="1">
        <f t="shared" si="25"/>
        <v>7.1799870045483969</v>
      </c>
      <c r="AK53" s="1">
        <f t="shared" si="25"/>
        <v>17.050621400424372</v>
      </c>
      <c r="AL53" s="1">
        <f t="shared" si="25"/>
        <v>16.042988475980849</v>
      </c>
      <c r="AM53" s="1">
        <f t="shared" si="25"/>
        <v>-0.37380049096184143</v>
      </c>
      <c r="AN53" s="1">
        <f t="shared" si="25"/>
        <v>10.886487091896727</v>
      </c>
      <c r="AO53" s="1">
        <f t="shared" si="25"/>
        <v>4.5351244886621984</v>
      </c>
    </row>
    <row r="54" spans="1:41">
      <c r="A54" t="s">
        <v>62</v>
      </c>
      <c r="B54" t="s">
        <v>19</v>
      </c>
      <c r="C54" t="s">
        <v>103</v>
      </c>
      <c r="D54" s="1"/>
      <c r="E54" s="1">
        <f t="shared" ref="E54:S54" si="26">(E17-D17)/D17*100</f>
        <v>13.317602170215388</v>
      </c>
      <c r="F54" s="1">
        <f t="shared" si="26"/>
        <v>15.511973249124511</v>
      </c>
      <c r="G54" s="1">
        <f t="shared" si="26"/>
        <v>3.4323100150981287</v>
      </c>
      <c r="H54" s="1">
        <f t="shared" si="26"/>
        <v>11.736084079408345</v>
      </c>
      <c r="I54" s="1">
        <f t="shared" si="26"/>
        <v>5.913603901759263</v>
      </c>
      <c r="J54" s="1">
        <f t="shared" si="26"/>
        <v>11.890469533755461</v>
      </c>
      <c r="K54" s="1">
        <f t="shared" si="26"/>
        <v>3.7554200044094883</v>
      </c>
      <c r="L54" s="1">
        <f t="shared" si="26"/>
        <v>9.023941068139969</v>
      </c>
      <c r="M54" s="1">
        <f t="shared" si="26"/>
        <v>9.8557692307692335</v>
      </c>
      <c r="N54" s="1">
        <f t="shared" si="26"/>
        <v>3.2408776391270893</v>
      </c>
      <c r="O54" s="1">
        <f t="shared" si="26"/>
        <v>17.855301598212751</v>
      </c>
      <c r="P54" s="1">
        <f t="shared" si="26"/>
        <v>13.988529211626311</v>
      </c>
      <c r="Q54" s="1">
        <f t="shared" si="26"/>
        <v>-13.644891693672173</v>
      </c>
      <c r="R54" s="1">
        <f t="shared" si="26"/>
        <v>10.157021528737904</v>
      </c>
      <c r="S54" s="1">
        <f t="shared" si="26"/>
        <v>9.8525258864135417</v>
      </c>
      <c r="W54" t="s">
        <v>62</v>
      </c>
      <c r="X54" t="s">
        <v>19</v>
      </c>
      <c r="Y54" t="s">
        <v>103</v>
      </c>
      <c r="Z54" s="1"/>
      <c r="AA54" s="1">
        <f t="shared" ref="AA54:AO54" si="27">(AA17-Z17)/Z17*100</f>
        <v>12.599409192273164</v>
      </c>
      <c r="AB54" s="1">
        <f t="shared" si="27"/>
        <v>13.723316559262013</v>
      </c>
      <c r="AC54" s="1">
        <f t="shared" si="27"/>
        <v>4.9869953635644038</v>
      </c>
      <c r="AD54" s="1">
        <f t="shared" si="27"/>
        <v>10.986643688065502</v>
      </c>
      <c r="AE54" s="1">
        <f t="shared" si="27"/>
        <v>6.1335403726707893</v>
      </c>
      <c r="AF54" s="1">
        <f t="shared" si="27"/>
        <v>11.933065106071691</v>
      </c>
      <c r="AG54" s="1">
        <f t="shared" si="27"/>
        <v>6.9030307981374079</v>
      </c>
      <c r="AH54" s="1">
        <f t="shared" si="27"/>
        <v>6.9157878648937796</v>
      </c>
      <c r="AI54" s="1">
        <f t="shared" si="27"/>
        <v>14.080480308769925</v>
      </c>
      <c r="AJ54" s="1">
        <f t="shared" si="27"/>
        <v>0.62652715995238395</v>
      </c>
      <c r="AK54" s="1">
        <f t="shared" si="27"/>
        <v>14.992839798269111</v>
      </c>
      <c r="AL54" s="1">
        <f t="shared" si="27"/>
        <v>18.013969354052726</v>
      </c>
      <c r="AM54" s="1">
        <f t="shared" si="27"/>
        <v>-12.543585979078726</v>
      </c>
      <c r="AN54" s="1">
        <f t="shared" si="27"/>
        <v>10.796348756688698</v>
      </c>
      <c r="AO54" s="1">
        <f t="shared" si="27"/>
        <v>9.8011363636363633</v>
      </c>
    </row>
    <row r="55" spans="1:41">
      <c r="A55" t="s">
        <v>62</v>
      </c>
      <c r="B55" t="s">
        <v>20</v>
      </c>
      <c r="C55" t="s">
        <v>104</v>
      </c>
      <c r="D55" s="1"/>
      <c r="E55" s="1">
        <f t="shared" ref="E55:S55" si="28">(E18-D18)/D18*100</f>
        <v>8.8965765913736607</v>
      </c>
      <c r="F55" s="1">
        <f t="shared" si="28"/>
        <v>2.2927190821110872</v>
      </c>
      <c r="G55" s="1">
        <f t="shared" si="28"/>
        <v>5.1030987213454617</v>
      </c>
      <c r="H55" s="1">
        <f t="shared" si="28"/>
        <v>11.705392371766777</v>
      </c>
      <c r="I55" s="1">
        <f t="shared" si="28"/>
        <v>2.6687598116169586</v>
      </c>
      <c r="J55" s="1">
        <f t="shared" si="28"/>
        <v>15.42431192660549</v>
      </c>
      <c r="K55" s="1">
        <f t="shared" si="28"/>
        <v>5.0836231164100099</v>
      </c>
      <c r="L55" s="1">
        <f t="shared" si="28"/>
        <v>5.9013551843680947</v>
      </c>
      <c r="M55" s="1">
        <f t="shared" si="28"/>
        <v>10.914366490588503</v>
      </c>
      <c r="N55" s="1">
        <f t="shared" si="28"/>
        <v>8.1634022001609914</v>
      </c>
      <c r="O55" s="1">
        <f t="shared" si="28"/>
        <v>10.734883720930227</v>
      </c>
      <c r="P55" s="1">
        <f t="shared" si="28"/>
        <v>21.31496415770609</v>
      </c>
      <c r="Q55" s="1">
        <f t="shared" si="28"/>
        <v>-1.4587757363124323</v>
      </c>
      <c r="R55" s="1">
        <f t="shared" si="28"/>
        <v>7.1629345076360957</v>
      </c>
      <c r="S55" s="1">
        <f t="shared" si="28"/>
        <v>5.6961748633879861</v>
      </c>
      <c r="W55" t="s">
        <v>62</v>
      </c>
      <c r="X55" t="s">
        <v>20</v>
      </c>
      <c r="Y55" t="s">
        <v>104</v>
      </c>
      <c r="Z55" s="1"/>
      <c r="AA55" s="1">
        <f t="shared" ref="AA55:AO55" si="29">(AA18-Z18)/Z18*100</f>
        <v>8.3975213084809113</v>
      </c>
      <c r="AB55" s="1">
        <f t="shared" si="29"/>
        <v>-8.8505733334933065</v>
      </c>
      <c r="AC55" s="1">
        <f t="shared" si="29"/>
        <v>6.9621178879625436</v>
      </c>
      <c r="AD55" s="1">
        <f t="shared" si="29"/>
        <v>8.4780527827157126</v>
      </c>
      <c r="AE55" s="1">
        <f t="shared" si="29"/>
        <v>8.2692550107147387</v>
      </c>
      <c r="AF55" s="1">
        <f t="shared" si="29"/>
        <v>15.927348934683907</v>
      </c>
      <c r="AG55" s="1">
        <f t="shared" si="29"/>
        <v>6.0560409761976448</v>
      </c>
      <c r="AH55" s="1">
        <f t="shared" si="29"/>
        <v>9.7632575757575673</v>
      </c>
      <c r="AI55" s="1">
        <f t="shared" si="29"/>
        <v>6.9105340350271884</v>
      </c>
      <c r="AJ55" s="1">
        <f t="shared" si="29"/>
        <v>14.590058102001288</v>
      </c>
      <c r="AK55" s="1">
        <f t="shared" si="29"/>
        <v>11.098591549295769</v>
      </c>
      <c r="AL55" s="1">
        <f t="shared" si="29"/>
        <v>23.637170385395546</v>
      </c>
      <c r="AM55" s="1">
        <f t="shared" si="29"/>
        <v>-1.3176108690079491</v>
      </c>
      <c r="AN55" s="1">
        <f t="shared" si="29"/>
        <v>6.2084372402327519</v>
      </c>
      <c r="AO55" s="1">
        <f t="shared" si="29"/>
        <v>5.9384630435845942</v>
      </c>
    </row>
    <row r="56" spans="1:41">
      <c r="A56" t="s">
        <v>62</v>
      </c>
      <c r="B56" t="s">
        <v>21</v>
      </c>
      <c r="C56" t="s">
        <v>100</v>
      </c>
      <c r="D56" s="1"/>
      <c r="E56" s="1">
        <f t="shared" ref="E56:S56" si="30">(E19-D19)/D19*100</f>
        <v>3.751037177377222</v>
      </c>
      <c r="F56" s="1">
        <f t="shared" si="30"/>
        <v>3.9489857280661429</v>
      </c>
      <c r="G56" s="1">
        <f t="shared" si="30"/>
        <v>6.9132241920434296</v>
      </c>
      <c r="H56" s="1">
        <f t="shared" si="30"/>
        <v>20.04125674389082</v>
      </c>
      <c r="I56" s="1">
        <f t="shared" si="30"/>
        <v>3.397224058162597</v>
      </c>
      <c r="J56" s="1">
        <f t="shared" si="30"/>
        <v>11.116082843262582</v>
      </c>
      <c r="K56" s="1">
        <f t="shared" si="30"/>
        <v>6.0231260426853854</v>
      </c>
      <c r="L56" s="1">
        <f t="shared" si="30"/>
        <v>5.5832881172002216</v>
      </c>
      <c r="M56" s="1">
        <f t="shared" si="30"/>
        <v>21.624955033660502</v>
      </c>
      <c r="N56" s="1">
        <f t="shared" si="30"/>
        <v>1.0943507837917814</v>
      </c>
      <c r="O56" s="1">
        <f t="shared" si="30"/>
        <v>10.674579954860825</v>
      </c>
      <c r="P56" s="1">
        <f t="shared" si="30"/>
        <v>36.993957703927485</v>
      </c>
      <c r="Q56" s="1">
        <f t="shared" si="30"/>
        <v>1.0144448119969176</v>
      </c>
      <c r="R56" s="1">
        <f t="shared" si="30"/>
        <v>0.43663355528872394</v>
      </c>
      <c r="S56" s="1">
        <f t="shared" si="30"/>
        <v>7.3606129768503443</v>
      </c>
      <c r="W56" t="s">
        <v>62</v>
      </c>
      <c r="X56" t="s">
        <v>21</v>
      </c>
      <c r="Y56" t="s">
        <v>100</v>
      </c>
      <c r="Z56" s="1"/>
      <c r="AA56" s="1">
        <f t="shared" ref="AA56:AO56" si="31">(AA19-Z19)/Z19*100</f>
        <v>3.7351584658096715</v>
      </c>
      <c r="AB56" s="1">
        <f t="shared" si="31"/>
        <v>-5.0103432178558913</v>
      </c>
      <c r="AC56" s="1">
        <f t="shared" si="31"/>
        <v>7.2813688212927676</v>
      </c>
      <c r="AD56" s="1">
        <f t="shared" si="31"/>
        <v>19.599503810030132</v>
      </c>
      <c r="AE56" s="1">
        <f t="shared" si="31"/>
        <v>4.1265372647799712</v>
      </c>
      <c r="AF56" s="1">
        <f t="shared" si="31"/>
        <v>10.850231234436142</v>
      </c>
      <c r="AG56" s="1">
        <f t="shared" si="31"/>
        <v>4.7368421052631549</v>
      </c>
      <c r="AH56" s="1">
        <f t="shared" si="31"/>
        <v>8.7265596274053259</v>
      </c>
      <c r="AI56" s="1">
        <f t="shared" si="31"/>
        <v>23.847367827753359</v>
      </c>
      <c r="AJ56" s="1">
        <f t="shared" si="31"/>
        <v>1.4017202930869579</v>
      </c>
      <c r="AK56" s="1">
        <f t="shared" si="31"/>
        <v>9.1647592118845775</v>
      </c>
      <c r="AL56" s="1">
        <f t="shared" si="31"/>
        <v>34.847675040085505</v>
      </c>
      <c r="AM56" s="1">
        <f t="shared" si="31"/>
        <v>0.63416567578278993</v>
      </c>
      <c r="AN56" s="1">
        <f t="shared" si="31"/>
        <v>3.5628806010846295</v>
      </c>
      <c r="AO56" s="1">
        <f t="shared" si="31"/>
        <v>8.0537109089313308</v>
      </c>
    </row>
    <row r="57" spans="1:41">
      <c r="A57" t="s">
        <v>63</v>
      </c>
      <c r="B57" t="s">
        <v>22</v>
      </c>
      <c r="C57" t="s">
        <v>106</v>
      </c>
      <c r="D57" s="1"/>
      <c r="E57" s="1">
        <f t="shared" ref="E57:S57" si="32">(E20-D20)/D20*100</f>
        <v>15.34949407412757</v>
      </c>
      <c r="F57" s="1">
        <f t="shared" si="32"/>
        <v>11.690371512843555</v>
      </c>
      <c r="G57" s="1">
        <f t="shared" si="32"/>
        <v>7.8565708692944156</v>
      </c>
      <c r="H57" s="1">
        <f t="shared" si="32"/>
        <v>17.332123411978213</v>
      </c>
      <c r="I57" s="1">
        <f t="shared" si="32"/>
        <v>2.6717288898263374</v>
      </c>
      <c r="J57" s="1">
        <f t="shared" si="32"/>
        <v>5.7864822296788336</v>
      </c>
      <c r="K57" s="1">
        <f t="shared" si="32"/>
        <v>3.7286380113930693</v>
      </c>
      <c r="L57" s="1">
        <f t="shared" si="32"/>
        <v>3.6133300049925023</v>
      </c>
      <c r="M57" s="1">
        <f t="shared" si="32"/>
        <v>13.425284587122816</v>
      </c>
      <c r="N57" s="1">
        <f t="shared" si="32"/>
        <v>2.532922684791846</v>
      </c>
      <c r="O57" s="1">
        <f t="shared" si="32"/>
        <v>16.603656326065561</v>
      </c>
      <c r="P57" s="1">
        <f t="shared" si="32"/>
        <v>24.023984010659564</v>
      </c>
      <c r="Q57" s="1">
        <f t="shared" si="32"/>
        <v>-6.5749892565534989</v>
      </c>
      <c r="R57" s="1">
        <f t="shared" si="32"/>
        <v>16.260349586016552</v>
      </c>
      <c r="S57" s="1">
        <f t="shared" si="32"/>
        <v>1.6287504121332044</v>
      </c>
      <c r="W57" t="s">
        <v>63</v>
      </c>
      <c r="X57" t="s">
        <v>22</v>
      </c>
      <c r="Y57" t="s">
        <v>106</v>
      </c>
      <c r="Z57" s="1"/>
      <c r="AA57" s="1">
        <f t="shared" ref="AA57:AO57" si="33">(AA20-Z20)/Z20*100</f>
        <v>14.63280057609547</v>
      </c>
      <c r="AB57" s="1">
        <f t="shared" si="33"/>
        <v>7.2329440872871675</v>
      </c>
      <c r="AC57" s="1">
        <f t="shared" si="33"/>
        <v>9.8070578826352239</v>
      </c>
      <c r="AD57" s="1">
        <f t="shared" si="33"/>
        <v>14.530225782957018</v>
      </c>
      <c r="AE57" s="1">
        <f t="shared" si="33"/>
        <v>4.4753577106518252</v>
      </c>
      <c r="AF57" s="1">
        <f t="shared" si="33"/>
        <v>7.9433919196530551</v>
      </c>
      <c r="AG57" s="1">
        <f t="shared" si="33"/>
        <v>4.8988510608303368</v>
      </c>
      <c r="AH57" s="1">
        <f t="shared" si="33"/>
        <v>4.4550463647359191</v>
      </c>
      <c r="AI57" s="1">
        <f t="shared" si="33"/>
        <v>13.985204245738187</v>
      </c>
      <c r="AJ57" s="1">
        <f t="shared" si="33"/>
        <v>3.9336305660590223</v>
      </c>
      <c r="AK57" s="1">
        <f t="shared" si="33"/>
        <v>16.409643788010442</v>
      </c>
      <c r="AL57" s="1">
        <f t="shared" si="33"/>
        <v>23.211120440339577</v>
      </c>
      <c r="AM57" s="1">
        <f t="shared" si="33"/>
        <v>-4.823199818278189</v>
      </c>
      <c r="AN57" s="1">
        <f t="shared" si="33"/>
        <v>15.393794749403341</v>
      </c>
      <c r="AO57" s="1">
        <f t="shared" si="33"/>
        <v>1.9993105825577389</v>
      </c>
    </row>
    <row r="58" spans="1:41">
      <c r="A58" t="s">
        <v>63</v>
      </c>
      <c r="B58" t="s">
        <v>36</v>
      </c>
      <c r="C58" t="s">
        <v>107</v>
      </c>
      <c r="D58" s="1"/>
      <c r="E58" s="1">
        <f t="shared" ref="E58:S58" si="34">(E21-D21)/D21*100</f>
        <v>-14.843355146271753</v>
      </c>
      <c r="F58" s="1">
        <f t="shared" si="34"/>
        <v>22.084125435251092</v>
      </c>
      <c r="G58" s="1">
        <f t="shared" si="34"/>
        <v>7.0480840675087544</v>
      </c>
      <c r="H58" s="1">
        <f t="shared" si="34"/>
        <v>21.427863163113525</v>
      </c>
      <c r="I58" s="1">
        <f t="shared" si="34"/>
        <v>9.9706026457618933</v>
      </c>
      <c r="J58" s="1">
        <f t="shared" si="34"/>
        <v>-1.9974753100170854</v>
      </c>
      <c r="K58" s="1">
        <f t="shared" si="34"/>
        <v>6.1372935293226245</v>
      </c>
      <c r="L58" s="1">
        <f t="shared" si="34"/>
        <v>8.4166190748143972</v>
      </c>
      <c r="M58" s="1">
        <f t="shared" si="34"/>
        <v>11.411075261737007</v>
      </c>
      <c r="N58" s="1">
        <f t="shared" si="34"/>
        <v>6.1288416075650147</v>
      </c>
      <c r="O58" s="1">
        <f t="shared" si="34"/>
        <v>10.051790388149467</v>
      </c>
      <c r="P58" s="1">
        <f t="shared" si="34"/>
        <v>12.984515737273561</v>
      </c>
      <c r="Q58" s="1">
        <f t="shared" si="34"/>
        <v>-10.489072017198147</v>
      </c>
      <c r="R58" s="1">
        <f t="shared" si="34"/>
        <v>18.608025617932558</v>
      </c>
      <c r="S58" s="1">
        <f t="shared" si="34"/>
        <v>4.0160303733389506</v>
      </c>
      <c r="W58" t="s">
        <v>63</v>
      </c>
      <c r="X58" t="s">
        <v>36</v>
      </c>
      <c r="Y58" t="s">
        <v>107</v>
      </c>
      <c r="Z58" s="1"/>
      <c r="AA58" s="1">
        <f t="shared" ref="AA58:AO58" si="35">(AA21-Z21)/Z21*100</f>
        <v>-15.221522276970417</v>
      </c>
      <c r="AB58" s="1">
        <f t="shared" si="35"/>
        <v>3.8642130319914147</v>
      </c>
      <c r="AC58" s="1">
        <f t="shared" si="35"/>
        <v>10.042499606485137</v>
      </c>
      <c r="AD58" s="1">
        <f t="shared" si="35"/>
        <v>25.847518237734217</v>
      </c>
      <c r="AE58" s="1">
        <f t="shared" si="35"/>
        <v>6.5242100477381326</v>
      </c>
      <c r="AF58" s="1">
        <f t="shared" si="35"/>
        <v>8.9735381988903011</v>
      </c>
      <c r="AG58" s="1">
        <f t="shared" si="35"/>
        <v>8.1268970919416432</v>
      </c>
      <c r="AH58" s="1">
        <f t="shared" si="35"/>
        <v>7.0542425065652532</v>
      </c>
      <c r="AI58" s="1">
        <f t="shared" si="35"/>
        <v>10.869565217391305</v>
      </c>
      <c r="AJ58" s="1">
        <f t="shared" si="35"/>
        <v>3.1967650873578899</v>
      </c>
      <c r="AK58" s="1">
        <f t="shared" si="35"/>
        <v>13.729114298388293</v>
      </c>
      <c r="AL58" s="1">
        <f t="shared" si="35"/>
        <v>13.319898589351888</v>
      </c>
      <c r="AM58" s="1">
        <f t="shared" si="35"/>
        <v>-0.37861404313906238</v>
      </c>
      <c r="AN58" s="1">
        <f t="shared" si="35"/>
        <v>17.540020730162396</v>
      </c>
      <c r="AO58" s="1">
        <f t="shared" si="35"/>
        <v>6.3198118753674191</v>
      </c>
    </row>
    <row r="59" spans="1:41">
      <c r="A59" t="s">
        <v>63</v>
      </c>
      <c r="B59" t="s">
        <v>37</v>
      </c>
      <c r="C59" t="s">
        <v>108</v>
      </c>
      <c r="D59" s="1"/>
      <c r="E59" s="1">
        <f t="shared" ref="E59:S59" si="36">(E22-D22)/D22*100</f>
        <v>-7.8047697913998428</v>
      </c>
      <c r="F59" s="1">
        <f t="shared" si="36"/>
        <v>40.344452738579804</v>
      </c>
      <c r="G59" s="1">
        <f t="shared" si="36"/>
        <v>9.7253900191588478</v>
      </c>
      <c r="H59" s="1">
        <f t="shared" si="36"/>
        <v>18.666334081649623</v>
      </c>
      <c r="I59" s="1">
        <f t="shared" si="36"/>
        <v>2.7256165919282416</v>
      </c>
      <c r="J59" s="1">
        <f t="shared" si="36"/>
        <v>2.6669394993520319</v>
      </c>
      <c r="K59" s="1">
        <f t="shared" si="36"/>
        <v>4.0127557799627862</v>
      </c>
      <c r="L59" s="1">
        <f t="shared" si="36"/>
        <v>4.2028615227388979</v>
      </c>
      <c r="M59" s="1">
        <f t="shared" si="36"/>
        <v>9.3784479588083851</v>
      </c>
      <c r="N59" s="1">
        <f t="shared" si="36"/>
        <v>3.401703653889252</v>
      </c>
      <c r="O59" s="1">
        <f t="shared" si="36"/>
        <v>6.926453850739807</v>
      </c>
      <c r="P59" s="1">
        <f t="shared" si="36"/>
        <v>15.114805616098121</v>
      </c>
      <c r="Q59" s="1">
        <f t="shared" si="36"/>
        <v>-6.4241997270045399</v>
      </c>
      <c r="R59" s="1">
        <f t="shared" si="36"/>
        <v>3.7408243929983063</v>
      </c>
      <c r="S59" s="1">
        <f t="shared" si="36"/>
        <v>1.4423731119880339</v>
      </c>
      <c r="W59" t="s">
        <v>63</v>
      </c>
      <c r="X59" t="s">
        <v>37</v>
      </c>
      <c r="Y59" t="s">
        <v>108</v>
      </c>
      <c r="Z59" s="1"/>
      <c r="AA59" s="1">
        <f t="shared" ref="AA59:AO59" si="37">(AA22-Z22)/Z22*100</f>
        <v>-8.7809060470742217</v>
      </c>
      <c r="AB59" s="1">
        <f t="shared" si="37"/>
        <v>34.785566601297525</v>
      </c>
      <c r="AC59" s="1">
        <f t="shared" si="37"/>
        <v>4.2275780323982683</v>
      </c>
      <c r="AD59" s="1">
        <f t="shared" si="37"/>
        <v>18.025018953752848</v>
      </c>
      <c r="AE59" s="1">
        <f t="shared" si="37"/>
        <v>5.6126545688132214</v>
      </c>
      <c r="AF59" s="1">
        <f t="shared" si="37"/>
        <v>1.8855014065232232</v>
      </c>
      <c r="AG59" s="1">
        <f t="shared" si="37"/>
        <v>6.2980374598910611</v>
      </c>
      <c r="AH59" s="1">
        <f t="shared" si="37"/>
        <v>3.2572832572832637</v>
      </c>
      <c r="AI59" s="1">
        <f t="shared" si="37"/>
        <v>3.1885240329050144</v>
      </c>
      <c r="AJ59" s="1">
        <f t="shared" si="37"/>
        <v>9.1975227302675009</v>
      </c>
      <c r="AK59" s="1">
        <f t="shared" si="37"/>
        <v>7.5841679739350676</v>
      </c>
      <c r="AL59" s="1">
        <f t="shared" si="37"/>
        <v>17.570523246032202</v>
      </c>
      <c r="AM59" s="1">
        <f t="shared" si="37"/>
        <v>-8.190230871971</v>
      </c>
      <c r="AN59" s="1">
        <f t="shared" si="37"/>
        <v>6.6192133839039782</v>
      </c>
      <c r="AO59" s="1">
        <f t="shared" si="37"/>
        <v>0.46781345938306657</v>
      </c>
    </row>
    <row r="60" spans="1:41">
      <c r="A60" t="s">
        <v>64</v>
      </c>
      <c r="B60" t="s">
        <v>23</v>
      </c>
      <c r="C60" t="s">
        <v>110</v>
      </c>
      <c r="D60" s="1"/>
      <c r="E60" s="1">
        <f t="shared" ref="E60:S60" si="38">(E23-D23)/D23*100</f>
        <v>-7.0004083855159323</v>
      </c>
      <c r="F60" s="1">
        <f t="shared" si="38"/>
        <v>25.198167474682371</v>
      </c>
      <c r="G60" s="1">
        <f t="shared" si="38"/>
        <v>7.6089006222892746</v>
      </c>
      <c r="H60" s="1">
        <f t="shared" si="38"/>
        <v>4.7489704722684696</v>
      </c>
      <c r="I60" s="1">
        <f t="shared" si="38"/>
        <v>2.6599749058971103</v>
      </c>
      <c r="J60" s="1">
        <f t="shared" si="38"/>
        <v>15.147070805833954</v>
      </c>
      <c r="K60" s="1">
        <f t="shared" si="38"/>
        <v>5.2009623549391444</v>
      </c>
      <c r="L60" s="1">
        <f t="shared" si="38"/>
        <v>6.8541064101701661</v>
      </c>
      <c r="M60" s="1">
        <f t="shared" si="38"/>
        <v>15.290192622434857</v>
      </c>
      <c r="N60" s="1">
        <f t="shared" si="38"/>
        <v>8.0480480480480523</v>
      </c>
      <c r="O60" s="1">
        <f t="shared" si="38"/>
        <v>6.3469604325635407</v>
      </c>
      <c r="P60" s="1">
        <f t="shared" si="38"/>
        <v>12.976954145877876</v>
      </c>
      <c r="Q60" s="1">
        <f t="shared" si="38"/>
        <v>-6.1574697173620496</v>
      </c>
      <c r="R60" s="1">
        <f t="shared" si="38"/>
        <v>7.7895302975977145</v>
      </c>
      <c r="S60" s="1">
        <f t="shared" si="38"/>
        <v>5.5675675675675711</v>
      </c>
      <c r="W60" t="s">
        <v>64</v>
      </c>
      <c r="X60" t="s">
        <v>23</v>
      </c>
      <c r="Y60" t="s">
        <v>110</v>
      </c>
      <c r="Z60" s="1"/>
      <c r="AA60" s="1">
        <f t="shared" ref="AA60:AO60" si="39">(AA23-Z23)/Z23*100</f>
        <v>-6.7664407827259199</v>
      </c>
      <c r="AB60" s="1">
        <f t="shared" si="39"/>
        <v>21.503049285777774</v>
      </c>
      <c r="AC60" s="1">
        <f t="shared" si="39"/>
        <v>4.7148364139567107</v>
      </c>
      <c r="AD60" s="1">
        <f t="shared" si="39"/>
        <v>9.4015480460637999</v>
      </c>
      <c r="AE60" s="1">
        <f t="shared" si="39"/>
        <v>3.4339948231233786</v>
      </c>
      <c r="AF60" s="1">
        <f t="shared" si="39"/>
        <v>14.239239239239243</v>
      </c>
      <c r="AG60" s="1">
        <f t="shared" si="39"/>
        <v>5.5275648046732417</v>
      </c>
      <c r="AH60" s="1">
        <f t="shared" si="39"/>
        <v>7.1339606974813101</v>
      </c>
      <c r="AI60" s="1">
        <f t="shared" si="39"/>
        <v>12.633210618097277</v>
      </c>
      <c r="AJ60" s="1">
        <f t="shared" si="39"/>
        <v>7.6839268306668957</v>
      </c>
      <c r="AK60" s="1">
        <f t="shared" si="39"/>
        <v>6.3634911337131896</v>
      </c>
      <c r="AL60" s="1">
        <f t="shared" si="39"/>
        <v>12.856713727846186</v>
      </c>
      <c r="AM60" s="1">
        <f t="shared" si="39"/>
        <v>-5.1326412918108337</v>
      </c>
      <c r="AN60" s="1">
        <f t="shared" si="39"/>
        <v>7.4725274725274806</v>
      </c>
      <c r="AO60" s="1">
        <f t="shared" si="39"/>
        <v>5.5562807292346434</v>
      </c>
    </row>
    <row r="61" spans="1:41">
      <c r="A61" t="s">
        <v>64</v>
      </c>
      <c r="B61" t="s">
        <v>24</v>
      </c>
      <c r="C61" t="s">
        <v>111</v>
      </c>
      <c r="D61" s="1"/>
      <c r="E61" s="1">
        <f t="shared" ref="E61:S61" si="40">(E24-D24)/D24*100</f>
        <v>6.1591428614115875</v>
      </c>
      <c r="F61" s="1">
        <f t="shared" si="40"/>
        <v>-8.7319493592500983</v>
      </c>
      <c r="G61" s="1">
        <f t="shared" si="40"/>
        <v>5.9753276792598307</v>
      </c>
      <c r="H61" s="1">
        <f t="shared" si="40"/>
        <v>16.069479810840313</v>
      </c>
      <c r="I61" s="1">
        <f t="shared" si="40"/>
        <v>7.4982370915928893</v>
      </c>
      <c r="J61" s="1">
        <f t="shared" si="40"/>
        <v>24.467930029154523</v>
      </c>
      <c r="K61" s="1">
        <f t="shared" si="40"/>
        <v>3.1211571119048989</v>
      </c>
      <c r="L61" s="1">
        <f t="shared" si="40"/>
        <v>6.9505962521294773</v>
      </c>
      <c r="M61" s="1">
        <f t="shared" si="40"/>
        <v>9.6899224806201545</v>
      </c>
      <c r="N61" s="1">
        <f t="shared" si="40"/>
        <v>3.4803233457573008</v>
      </c>
      <c r="O61" s="1">
        <f t="shared" si="40"/>
        <v>9.2057255122087991</v>
      </c>
      <c r="P61" s="1">
        <f t="shared" si="40"/>
        <v>17.08215540135356</v>
      </c>
      <c r="Q61" s="1">
        <f t="shared" si="40"/>
        <v>5.2059705860832564</v>
      </c>
      <c r="R61" s="1">
        <f t="shared" si="40"/>
        <v>7.483395347219818</v>
      </c>
      <c r="S61" s="1">
        <f t="shared" si="40"/>
        <v>1.7017697110873826</v>
      </c>
      <c r="W61" t="s">
        <v>64</v>
      </c>
      <c r="X61" t="s">
        <v>24</v>
      </c>
      <c r="Y61" t="s">
        <v>111</v>
      </c>
      <c r="Z61" s="1"/>
      <c r="AA61" s="1">
        <f t="shared" ref="AA61:AO61" si="41">(AA24-Z24)/Z24*100</f>
        <v>5.909706350240203</v>
      </c>
      <c r="AB61" s="1">
        <f t="shared" si="41"/>
        <v>-6.9884457696608271</v>
      </c>
      <c r="AC61" s="1">
        <f t="shared" si="41"/>
        <v>5.9607293127629735</v>
      </c>
      <c r="AD61" s="1">
        <f t="shared" si="41"/>
        <v>21.17802779616148</v>
      </c>
      <c r="AE61" s="1">
        <f t="shared" si="41"/>
        <v>6.6630256690333036</v>
      </c>
      <c r="AF61" s="1">
        <f t="shared" si="41"/>
        <v>22.361202545534347</v>
      </c>
      <c r="AG61" s="1">
        <f t="shared" si="41"/>
        <v>5.2068388330942215</v>
      </c>
      <c r="AH61" s="1">
        <f t="shared" si="41"/>
        <v>3.5229274390590373</v>
      </c>
      <c r="AI61" s="1">
        <f t="shared" si="41"/>
        <v>10.264010099346836</v>
      </c>
      <c r="AJ61" s="1">
        <f t="shared" si="41"/>
        <v>2.349544526855484</v>
      </c>
      <c r="AK61" s="1">
        <f t="shared" si="41"/>
        <v>9.8633334954525651</v>
      </c>
      <c r="AL61" s="1">
        <f t="shared" si="41"/>
        <v>14.927619637876836</v>
      </c>
      <c r="AM61" s="1">
        <f t="shared" si="41"/>
        <v>7.1530372481799738</v>
      </c>
      <c r="AN61" s="1">
        <f t="shared" si="41"/>
        <v>6.948738227047226</v>
      </c>
      <c r="AO61" s="1">
        <f t="shared" si="41"/>
        <v>1.7814527242781757</v>
      </c>
    </row>
    <row r="62" spans="1:41">
      <c r="A62" t="s">
        <v>64</v>
      </c>
      <c r="B62" t="s">
        <v>25</v>
      </c>
      <c r="C62" t="s">
        <v>112</v>
      </c>
      <c r="D62" s="1"/>
      <c r="E62" s="1">
        <f t="shared" ref="E62:S62" si="42">(E25-D25)/D25*100</f>
        <v>3.387565581019921</v>
      </c>
      <c r="F62" s="1">
        <f t="shared" si="42"/>
        <v>8.0631581351552679</v>
      </c>
      <c r="G62" s="1">
        <f t="shared" si="42"/>
        <v>6.5712364300124753</v>
      </c>
      <c r="H62" s="1">
        <f t="shared" si="42"/>
        <v>15.424141350401166</v>
      </c>
      <c r="I62" s="1">
        <f t="shared" si="42"/>
        <v>5.3420805998125473</v>
      </c>
      <c r="J62" s="1">
        <f t="shared" si="42"/>
        <v>18.245848161328599</v>
      </c>
      <c r="K62" s="1">
        <f t="shared" si="42"/>
        <v>4.6962191986958342</v>
      </c>
      <c r="L62" s="1">
        <f t="shared" si="42"/>
        <v>5.5635405437777035</v>
      </c>
      <c r="M62" s="1">
        <f t="shared" si="42"/>
        <v>21.920916775401363</v>
      </c>
      <c r="N62" s="1">
        <f t="shared" si="42"/>
        <v>1.6565073751803039</v>
      </c>
      <c r="O62" s="1">
        <f t="shared" si="42"/>
        <v>3.2315649745960711</v>
      </c>
      <c r="P62" s="1">
        <f t="shared" si="42"/>
        <v>20.254511594909754</v>
      </c>
      <c r="Q62" s="1">
        <f t="shared" si="42"/>
        <v>-2.3929796098963938</v>
      </c>
      <c r="R62" s="1">
        <f t="shared" si="42"/>
        <v>5.0355092172861964</v>
      </c>
      <c r="S62" s="1">
        <f t="shared" si="42"/>
        <v>7.0526883654019032</v>
      </c>
      <c r="W62" t="s">
        <v>64</v>
      </c>
      <c r="X62" t="s">
        <v>25</v>
      </c>
      <c r="Y62" t="s">
        <v>112</v>
      </c>
      <c r="Z62" s="1"/>
      <c r="AA62" s="1">
        <f t="shared" ref="AA62:AO62" si="43">(AA25-Z25)/Z25*100</f>
        <v>2.0082940277941272</v>
      </c>
      <c r="AB62" s="1">
        <f t="shared" si="43"/>
        <v>-8.5274652298270859E-2</v>
      </c>
      <c r="AC62" s="1">
        <f t="shared" si="43"/>
        <v>7.7255071212775164</v>
      </c>
      <c r="AD62" s="1">
        <f t="shared" si="43"/>
        <v>17.197516025641018</v>
      </c>
      <c r="AE62" s="1">
        <f t="shared" si="43"/>
        <v>5.3243312537390128</v>
      </c>
      <c r="AF62" s="1">
        <f t="shared" si="43"/>
        <v>22.192469977280101</v>
      </c>
      <c r="AG62" s="1">
        <f t="shared" si="43"/>
        <v>2.7890298160568427</v>
      </c>
      <c r="AH62" s="1">
        <f t="shared" si="43"/>
        <v>7.0030363718586379</v>
      </c>
      <c r="AI62" s="1">
        <f t="shared" si="43"/>
        <v>19.628086699269463</v>
      </c>
      <c r="AJ62" s="1">
        <f t="shared" si="43"/>
        <v>3.547996366205699</v>
      </c>
      <c r="AK62" s="1">
        <f t="shared" si="43"/>
        <v>3.4118048447628802</v>
      </c>
      <c r="AL62" s="1">
        <f t="shared" si="43"/>
        <v>19.856718668991856</v>
      </c>
      <c r="AM62" s="1">
        <f t="shared" si="43"/>
        <v>-0.11797090051120723</v>
      </c>
      <c r="AN62" s="1">
        <f t="shared" si="43"/>
        <v>4.4055118110236258</v>
      </c>
      <c r="AO62" s="1">
        <f t="shared" si="43"/>
        <v>8.0546023605716623</v>
      </c>
    </row>
    <row r="63" spans="1:41">
      <c r="A63" t="s">
        <v>64</v>
      </c>
      <c r="B63" t="s">
        <v>26</v>
      </c>
      <c r="C63" t="s">
        <v>113</v>
      </c>
      <c r="D63" s="1"/>
      <c r="E63" s="1">
        <f t="shared" ref="E63:S63" si="44">(E26-D26)/D26*100</f>
        <v>16.986689009027383</v>
      </c>
      <c r="F63" s="1">
        <f t="shared" si="44"/>
        <v>8.5228313690621729</v>
      </c>
      <c r="G63" s="1">
        <f t="shared" si="44"/>
        <v>5.7493654447789444</v>
      </c>
      <c r="H63" s="1">
        <f t="shared" si="44"/>
        <v>18.275188389617643</v>
      </c>
      <c r="I63" s="1">
        <f t="shared" si="44"/>
        <v>1.7509084902543728</v>
      </c>
      <c r="J63" s="1">
        <f t="shared" si="44"/>
        <v>-1.0992578849721621</v>
      </c>
      <c r="K63" s="1">
        <f t="shared" si="44"/>
        <v>4.1598274164048119</v>
      </c>
      <c r="L63" s="1">
        <f t="shared" si="44"/>
        <v>5.011256190905006</v>
      </c>
      <c r="M63" s="1">
        <f t="shared" si="44"/>
        <v>21.056467864339918</v>
      </c>
      <c r="N63" s="1">
        <f t="shared" si="44"/>
        <v>6.3752922008915747E-2</v>
      </c>
      <c r="O63" s="1">
        <f t="shared" si="44"/>
        <v>12.590259096701129</v>
      </c>
      <c r="P63" s="1">
        <f t="shared" si="44"/>
        <v>22.135244742054134</v>
      </c>
      <c r="Q63" s="1">
        <f t="shared" si="44"/>
        <v>-8.9060489060489072</v>
      </c>
      <c r="R63" s="1">
        <f t="shared" si="44"/>
        <v>8.0192144673636676</v>
      </c>
      <c r="S63" s="1">
        <f t="shared" si="44"/>
        <v>1.671549649471582</v>
      </c>
      <c r="W63" t="s">
        <v>64</v>
      </c>
      <c r="X63" t="s">
        <v>26</v>
      </c>
      <c r="Y63" t="s">
        <v>113</v>
      </c>
      <c r="Z63" s="1"/>
      <c r="AA63" s="1">
        <f t="shared" ref="AA63:AO63" si="45">(AA26-Z26)/Z26*100</f>
        <v>15.04841789055601</v>
      </c>
      <c r="AB63" s="1">
        <f t="shared" si="45"/>
        <v>7.206721483832963</v>
      </c>
      <c r="AC63" s="1">
        <f t="shared" si="45"/>
        <v>3.9264931087289381</v>
      </c>
      <c r="AD63" s="1">
        <f t="shared" si="45"/>
        <v>17.58811741129318</v>
      </c>
      <c r="AE63" s="1">
        <f t="shared" si="45"/>
        <v>3.5438596491227976</v>
      </c>
      <c r="AF63" s="1">
        <f t="shared" si="45"/>
        <v>-0.24688967420244515</v>
      </c>
      <c r="AG63" s="1">
        <f t="shared" si="45"/>
        <v>4.9888382024653097</v>
      </c>
      <c r="AH63" s="1">
        <f t="shared" si="45"/>
        <v>6.3141351576222569</v>
      </c>
      <c r="AI63" s="1">
        <f t="shared" si="45"/>
        <v>20.613043478260863</v>
      </c>
      <c r="AJ63" s="1">
        <f t="shared" si="45"/>
        <v>-0.16581954507767957</v>
      </c>
      <c r="AK63" s="1">
        <f t="shared" si="45"/>
        <v>10.391767467051821</v>
      </c>
      <c r="AL63" s="1">
        <f t="shared" si="45"/>
        <v>22.274555980767342</v>
      </c>
      <c r="AM63" s="1">
        <f t="shared" si="45"/>
        <v>-8.4771152662975169</v>
      </c>
      <c r="AN63" s="1">
        <f t="shared" si="45"/>
        <v>7.3215642719354639</v>
      </c>
      <c r="AO63" s="1">
        <f t="shared" si="45"/>
        <v>2.2522399847490351</v>
      </c>
    </row>
    <row r="64" spans="1:41">
      <c r="A64" t="s">
        <v>64</v>
      </c>
      <c r="B64" t="s">
        <v>30</v>
      </c>
      <c r="C64" t="s">
        <v>114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f t="shared" ref="O64:S64" si="46">(O27-N27)/N27*100</f>
        <v>8.0175041025240219</v>
      </c>
      <c r="P64" s="1">
        <f t="shared" si="46"/>
        <v>24.401360052087099</v>
      </c>
      <c r="Q64" s="1">
        <f t="shared" si="46"/>
        <v>5.4751104908118222</v>
      </c>
      <c r="R64" s="1">
        <f t="shared" si="46"/>
        <v>0.26188835286009648</v>
      </c>
      <c r="S64" s="1">
        <f t="shared" si="46"/>
        <v>1.825680505911468</v>
      </c>
      <c r="W64" t="s">
        <v>64</v>
      </c>
      <c r="X64" t="s">
        <v>30</v>
      </c>
      <c r="Y64" t="s">
        <v>114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f t="shared" ref="AK64:AO64" si="47">(AK27-AJ27)/AJ27*100</f>
        <v>11.026110094794623</v>
      </c>
      <c r="AL64" s="1">
        <f t="shared" si="47"/>
        <v>23.460904733373276</v>
      </c>
      <c r="AM64" s="1">
        <f t="shared" si="47"/>
        <v>5.9146470927234667</v>
      </c>
      <c r="AN64" s="1">
        <f t="shared" si="47"/>
        <v>-2.0619147169162919</v>
      </c>
      <c r="AO64" s="1">
        <f t="shared" si="47"/>
        <v>-0.28070996227959616</v>
      </c>
    </row>
    <row r="65" spans="1:41">
      <c r="A65" t="s">
        <v>65</v>
      </c>
      <c r="B65" t="s">
        <v>31</v>
      </c>
      <c r="C65" t="s">
        <v>116</v>
      </c>
      <c r="D65" s="1"/>
      <c r="E65" s="1">
        <f t="shared" ref="E65:S65" si="48">(E28-D28)/D28*100</f>
        <v>2.2655507616759882</v>
      </c>
      <c r="F65" s="1">
        <f t="shared" si="48"/>
        <v>6.6943694961066971</v>
      </c>
      <c r="G65" s="1">
        <f t="shared" si="48"/>
        <v>6.428056256761626</v>
      </c>
      <c r="H65" s="1">
        <f t="shared" si="48"/>
        <v>10.173655230834385</v>
      </c>
      <c r="I65" s="1">
        <f t="shared" si="48"/>
        <v>2.1605412886360247</v>
      </c>
      <c r="J65" s="1">
        <f t="shared" si="48"/>
        <v>27.583352148716788</v>
      </c>
      <c r="K65" s="1">
        <f t="shared" si="48"/>
        <v>3.8284568192543569</v>
      </c>
      <c r="L65" s="1">
        <f t="shared" si="48"/>
        <v>3.3975342310096122</v>
      </c>
      <c r="M65" s="1">
        <f t="shared" si="48"/>
        <v>14.154623880432984</v>
      </c>
      <c r="N65" s="1">
        <f t="shared" si="48"/>
        <v>4.9049338146811117</v>
      </c>
      <c r="O65" s="1">
        <f t="shared" si="48"/>
        <v>12.742039093328431</v>
      </c>
      <c r="P65" s="1">
        <f t="shared" si="48"/>
        <v>16.132839526270811</v>
      </c>
      <c r="Q65" s="1">
        <f t="shared" si="48"/>
        <v>-3.2346241457858831</v>
      </c>
      <c r="R65" s="1">
        <f t="shared" si="48"/>
        <v>13.541213964942783</v>
      </c>
      <c r="S65" s="1">
        <f t="shared" si="48"/>
        <v>2.5039073713757141</v>
      </c>
      <c r="W65" t="s">
        <v>65</v>
      </c>
      <c r="X65" t="s">
        <v>31</v>
      </c>
      <c r="Y65" t="s">
        <v>116</v>
      </c>
      <c r="Z65" s="1"/>
      <c r="AA65" s="1">
        <f t="shared" ref="AA65:AO65" si="49">(AA28-Z28)/Z28*100</f>
        <v>0.67695155877793334</v>
      </c>
      <c r="AB65" s="1">
        <f t="shared" si="49"/>
        <v>0.35357582220528005</v>
      </c>
      <c r="AC65" s="1">
        <f t="shared" si="49"/>
        <v>2.4933214603740024</v>
      </c>
      <c r="AD65" s="1">
        <f t="shared" si="49"/>
        <v>8.1185442610290472</v>
      </c>
      <c r="AE65" s="1">
        <f t="shared" si="49"/>
        <v>6.5714285714285632</v>
      </c>
      <c r="AF65" s="1">
        <f t="shared" si="49"/>
        <v>26.332104557640768</v>
      </c>
      <c r="AG65" s="1">
        <f t="shared" si="49"/>
        <v>4.091783274752955</v>
      </c>
      <c r="AH65" s="1">
        <f t="shared" si="49"/>
        <v>5.6511213047910323</v>
      </c>
      <c r="AI65" s="1">
        <f t="shared" si="49"/>
        <v>9.7027075921124091</v>
      </c>
      <c r="AJ65" s="1">
        <f t="shared" si="49"/>
        <v>6.2719876868953337</v>
      </c>
      <c r="AK65" s="1">
        <f t="shared" si="49"/>
        <v>13.376092691253305</v>
      </c>
      <c r="AL65" s="1">
        <f t="shared" si="49"/>
        <v>17.268123545782196</v>
      </c>
      <c r="AM65" s="1">
        <f t="shared" si="49"/>
        <v>-4.6257391845627174</v>
      </c>
      <c r="AN65" s="1">
        <f t="shared" si="49"/>
        <v>14.807260860697532</v>
      </c>
      <c r="AO65" s="1">
        <f t="shared" si="49"/>
        <v>3.4926274649138458</v>
      </c>
    </row>
    <row r="66" spans="1:41">
      <c r="A66" t="s">
        <v>65</v>
      </c>
      <c r="B66" t="s">
        <v>32</v>
      </c>
      <c r="C66" t="s">
        <v>117</v>
      </c>
      <c r="D66" s="1"/>
      <c r="E66" s="1">
        <f t="shared" ref="E66:S66" si="50">(E29-D29)/D29*100</f>
        <v>-0.55358701141192257</v>
      </c>
      <c r="F66" s="1">
        <f t="shared" si="50"/>
        <v>8.5716349698400371</v>
      </c>
      <c r="G66" s="1">
        <f t="shared" si="50"/>
        <v>7.9060665362035181</v>
      </c>
      <c r="H66" s="1">
        <f t="shared" si="50"/>
        <v>14.281828073993472</v>
      </c>
      <c r="I66" s="1">
        <f t="shared" si="50"/>
        <v>1.8567007855272628</v>
      </c>
      <c r="J66" s="1">
        <f t="shared" si="50"/>
        <v>13.344239308249586</v>
      </c>
      <c r="K66" s="1">
        <f t="shared" si="50"/>
        <v>5.7319587628866042</v>
      </c>
      <c r="L66" s="1">
        <f t="shared" si="50"/>
        <v>8.7168486739469522</v>
      </c>
      <c r="M66" s="1">
        <f t="shared" si="50"/>
        <v>9.4887892376681648</v>
      </c>
      <c r="N66" s="1">
        <f t="shared" si="50"/>
        <v>6.7988204456094365</v>
      </c>
      <c r="O66" s="1">
        <f t="shared" si="50"/>
        <v>11.305414940941869</v>
      </c>
      <c r="P66" s="1">
        <f t="shared" si="50"/>
        <v>7.2951120911429497</v>
      </c>
      <c r="Q66" s="1">
        <f t="shared" si="50"/>
        <v>-1.7982531255351943</v>
      </c>
      <c r="R66" s="1">
        <f t="shared" si="50"/>
        <v>6.28269968608301</v>
      </c>
      <c r="S66" s="1">
        <f t="shared" si="50"/>
        <v>0.41022275095376792</v>
      </c>
      <c r="W66" t="s">
        <v>65</v>
      </c>
      <c r="X66" t="s">
        <v>32</v>
      </c>
      <c r="Y66" t="s">
        <v>117</v>
      </c>
      <c r="Z66" s="1"/>
      <c r="AA66" s="1">
        <f t="shared" ref="AA66:AO66" si="51">(AA29-Z29)/Z29*100</f>
        <v>-0.64122614951516421</v>
      </c>
      <c r="AB66" s="1">
        <f t="shared" si="51"/>
        <v>-1.0213774891879719</v>
      </c>
      <c r="AC66" s="1">
        <f t="shared" si="51"/>
        <v>3.7255338078291818</v>
      </c>
      <c r="AD66" s="1">
        <f t="shared" si="51"/>
        <v>13.809370644365815</v>
      </c>
      <c r="AE66" s="1">
        <f t="shared" si="51"/>
        <v>5.8502119642015931</v>
      </c>
      <c r="AF66" s="1">
        <f t="shared" si="51"/>
        <v>19.366322534709877</v>
      </c>
      <c r="AG66" s="1">
        <f t="shared" si="51"/>
        <v>3.6907247241276466</v>
      </c>
      <c r="AH66" s="1">
        <f t="shared" si="51"/>
        <v>4.6595239807291255</v>
      </c>
      <c r="AI66" s="1">
        <f t="shared" si="51"/>
        <v>15.49982823771899</v>
      </c>
      <c r="AJ66" s="1">
        <f t="shared" si="51"/>
        <v>0.74356076378561653</v>
      </c>
      <c r="AK66" s="1">
        <f t="shared" si="51"/>
        <v>12.299244213509695</v>
      </c>
      <c r="AL66" s="1">
        <f t="shared" si="51"/>
        <v>5.8678163941321779</v>
      </c>
      <c r="AM66" s="1">
        <f t="shared" si="51"/>
        <v>-3.6751924509560467</v>
      </c>
      <c r="AN66" s="1">
        <f t="shared" si="51"/>
        <v>13.941737561227125</v>
      </c>
      <c r="AO66" s="1">
        <f t="shared" si="51"/>
        <v>0.84166704375763202</v>
      </c>
    </row>
    <row r="67" spans="1:41">
      <c r="A67" t="s">
        <v>65</v>
      </c>
      <c r="B67" t="s">
        <v>33</v>
      </c>
      <c r="C67" t="s">
        <v>118</v>
      </c>
      <c r="D67" s="1"/>
      <c r="E67" s="1">
        <f t="shared" ref="E67:S67" si="52">(E30-D30)/D30*100</f>
        <v>-3.778141185073868</v>
      </c>
      <c r="F67" s="1">
        <f t="shared" si="52"/>
        <v>4.8434916233777034</v>
      </c>
      <c r="G67" s="1">
        <f t="shared" si="52"/>
        <v>11.211789305984283</v>
      </c>
      <c r="H67" s="1">
        <f t="shared" si="52"/>
        <v>9.2667203867848507</v>
      </c>
      <c r="I67" s="1">
        <f t="shared" si="52"/>
        <v>4.1543756145525901</v>
      </c>
      <c r="J67" s="1">
        <f t="shared" si="52"/>
        <v>22.48446227676817</v>
      </c>
      <c r="K67" s="1">
        <f t="shared" si="52"/>
        <v>3.4620078360845179</v>
      </c>
      <c r="L67" s="1">
        <f t="shared" si="52"/>
        <v>5.332753911100081</v>
      </c>
      <c r="M67" s="1">
        <f t="shared" si="52"/>
        <v>11.239464843519777</v>
      </c>
      <c r="N67" s="1">
        <f t="shared" si="52"/>
        <v>7.0944155981773793</v>
      </c>
      <c r="O67" s="1">
        <f t="shared" si="52"/>
        <v>8.8507396230148849</v>
      </c>
      <c r="P67" s="1">
        <f t="shared" si="52"/>
        <v>22.747932006181255</v>
      </c>
      <c r="Q67" s="1">
        <f t="shared" si="52"/>
        <v>0.32584144851335517</v>
      </c>
      <c r="R67" s="1">
        <f t="shared" si="52"/>
        <v>9.1345266654364288</v>
      </c>
      <c r="S67" s="1">
        <f t="shared" si="52"/>
        <v>3.7064592492390904</v>
      </c>
      <c r="W67" t="s">
        <v>65</v>
      </c>
      <c r="X67" t="s">
        <v>33</v>
      </c>
      <c r="Y67" t="s">
        <v>118</v>
      </c>
      <c r="Z67" s="1"/>
      <c r="AA67" s="1">
        <f t="shared" ref="AA67:AO67" si="53">(AA30-Z30)/Z30*100</f>
        <v>-5.6388757860407317</v>
      </c>
      <c r="AB67" s="1">
        <f t="shared" si="53"/>
        <v>4.1383891820551435</v>
      </c>
      <c r="AC67" s="1">
        <f t="shared" si="53"/>
        <v>6.2096005086362096</v>
      </c>
      <c r="AD67" s="1">
        <f t="shared" si="53"/>
        <v>6.4052678838671104</v>
      </c>
      <c r="AE67" s="1">
        <f t="shared" si="53"/>
        <v>5.6821378340365598</v>
      </c>
      <c r="AF67" s="1">
        <f t="shared" si="53"/>
        <v>25.179664626031428</v>
      </c>
      <c r="AG67" s="1">
        <f t="shared" si="53"/>
        <v>6.9033949961017695</v>
      </c>
      <c r="AH67" s="1">
        <f t="shared" si="53"/>
        <v>5.1713850029834916</v>
      </c>
      <c r="AI67" s="1">
        <f t="shared" si="53"/>
        <v>11.819958393746454</v>
      </c>
      <c r="AJ67" s="1">
        <f t="shared" si="53"/>
        <v>6.4945315142631657</v>
      </c>
      <c r="AK67" s="1">
        <f t="shared" si="53"/>
        <v>9.8941238750661764</v>
      </c>
      <c r="AL67" s="1">
        <f t="shared" si="53"/>
        <v>19.856447805770983</v>
      </c>
      <c r="AM67" s="1">
        <f t="shared" si="53"/>
        <v>-0.74353924681483863</v>
      </c>
      <c r="AN67" s="1">
        <f t="shared" si="53"/>
        <v>12.402818270165216</v>
      </c>
      <c r="AO67" s="1">
        <f t="shared" si="53"/>
        <v>4.0239201700349367</v>
      </c>
    </row>
    <row r="68" spans="1:41">
      <c r="A68" t="s">
        <v>65</v>
      </c>
      <c r="B68" t="s">
        <v>34</v>
      </c>
      <c r="C68" t="s">
        <v>119</v>
      </c>
      <c r="D68" s="1"/>
      <c r="E68" s="1">
        <f t="shared" ref="E68:S68" si="54">(E31-D31)/D31*100</f>
        <v>-10.215398520307367</v>
      </c>
      <c r="F68" s="1">
        <f t="shared" si="54"/>
        <v>-0.93612822300761234</v>
      </c>
      <c r="G68" s="1">
        <f t="shared" si="54"/>
        <v>11.567426448438592</v>
      </c>
      <c r="H68" s="1">
        <f t="shared" si="54"/>
        <v>17.991179911799126</v>
      </c>
      <c r="I68" s="1">
        <f t="shared" si="54"/>
        <v>3.6384439359267766</v>
      </c>
      <c r="J68" s="1">
        <f t="shared" si="54"/>
        <v>22.330168543460648</v>
      </c>
      <c r="K68" s="1">
        <f t="shared" si="54"/>
        <v>2.4848083749473666</v>
      </c>
      <c r="L68" s="1">
        <f t="shared" si="54"/>
        <v>6.357872490313488</v>
      </c>
      <c r="M68" s="1">
        <f t="shared" si="54"/>
        <v>11.381575316001548</v>
      </c>
      <c r="N68" s="1">
        <f t="shared" si="54"/>
        <v>2.2597750136280244</v>
      </c>
      <c r="O68" s="1">
        <f t="shared" si="54"/>
        <v>15.846862127453356</v>
      </c>
      <c r="P68" s="1">
        <f t="shared" si="54"/>
        <v>15.624346371052081</v>
      </c>
      <c r="Q68" s="1">
        <f t="shared" si="54"/>
        <v>-14.457308248914613</v>
      </c>
      <c r="R68" s="1">
        <f t="shared" si="54"/>
        <v>8.7379462019962748</v>
      </c>
      <c r="S68" s="1">
        <f t="shared" si="54"/>
        <v>7.1917541812524339</v>
      </c>
      <c r="W68" t="s">
        <v>65</v>
      </c>
      <c r="X68" t="s">
        <v>34</v>
      </c>
      <c r="Y68" t="s">
        <v>119</v>
      </c>
      <c r="Z68" s="1"/>
      <c r="AA68" s="1">
        <f t="shared" ref="AA68:AO68" si="55">(AA31-Z31)/Z31*100</f>
        <v>-11.915834358165494</v>
      </c>
      <c r="AB68" s="1">
        <f t="shared" si="55"/>
        <v>-8.4429340176826688</v>
      </c>
      <c r="AC68" s="1">
        <f t="shared" si="55"/>
        <v>14.138240574506284</v>
      </c>
      <c r="AD68" s="1">
        <f t="shared" si="55"/>
        <v>17.410538733778992</v>
      </c>
      <c r="AE68" s="1">
        <f t="shared" si="55"/>
        <v>5.7523235367998033</v>
      </c>
      <c r="AF68" s="1">
        <f t="shared" si="55"/>
        <v>23.903404592240705</v>
      </c>
      <c r="AG68" s="1">
        <f t="shared" si="55"/>
        <v>3.2078727075212359</v>
      </c>
      <c r="AH68" s="1">
        <f t="shared" si="55"/>
        <v>7.1326852826450402</v>
      </c>
      <c r="AI68" s="1">
        <f t="shared" si="55"/>
        <v>10.293012772351624</v>
      </c>
      <c r="AJ68" s="1">
        <f t="shared" si="55"/>
        <v>2.619995808006707E-2</v>
      </c>
      <c r="AK68" s="1">
        <f t="shared" si="55"/>
        <v>20.063911153020065</v>
      </c>
      <c r="AL68" s="1">
        <f t="shared" si="55"/>
        <v>13.002312491819016</v>
      </c>
      <c r="AM68" s="1">
        <f t="shared" si="55"/>
        <v>-14.266960114290125</v>
      </c>
      <c r="AN68" s="1">
        <f t="shared" si="55"/>
        <v>9.6874437038371433</v>
      </c>
      <c r="AO68" s="1">
        <f t="shared" si="55"/>
        <v>7.4235269965099642</v>
      </c>
    </row>
    <row r="69" spans="1:41">
      <c r="A69" t="s">
        <v>65</v>
      </c>
      <c r="B69" t="s">
        <v>7</v>
      </c>
      <c r="C69" t="s">
        <v>120</v>
      </c>
      <c r="D69" s="1"/>
      <c r="E69" s="1">
        <f t="shared" ref="E69:S69" si="56">(E32-D32)/D32*100</f>
        <v>59.344448092151062</v>
      </c>
      <c r="F69" s="1">
        <f t="shared" si="56"/>
        <v>-32.865767440110936</v>
      </c>
      <c r="G69" s="1">
        <f t="shared" si="56"/>
        <v>9.4231503883866043</v>
      </c>
      <c r="H69" s="1">
        <f t="shared" si="56"/>
        <v>42.255324101012469</v>
      </c>
      <c r="I69" s="1">
        <f t="shared" si="56"/>
        <v>3.0922774869109908</v>
      </c>
      <c r="J69" s="1">
        <f t="shared" si="56"/>
        <v>5.8958895413426404</v>
      </c>
      <c r="K69" s="1">
        <f t="shared" si="56"/>
        <v>5.492693892843759</v>
      </c>
      <c r="L69" s="1">
        <f t="shared" si="56"/>
        <v>5.8957238244068764</v>
      </c>
      <c r="M69" s="1">
        <f t="shared" si="56"/>
        <v>7.7877649584116</v>
      </c>
      <c r="N69" s="1">
        <f t="shared" si="56"/>
        <v>7.9283091667185168</v>
      </c>
      <c r="O69" s="1">
        <f t="shared" si="56"/>
        <v>20.446289569278679</v>
      </c>
      <c r="P69" s="1">
        <f t="shared" si="56"/>
        <v>12.269615587151119</v>
      </c>
      <c r="Q69" s="1">
        <f t="shared" si="56"/>
        <v>-8.0675422138836694</v>
      </c>
      <c r="R69" s="1">
        <f t="shared" si="56"/>
        <v>11.808905380333949</v>
      </c>
      <c r="S69" s="1">
        <f t="shared" si="56"/>
        <v>0.98315772006970348</v>
      </c>
      <c r="W69" t="s">
        <v>65</v>
      </c>
      <c r="X69" t="s">
        <v>7</v>
      </c>
      <c r="Y69" t="s">
        <v>120</v>
      </c>
      <c r="Z69" s="1"/>
      <c r="AA69" s="1">
        <f t="shared" ref="AA69:AO69" si="57">(AA32-Z32)/Z32*100</f>
        <v>73.559100804588368</v>
      </c>
      <c r="AB69" s="1">
        <f t="shared" si="57"/>
        <v>-36.569714302966759</v>
      </c>
      <c r="AC69" s="1">
        <f t="shared" si="57"/>
        <v>8.567719601903951</v>
      </c>
      <c r="AD69" s="1">
        <f t="shared" si="57"/>
        <v>22.585359372924138</v>
      </c>
      <c r="AE69" s="1">
        <f t="shared" si="57"/>
        <v>9.3963368375419876</v>
      </c>
      <c r="AF69" s="1">
        <f t="shared" si="57"/>
        <v>9.6988309887061597</v>
      </c>
      <c r="AG69" s="1">
        <f t="shared" si="57"/>
        <v>12.264065745507086</v>
      </c>
      <c r="AH69" s="1">
        <f t="shared" si="57"/>
        <v>5.7919716836939905</v>
      </c>
      <c r="AI69" s="1">
        <f t="shared" si="57"/>
        <v>9.3985248270093642</v>
      </c>
      <c r="AJ69" s="1">
        <f t="shared" si="57"/>
        <v>7.041078751650792</v>
      </c>
      <c r="AK69" s="1">
        <f t="shared" si="57"/>
        <v>23.019480519480521</v>
      </c>
      <c r="AL69" s="1">
        <f t="shared" si="57"/>
        <v>8.6144101346001491</v>
      </c>
      <c r="AM69" s="1">
        <f t="shared" si="57"/>
        <v>-6.813432473149625</v>
      </c>
      <c r="AN69" s="1">
        <f t="shared" si="57"/>
        <v>13.382007822685784</v>
      </c>
      <c r="AO69" s="1">
        <f t="shared" si="57"/>
        <v>1.435076583413839</v>
      </c>
    </row>
    <row r="70" spans="1:41">
      <c r="A70" t="s">
        <v>65</v>
      </c>
      <c r="B70" t="s">
        <v>8</v>
      </c>
      <c r="C70" t="s">
        <v>125</v>
      </c>
      <c r="D70" s="1"/>
      <c r="E70" s="1"/>
      <c r="F70" s="1">
        <f t="shared" ref="F70:S70" si="58">(F33-E33)/E33*100</f>
        <v>17.946820684204646</v>
      </c>
      <c r="G70" s="1">
        <f t="shared" si="58"/>
        <v>14.829095456440189</v>
      </c>
      <c r="H70" s="1">
        <f t="shared" si="58"/>
        <v>6.3072874126508749</v>
      </c>
      <c r="I70" s="1">
        <f t="shared" si="58"/>
        <v>3.9696090148540204</v>
      </c>
      <c r="J70" s="1">
        <f t="shared" si="58"/>
        <v>10.173249035224554</v>
      </c>
      <c r="K70" s="1">
        <f t="shared" si="58"/>
        <v>5.9695930839171369</v>
      </c>
      <c r="L70" s="1">
        <f t="shared" si="58"/>
        <v>5.22540263028342</v>
      </c>
      <c r="M70" s="1">
        <f t="shared" si="58"/>
        <v>16.949605667691479</v>
      </c>
      <c r="N70" s="1">
        <f t="shared" si="58"/>
        <v>17.424848554120466</v>
      </c>
      <c r="O70" s="1">
        <f t="shared" si="58"/>
        <v>6.5021657662919345</v>
      </c>
      <c r="P70" s="1">
        <f t="shared" si="58"/>
        <v>-1.1104510350500469</v>
      </c>
      <c r="Q70" s="1">
        <f t="shared" si="58"/>
        <v>-8.5905730129390054</v>
      </c>
      <c r="R70" s="1">
        <f t="shared" si="58"/>
        <v>8.8215964814721204</v>
      </c>
      <c r="S70" s="1">
        <f t="shared" si="58"/>
        <v>2.9963764749605128</v>
      </c>
      <c r="W70" t="s">
        <v>65</v>
      </c>
      <c r="X70" t="s">
        <v>8</v>
      </c>
      <c r="Y70" t="s">
        <v>125</v>
      </c>
      <c r="Z70" s="1"/>
      <c r="AA70" s="1"/>
      <c r="AB70" s="1">
        <f t="shared" ref="AB70:AO70" si="59">(AB33-AA33)/AA33*100</f>
        <v>11.842964614531047</v>
      </c>
      <c r="AC70" s="1">
        <f t="shared" si="59"/>
        <v>7.0420906567992709</v>
      </c>
      <c r="AD70" s="1">
        <f t="shared" si="59"/>
        <v>9.4739116344387941</v>
      </c>
      <c r="AE70" s="1">
        <f t="shared" si="59"/>
        <v>7.3021511742648624</v>
      </c>
      <c r="AF70" s="1">
        <f t="shared" si="59"/>
        <v>12.966709582490344</v>
      </c>
      <c r="AG70" s="1">
        <f t="shared" si="59"/>
        <v>4.281992836209696</v>
      </c>
      <c r="AH70" s="1">
        <f t="shared" si="59"/>
        <v>4.3871975019516034</v>
      </c>
      <c r="AI70" s="1">
        <f t="shared" si="59"/>
        <v>19.166915943763083</v>
      </c>
      <c r="AJ70" s="1">
        <f t="shared" si="59"/>
        <v>8.3275807969877658</v>
      </c>
      <c r="AK70" s="1">
        <f t="shared" si="59"/>
        <v>19.296721121538646</v>
      </c>
      <c r="AL70" s="1">
        <f t="shared" si="59"/>
        <v>-4.1858884086825743</v>
      </c>
      <c r="AM70" s="1">
        <f t="shared" si="59"/>
        <v>-12.396736100552426</v>
      </c>
      <c r="AN70" s="1">
        <f t="shared" si="59"/>
        <v>12.843505929997107</v>
      </c>
      <c r="AO70" s="1">
        <f t="shared" si="59"/>
        <v>4.7833888746475237</v>
      </c>
    </row>
    <row r="71" spans="1:41">
      <c r="A71" t="s">
        <v>65</v>
      </c>
      <c r="B71" t="s">
        <v>27</v>
      </c>
      <c r="C71" t="s">
        <v>122</v>
      </c>
      <c r="D71" s="1"/>
      <c r="E71" s="1">
        <f t="shared" ref="E71:S71" si="60">(E34-D34)/D34*100</f>
        <v>9.4776841951839153</v>
      </c>
      <c r="F71" s="1">
        <f t="shared" si="60"/>
        <v>12.128007181669991</v>
      </c>
      <c r="G71" s="1">
        <f t="shared" si="60"/>
        <v>10.652192350097545</v>
      </c>
      <c r="H71" s="1">
        <f t="shared" si="60"/>
        <v>16.448225645742308</v>
      </c>
      <c r="I71" s="1">
        <f t="shared" si="60"/>
        <v>3.7122358981109786</v>
      </c>
      <c r="J71" s="1">
        <f t="shared" si="60"/>
        <v>10.160563559053113</v>
      </c>
      <c r="K71" s="1">
        <f t="shared" si="60"/>
        <v>5.3635211429888319</v>
      </c>
      <c r="L71" s="1">
        <f t="shared" si="60"/>
        <v>4.4124883809940298</v>
      </c>
      <c r="M71" s="1">
        <f t="shared" si="60"/>
        <v>6.6191872643485601</v>
      </c>
      <c r="N71" s="1">
        <f t="shared" si="60"/>
        <v>11.954813359528492</v>
      </c>
      <c r="O71" s="1">
        <f t="shared" si="60"/>
        <v>10.419408616302535</v>
      </c>
      <c r="P71" s="1">
        <f t="shared" si="60"/>
        <v>-0.38142159005124987</v>
      </c>
      <c r="Q71" s="1">
        <f t="shared" si="60"/>
        <v>-8.0923702787859479</v>
      </c>
      <c r="R71" s="1">
        <f t="shared" si="60"/>
        <v>11.63860440895677</v>
      </c>
      <c r="S71" s="1">
        <f t="shared" si="60"/>
        <v>11.921791184016181</v>
      </c>
      <c r="W71" t="s">
        <v>65</v>
      </c>
      <c r="X71" t="s">
        <v>27</v>
      </c>
      <c r="Y71" t="s">
        <v>122</v>
      </c>
      <c r="Z71" s="1"/>
      <c r="AA71" s="1">
        <f t="shared" ref="AA71:AO71" si="61">(AA34-Z34)/Z34*100</f>
        <v>8.6351030152274308</v>
      </c>
      <c r="AB71" s="1">
        <f t="shared" si="61"/>
        <v>9.4739430309049126</v>
      </c>
      <c r="AC71" s="1">
        <f t="shared" si="61"/>
        <v>3.9480610633444462</v>
      </c>
      <c r="AD71" s="1">
        <f t="shared" si="61"/>
        <v>19.758609047940592</v>
      </c>
      <c r="AE71" s="1">
        <f t="shared" si="61"/>
        <v>5.8707449432659065</v>
      </c>
      <c r="AF71" s="1">
        <f t="shared" si="61"/>
        <v>10.884036746105712</v>
      </c>
      <c r="AG71" s="1">
        <f t="shared" si="61"/>
        <v>5.2350363210662207</v>
      </c>
      <c r="AH71" s="1">
        <f t="shared" si="61"/>
        <v>6.3323635118945747</v>
      </c>
      <c r="AI71" s="1">
        <f t="shared" si="61"/>
        <v>12.210955523364982</v>
      </c>
      <c r="AJ71" s="1">
        <f t="shared" si="61"/>
        <v>4.4800382500597573</v>
      </c>
      <c r="AK71" s="1">
        <f t="shared" si="61"/>
        <v>9.0426505583013164</v>
      </c>
      <c r="AL71" s="1">
        <f t="shared" si="61"/>
        <v>2.6061776061776021</v>
      </c>
      <c r="AM71" s="1">
        <f t="shared" si="61"/>
        <v>-10.695733976849768</v>
      </c>
      <c r="AN71" s="1">
        <f t="shared" si="61"/>
        <v>14.170559677567102</v>
      </c>
      <c r="AO71" s="1">
        <f t="shared" si="61"/>
        <v>10.277599486521174</v>
      </c>
    </row>
    <row r="72" spans="1:41">
      <c r="A72" t="s">
        <v>65</v>
      </c>
      <c r="B72" t="s">
        <v>28</v>
      </c>
      <c r="C72" t="s">
        <v>123</v>
      </c>
      <c r="D72" s="1"/>
      <c r="E72" s="1">
        <f t="shared" ref="E72:S72" si="62">(E35-D35)/D35*100</f>
        <v>42.962126779450429</v>
      </c>
      <c r="F72" s="1">
        <f t="shared" si="62"/>
        <v>-10.704822469528358</v>
      </c>
      <c r="G72" s="1">
        <f t="shared" si="62"/>
        <v>7.9525222551928749</v>
      </c>
      <c r="H72" s="1">
        <f t="shared" si="62"/>
        <v>22.75190450011781</v>
      </c>
      <c r="I72" s="1">
        <f t="shared" si="62"/>
        <v>1.3755598208573256</v>
      </c>
      <c r="J72" s="1">
        <f t="shared" si="62"/>
        <v>13.33543704638687</v>
      </c>
      <c r="K72" s="1">
        <f t="shared" si="62"/>
        <v>4.2042543713108369</v>
      </c>
      <c r="L72" s="1">
        <f t="shared" si="62"/>
        <v>5.3492224656655871</v>
      </c>
      <c r="M72" s="1">
        <f t="shared" si="62"/>
        <v>4.5855737039667286</v>
      </c>
      <c r="N72" s="1">
        <f t="shared" si="62"/>
        <v>7.4498011446309009</v>
      </c>
      <c r="O72" s="1">
        <f t="shared" si="62"/>
        <v>4.4280942493454862</v>
      </c>
      <c r="P72" s="1">
        <f t="shared" si="62"/>
        <v>18.085152366544204</v>
      </c>
      <c r="Q72" s="1">
        <f t="shared" si="62"/>
        <v>-5.5858559976573048</v>
      </c>
      <c r="R72" s="1">
        <f t="shared" si="62"/>
        <v>10.522234714845098</v>
      </c>
      <c r="S72" s="1">
        <f t="shared" si="62"/>
        <v>1.1786578735047661</v>
      </c>
      <c r="W72" t="s">
        <v>65</v>
      </c>
      <c r="X72" t="s">
        <v>28</v>
      </c>
      <c r="Y72" t="s">
        <v>123</v>
      </c>
      <c r="Z72" s="1"/>
      <c r="AA72" s="1">
        <f t="shared" ref="AA72:AO72" si="63">(AA35-Z35)/Z35*100</f>
        <v>41.011008809885233</v>
      </c>
      <c r="AB72" s="1">
        <f t="shared" si="63"/>
        <v>-9.9069642268775162</v>
      </c>
      <c r="AC72" s="1">
        <f t="shared" si="63"/>
        <v>4.0666294435138699</v>
      </c>
      <c r="AD72" s="1">
        <f t="shared" si="63"/>
        <v>23.660913887150151</v>
      </c>
      <c r="AE72" s="1">
        <f t="shared" si="63"/>
        <v>6.3562079687612894</v>
      </c>
      <c r="AF72" s="1">
        <f t="shared" si="63"/>
        <v>12.734566222463965</v>
      </c>
      <c r="AG72" s="1">
        <f t="shared" si="63"/>
        <v>4.9092334599843257</v>
      </c>
      <c r="AH72" s="1">
        <f t="shared" si="63"/>
        <v>7.9333141707387185</v>
      </c>
      <c r="AI72" s="1">
        <f t="shared" si="63"/>
        <v>1.0173102529960005</v>
      </c>
      <c r="AJ72" s="1">
        <f t="shared" si="63"/>
        <v>6.9281872825055411</v>
      </c>
      <c r="AK72" s="1">
        <f t="shared" si="63"/>
        <v>8.0473372781065002</v>
      </c>
      <c r="AL72" s="1">
        <f t="shared" si="63"/>
        <v>21.171047827674339</v>
      </c>
      <c r="AM72" s="1">
        <f t="shared" si="63"/>
        <v>-8.3913976874693894</v>
      </c>
      <c r="AN72" s="1">
        <f t="shared" si="63"/>
        <v>13.5139579821568</v>
      </c>
      <c r="AO72" s="1">
        <f t="shared" si="63"/>
        <v>-2.2491850778703335</v>
      </c>
    </row>
    <row r="73" spans="1:41">
      <c r="A73" t="s">
        <v>65</v>
      </c>
      <c r="B73" t="s">
        <v>29</v>
      </c>
      <c r="C73" t="s">
        <v>124</v>
      </c>
      <c r="D73" s="1"/>
      <c r="E73" s="1"/>
      <c r="F73" s="1">
        <f t="shared" ref="F73:S73" si="64">(F36-E36)/E36*100</f>
        <v>-3.0124049076515034</v>
      </c>
      <c r="G73" s="1">
        <f t="shared" si="64"/>
        <v>7.4405340592390914</v>
      </c>
      <c r="H73" s="1">
        <f t="shared" si="64"/>
        <v>13.31965976956023</v>
      </c>
      <c r="I73" s="1">
        <f t="shared" si="64"/>
        <v>3.8488155443172718</v>
      </c>
      <c r="J73" s="1">
        <f t="shared" si="64"/>
        <v>4.1367644043469367</v>
      </c>
      <c r="K73" s="1">
        <f t="shared" si="64"/>
        <v>2.9879399458528093</v>
      </c>
      <c r="L73" s="1">
        <f t="shared" si="64"/>
        <v>3.2453876302456788</v>
      </c>
      <c r="M73" s="1">
        <f t="shared" si="64"/>
        <v>26.364520161103655</v>
      </c>
      <c r="N73" s="1">
        <f t="shared" si="64"/>
        <v>0.76201641266120246</v>
      </c>
      <c r="O73" s="1">
        <f t="shared" si="64"/>
        <v>3.5194880744618864</v>
      </c>
      <c r="P73" s="1">
        <f t="shared" si="64"/>
        <v>9.3635852767631498</v>
      </c>
      <c r="Q73" s="1">
        <f t="shared" si="64"/>
        <v>-7.6144903333547553</v>
      </c>
      <c r="R73" s="1">
        <f t="shared" si="64"/>
        <v>7.2930788750999485</v>
      </c>
      <c r="S73" s="1">
        <f t="shared" si="64"/>
        <v>3.9591770613963977</v>
      </c>
      <c r="W73" t="s">
        <v>65</v>
      </c>
      <c r="X73" t="s">
        <v>29</v>
      </c>
      <c r="Y73" t="s">
        <v>124</v>
      </c>
      <c r="Z73" s="1"/>
      <c r="AA73" s="1"/>
      <c r="AB73" s="1">
        <f t="shared" ref="AB73:AO73" si="65">(AB36-AA36)/AA36*100</f>
        <v>-3.224639314054019</v>
      </c>
      <c r="AC73" s="1">
        <f t="shared" si="65"/>
        <v>6.0081332808605632</v>
      </c>
      <c r="AD73" s="1">
        <f t="shared" si="65"/>
        <v>12.108649919564412</v>
      </c>
      <c r="AE73" s="1">
        <f t="shared" si="65"/>
        <v>6.5732104420773725</v>
      </c>
      <c r="AF73" s="1">
        <f t="shared" si="65"/>
        <v>2.0196789228379077</v>
      </c>
      <c r="AG73" s="1">
        <f t="shared" si="65"/>
        <v>4.4162436548223347</v>
      </c>
      <c r="AH73" s="1">
        <f t="shared" si="65"/>
        <v>2.8050559066601757</v>
      </c>
      <c r="AI73" s="1">
        <f t="shared" si="65"/>
        <v>24.949165366245822</v>
      </c>
      <c r="AJ73" s="1">
        <f t="shared" si="65"/>
        <v>-1.4532793399689699</v>
      </c>
      <c r="AK73" s="1">
        <f t="shared" si="65"/>
        <v>6.428818310995049</v>
      </c>
      <c r="AL73" s="1">
        <f t="shared" si="65"/>
        <v>8.9885613250099201</v>
      </c>
      <c r="AM73" s="1">
        <f t="shared" si="65"/>
        <v>-7.181168057210968</v>
      </c>
      <c r="AN73" s="1">
        <f t="shared" si="65"/>
        <v>8.3823791688960227</v>
      </c>
      <c r="AO73" s="1">
        <f t="shared" si="65"/>
        <v>4.4265262465032089</v>
      </c>
    </row>
    <row r="74" spans="1:41">
      <c r="A74" t="s">
        <v>65</v>
      </c>
      <c r="B74" t="s">
        <v>4</v>
      </c>
      <c r="C74" t="s">
        <v>4</v>
      </c>
      <c r="D74" s="1"/>
      <c r="E74" s="1">
        <f t="shared" ref="E74:S74" si="66">(E37-D37)/D37*100</f>
        <v>13.439062972602903</v>
      </c>
      <c r="F74" s="1">
        <f t="shared" si="66"/>
        <v>-4.9202154578827013</v>
      </c>
      <c r="G74" s="1">
        <f t="shared" si="66"/>
        <v>5.9066853214915689</v>
      </c>
      <c r="H74" s="1">
        <f t="shared" si="66"/>
        <v>22.033314187248703</v>
      </c>
      <c r="I74" s="1">
        <f t="shared" si="66"/>
        <v>1.8921208698108007</v>
      </c>
      <c r="J74" s="1">
        <f t="shared" si="66"/>
        <v>9.0077605321507761</v>
      </c>
      <c r="K74" s="1">
        <f t="shared" si="66"/>
        <v>3.9918637172641671</v>
      </c>
      <c r="L74" s="1">
        <f t="shared" si="66"/>
        <v>2.9910350448247796</v>
      </c>
      <c r="M74" s="1">
        <f t="shared" si="66"/>
        <v>12.669146158107139</v>
      </c>
      <c r="N74" s="1">
        <f t="shared" si="66"/>
        <v>9.3622699817390043</v>
      </c>
      <c r="O74" s="1">
        <f t="shared" si="66"/>
        <v>3.6317513326054964</v>
      </c>
      <c r="P74" s="1">
        <f t="shared" si="66"/>
        <v>18.845474545285526</v>
      </c>
      <c r="Q74" s="1">
        <f t="shared" si="66"/>
        <v>-5.5924912006257337</v>
      </c>
      <c r="R74" s="1">
        <f t="shared" si="66"/>
        <v>8.6495443247721564</v>
      </c>
      <c r="S74" s="1">
        <f t="shared" si="66"/>
        <v>0.84134004371918991</v>
      </c>
      <c r="W74" t="s">
        <v>65</v>
      </c>
      <c r="X74" t="s">
        <v>4</v>
      </c>
      <c r="Y74" t="s">
        <v>4</v>
      </c>
      <c r="Z74" s="1"/>
      <c r="AA74" s="1">
        <f t="shared" ref="AA74:AO74" si="67">(AA37-Z37)/Z37*100</f>
        <v>13.857086927119791</v>
      </c>
      <c r="AB74" s="1">
        <f t="shared" si="67"/>
        <v>-11.626555334419338</v>
      </c>
      <c r="AC74" s="1">
        <f t="shared" si="67"/>
        <v>7.8802567797720542</v>
      </c>
      <c r="AD74" s="1">
        <f t="shared" si="67"/>
        <v>22.502884206691355</v>
      </c>
      <c r="AE74" s="1">
        <f t="shared" si="67"/>
        <v>5.6109045848822712</v>
      </c>
      <c r="AF74" s="1">
        <f t="shared" si="67"/>
        <v>7.3590838691509921</v>
      </c>
      <c r="AG74" s="1">
        <f t="shared" si="67"/>
        <v>4.5377049180327953</v>
      </c>
      <c r="AH74" s="1">
        <f t="shared" si="67"/>
        <v>1.9152762095930969</v>
      </c>
      <c r="AI74" s="1">
        <f t="shared" si="67"/>
        <v>9.2979360715604571</v>
      </c>
      <c r="AJ74" s="1">
        <f t="shared" si="67"/>
        <v>13.387393475241222</v>
      </c>
      <c r="AK74" s="1">
        <f t="shared" si="67"/>
        <v>5.4166804622057381</v>
      </c>
      <c r="AL74" s="1">
        <f t="shared" si="67"/>
        <v>16.470366531612175</v>
      </c>
      <c r="AM74" s="1">
        <f t="shared" si="67"/>
        <v>-3.8589110913356621</v>
      </c>
      <c r="AN74" s="1">
        <f t="shared" si="67"/>
        <v>7.3151576349152982</v>
      </c>
      <c r="AO74" s="1">
        <f t="shared" si="67"/>
        <v>-0.16204913748039251</v>
      </c>
    </row>
    <row r="75" spans="1:41">
      <c r="A75" s="5" t="s">
        <v>66</v>
      </c>
      <c r="B75" s="5" t="s">
        <v>38</v>
      </c>
      <c r="C75" s="5" t="s">
        <v>156</v>
      </c>
      <c r="D75" s="6"/>
      <c r="E75" s="6">
        <f t="shared" ref="E75:S75" si="68">(E38-D38)/D38*100</f>
        <v>8.324761791290145</v>
      </c>
      <c r="F75" s="6">
        <f t="shared" si="68"/>
        <v>5.8720010332913564</v>
      </c>
      <c r="G75" s="6">
        <f t="shared" si="68"/>
        <v>7.3961113229126862</v>
      </c>
      <c r="H75" s="6">
        <f t="shared" si="68"/>
        <v>15.024849130280437</v>
      </c>
      <c r="I75" s="6">
        <f t="shared" si="68"/>
        <v>3.2173443407144551</v>
      </c>
      <c r="J75" s="6">
        <f t="shared" si="68"/>
        <v>12.916728957990728</v>
      </c>
      <c r="K75" s="6">
        <f t="shared" si="68"/>
        <v>4.6537799549847865</v>
      </c>
      <c r="L75" s="6">
        <f t="shared" si="68"/>
        <v>5.4652413182364388</v>
      </c>
      <c r="M75" s="6">
        <f t="shared" si="68"/>
        <v>13.105020092364903</v>
      </c>
      <c r="N75" s="6">
        <f t="shared" si="68"/>
        <v>5.0853749072011931</v>
      </c>
      <c r="O75" s="6">
        <f t="shared" si="68"/>
        <v>10.036837059090672</v>
      </c>
      <c r="P75" s="6">
        <f t="shared" si="68"/>
        <v>23.938365587452996</v>
      </c>
      <c r="Q75" s="6">
        <f t="shared" si="68"/>
        <v>-3.1488196551468923</v>
      </c>
      <c r="R75" s="6">
        <f t="shared" si="68"/>
        <v>6.3954154727793728</v>
      </c>
      <c r="S75" s="6">
        <f t="shared" si="68"/>
        <v>4.5459441990735723</v>
      </c>
      <c r="W75" s="5" t="s">
        <v>66</v>
      </c>
      <c r="X75" s="5" t="s">
        <v>38</v>
      </c>
      <c r="Y75" s="5" t="s">
        <v>156</v>
      </c>
      <c r="Z75" s="6"/>
      <c r="AA75" s="6">
        <f t="shared" ref="AA75:AO75" si="69">(AA38-Z38)/Z38*100</f>
        <v>7.1850501949496479</v>
      </c>
      <c r="AB75" s="6">
        <f t="shared" si="69"/>
        <v>-2.500110331435629</v>
      </c>
      <c r="AC75" s="6">
        <f t="shared" si="69"/>
        <v>7.4346497680208135</v>
      </c>
      <c r="AD75" s="6">
        <f t="shared" si="69"/>
        <v>12.902886033284192</v>
      </c>
      <c r="AE75" s="6">
        <f t="shared" si="69"/>
        <v>5.7281462823024407</v>
      </c>
      <c r="AF75" s="6">
        <f t="shared" si="69"/>
        <v>14.991617400511789</v>
      </c>
      <c r="AG75" s="6">
        <f t="shared" si="69"/>
        <v>6.2308164518109308</v>
      </c>
      <c r="AH75" s="6">
        <f t="shared" si="69"/>
        <v>6.6888182606183104</v>
      </c>
      <c r="AI75" s="6">
        <f t="shared" si="69"/>
        <v>12.586323628977663</v>
      </c>
      <c r="AJ75" s="6">
        <f t="shared" si="69"/>
        <v>6.9036021408382915</v>
      </c>
      <c r="AK75" s="6">
        <f t="shared" si="69"/>
        <v>10.783596782359231</v>
      </c>
      <c r="AL75" s="6">
        <f t="shared" si="69"/>
        <v>23.108560983040512</v>
      </c>
      <c r="AM75" s="6">
        <f t="shared" si="69"/>
        <v>-2.0787791297174714</v>
      </c>
      <c r="AN75" s="6">
        <f t="shared" si="69"/>
        <v>7.0847900256939589</v>
      </c>
      <c r="AO75" s="6">
        <f t="shared" si="69"/>
        <v>4.6729339574401019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9301-57A2-4D10-97DA-9DB3954FA04C}">
  <dimension ref="A1:AI14"/>
  <sheetViews>
    <sheetView topLeftCell="M1" workbookViewId="0">
      <selection activeCell="Z14" sqref="Z14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1348.9</v>
      </c>
      <c r="C2">
        <v>1093</v>
      </c>
      <c r="D2">
        <v>1152.5999999999999</v>
      </c>
      <c r="E2">
        <v>1307.9000000000001</v>
      </c>
      <c r="F2">
        <v>1632.5</v>
      </c>
      <c r="G2">
        <v>1002.3</v>
      </c>
      <c r="H2">
        <v>1211.8</v>
      </c>
      <c r="I2">
        <v>1067.8</v>
      </c>
      <c r="J2">
        <v>1014.7</v>
      </c>
      <c r="K2">
        <v>951.6</v>
      </c>
      <c r="L2">
        <v>1618.6</v>
      </c>
      <c r="M2">
        <v>1260.4000000000001</v>
      </c>
      <c r="N2">
        <v>1170.8</v>
      </c>
      <c r="O2">
        <v>829</v>
      </c>
      <c r="P2">
        <v>1027.5999999999999</v>
      </c>
      <c r="Q2">
        <v>912.4</v>
      </c>
      <c r="R2">
        <v>1212.2</v>
      </c>
      <c r="S2">
        <v>1008.5</v>
      </c>
      <c r="T2">
        <v>1202.7</v>
      </c>
      <c r="U2">
        <v>1141.3</v>
      </c>
      <c r="V2">
        <v>1099.5999999999999</v>
      </c>
      <c r="W2">
        <v>1109.3</v>
      </c>
      <c r="X2">
        <v>1791.5</v>
      </c>
      <c r="Z2">
        <v>1180.5</v>
      </c>
      <c r="AA2">
        <v>1102.8</v>
      </c>
      <c r="AB2">
        <v>1116.9000000000001</v>
      </c>
      <c r="AC2">
        <v>1111.0999999999999</v>
      </c>
      <c r="AD2">
        <v>859.3</v>
      </c>
      <c r="AE2">
        <v>1304.7</v>
      </c>
      <c r="AF2">
        <v>1273.3</v>
      </c>
      <c r="AG2">
        <v>1741</v>
      </c>
      <c r="AH2">
        <v>1657.7</v>
      </c>
      <c r="AI2">
        <v>1101.9000000000001</v>
      </c>
    </row>
    <row r="3" spans="1:35">
      <c r="A3">
        <v>2009</v>
      </c>
      <c r="B3">
        <v>1420.4</v>
      </c>
      <c r="C3">
        <v>1301.7</v>
      </c>
      <c r="D3">
        <v>1430.9</v>
      </c>
      <c r="E3">
        <v>1359.5</v>
      </c>
      <c r="F3">
        <v>1860.2</v>
      </c>
      <c r="G3">
        <v>1244</v>
      </c>
      <c r="H3">
        <v>1400.6</v>
      </c>
      <c r="I3">
        <v>1195.0999999999999</v>
      </c>
      <c r="J3">
        <v>1188.3</v>
      </c>
      <c r="K3">
        <v>1056.2</v>
      </c>
      <c r="L3">
        <v>1901.3</v>
      </c>
      <c r="M3">
        <v>1513</v>
      </c>
      <c r="N3">
        <v>1308.5999999999999</v>
      </c>
      <c r="O3">
        <v>940.2</v>
      </c>
      <c r="P3">
        <v>1148.2</v>
      </c>
      <c r="Q3">
        <v>1019.2</v>
      </c>
      <c r="R3">
        <v>1422.3</v>
      </c>
      <c r="S3">
        <v>1224.5999999999999</v>
      </c>
      <c r="T3">
        <v>1427.2</v>
      </c>
      <c r="U3">
        <v>1195.5</v>
      </c>
      <c r="V3">
        <v>1276.3</v>
      </c>
      <c r="W3">
        <v>1280.4000000000001</v>
      </c>
      <c r="X3">
        <v>2118.9</v>
      </c>
      <c r="Z3">
        <v>1300.5999999999999</v>
      </c>
      <c r="AA3">
        <v>1260.3</v>
      </c>
      <c r="AB3">
        <v>1220.4000000000001</v>
      </c>
      <c r="AC3">
        <v>1311</v>
      </c>
      <c r="AD3">
        <v>1222.4000000000001</v>
      </c>
      <c r="AE3">
        <v>1519.3</v>
      </c>
      <c r="AF3">
        <v>1563</v>
      </c>
      <c r="AG3">
        <v>2124.6</v>
      </c>
      <c r="AH3">
        <v>1878.5</v>
      </c>
      <c r="AI3">
        <v>1171.4000000000001</v>
      </c>
    </row>
    <row r="4" spans="1:35">
      <c r="A4">
        <v>2010</v>
      </c>
      <c r="B4">
        <v>1456.8</v>
      </c>
      <c r="C4">
        <v>1344</v>
      </c>
      <c r="D4">
        <v>1488.1</v>
      </c>
      <c r="E4">
        <v>1422.8</v>
      </c>
      <c r="F4">
        <v>1897.9</v>
      </c>
      <c r="G4">
        <v>1300.5</v>
      </c>
      <c r="H4">
        <v>1441.8</v>
      </c>
      <c r="I4">
        <v>1222.4000000000001</v>
      </c>
      <c r="J4">
        <v>1247.0999999999999</v>
      </c>
      <c r="K4">
        <v>1077.3</v>
      </c>
      <c r="L4">
        <v>1925.7</v>
      </c>
      <c r="M4">
        <v>1564.4</v>
      </c>
      <c r="N4">
        <v>1361.2</v>
      </c>
      <c r="O4">
        <v>981</v>
      </c>
      <c r="P4">
        <v>1216.0999999999999</v>
      </c>
      <c r="Q4">
        <v>1046.4000000000001</v>
      </c>
      <c r="R4">
        <v>1460.3</v>
      </c>
      <c r="S4">
        <v>1346.7</v>
      </c>
      <c r="T4">
        <v>1466.1</v>
      </c>
      <c r="U4">
        <v>1227.3</v>
      </c>
      <c r="V4">
        <v>1372</v>
      </c>
      <c r="W4">
        <v>1348.8</v>
      </c>
      <c r="X4">
        <v>2156</v>
      </c>
      <c r="Z4">
        <v>1328.7</v>
      </c>
      <c r="AA4">
        <v>1283.7</v>
      </c>
      <c r="AB4">
        <v>1271.0999999999999</v>
      </c>
      <c r="AC4">
        <v>1358.7</v>
      </c>
      <c r="AD4">
        <v>1260.2</v>
      </c>
      <c r="AE4">
        <v>1575.7</v>
      </c>
      <c r="AF4">
        <v>1584.5</v>
      </c>
      <c r="AG4">
        <v>2164.8000000000002</v>
      </c>
      <c r="AH4">
        <v>1950.8</v>
      </c>
      <c r="AI4">
        <v>1217.9000000000001</v>
      </c>
    </row>
    <row r="5" spans="1:35">
      <c r="A5">
        <v>2011</v>
      </c>
      <c r="B5">
        <v>1497.5</v>
      </c>
      <c r="C5">
        <v>1425.4</v>
      </c>
      <c r="D5">
        <v>1640.6</v>
      </c>
      <c r="E5">
        <v>1739.9</v>
      </c>
      <c r="F5">
        <v>2178.1999999999998</v>
      </c>
      <c r="G5">
        <v>1349.6</v>
      </c>
      <c r="H5">
        <v>1549.2</v>
      </c>
      <c r="I5">
        <v>1418.6</v>
      </c>
      <c r="J5">
        <v>1509.5</v>
      </c>
      <c r="K5">
        <v>1166.0999999999999</v>
      </c>
      <c r="L5">
        <v>2052.6999999999998</v>
      </c>
      <c r="M5">
        <v>1738.3</v>
      </c>
      <c r="N5">
        <v>1511</v>
      </c>
      <c r="O5">
        <v>1182.0999999999999</v>
      </c>
      <c r="P5">
        <v>1360.7</v>
      </c>
      <c r="Q5">
        <v>1207.8</v>
      </c>
      <c r="R5">
        <v>1544.8</v>
      </c>
      <c r="S5">
        <v>1319.8</v>
      </c>
      <c r="T5">
        <v>1505.2</v>
      </c>
      <c r="U5">
        <v>1413.2</v>
      </c>
      <c r="V5">
        <v>1707.7</v>
      </c>
      <c r="W5">
        <v>1594.9</v>
      </c>
      <c r="X5">
        <v>2132.3000000000002</v>
      </c>
      <c r="Z5">
        <v>1695.2</v>
      </c>
      <c r="AA5">
        <v>1455</v>
      </c>
      <c r="AB5">
        <v>1556.9</v>
      </c>
      <c r="AC5">
        <v>1662.1</v>
      </c>
      <c r="AD5">
        <v>1334.5</v>
      </c>
      <c r="AE5">
        <v>1735.8</v>
      </c>
      <c r="AF5">
        <v>1795.8</v>
      </c>
      <c r="AG5">
        <v>2359.8000000000002</v>
      </c>
      <c r="AH5">
        <v>2031.5</v>
      </c>
      <c r="AI5">
        <v>1341.8</v>
      </c>
    </row>
    <row r="6" spans="1:35">
      <c r="A6">
        <v>2012</v>
      </c>
      <c r="B6">
        <v>1567.9</v>
      </c>
      <c r="C6">
        <v>1477.5</v>
      </c>
      <c r="D6">
        <v>1716.5</v>
      </c>
      <c r="E6">
        <v>1817.7</v>
      </c>
      <c r="F6">
        <v>2277.3000000000002</v>
      </c>
      <c r="G6">
        <v>1395.5</v>
      </c>
      <c r="H6">
        <v>1587.2</v>
      </c>
      <c r="I6">
        <v>1475.1</v>
      </c>
      <c r="J6">
        <v>1572.8</v>
      </c>
      <c r="K6">
        <v>1220.8</v>
      </c>
      <c r="L6">
        <v>2129.6999999999998</v>
      </c>
      <c r="M6">
        <v>1843</v>
      </c>
      <c r="N6">
        <v>1606.1</v>
      </c>
      <c r="O6">
        <v>1239.8</v>
      </c>
      <c r="P6">
        <v>1411.8</v>
      </c>
      <c r="Q6">
        <v>1269.2</v>
      </c>
      <c r="R6">
        <v>1602.4</v>
      </c>
      <c r="S6">
        <v>1400.8</v>
      </c>
      <c r="T6">
        <v>1565.6</v>
      </c>
      <c r="U6">
        <v>1486.7</v>
      </c>
      <c r="V6">
        <v>1761</v>
      </c>
      <c r="W6">
        <v>1669.8</v>
      </c>
      <c r="X6">
        <v>2221</v>
      </c>
      <c r="Z6">
        <v>1760.1</v>
      </c>
      <c r="AA6">
        <v>1538.4</v>
      </c>
      <c r="AB6">
        <v>1610.8</v>
      </c>
      <c r="AC6">
        <v>1703.4</v>
      </c>
      <c r="AD6">
        <v>1407.8</v>
      </c>
      <c r="AE6">
        <v>1828.9</v>
      </c>
      <c r="AF6">
        <v>1871.3</v>
      </c>
      <c r="AG6">
        <v>2454</v>
      </c>
      <c r="AH6">
        <v>2092.1999999999998</v>
      </c>
      <c r="AI6">
        <v>1421.9</v>
      </c>
    </row>
    <row r="7" spans="1:35">
      <c r="A7">
        <v>2013</v>
      </c>
      <c r="B7">
        <v>1660.6</v>
      </c>
      <c r="C7">
        <v>1579.6</v>
      </c>
      <c r="D7">
        <v>1770.1</v>
      </c>
      <c r="E7">
        <v>1929.2</v>
      </c>
      <c r="F7">
        <v>2360</v>
      </c>
      <c r="G7">
        <v>1527.9</v>
      </c>
      <c r="H7">
        <v>1699.2</v>
      </c>
      <c r="I7">
        <v>1585.8</v>
      </c>
      <c r="J7">
        <v>1680</v>
      </c>
      <c r="K7">
        <v>1306.2</v>
      </c>
      <c r="L7">
        <v>2300.1999999999998</v>
      </c>
      <c r="M7">
        <v>1945.9</v>
      </c>
      <c r="N7">
        <v>1669.3</v>
      </c>
      <c r="O7">
        <v>1313.1</v>
      </c>
      <c r="P7">
        <v>1539.2</v>
      </c>
      <c r="Q7">
        <v>1344.1</v>
      </c>
      <c r="R7">
        <v>1660.3</v>
      </c>
      <c r="S7">
        <v>1518.7</v>
      </c>
      <c r="T7">
        <v>1631.4</v>
      </c>
      <c r="U7">
        <v>1588.6</v>
      </c>
      <c r="V7">
        <v>1883.4</v>
      </c>
      <c r="W7">
        <v>1762.7</v>
      </c>
      <c r="X7">
        <v>2332.3000000000002</v>
      </c>
      <c r="Z7">
        <v>1819.9</v>
      </c>
      <c r="AA7">
        <v>1672.5</v>
      </c>
      <c r="AB7">
        <v>1696.7</v>
      </c>
      <c r="AC7">
        <v>1811.7</v>
      </c>
      <c r="AD7">
        <v>1490.8</v>
      </c>
      <c r="AE7">
        <v>1909.6</v>
      </c>
      <c r="AF7">
        <v>1971.4</v>
      </c>
      <c r="AG7">
        <v>2527.4</v>
      </c>
      <c r="AH7">
        <v>2160.1</v>
      </c>
      <c r="AI7">
        <v>1496.2</v>
      </c>
    </row>
    <row r="8" spans="1:35">
      <c r="A8">
        <v>2014</v>
      </c>
      <c r="B8">
        <v>1731.2</v>
      </c>
      <c r="C8">
        <v>1676</v>
      </c>
      <c r="D8">
        <v>1881.1</v>
      </c>
      <c r="E8">
        <v>2134.1</v>
      </c>
      <c r="F8">
        <v>2744.9</v>
      </c>
      <c r="G8">
        <v>1764.2</v>
      </c>
      <c r="H8">
        <v>1867.6</v>
      </c>
      <c r="I8">
        <v>1596.2</v>
      </c>
      <c r="J8">
        <v>1933.8</v>
      </c>
      <c r="K8">
        <v>1564.3</v>
      </c>
      <c r="L8">
        <v>2871.8</v>
      </c>
      <c r="M8">
        <v>2366.6999999999998</v>
      </c>
      <c r="N8">
        <v>1900.8</v>
      </c>
      <c r="O8">
        <v>1378.1</v>
      </c>
      <c r="P8">
        <v>1690.9</v>
      </c>
      <c r="Q8">
        <v>1490.8</v>
      </c>
      <c r="R8">
        <v>1883.2</v>
      </c>
      <c r="S8">
        <v>1692</v>
      </c>
      <c r="T8">
        <v>1784.4</v>
      </c>
      <c r="U8">
        <v>1831.5</v>
      </c>
      <c r="V8">
        <v>2065.9</v>
      </c>
      <c r="W8">
        <v>2149.1</v>
      </c>
      <c r="X8">
        <v>2823.4</v>
      </c>
      <c r="Z8">
        <v>2077.5</v>
      </c>
      <c r="AA8">
        <v>1831.2</v>
      </c>
      <c r="AB8">
        <v>1887.4</v>
      </c>
      <c r="AC8">
        <v>2017.9</v>
      </c>
      <c r="AD8">
        <v>1606.9</v>
      </c>
      <c r="AE8">
        <v>2036</v>
      </c>
      <c r="AF8">
        <v>2061.8000000000002</v>
      </c>
      <c r="AG8">
        <v>2847.6</v>
      </c>
      <c r="AH8">
        <v>2729.6</v>
      </c>
      <c r="AI8">
        <v>1749.8</v>
      </c>
    </row>
    <row r="9" spans="1:35">
      <c r="A9">
        <v>2015</v>
      </c>
      <c r="B9">
        <v>1744.6</v>
      </c>
      <c r="C9">
        <v>1741.6</v>
      </c>
      <c r="D9">
        <v>1899.5</v>
      </c>
      <c r="E9">
        <v>2099.4</v>
      </c>
      <c r="F9">
        <v>3411.1</v>
      </c>
      <c r="G9">
        <v>1860</v>
      </c>
      <c r="H9">
        <v>1931.3</v>
      </c>
      <c r="I9">
        <v>1807.6</v>
      </c>
      <c r="J9">
        <v>1956.1</v>
      </c>
      <c r="K9">
        <v>1714.3</v>
      </c>
      <c r="L9">
        <v>2918.2</v>
      </c>
      <c r="M9">
        <v>2392.6</v>
      </c>
      <c r="N9">
        <v>2004.5</v>
      </c>
      <c r="O9">
        <v>1455</v>
      </c>
      <c r="P9">
        <v>1745.7</v>
      </c>
      <c r="Q9">
        <v>1612.5</v>
      </c>
      <c r="R9">
        <v>1930.9</v>
      </c>
      <c r="S9">
        <v>1795.7</v>
      </c>
      <c r="T9">
        <v>1845.1</v>
      </c>
      <c r="U9">
        <v>1978.9</v>
      </c>
      <c r="V9">
        <v>2137.8000000000002</v>
      </c>
      <c r="W9">
        <v>2184.6999999999998</v>
      </c>
      <c r="X9">
        <v>2825.2</v>
      </c>
      <c r="Y9">
        <v>2559.4</v>
      </c>
      <c r="Z9">
        <v>2179.4</v>
      </c>
      <c r="AA9">
        <v>1955.7</v>
      </c>
      <c r="AB9">
        <v>2021.3</v>
      </c>
      <c r="AC9">
        <v>2063.5</v>
      </c>
      <c r="AD9">
        <v>1734.3</v>
      </c>
      <c r="AE9">
        <v>2279.4</v>
      </c>
      <c r="AF9">
        <v>2215.4</v>
      </c>
      <c r="AG9">
        <v>3114.2</v>
      </c>
      <c r="AH9">
        <v>2750.4</v>
      </c>
      <c r="AI9">
        <v>2054.6999999999998</v>
      </c>
    </row>
    <row r="10" spans="1:35">
      <c r="A10">
        <v>2016</v>
      </c>
      <c r="B10">
        <v>1918.7</v>
      </c>
      <c r="C10">
        <v>1921.4</v>
      </c>
      <c r="D10">
        <v>2013.9</v>
      </c>
      <c r="E10">
        <v>2307.6999999999998</v>
      </c>
      <c r="F10">
        <v>3503.4</v>
      </c>
      <c r="G10">
        <v>1976.8</v>
      </c>
      <c r="H10">
        <v>2048.4</v>
      </c>
      <c r="I10">
        <v>1958.7</v>
      </c>
      <c r="J10">
        <v>2214.1999999999998</v>
      </c>
      <c r="K10">
        <v>1889</v>
      </c>
      <c r="L10">
        <v>3180.4</v>
      </c>
      <c r="M10">
        <v>2648</v>
      </c>
      <c r="N10">
        <v>2203.8000000000002</v>
      </c>
      <c r="O10">
        <v>1703.7</v>
      </c>
      <c r="P10">
        <v>2057.4</v>
      </c>
      <c r="Q10">
        <v>1785.6</v>
      </c>
      <c r="R10">
        <v>2251.5</v>
      </c>
      <c r="S10">
        <v>1976.2</v>
      </c>
      <c r="T10">
        <v>1972.9</v>
      </c>
      <c r="U10">
        <v>2104.5</v>
      </c>
      <c r="V10">
        <v>2334.6</v>
      </c>
      <c r="W10">
        <v>2255.3000000000002</v>
      </c>
      <c r="X10">
        <v>3180.9</v>
      </c>
      <c r="Y10">
        <v>2764.6</v>
      </c>
      <c r="Z10">
        <v>2457.1</v>
      </c>
      <c r="AA10">
        <v>2176.8000000000002</v>
      </c>
      <c r="AB10">
        <v>2200.1999999999998</v>
      </c>
      <c r="AC10">
        <v>2390.5</v>
      </c>
      <c r="AD10">
        <v>2088.9</v>
      </c>
      <c r="AE10">
        <v>2516.9</v>
      </c>
      <c r="AF10">
        <v>2313.5</v>
      </c>
      <c r="AG10">
        <v>3227.3</v>
      </c>
      <c r="AH10">
        <v>2847.2</v>
      </c>
      <c r="AI10">
        <v>2188.3000000000002</v>
      </c>
    </row>
    <row r="11" spans="1:35">
      <c r="A11">
        <v>2017</v>
      </c>
      <c r="B11">
        <v>2402.1</v>
      </c>
      <c r="C11">
        <v>2297.1999999999998</v>
      </c>
      <c r="D11">
        <v>2473.1999999999998</v>
      </c>
      <c r="E11">
        <v>2545.8000000000002</v>
      </c>
      <c r="F11">
        <v>3446.4</v>
      </c>
      <c r="G11">
        <v>2204.6</v>
      </c>
      <c r="H11">
        <v>2497.4</v>
      </c>
      <c r="I11">
        <v>2113.1999999999998</v>
      </c>
      <c r="J11">
        <v>2485.4</v>
      </c>
      <c r="K11">
        <v>2238.6999999999998</v>
      </c>
      <c r="L11">
        <v>4067.6</v>
      </c>
      <c r="M11">
        <v>3627.6</v>
      </c>
      <c r="N11">
        <v>3057</v>
      </c>
      <c r="O11">
        <v>1988.1</v>
      </c>
      <c r="P11">
        <v>2345.1999999999998</v>
      </c>
      <c r="Q11">
        <v>2166.1999999999998</v>
      </c>
      <c r="R11">
        <v>2792.4</v>
      </c>
      <c r="S11">
        <v>2232.8000000000002</v>
      </c>
      <c r="T11">
        <v>2271.1</v>
      </c>
      <c r="U11">
        <v>2377.6</v>
      </c>
      <c r="V11">
        <v>2733.4</v>
      </c>
      <c r="W11">
        <v>2712.1</v>
      </c>
      <c r="X11">
        <v>3885</v>
      </c>
      <c r="Y11">
        <v>3439.2</v>
      </c>
      <c r="Z11">
        <v>2853.5</v>
      </c>
      <c r="AA11">
        <v>2335.6</v>
      </c>
      <c r="AB11">
        <v>2700.7</v>
      </c>
      <c r="AC11">
        <v>2764</v>
      </c>
      <c r="AD11">
        <v>2345.1999999999998</v>
      </c>
      <c r="AE11">
        <v>2507.3000000000002</v>
      </c>
      <c r="AF11">
        <v>2731.9</v>
      </c>
      <c r="AG11">
        <v>3835.5</v>
      </c>
      <c r="AH11">
        <v>3113.8</v>
      </c>
      <c r="AI11">
        <v>2164</v>
      </c>
    </row>
    <row r="12" spans="1:35">
      <c r="A12">
        <v>2018</v>
      </c>
      <c r="B12">
        <v>2192.6999999999998</v>
      </c>
      <c r="C12">
        <v>2152.6</v>
      </c>
      <c r="D12">
        <v>2394.4</v>
      </c>
      <c r="E12">
        <v>2280.1</v>
      </c>
      <c r="F12">
        <v>3559.8</v>
      </c>
      <c r="G12">
        <v>2093.3000000000002</v>
      </c>
      <c r="H12">
        <v>2427.8000000000002</v>
      </c>
      <c r="I12">
        <v>2050.8000000000002</v>
      </c>
      <c r="J12">
        <v>2518.6</v>
      </c>
      <c r="K12">
        <v>2268.1</v>
      </c>
      <c r="L12">
        <v>4097.8999999999996</v>
      </c>
      <c r="M12">
        <v>3664.4</v>
      </c>
      <c r="N12">
        <v>2965.9</v>
      </c>
      <c r="O12">
        <v>1946</v>
      </c>
      <c r="P12">
        <v>2025.2</v>
      </c>
      <c r="Q12">
        <v>2134.6</v>
      </c>
      <c r="R12">
        <v>2608.8000000000002</v>
      </c>
      <c r="S12">
        <v>1998.6</v>
      </c>
      <c r="T12">
        <v>2125.1999999999998</v>
      </c>
      <c r="U12">
        <v>2231.1999999999998</v>
      </c>
      <c r="V12">
        <v>2875.7</v>
      </c>
      <c r="W12">
        <v>2647.2</v>
      </c>
      <c r="X12">
        <v>3539</v>
      </c>
      <c r="Y12">
        <v>3627.5</v>
      </c>
      <c r="Z12">
        <v>2761.2</v>
      </c>
      <c r="AA12">
        <v>2293.6</v>
      </c>
      <c r="AB12">
        <v>2709.5</v>
      </c>
      <c r="AC12">
        <v>2364.4</v>
      </c>
      <c r="AD12">
        <v>2156</v>
      </c>
      <c r="AE12">
        <v>2304.4</v>
      </c>
      <c r="AF12">
        <v>2579.3000000000002</v>
      </c>
      <c r="AG12">
        <v>3621</v>
      </c>
      <c r="AH12">
        <v>2876.7</v>
      </c>
      <c r="AI12">
        <v>1978.1</v>
      </c>
    </row>
    <row r="13" spans="1:35">
      <c r="A13">
        <v>2019</v>
      </c>
      <c r="B13">
        <v>2400.3000000000002</v>
      </c>
      <c r="C13">
        <v>2349.6</v>
      </c>
      <c r="D13">
        <v>2564.3000000000002</v>
      </c>
      <c r="E13">
        <v>2688.4</v>
      </c>
      <c r="F13">
        <v>3646.4</v>
      </c>
      <c r="G13">
        <v>2313.1999999999998</v>
      </c>
      <c r="H13">
        <v>2494.1999999999998</v>
      </c>
      <c r="I13">
        <v>2180</v>
      </c>
      <c r="J13">
        <v>2786.5</v>
      </c>
      <c r="K13">
        <v>2290.6</v>
      </c>
      <c r="L13">
        <v>4462.3999999999996</v>
      </c>
      <c r="M13">
        <v>3680.4</v>
      </c>
      <c r="N13">
        <v>3053.7</v>
      </c>
      <c r="O13">
        <v>2145.3000000000002</v>
      </c>
      <c r="P13">
        <v>2230.9</v>
      </c>
      <c r="Q13">
        <v>2287.5</v>
      </c>
      <c r="R13">
        <v>3033</v>
      </c>
      <c r="S13">
        <v>2370.5</v>
      </c>
      <c r="T13">
        <v>2204.6999999999998</v>
      </c>
      <c r="U13">
        <v>2405</v>
      </c>
      <c r="V13">
        <v>3090.9</v>
      </c>
      <c r="W13">
        <v>2780.5</v>
      </c>
      <c r="X13">
        <v>3822.8</v>
      </c>
      <c r="Y13">
        <v>3637</v>
      </c>
      <c r="Z13">
        <v>3135.1</v>
      </c>
      <c r="AA13">
        <v>2437.6999999999998</v>
      </c>
      <c r="AB13">
        <v>2957</v>
      </c>
      <c r="AC13">
        <v>2571</v>
      </c>
      <c r="AD13">
        <v>2410.6</v>
      </c>
      <c r="AE13">
        <v>2572.6</v>
      </c>
      <c r="AF13">
        <v>2850.7</v>
      </c>
      <c r="AG13">
        <v>3934.2</v>
      </c>
      <c r="AH13">
        <v>3086.5</v>
      </c>
      <c r="AI13">
        <v>2152.6</v>
      </c>
    </row>
    <row r="14" spans="1:35">
      <c r="A14">
        <v>2020</v>
      </c>
      <c r="B14">
        <v>2549.4</v>
      </c>
      <c r="C14">
        <v>2436</v>
      </c>
      <c r="D14">
        <v>2769.3</v>
      </c>
      <c r="E14">
        <v>2776.2</v>
      </c>
      <c r="F14">
        <v>3972.6</v>
      </c>
      <c r="G14">
        <v>2433.1</v>
      </c>
      <c r="H14">
        <v>2548.6</v>
      </c>
      <c r="I14">
        <v>2256.5</v>
      </c>
      <c r="J14">
        <v>2911.2</v>
      </c>
      <c r="K14">
        <v>2329.1</v>
      </c>
      <c r="L14">
        <v>4560.1000000000004</v>
      </c>
      <c r="M14">
        <v>3951.3</v>
      </c>
      <c r="N14">
        <v>3209.9</v>
      </c>
      <c r="O14">
        <v>2251.8000000000002</v>
      </c>
      <c r="P14">
        <v>2450.6999999999998</v>
      </c>
      <c r="Q14">
        <v>2417.8000000000002</v>
      </c>
      <c r="R14">
        <v>3082.4</v>
      </c>
      <c r="S14">
        <v>2465.6999999999998</v>
      </c>
      <c r="T14">
        <v>2236.5</v>
      </c>
      <c r="U14">
        <v>2538.9</v>
      </c>
      <c r="V14">
        <v>3143.5</v>
      </c>
      <c r="W14">
        <v>2976.6</v>
      </c>
      <c r="X14">
        <v>3886.7</v>
      </c>
      <c r="Y14">
        <v>3703.4</v>
      </c>
      <c r="Z14">
        <v>3213.6</v>
      </c>
      <c r="AA14">
        <v>2447.6999999999998</v>
      </c>
      <c r="AB14">
        <v>3066.6</v>
      </c>
      <c r="AC14">
        <v>2755.9</v>
      </c>
      <c r="AD14">
        <v>2434.3000000000002</v>
      </c>
      <c r="AE14">
        <v>2879.3</v>
      </c>
      <c r="AF14">
        <v>2884.3</v>
      </c>
      <c r="AG14">
        <v>3967.3</v>
      </c>
      <c r="AH14">
        <v>3208.7</v>
      </c>
      <c r="AI14">
        <v>2217.1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CCCC-D4C9-43FA-B0A1-4E27B6897AFB}">
  <dimension ref="A1:AI14"/>
  <sheetViews>
    <sheetView topLeftCell="N1" workbookViewId="0">
      <selection activeCell="Y2" sqref="Y2:Y8"/>
    </sheetView>
  </sheetViews>
  <sheetFormatPr defaultRowHeight="18"/>
  <sheetData>
    <row r="1" spans="1:35">
      <c r="A1" t="s">
        <v>160</v>
      </c>
      <c r="B1" t="s">
        <v>89</v>
      </c>
      <c r="C1" t="s">
        <v>90</v>
      </c>
      <c r="D1" t="s">
        <v>91</v>
      </c>
      <c r="E1" t="s">
        <v>92</v>
      </c>
      <c r="F1" t="s">
        <v>139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106</v>
      </c>
      <c r="S1" t="s">
        <v>107</v>
      </c>
      <c r="T1" t="s">
        <v>108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122</v>
      </c>
      <c r="AF1" t="s">
        <v>123</v>
      </c>
      <c r="AG1" t="s">
        <v>4</v>
      </c>
      <c r="AH1" t="s">
        <v>124</v>
      </c>
      <c r="AI1" t="s">
        <v>125</v>
      </c>
    </row>
    <row r="2" spans="1:35">
      <c r="A2">
        <v>2008</v>
      </c>
      <c r="B2">
        <v>1170.0999999999999</v>
      </c>
      <c r="C2">
        <v>969.9</v>
      </c>
      <c r="D2">
        <v>1008.9</v>
      </c>
      <c r="E2">
        <v>1204.0999999999999</v>
      </c>
      <c r="F2">
        <v>1564.5</v>
      </c>
      <c r="G2">
        <v>907.2</v>
      </c>
      <c r="H2">
        <v>1024.3</v>
      </c>
      <c r="I2">
        <v>943.2</v>
      </c>
      <c r="J2">
        <v>987</v>
      </c>
      <c r="K2">
        <v>733.9</v>
      </c>
      <c r="L2">
        <v>1590.1</v>
      </c>
      <c r="M2">
        <v>1128.5999999999999</v>
      </c>
      <c r="N2">
        <v>934.9</v>
      </c>
      <c r="O2">
        <v>688.2</v>
      </c>
      <c r="P2">
        <v>928.4</v>
      </c>
      <c r="Q2">
        <v>731.3</v>
      </c>
      <c r="R2">
        <v>1098.4000000000001</v>
      </c>
      <c r="S2">
        <v>699.1</v>
      </c>
      <c r="T2">
        <v>1055.2</v>
      </c>
      <c r="U2">
        <v>1059.4000000000001</v>
      </c>
      <c r="V2">
        <v>1057.7</v>
      </c>
      <c r="W2">
        <v>998.4</v>
      </c>
      <c r="X2">
        <v>1696.6</v>
      </c>
      <c r="Z2">
        <v>1035.9000000000001</v>
      </c>
      <c r="AA2">
        <v>932.7</v>
      </c>
      <c r="AB2">
        <v>1002.3</v>
      </c>
      <c r="AC2">
        <v>1017.2</v>
      </c>
      <c r="AD2">
        <v>752.7</v>
      </c>
      <c r="AE2">
        <v>1184.8</v>
      </c>
      <c r="AF2">
        <v>1118.3</v>
      </c>
      <c r="AG2">
        <v>1646.9</v>
      </c>
      <c r="AH2">
        <v>1616.2</v>
      </c>
      <c r="AI2">
        <v>925.7</v>
      </c>
    </row>
    <row r="3" spans="1:35">
      <c r="A3">
        <v>2009</v>
      </c>
      <c r="B3">
        <v>1296.5999999999999</v>
      </c>
      <c r="C3">
        <v>1138.3</v>
      </c>
      <c r="D3">
        <v>1122.4000000000001</v>
      </c>
      <c r="E3">
        <v>1266.4000000000001</v>
      </c>
      <c r="F3">
        <v>1778.9</v>
      </c>
      <c r="G3">
        <v>1104.4000000000001</v>
      </c>
      <c r="H3">
        <v>1164.9000000000001</v>
      </c>
      <c r="I3">
        <v>1055.8</v>
      </c>
      <c r="J3">
        <v>1153.5999999999999</v>
      </c>
      <c r="K3">
        <v>813.6</v>
      </c>
      <c r="L3">
        <v>1861.6</v>
      </c>
      <c r="M3">
        <v>1349.8</v>
      </c>
      <c r="N3">
        <v>1017.4</v>
      </c>
      <c r="O3">
        <v>755.3</v>
      </c>
      <c r="P3">
        <v>1030.4000000000001</v>
      </c>
      <c r="Q3">
        <v>793.3</v>
      </c>
      <c r="R3">
        <v>1258</v>
      </c>
      <c r="S3">
        <v>879.8</v>
      </c>
      <c r="T3">
        <v>1245.4000000000001</v>
      </c>
      <c r="U3">
        <v>1159</v>
      </c>
      <c r="V3">
        <v>1281.7</v>
      </c>
      <c r="W3">
        <v>1170.0999999999999</v>
      </c>
      <c r="X3">
        <v>1995</v>
      </c>
      <c r="Z3">
        <v>1120</v>
      </c>
      <c r="AA3">
        <v>1061.5</v>
      </c>
      <c r="AB3">
        <v>1066.5</v>
      </c>
      <c r="AC3">
        <v>1194.3</v>
      </c>
      <c r="AD3">
        <v>922.7</v>
      </c>
      <c r="AE3">
        <v>1418.9</v>
      </c>
      <c r="AF3">
        <v>1382.9</v>
      </c>
      <c r="AG3">
        <v>2017.5</v>
      </c>
      <c r="AH3">
        <v>1811.9</v>
      </c>
      <c r="AI3">
        <v>1013.4</v>
      </c>
    </row>
    <row r="4" spans="1:35">
      <c r="A4">
        <v>2010</v>
      </c>
      <c r="B4">
        <v>1356.6</v>
      </c>
      <c r="C4">
        <v>1184.5</v>
      </c>
      <c r="D4">
        <v>1200.5999999999999</v>
      </c>
      <c r="E4">
        <v>1314.2</v>
      </c>
      <c r="F4">
        <v>1853.4</v>
      </c>
      <c r="G4">
        <v>1200.2</v>
      </c>
      <c r="H4">
        <v>1233.2</v>
      </c>
      <c r="I4">
        <v>1087.0999999999999</v>
      </c>
      <c r="J4">
        <v>1219.5</v>
      </c>
      <c r="K4">
        <v>859.8</v>
      </c>
      <c r="L4">
        <v>1882.3</v>
      </c>
      <c r="M4">
        <v>1405.5</v>
      </c>
      <c r="N4">
        <v>1095.8</v>
      </c>
      <c r="O4">
        <v>810.3</v>
      </c>
      <c r="P4">
        <v>1093.5999999999999</v>
      </c>
      <c r="Q4">
        <v>858.9</v>
      </c>
      <c r="R4">
        <v>1314.3</v>
      </c>
      <c r="S4">
        <v>937.2</v>
      </c>
      <c r="T4">
        <v>1315.3</v>
      </c>
      <c r="U4">
        <v>1198.8</v>
      </c>
      <c r="V4">
        <v>1367.1</v>
      </c>
      <c r="W4">
        <v>1232.4000000000001</v>
      </c>
      <c r="X4">
        <v>2065.6999999999998</v>
      </c>
      <c r="Z4">
        <v>1193.5999999999999</v>
      </c>
      <c r="AA4">
        <v>1123.5999999999999</v>
      </c>
      <c r="AB4">
        <v>1127.0999999999999</v>
      </c>
      <c r="AC4">
        <v>1263</v>
      </c>
      <c r="AD4">
        <v>1009.4</v>
      </c>
      <c r="AE4">
        <v>1502.2</v>
      </c>
      <c r="AF4">
        <v>1470.8</v>
      </c>
      <c r="AG4">
        <v>2130.6999999999998</v>
      </c>
      <c r="AH4">
        <v>1931</v>
      </c>
      <c r="AI4">
        <v>1087.4000000000001</v>
      </c>
    </row>
    <row r="5" spans="1:35">
      <c r="A5">
        <v>2011</v>
      </c>
      <c r="B5">
        <v>1385</v>
      </c>
      <c r="C5">
        <v>1318.3</v>
      </c>
      <c r="D5">
        <v>1385</v>
      </c>
      <c r="E5">
        <v>1634.7</v>
      </c>
      <c r="F5">
        <v>2142</v>
      </c>
      <c r="G5">
        <v>1247</v>
      </c>
      <c r="H5">
        <v>1375.8</v>
      </c>
      <c r="I5">
        <v>1329.6</v>
      </c>
      <c r="J5">
        <v>1478</v>
      </c>
      <c r="K5">
        <v>1001.2</v>
      </c>
      <c r="L5">
        <v>2002.2</v>
      </c>
      <c r="M5">
        <v>1558</v>
      </c>
      <c r="N5">
        <v>1241.3</v>
      </c>
      <c r="O5">
        <v>972</v>
      </c>
      <c r="P5">
        <v>1224.0999999999999</v>
      </c>
      <c r="Q5">
        <v>995.7</v>
      </c>
      <c r="R5">
        <v>1418.7</v>
      </c>
      <c r="S5">
        <v>1021.3</v>
      </c>
      <c r="T5">
        <v>1340.1</v>
      </c>
      <c r="U5">
        <v>1369.5</v>
      </c>
      <c r="V5">
        <v>1672.8</v>
      </c>
      <c r="W5">
        <v>1505.9</v>
      </c>
      <c r="X5">
        <v>2060.6</v>
      </c>
      <c r="Z5">
        <v>1507.9</v>
      </c>
      <c r="AA5">
        <v>1341.2</v>
      </c>
      <c r="AB5">
        <v>1410.9</v>
      </c>
      <c r="AC5">
        <v>1564.9</v>
      </c>
      <c r="AD5">
        <v>1107.3</v>
      </c>
      <c r="AE5">
        <v>1665.7</v>
      </c>
      <c r="AF5">
        <v>1658.1</v>
      </c>
      <c r="AG5">
        <v>2287.5</v>
      </c>
      <c r="AH5">
        <v>1970</v>
      </c>
      <c r="AI5">
        <v>1228.4000000000001</v>
      </c>
    </row>
    <row r="6" spans="1:35">
      <c r="A6">
        <v>2012</v>
      </c>
      <c r="B6">
        <v>1446</v>
      </c>
      <c r="C6">
        <v>1373.5</v>
      </c>
      <c r="D6">
        <v>1500.6</v>
      </c>
      <c r="E6">
        <v>1711.9</v>
      </c>
      <c r="F6">
        <v>2243.6999999999998</v>
      </c>
      <c r="G6">
        <v>1331.3</v>
      </c>
      <c r="H6">
        <v>1486.7</v>
      </c>
      <c r="I6">
        <v>1417.9</v>
      </c>
      <c r="J6">
        <v>1573.3</v>
      </c>
      <c r="K6">
        <v>1088.4000000000001</v>
      </c>
      <c r="L6">
        <v>2115.4</v>
      </c>
      <c r="M6">
        <v>1631.8</v>
      </c>
      <c r="N6">
        <v>1357.2</v>
      </c>
      <c r="O6">
        <v>1041.9000000000001</v>
      </c>
      <c r="P6">
        <v>1308.5999999999999</v>
      </c>
      <c r="Q6">
        <v>1056</v>
      </c>
      <c r="R6">
        <v>1488.2</v>
      </c>
      <c r="S6">
        <v>1104.3</v>
      </c>
      <c r="T6">
        <v>1424.5</v>
      </c>
      <c r="U6">
        <v>1445.2</v>
      </c>
      <c r="V6">
        <v>1759.9</v>
      </c>
      <c r="W6">
        <v>1547.9</v>
      </c>
      <c r="X6">
        <v>2163.4</v>
      </c>
      <c r="Z6">
        <v>1569.6</v>
      </c>
      <c r="AA6">
        <v>1390.7</v>
      </c>
      <c r="AB6">
        <v>1508.3</v>
      </c>
      <c r="AC6">
        <v>1615.1</v>
      </c>
      <c r="AD6">
        <v>1243.0999999999999</v>
      </c>
      <c r="AE6">
        <v>1752.9</v>
      </c>
      <c r="AF6">
        <v>1739.5</v>
      </c>
      <c r="AG6">
        <v>2391.3000000000002</v>
      </c>
      <c r="AH6">
        <v>2057</v>
      </c>
      <c r="AI6">
        <v>1281</v>
      </c>
    </row>
    <row r="7" spans="1:35">
      <c r="A7">
        <v>2013</v>
      </c>
      <c r="B7">
        <v>1511.9</v>
      </c>
      <c r="C7">
        <v>1485.9</v>
      </c>
      <c r="D7">
        <v>1558</v>
      </c>
      <c r="E7">
        <v>1805.7</v>
      </c>
      <c r="F7">
        <v>2308.8000000000002</v>
      </c>
      <c r="G7">
        <v>1442.1</v>
      </c>
      <c r="H7">
        <v>1554.5</v>
      </c>
      <c r="I7">
        <v>1481.4</v>
      </c>
      <c r="J7">
        <v>1665.4</v>
      </c>
      <c r="K7">
        <v>1159.5</v>
      </c>
      <c r="L7">
        <v>2256.4</v>
      </c>
      <c r="M7">
        <v>1774.2</v>
      </c>
      <c r="N7">
        <v>1436.8</v>
      </c>
      <c r="O7">
        <v>1126</v>
      </c>
      <c r="P7">
        <v>1399.1</v>
      </c>
      <c r="Q7">
        <v>1159.0999999999999</v>
      </c>
      <c r="R7">
        <v>1554.5</v>
      </c>
      <c r="S7">
        <v>1182.2</v>
      </c>
      <c r="T7">
        <v>1470.9</v>
      </c>
      <c r="U7">
        <v>1548.3</v>
      </c>
      <c r="V7">
        <v>1821.9</v>
      </c>
      <c r="W7">
        <v>1656.3</v>
      </c>
      <c r="X7">
        <v>2300</v>
      </c>
      <c r="Z7">
        <v>1658.3</v>
      </c>
      <c r="AA7">
        <v>1455.5</v>
      </c>
      <c r="AB7">
        <v>1586.3</v>
      </c>
      <c r="AC7">
        <v>1730.3</v>
      </c>
      <c r="AD7">
        <v>1315.1</v>
      </c>
      <c r="AE7">
        <v>1863.9</v>
      </c>
      <c r="AF7">
        <v>1877.5</v>
      </c>
      <c r="AG7">
        <v>2437.1</v>
      </c>
      <c r="AH7">
        <v>2114.6999999999998</v>
      </c>
      <c r="AI7">
        <v>1337.2</v>
      </c>
    </row>
    <row r="8" spans="1:35">
      <c r="A8">
        <v>2014</v>
      </c>
      <c r="B8">
        <v>1543.9</v>
      </c>
      <c r="C8">
        <v>1566.5</v>
      </c>
      <c r="D8">
        <v>1668.1</v>
      </c>
      <c r="E8">
        <v>2013.7</v>
      </c>
      <c r="F8">
        <v>2693.8</v>
      </c>
      <c r="G8">
        <v>1676.2</v>
      </c>
      <c r="H8">
        <v>1671.4</v>
      </c>
      <c r="I8">
        <v>1509.8</v>
      </c>
      <c r="J8">
        <v>1870.1</v>
      </c>
      <c r="K8">
        <v>1305.5999999999999</v>
      </c>
      <c r="L8">
        <v>2792.1</v>
      </c>
      <c r="M8">
        <v>2197.3000000000002</v>
      </c>
      <c r="N8">
        <v>1624.6</v>
      </c>
      <c r="O8">
        <v>1231.2</v>
      </c>
      <c r="P8">
        <v>1596.1</v>
      </c>
      <c r="Q8">
        <v>1239.2</v>
      </c>
      <c r="R8">
        <v>1771.9</v>
      </c>
      <c r="S8">
        <v>1310.7</v>
      </c>
      <c r="T8">
        <v>1517.8</v>
      </c>
      <c r="U8">
        <v>1743.9</v>
      </c>
      <c r="V8">
        <v>2008.9</v>
      </c>
      <c r="W8">
        <v>1981.4</v>
      </c>
      <c r="X8">
        <v>2774.1</v>
      </c>
      <c r="Z8">
        <v>1819.2</v>
      </c>
      <c r="AA8">
        <v>1681.1</v>
      </c>
      <c r="AB8">
        <v>1773.8</v>
      </c>
      <c r="AC8">
        <v>1908.4</v>
      </c>
      <c r="AD8">
        <v>1438.7</v>
      </c>
      <c r="AE8">
        <v>2091.5</v>
      </c>
      <c r="AF8">
        <v>1896.6</v>
      </c>
      <c r="AG8">
        <v>2663.7</v>
      </c>
      <c r="AH8">
        <v>2642.3</v>
      </c>
      <c r="AI8">
        <v>1593.5</v>
      </c>
    </row>
    <row r="9" spans="1:35">
      <c r="A9">
        <v>2015</v>
      </c>
      <c r="B9">
        <v>1607.7</v>
      </c>
      <c r="C9">
        <v>1658</v>
      </c>
      <c r="D9">
        <v>1678</v>
      </c>
      <c r="E9">
        <v>1977.5</v>
      </c>
      <c r="F9">
        <v>3326.4</v>
      </c>
      <c r="G9">
        <v>1739.9</v>
      </c>
      <c r="H9">
        <v>1731.8</v>
      </c>
      <c r="I9">
        <v>1700.9</v>
      </c>
      <c r="J9">
        <v>1919.7</v>
      </c>
      <c r="K9">
        <v>1470</v>
      </c>
      <c r="L9">
        <v>2858.9</v>
      </c>
      <c r="M9">
        <v>2228.1</v>
      </c>
      <c r="N9">
        <v>1757</v>
      </c>
      <c r="O9">
        <v>1319.6</v>
      </c>
      <c r="P9">
        <v>1606.1</v>
      </c>
      <c r="Q9">
        <v>1420</v>
      </c>
      <c r="R9">
        <v>1841.6</v>
      </c>
      <c r="S9">
        <v>1352.6</v>
      </c>
      <c r="T9">
        <v>1657.4</v>
      </c>
      <c r="U9">
        <v>1877.9</v>
      </c>
      <c r="V9">
        <v>2056.1</v>
      </c>
      <c r="W9">
        <v>2051.6999999999998</v>
      </c>
      <c r="X9">
        <v>2769.5</v>
      </c>
      <c r="Y9">
        <v>2405.1999999999998</v>
      </c>
      <c r="Z9">
        <v>1933.3</v>
      </c>
      <c r="AA9">
        <v>1693.6</v>
      </c>
      <c r="AB9">
        <v>1889</v>
      </c>
      <c r="AC9">
        <v>1908.9</v>
      </c>
      <c r="AD9">
        <v>1540</v>
      </c>
      <c r="AE9">
        <v>2185.1999999999998</v>
      </c>
      <c r="AF9">
        <v>2028</v>
      </c>
      <c r="AG9">
        <v>3020.3</v>
      </c>
      <c r="AH9">
        <v>2603.9</v>
      </c>
      <c r="AI9">
        <v>1726.2</v>
      </c>
    </row>
    <row r="10" spans="1:35">
      <c r="A10">
        <v>2016</v>
      </c>
      <c r="B10">
        <v>1758.9</v>
      </c>
      <c r="C10">
        <v>1776.8</v>
      </c>
      <c r="D10">
        <v>1805.6</v>
      </c>
      <c r="E10">
        <v>2134</v>
      </c>
      <c r="F10">
        <v>3410.8</v>
      </c>
      <c r="G10">
        <v>1857</v>
      </c>
      <c r="H10">
        <v>1845.8</v>
      </c>
      <c r="I10">
        <v>1834.3</v>
      </c>
      <c r="J10">
        <v>2131.4</v>
      </c>
      <c r="K10">
        <v>1615</v>
      </c>
      <c r="L10">
        <v>3117.7</v>
      </c>
      <c r="M10">
        <v>2432.3000000000002</v>
      </c>
      <c r="N10">
        <v>2000.6</v>
      </c>
      <c r="O10">
        <v>1544.6</v>
      </c>
      <c r="P10">
        <v>1846.9</v>
      </c>
      <c r="Q10">
        <v>1577.6</v>
      </c>
      <c r="R10">
        <v>2143.8000000000002</v>
      </c>
      <c r="S10">
        <v>1538.3</v>
      </c>
      <c r="T10">
        <v>1783.1</v>
      </c>
      <c r="U10">
        <v>1997.4</v>
      </c>
      <c r="V10">
        <v>2258.9</v>
      </c>
      <c r="W10">
        <v>2121.6999999999998</v>
      </c>
      <c r="X10">
        <v>3057.3</v>
      </c>
      <c r="Y10">
        <v>2670.4</v>
      </c>
      <c r="Z10">
        <v>2191.9</v>
      </c>
      <c r="AA10">
        <v>1901.9</v>
      </c>
      <c r="AB10">
        <v>2075.9</v>
      </c>
      <c r="AC10">
        <v>2291.9</v>
      </c>
      <c r="AD10">
        <v>1894.5</v>
      </c>
      <c r="AE10">
        <v>2382.8000000000002</v>
      </c>
      <c r="AF10">
        <v>2191.1999999999998</v>
      </c>
      <c r="AG10">
        <v>3183.9</v>
      </c>
      <c r="AH10">
        <v>2771.3</v>
      </c>
      <c r="AI10">
        <v>2059.3000000000002</v>
      </c>
    </row>
    <row r="11" spans="1:35">
      <c r="A11">
        <v>2017</v>
      </c>
      <c r="B11">
        <v>2143.1999999999998</v>
      </c>
      <c r="C11">
        <v>2129.3000000000002</v>
      </c>
      <c r="D11">
        <v>2220.6</v>
      </c>
      <c r="E11">
        <v>2343.8000000000002</v>
      </c>
      <c r="F11">
        <v>3291.6</v>
      </c>
      <c r="G11">
        <v>2057.9</v>
      </c>
      <c r="H11">
        <v>2166.1</v>
      </c>
      <c r="I11">
        <v>1996.9</v>
      </c>
      <c r="J11">
        <v>2391.8000000000002</v>
      </c>
      <c r="K11">
        <v>1877.2</v>
      </c>
      <c r="L11">
        <v>3976.4</v>
      </c>
      <c r="M11">
        <v>3279.9</v>
      </c>
      <c r="N11">
        <v>2666.6</v>
      </c>
      <c r="O11">
        <v>1792.4</v>
      </c>
      <c r="P11">
        <v>2179.6</v>
      </c>
      <c r="Q11">
        <v>1950.5</v>
      </c>
      <c r="R11">
        <v>2641.4</v>
      </c>
      <c r="S11">
        <v>1743.2</v>
      </c>
      <c r="T11">
        <v>2096.4</v>
      </c>
      <c r="U11">
        <v>2254.1999999999998</v>
      </c>
      <c r="V11">
        <v>2596.1</v>
      </c>
      <c r="W11">
        <v>2543</v>
      </c>
      <c r="X11">
        <v>3738.3</v>
      </c>
      <c r="Y11">
        <v>3296.9</v>
      </c>
      <c r="Z11">
        <v>2570.4</v>
      </c>
      <c r="AA11">
        <v>2013.5</v>
      </c>
      <c r="AB11">
        <v>2488.1</v>
      </c>
      <c r="AC11">
        <v>2589.9</v>
      </c>
      <c r="AD11">
        <v>2057.6999999999998</v>
      </c>
      <c r="AE11">
        <v>2444.9</v>
      </c>
      <c r="AF11">
        <v>2655.1</v>
      </c>
      <c r="AG11">
        <v>3708.3</v>
      </c>
      <c r="AH11">
        <v>3020.4</v>
      </c>
      <c r="AI11">
        <v>1973.1</v>
      </c>
    </row>
    <row r="12" spans="1:35">
      <c r="A12">
        <v>2018</v>
      </c>
      <c r="B12">
        <v>1985.4</v>
      </c>
      <c r="C12">
        <v>2020</v>
      </c>
      <c r="D12">
        <v>2187.9</v>
      </c>
      <c r="E12">
        <v>2150.4</v>
      </c>
      <c r="F12">
        <v>3449.1</v>
      </c>
      <c r="G12">
        <v>1975.1</v>
      </c>
      <c r="H12">
        <v>2081</v>
      </c>
      <c r="I12">
        <v>1942.4</v>
      </c>
      <c r="J12">
        <v>2431.8000000000002</v>
      </c>
      <c r="K12">
        <v>1887.6</v>
      </c>
      <c r="L12">
        <v>3985.4</v>
      </c>
      <c r="M12">
        <v>3300.7</v>
      </c>
      <c r="N12">
        <v>2650.4</v>
      </c>
      <c r="O12">
        <v>1785.7</v>
      </c>
      <c r="P12">
        <v>1906.2</v>
      </c>
      <c r="Q12">
        <v>1924.8</v>
      </c>
      <c r="R12">
        <v>2514</v>
      </c>
      <c r="S12">
        <v>1736.6</v>
      </c>
      <c r="T12">
        <v>1924.7</v>
      </c>
      <c r="U12">
        <v>2138.5</v>
      </c>
      <c r="V12">
        <v>2781.8</v>
      </c>
      <c r="W12">
        <v>2540</v>
      </c>
      <c r="X12">
        <v>3421.4</v>
      </c>
      <c r="Y12">
        <v>3491.9</v>
      </c>
      <c r="Z12">
        <v>2451.5</v>
      </c>
      <c r="AA12">
        <v>1939.5</v>
      </c>
      <c r="AB12">
        <v>2469.6</v>
      </c>
      <c r="AC12">
        <v>2220.4</v>
      </c>
      <c r="AD12">
        <v>1917.5</v>
      </c>
      <c r="AE12">
        <v>2183.4</v>
      </c>
      <c r="AF12">
        <v>2432.3000000000002</v>
      </c>
      <c r="AG12">
        <v>3565.2</v>
      </c>
      <c r="AH12">
        <v>2803.5</v>
      </c>
      <c r="AI12">
        <v>1728.5</v>
      </c>
    </row>
    <row r="13" spans="1:35">
      <c r="A13">
        <v>2019</v>
      </c>
      <c r="B13">
        <v>2247.6</v>
      </c>
      <c r="C13">
        <v>2223.9</v>
      </c>
      <c r="D13">
        <v>2330.1999999999998</v>
      </c>
      <c r="E13">
        <v>2475.6999999999998</v>
      </c>
      <c r="F13">
        <v>3503</v>
      </c>
      <c r="G13">
        <v>2150.5</v>
      </c>
      <c r="H13">
        <v>2192.4</v>
      </c>
      <c r="I13">
        <v>2072.6999999999998</v>
      </c>
      <c r="J13">
        <v>2671.1</v>
      </c>
      <c r="K13">
        <v>1980.7</v>
      </c>
      <c r="L13">
        <v>4413.6000000000004</v>
      </c>
      <c r="M13">
        <v>3418.3</v>
      </c>
      <c r="N13">
        <v>2736.8</v>
      </c>
      <c r="O13">
        <v>1980.1</v>
      </c>
      <c r="P13">
        <v>2112</v>
      </c>
      <c r="Q13">
        <v>2044.3</v>
      </c>
      <c r="R13">
        <v>2901</v>
      </c>
      <c r="S13">
        <v>2041.2</v>
      </c>
      <c r="T13">
        <v>2052.1</v>
      </c>
      <c r="U13">
        <v>2298.3000000000002</v>
      </c>
      <c r="V13">
        <v>2975.1</v>
      </c>
      <c r="W13">
        <v>2651.9</v>
      </c>
      <c r="X13">
        <v>3671.9</v>
      </c>
      <c r="Y13">
        <v>3419.9</v>
      </c>
      <c r="Z13">
        <v>2814.5</v>
      </c>
      <c r="AA13">
        <v>2209.9</v>
      </c>
      <c r="AB13">
        <v>2775.9</v>
      </c>
      <c r="AC13">
        <v>2435.5</v>
      </c>
      <c r="AD13">
        <v>2174.1</v>
      </c>
      <c r="AE13">
        <v>2492.8000000000002</v>
      </c>
      <c r="AF13">
        <v>2761</v>
      </c>
      <c r="AG13">
        <v>3826</v>
      </c>
      <c r="AH13">
        <v>3038.5</v>
      </c>
      <c r="AI13">
        <v>1950.5</v>
      </c>
    </row>
    <row r="14" spans="1:35">
      <c r="A14">
        <v>2020</v>
      </c>
      <c r="B14">
        <v>2384</v>
      </c>
      <c r="C14">
        <v>2301</v>
      </c>
      <c r="D14">
        <v>2511.6999999999998</v>
      </c>
      <c r="E14">
        <v>2572.6</v>
      </c>
      <c r="F14">
        <v>3891.5</v>
      </c>
      <c r="G14">
        <v>2271.6</v>
      </c>
      <c r="H14">
        <v>2244.3000000000002</v>
      </c>
      <c r="I14">
        <v>2130</v>
      </c>
      <c r="J14">
        <v>2799.7</v>
      </c>
      <c r="K14">
        <v>2066.6999999999998</v>
      </c>
      <c r="L14">
        <v>4502.8999999999996</v>
      </c>
      <c r="M14">
        <v>3693.6</v>
      </c>
      <c r="N14">
        <v>2871.1</v>
      </c>
      <c r="O14">
        <v>2069.9</v>
      </c>
      <c r="P14">
        <v>2319</v>
      </c>
      <c r="Q14">
        <v>2165.6999999999998</v>
      </c>
      <c r="R14">
        <v>2959</v>
      </c>
      <c r="S14">
        <v>2170.1999999999998</v>
      </c>
      <c r="T14">
        <v>2061.6999999999998</v>
      </c>
      <c r="U14">
        <v>2426</v>
      </c>
      <c r="V14">
        <v>3028.1</v>
      </c>
      <c r="W14">
        <v>2865.5</v>
      </c>
      <c r="X14">
        <v>3754.6</v>
      </c>
      <c r="Y14">
        <v>3410.3</v>
      </c>
      <c r="Z14">
        <v>2912.8</v>
      </c>
      <c r="AA14">
        <v>2228.5</v>
      </c>
      <c r="AB14">
        <v>2887.6</v>
      </c>
      <c r="AC14">
        <v>2616.3000000000002</v>
      </c>
      <c r="AD14">
        <v>2205.3000000000002</v>
      </c>
      <c r="AE14">
        <v>2749</v>
      </c>
      <c r="AF14">
        <v>2698.9</v>
      </c>
      <c r="AG14">
        <v>3819.8</v>
      </c>
      <c r="AH14">
        <v>3173</v>
      </c>
      <c r="AI14">
        <v>2043.8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zoomScale="55" zoomScaleNormal="55" workbookViewId="0">
      <selection activeCell="H27" sqref="H27"/>
    </sheetView>
  </sheetViews>
  <sheetFormatPr defaultRowHeight="18"/>
  <cols>
    <col min="1" max="1" width="13.1640625" bestFit="1" customWidth="1"/>
    <col min="2" max="12" width="15" customWidth="1"/>
    <col min="13" max="17" width="15" bestFit="1" customWidth="1"/>
  </cols>
  <sheetData>
    <row r="2" spans="1:17">
      <c r="A2" s="11" t="s">
        <v>0</v>
      </c>
      <c r="B2" s="11" t="s">
        <v>59</v>
      </c>
      <c r="C2" s="11"/>
      <c r="D2" s="11"/>
      <c r="E2" s="11"/>
      <c r="F2" s="11"/>
      <c r="G2" s="11"/>
      <c r="H2" s="11"/>
      <c r="I2" s="11"/>
      <c r="J2" s="11"/>
    </row>
    <row r="3" spans="1:17">
      <c r="A3" s="16" t="s">
        <v>68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</row>
    <row r="4" spans="1:17">
      <c r="A4" s="17" t="s">
        <v>63</v>
      </c>
      <c r="B4" s="19">
        <v>875.22466666666662</v>
      </c>
      <c r="C4" s="19">
        <v>852.98400000000004</v>
      </c>
      <c r="D4" s="19">
        <v>1054.0333333333333</v>
      </c>
      <c r="E4" s="19">
        <v>1141.1333333333332</v>
      </c>
      <c r="F4" s="19">
        <v>1358.0333333333331</v>
      </c>
      <c r="G4" s="19">
        <v>1424.3666666666668</v>
      </c>
      <c r="H4" s="19">
        <v>1456.6000000000001</v>
      </c>
      <c r="I4" s="19">
        <v>1522.9333333333332</v>
      </c>
      <c r="J4" s="19">
        <v>1603.4666666666665</v>
      </c>
      <c r="K4" s="19">
        <v>1786.5333333333335</v>
      </c>
      <c r="L4" s="19">
        <v>1857.2333333333336</v>
      </c>
      <c r="M4" s="19">
        <v>2066.8666666666668</v>
      </c>
      <c r="N4" s="19">
        <v>2432.1000000000004</v>
      </c>
      <c r="O4" s="19">
        <v>2244.1999999999998</v>
      </c>
      <c r="P4" s="19">
        <v>2536.0666666666666</v>
      </c>
      <c r="Q4" s="19">
        <v>2594.8666666666668</v>
      </c>
    </row>
    <row r="5" spans="1:17">
      <c r="A5" s="17" t="s">
        <v>62</v>
      </c>
      <c r="B5" s="19">
        <v>893.85766666666666</v>
      </c>
      <c r="C5" s="19">
        <v>979.31600000000014</v>
      </c>
      <c r="D5" s="19">
        <v>1070.25</v>
      </c>
      <c r="E5" s="19">
        <v>1136.4666666666665</v>
      </c>
      <c r="F5" s="19">
        <v>1305.0833333333333</v>
      </c>
      <c r="G5" s="19">
        <v>1349.1333333333332</v>
      </c>
      <c r="H5" s="19">
        <v>1508.7666666666664</v>
      </c>
      <c r="I5" s="19">
        <v>1583.2666666666664</v>
      </c>
      <c r="J5" s="19">
        <v>1685.3</v>
      </c>
      <c r="K5" s="19">
        <v>1949.8499999999997</v>
      </c>
      <c r="L5" s="19">
        <v>2021.4166666666667</v>
      </c>
      <c r="M5" s="19">
        <v>2263.15</v>
      </c>
      <c r="N5" s="19">
        <v>2875.2833333333333</v>
      </c>
      <c r="O5" s="19">
        <v>2805.6666666666665</v>
      </c>
      <c r="P5" s="19">
        <v>2976.7000000000003</v>
      </c>
      <c r="Q5" s="19">
        <v>3140.2666666666664</v>
      </c>
    </row>
    <row r="6" spans="1:17">
      <c r="A6" s="17" t="s">
        <v>64</v>
      </c>
      <c r="B6" s="19">
        <v>1061.9684999999999</v>
      </c>
      <c r="C6" s="19">
        <v>1127.07375</v>
      </c>
      <c r="D6" s="19">
        <v>1208.3</v>
      </c>
      <c r="E6" s="19">
        <v>1285.425</v>
      </c>
      <c r="F6" s="19">
        <v>1467.7750000000001</v>
      </c>
      <c r="G6" s="19">
        <v>1526.0250000000001</v>
      </c>
      <c r="H6" s="19">
        <v>1712.0250000000001</v>
      </c>
      <c r="I6" s="19">
        <v>1784.625</v>
      </c>
      <c r="J6" s="19">
        <v>1891.75</v>
      </c>
      <c r="K6" s="19">
        <v>2217.4749999999999</v>
      </c>
      <c r="L6" s="19">
        <v>2337.1999999999998</v>
      </c>
      <c r="M6" s="19">
        <v>2527.9800000000005</v>
      </c>
      <c r="N6" s="19">
        <v>3029.46</v>
      </c>
      <c r="O6" s="19">
        <v>2984.12</v>
      </c>
      <c r="P6" s="19">
        <v>3147.2400000000002</v>
      </c>
      <c r="Q6" s="19">
        <v>3249.82</v>
      </c>
    </row>
    <row r="7" spans="1:17">
      <c r="A7" s="17" t="s">
        <v>66</v>
      </c>
      <c r="B7" s="19">
        <v>914.84900000000005</v>
      </c>
      <c r="C7" s="19">
        <v>991.00800000000004</v>
      </c>
      <c r="D7" s="19">
        <v>1049.2</v>
      </c>
      <c r="E7" s="19">
        <v>1126.8</v>
      </c>
      <c r="F7" s="19">
        <v>1296.0999999999999</v>
      </c>
      <c r="G7" s="19">
        <v>1337.8</v>
      </c>
      <c r="H7" s="19">
        <v>1510.6</v>
      </c>
      <c r="I7" s="19">
        <v>1580.9</v>
      </c>
      <c r="J7" s="19">
        <v>1667.3</v>
      </c>
      <c r="K7" s="19">
        <v>1885.8</v>
      </c>
      <c r="L7" s="19">
        <v>1981.7</v>
      </c>
      <c r="M7" s="19">
        <v>2180.6</v>
      </c>
      <c r="N7" s="19">
        <v>2702.6</v>
      </c>
      <c r="O7" s="19">
        <v>2617.5</v>
      </c>
      <c r="P7" s="19">
        <v>2784.9</v>
      </c>
      <c r="Q7" s="19">
        <v>2911.5</v>
      </c>
    </row>
    <row r="8" spans="1:17">
      <c r="A8" s="17" t="s">
        <v>65</v>
      </c>
      <c r="B8" s="19">
        <v>1027.6318749999998</v>
      </c>
      <c r="C8" s="19">
        <v>1161.9724000000001</v>
      </c>
      <c r="D8" s="19">
        <v>1142.1699999999998</v>
      </c>
      <c r="E8" s="19">
        <v>1244.92</v>
      </c>
      <c r="F8" s="19">
        <v>1457.1499999999999</v>
      </c>
      <c r="G8" s="19">
        <v>1499.61</v>
      </c>
      <c r="H8" s="19">
        <v>1696.8399999999997</v>
      </c>
      <c r="I8" s="19">
        <v>1768.8799999999999</v>
      </c>
      <c r="J8" s="19">
        <v>1855.6300000000003</v>
      </c>
      <c r="K8" s="19">
        <v>2084.5699999999997</v>
      </c>
      <c r="L8" s="19">
        <v>2236.8300000000004</v>
      </c>
      <c r="M8" s="19">
        <v>2440.6699999999996</v>
      </c>
      <c r="N8" s="19">
        <v>2735.15</v>
      </c>
      <c r="O8" s="19">
        <v>2564.42</v>
      </c>
      <c r="P8" s="19">
        <v>2810.8</v>
      </c>
      <c r="Q8" s="19">
        <v>2907.48</v>
      </c>
    </row>
    <row r="9" spans="1:17">
      <c r="A9" s="17" t="s">
        <v>61</v>
      </c>
      <c r="B9" s="19">
        <v>957.18677777777759</v>
      </c>
      <c r="C9" s="19">
        <v>1054.2334999999998</v>
      </c>
      <c r="D9" s="19">
        <v>1095.9100000000001</v>
      </c>
      <c r="E9" s="19">
        <v>1178.31</v>
      </c>
      <c r="F9" s="19">
        <v>1345.69</v>
      </c>
      <c r="G9" s="19">
        <v>1389.87</v>
      </c>
      <c r="H9" s="19">
        <v>1547.4600000000003</v>
      </c>
      <c r="I9" s="19">
        <v>1610.83</v>
      </c>
      <c r="J9" s="19">
        <v>1709.86</v>
      </c>
      <c r="K9" s="19">
        <v>1889.3400000000001</v>
      </c>
      <c r="L9" s="19">
        <v>2016.5499999999997</v>
      </c>
      <c r="M9" s="19">
        <v>2175.2200000000003</v>
      </c>
      <c r="N9" s="19">
        <v>2470.4000000000005</v>
      </c>
      <c r="O9" s="19">
        <v>2393.8199999999993</v>
      </c>
      <c r="P9" s="19">
        <v>2571.35</v>
      </c>
      <c r="Q9" s="19">
        <v>2698.2</v>
      </c>
    </row>
    <row r="10" spans="1:17">
      <c r="A10" s="17" t="s">
        <v>69</v>
      </c>
      <c r="B10" s="19">
        <v>967.33158064516113</v>
      </c>
      <c r="C10" s="19">
        <v>1061.6532352941176</v>
      </c>
      <c r="D10" s="19">
        <v>1113.1411764705881</v>
      </c>
      <c r="E10" s="19">
        <v>1198.3235294117646</v>
      </c>
      <c r="F10" s="19">
        <v>1385.3</v>
      </c>
      <c r="G10" s="19">
        <v>1432.4882352941181</v>
      </c>
      <c r="H10" s="19">
        <v>1594.826470588235</v>
      </c>
      <c r="I10" s="19">
        <v>1664.2617647058823</v>
      </c>
      <c r="J10" s="19">
        <v>1759.1588235294116</v>
      </c>
      <c r="K10" s="19">
        <v>1986.8676470588234</v>
      </c>
      <c r="L10" s="19">
        <v>2111.477142857143</v>
      </c>
      <c r="M10" s="19">
        <v>2307.3971428571426</v>
      </c>
      <c r="N10" s="19">
        <v>2698.6685714285709</v>
      </c>
      <c r="O10" s="19">
        <v>2591.0600000000004</v>
      </c>
      <c r="P10" s="19">
        <v>2794.5999999999995</v>
      </c>
      <c r="Q10" s="19">
        <v>2909.8171428571436</v>
      </c>
    </row>
    <row r="11" spans="1:17">
      <c r="P11" s="18"/>
    </row>
    <row r="12" spans="1:17">
      <c r="A12" s="11" t="s">
        <v>1</v>
      </c>
      <c r="B12" s="11" t="s">
        <v>67</v>
      </c>
      <c r="C12" s="11"/>
      <c r="D12" s="11"/>
      <c r="E12" s="11"/>
      <c r="F12" s="11"/>
      <c r="G12" s="11"/>
      <c r="H12" s="11"/>
      <c r="I12" s="11"/>
      <c r="J12" s="11"/>
      <c r="P12" s="18"/>
    </row>
    <row r="13" spans="1:17">
      <c r="A13" s="16" t="s">
        <v>68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  <c r="P13" t="s">
        <v>84</v>
      </c>
      <c r="Q13" t="s">
        <v>85</v>
      </c>
    </row>
    <row r="14" spans="1:17">
      <c r="A14" s="17" t="s">
        <v>63</v>
      </c>
      <c r="B14" s="19">
        <v>786.22066666666672</v>
      </c>
      <c r="C14" s="19">
        <v>765.20400000000006</v>
      </c>
      <c r="D14" s="19">
        <v>882.66666666666663</v>
      </c>
      <c r="E14" s="19">
        <v>950.9</v>
      </c>
      <c r="F14" s="19">
        <v>1127.7333333333333</v>
      </c>
      <c r="G14" s="19">
        <v>1188.9333333333334</v>
      </c>
      <c r="H14" s="19">
        <v>1260.0333333333333</v>
      </c>
      <c r="I14" s="19">
        <v>1339</v>
      </c>
      <c r="J14" s="19">
        <v>1402.5333333333335</v>
      </c>
      <c r="K14" s="19">
        <v>1533.4666666666669</v>
      </c>
      <c r="L14" s="19">
        <v>1617.2</v>
      </c>
      <c r="M14" s="19">
        <v>1821.7333333333336</v>
      </c>
      <c r="N14" s="19">
        <v>2160.3333333333335</v>
      </c>
      <c r="O14" s="19">
        <v>2058.4333333333334</v>
      </c>
      <c r="P14" s="19">
        <v>2331.4333333333329</v>
      </c>
      <c r="Q14" s="19">
        <v>2396.9666666666667</v>
      </c>
    </row>
    <row r="15" spans="1:17">
      <c r="A15" s="17" t="s">
        <v>62</v>
      </c>
      <c r="B15" s="19">
        <v>836.61366666666663</v>
      </c>
      <c r="C15" s="19">
        <v>907.58966666666674</v>
      </c>
      <c r="D15" s="19">
        <v>936.55000000000007</v>
      </c>
      <c r="E15" s="19">
        <v>1000.25</v>
      </c>
      <c r="F15" s="19">
        <v>1134.6333333333334</v>
      </c>
      <c r="G15" s="19">
        <v>1191.0666666666666</v>
      </c>
      <c r="H15" s="19">
        <v>1332.2166666666667</v>
      </c>
      <c r="I15" s="19">
        <v>1418.4833333333333</v>
      </c>
      <c r="J15" s="19">
        <v>1525.2666666666667</v>
      </c>
      <c r="K15" s="19">
        <v>1780.0833333333333</v>
      </c>
      <c r="L15" s="19">
        <v>1864.95</v>
      </c>
      <c r="M15" s="19">
        <v>2086.6166666666668</v>
      </c>
      <c r="N15" s="19">
        <v>2640.9</v>
      </c>
      <c r="O15" s="19">
        <v>2592.2000000000003</v>
      </c>
      <c r="P15" s="19">
        <v>2784.1833333333329</v>
      </c>
      <c r="Q15" s="19">
        <v>2937.0333333333328</v>
      </c>
    </row>
    <row r="16" spans="1:17">
      <c r="A16" s="17" t="s">
        <v>64</v>
      </c>
      <c r="B16" s="19">
        <v>1034.8275000000001</v>
      </c>
      <c r="C16" s="19">
        <v>1089.0509999999999</v>
      </c>
      <c r="D16" s="19">
        <v>1142.3</v>
      </c>
      <c r="E16" s="19">
        <v>1203.0250000000001</v>
      </c>
      <c r="F16" s="19">
        <v>1401.4499999999998</v>
      </c>
      <c r="G16" s="19">
        <v>1466</v>
      </c>
      <c r="H16" s="19">
        <v>1652.2000000000003</v>
      </c>
      <c r="I16" s="19">
        <v>1729.1</v>
      </c>
      <c r="J16" s="19">
        <v>1831.625</v>
      </c>
      <c r="K16" s="19">
        <v>2127.0750000000003</v>
      </c>
      <c r="L16" s="19">
        <v>2232.0800000000004</v>
      </c>
      <c r="M16" s="19">
        <v>2421.14</v>
      </c>
      <c r="N16" s="19">
        <v>2885.7</v>
      </c>
      <c r="O16" s="19">
        <v>2874.7200000000003</v>
      </c>
      <c r="P16" s="19">
        <v>3003.4199999999996</v>
      </c>
      <c r="Q16" s="19">
        <v>3096.9</v>
      </c>
    </row>
    <row r="17" spans="1:17">
      <c r="A17" s="17" t="s">
        <v>66</v>
      </c>
      <c r="B17" s="19">
        <v>845.60299999999995</v>
      </c>
      <c r="C17" s="19">
        <v>906.36</v>
      </c>
      <c r="D17" s="19">
        <v>883.7</v>
      </c>
      <c r="E17" s="19">
        <v>949.4</v>
      </c>
      <c r="F17" s="19">
        <v>1071.9000000000001</v>
      </c>
      <c r="G17" s="19">
        <v>1133.3</v>
      </c>
      <c r="H17" s="19">
        <v>1303.2</v>
      </c>
      <c r="I17" s="19">
        <v>1384.4</v>
      </c>
      <c r="J17" s="19">
        <v>1477</v>
      </c>
      <c r="K17" s="19">
        <v>1662.9</v>
      </c>
      <c r="L17" s="19">
        <v>1777.7</v>
      </c>
      <c r="M17" s="19">
        <v>1969.4</v>
      </c>
      <c r="N17" s="19">
        <v>2424.5</v>
      </c>
      <c r="O17" s="19">
        <v>2374.1</v>
      </c>
      <c r="P17" s="19">
        <v>2542.3000000000002</v>
      </c>
      <c r="Q17" s="19">
        <v>2661.1</v>
      </c>
    </row>
    <row r="18" spans="1:17">
      <c r="A18" s="17" t="s">
        <v>65</v>
      </c>
      <c r="B18" s="19">
        <v>991.41925000000003</v>
      </c>
      <c r="C18" s="19">
        <v>1119.8206999999998</v>
      </c>
      <c r="D18" s="19">
        <v>1056.8500000000001</v>
      </c>
      <c r="E18" s="19">
        <v>1123.27</v>
      </c>
      <c r="F18" s="19">
        <v>1300.9599999999998</v>
      </c>
      <c r="G18" s="19">
        <v>1383.8799999999999</v>
      </c>
      <c r="H18" s="19">
        <v>1574.19</v>
      </c>
      <c r="I18" s="19">
        <v>1654.85</v>
      </c>
      <c r="J18" s="19">
        <v>1737.5899999999997</v>
      </c>
      <c r="K18" s="19">
        <v>1950.8800000000003</v>
      </c>
      <c r="L18" s="19">
        <v>2052.84</v>
      </c>
      <c r="M18" s="19">
        <v>2294.46</v>
      </c>
      <c r="N18" s="19">
        <v>2552.14</v>
      </c>
      <c r="O18" s="19">
        <v>2371.1400000000003</v>
      </c>
      <c r="P18" s="19">
        <v>2647.87</v>
      </c>
      <c r="Q18" s="19">
        <v>2733.5</v>
      </c>
    </row>
    <row r="19" spans="1:17">
      <c r="A19" s="17" t="s">
        <v>61</v>
      </c>
      <c r="B19" s="19">
        <v>913.07166666666649</v>
      </c>
      <c r="C19" s="19">
        <v>998.06100000000004</v>
      </c>
      <c r="D19" s="19">
        <v>984.38000000000011</v>
      </c>
      <c r="E19" s="19">
        <v>1051.31</v>
      </c>
      <c r="F19" s="19">
        <v>1189.4900000000002</v>
      </c>
      <c r="G19" s="19">
        <v>1250.9099999999999</v>
      </c>
      <c r="H19" s="19">
        <v>1429.66</v>
      </c>
      <c r="I19" s="19">
        <v>1517.33</v>
      </c>
      <c r="J19" s="19">
        <v>1597.3200000000002</v>
      </c>
      <c r="K19" s="19">
        <v>1751.9099999999999</v>
      </c>
      <c r="L19" s="19">
        <v>1880.9900000000002</v>
      </c>
      <c r="M19" s="19">
        <v>2016.9599999999998</v>
      </c>
      <c r="N19" s="19">
        <v>2261.8399999999997</v>
      </c>
      <c r="O19" s="19">
        <v>2211.0700000000002</v>
      </c>
      <c r="P19" s="19">
        <v>2384.7799999999997</v>
      </c>
      <c r="Q19" s="19">
        <v>2517.3100000000004</v>
      </c>
    </row>
    <row r="20" spans="1:17">
      <c r="A20" s="17" t="s">
        <v>69</v>
      </c>
      <c r="B20" s="19">
        <v>919.75019354838719</v>
      </c>
      <c r="C20" s="19">
        <v>1005.3685588235293</v>
      </c>
      <c r="D20" s="19">
        <v>1003.8970588235294</v>
      </c>
      <c r="E20" s="19">
        <v>1069.4558823529414</v>
      </c>
      <c r="F20" s="19">
        <v>1228.623529411765</v>
      </c>
      <c r="G20" s="19">
        <v>1295.835294117647</v>
      </c>
      <c r="H20" s="19">
        <v>1462.4676470588236</v>
      </c>
      <c r="I20" s="19">
        <v>1545.6029411764707</v>
      </c>
      <c r="J20" s="19">
        <v>1632.6999999999998</v>
      </c>
      <c r="K20" s="19">
        <v>1837.6470588235295</v>
      </c>
      <c r="L20" s="19">
        <v>1951.9342857142856</v>
      </c>
      <c r="M20" s="19">
        <v>2147.8342857142866</v>
      </c>
      <c r="N20" s="19">
        <v>2494.8342857142861</v>
      </c>
      <c r="O20" s="19">
        <v>2408.5228571428574</v>
      </c>
      <c r="P20" s="19">
        <v>2616.7228571428568</v>
      </c>
      <c r="Q20" s="19">
        <v>2727.6228571428578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R36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VLOOKUP($B2,OLAH!$C$4:$S$38,2,FALSE)</f>
        <v>1102.6869999999999</v>
      </c>
      <c r="D2">
        <f>VLOOKUP($B2,OLAH!$C$4:$S$38,3,FALSE)</f>
        <v>1196.115</v>
      </c>
      <c r="E2">
        <f>VLOOKUP($B2,OLAH!$C$4:$S$38,4,FALSE)</f>
        <v>1260.5999999999999</v>
      </c>
      <c r="F2">
        <f>VLOOKUP($B2,OLAH!$C$4:$S$38,5,FALSE)</f>
        <v>1348.9</v>
      </c>
      <c r="G2">
        <f>VLOOKUP($B2,OLAH!$C$4:$S$38,6,FALSE)</f>
        <v>1420.4</v>
      </c>
      <c r="H2">
        <f>VLOOKUP($B2,OLAH!$C$4:$S$38,7,FALSE)</f>
        <v>1456.8</v>
      </c>
      <c r="I2">
        <f>VLOOKUP($B2,OLAH!$C$4:$S$38,8,FALSE)</f>
        <v>1497.5</v>
      </c>
      <c r="J2">
        <f>VLOOKUP($B2,OLAH!$C$4:$S$38,9,FALSE)</f>
        <v>1567.9</v>
      </c>
      <c r="K2">
        <f>VLOOKUP($B2,OLAH!$C$4:$S$38,10,FALSE)</f>
        <v>1660.6</v>
      </c>
      <c r="L2">
        <f>VLOOKUP($B2,OLAH!$C$4:$S$38,11,FALSE)</f>
        <v>1731.2</v>
      </c>
      <c r="M2">
        <f>VLOOKUP($B2,OLAH!$C$4:$S$38,12,FALSE)</f>
        <v>1744.6</v>
      </c>
      <c r="N2">
        <f>VLOOKUP($B2,OLAH!$C$4:$S$38,13,FALSE)</f>
        <v>1918.7</v>
      </c>
      <c r="O2">
        <f>VLOOKUP($B2,OLAH!$C$4:$S$38,14,FALSE)</f>
        <v>2402.1</v>
      </c>
      <c r="P2">
        <f>VLOOKUP($B2,OLAH!$C$4:$S$38,15,FALSE)</f>
        <v>2192.6999999999998</v>
      </c>
      <c r="Q2">
        <f>VLOOKUP($B2,OLAH!$C$4:$S$38,16,FALSE)</f>
        <v>2400.3000000000002</v>
      </c>
      <c r="R2">
        <f>VLOOKUP($B2,OLAH!$C$4:$S$38,17,FALSE)</f>
        <v>2549.4</v>
      </c>
    </row>
    <row r="3" spans="1:18">
      <c r="A3" t="s">
        <v>88</v>
      </c>
      <c r="B3" t="s">
        <v>90</v>
      </c>
      <c r="C3">
        <f>VLOOKUP($B3,OLAH!$C$4:$S$38,2,FALSE)</f>
        <v>808.13599999999997</v>
      </c>
      <c r="D3">
        <f>VLOOKUP($B3,OLAH!$C$4:$S$38,3,FALSE)</f>
        <v>889.47699999999998</v>
      </c>
      <c r="E3">
        <f>VLOOKUP($B3,OLAH!$C$4:$S$38,4,FALSE)</f>
        <v>1009.7</v>
      </c>
      <c r="F3">
        <f>VLOOKUP($B3,OLAH!$C$4:$S$38,5,FALSE)</f>
        <v>1093</v>
      </c>
      <c r="G3">
        <f>VLOOKUP($B3,OLAH!$C$4:$S$38,6,FALSE)</f>
        <v>1301.7</v>
      </c>
      <c r="H3">
        <f>VLOOKUP($B3,OLAH!$C$4:$S$38,7,FALSE)</f>
        <v>1344</v>
      </c>
      <c r="I3">
        <f>VLOOKUP($B3,OLAH!$C$4:$S$38,8,FALSE)</f>
        <v>1425.4</v>
      </c>
      <c r="J3">
        <f>VLOOKUP($B3,OLAH!$C$4:$S$38,9,FALSE)</f>
        <v>1477.5</v>
      </c>
      <c r="K3">
        <f>VLOOKUP($B3,OLAH!$C$4:$S$38,10,FALSE)</f>
        <v>1579.6</v>
      </c>
      <c r="L3">
        <f>VLOOKUP($B3,OLAH!$C$4:$S$38,11,FALSE)</f>
        <v>1676</v>
      </c>
      <c r="M3">
        <f>VLOOKUP($B3,OLAH!$C$4:$S$38,12,FALSE)</f>
        <v>1741.6</v>
      </c>
      <c r="N3">
        <f>VLOOKUP($B3,OLAH!$C$4:$S$38,13,FALSE)</f>
        <v>1921.4</v>
      </c>
      <c r="O3">
        <f>VLOOKUP($B3,OLAH!$C$4:$S$38,14,FALSE)</f>
        <v>2297.1999999999998</v>
      </c>
      <c r="P3">
        <f>VLOOKUP($B3,OLAH!$C$4:$S$38,15,FALSE)</f>
        <v>2152.6</v>
      </c>
      <c r="Q3">
        <f>VLOOKUP($B3,OLAH!$C$4:$S$38,16,FALSE)</f>
        <v>2349.6</v>
      </c>
      <c r="R3">
        <f>VLOOKUP($B3,OLAH!$C$4:$S$38,17,FALSE)</f>
        <v>2436</v>
      </c>
    </row>
    <row r="4" spans="1:18">
      <c r="A4" t="s">
        <v>88</v>
      </c>
      <c r="B4" t="s">
        <v>91</v>
      </c>
      <c r="C4">
        <f>VLOOKUP($B4,OLAH!$C$4:$S$38,2,FALSE)</f>
        <v>1112.4559999999999</v>
      </c>
      <c r="D4">
        <f>VLOOKUP($B4,OLAH!$C$4:$S$38,3,FALSE)</f>
        <v>1116.1579999999999</v>
      </c>
      <c r="E4">
        <f>VLOOKUP($B4,OLAH!$C$4:$S$38,4,FALSE)</f>
        <v>1064.5</v>
      </c>
      <c r="F4">
        <f>VLOOKUP($B4,OLAH!$C$4:$S$38,5,FALSE)</f>
        <v>1152.5999999999999</v>
      </c>
      <c r="G4">
        <f>VLOOKUP($B4,OLAH!$C$4:$S$38,6,FALSE)</f>
        <v>1430.9</v>
      </c>
      <c r="H4">
        <f>VLOOKUP($B4,OLAH!$C$4:$S$38,7,FALSE)</f>
        <v>1488.1</v>
      </c>
      <c r="I4">
        <f>VLOOKUP($B4,OLAH!$C$4:$S$38,8,FALSE)</f>
        <v>1640.6</v>
      </c>
      <c r="J4">
        <f>VLOOKUP($B4,OLAH!$C$4:$S$38,9,FALSE)</f>
        <v>1716.5</v>
      </c>
      <c r="K4">
        <f>VLOOKUP($B4,OLAH!$C$4:$S$38,10,FALSE)</f>
        <v>1770.1</v>
      </c>
      <c r="L4">
        <f>VLOOKUP($B4,OLAH!$C$4:$S$38,11,FALSE)</f>
        <v>1881.1</v>
      </c>
      <c r="M4">
        <f>VLOOKUP($B4,OLAH!$C$4:$S$38,12,FALSE)</f>
        <v>1899.5</v>
      </c>
      <c r="N4">
        <f>VLOOKUP($B4,OLAH!$C$4:$S$38,13,FALSE)</f>
        <v>2013.9</v>
      </c>
      <c r="O4">
        <f>VLOOKUP($B4,OLAH!$C$4:$S$38,14,FALSE)</f>
        <v>2473.1999999999998</v>
      </c>
      <c r="P4">
        <f>VLOOKUP($B4,OLAH!$C$4:$S$38,15,FALSE)</f>
        <v>2394.4</v>
      </c>
      <c r="Q4">
        <f>VLOOKUP($B4,OLAH!$C$4:$S$38,16,FALSE)</f>
        <v>2564.3000000000002</v>
      </c>
      <c r="R4">
        <f>VLOOKUP($B4,OLAH!$C$4:$S$38,17,FALSE)</f>
        <v>2769.3</v>
      </c>
    </row>
    <row r="5" spans="1:18">
      <c r="A5" t="s">
        <v>88</v>
      </c>
      <c r="B5" t="s">
        <v>92</v>
      </c>
      <c r="C5">
        <f>VLOOKUP($B5,OLAH!$C$4:$S$38,2,FALSE)</f>
        <v>1218.72</v>
      </c>
      <c r="D5">
        <f>VLOOKUP($B5,OLAH!$C$4:$S$38,3,FALSE)</f>
        <v>1213.1400000000001</v>
      </c>
      <c r="E5">
        <f>VLOOKUP($B5,OLAH!$C$4:$S$38,4,FALSE)</f>
        <v>1233.7</v>
      </c>
      <c r="F5">
        <f>VLOOKUP($B5,OLAH!$C$4:$S$38,5,FALSE)</f>
        <v>1307.9000000000001</v>
      </c>
      <c r="G5">
        <f>VLOOKUP($B5,OLAH!$C$4:$S$38,6,FALSE)</f>
        <v>1359.5</v>
      </c>
      <c r="H5">
        <f>VLOOKUP($B5,OLAH!$C$4:$S$38,7,FALSE)</f>
        <v>1422.8</v>
      </c>
      <c r="I5">
        <f>VLOOKUP($B5,OLAH!$C$4:$S$38,8,FALSE)</f>
        <v>1739.9</v>
      </c>
      <c r="J5">
        <f>VLOOKUP($B5,OLAH!$C$4:$S$38,9,FALSE)</f>
        <v>1817.7</v>
      </c>
      <c r="K5">
        <f>VLOOKUP($B5,OLAH!$C$4:$S$38,10,FALSE)</f>
        <v>1929.2</v>
      </c>
      <c r="L5">
        <f>VLOOKUP($B5,OLAH!$C$4:$S$38,11,FALSE)</f>
        <v>2134.1</v>
      </c>
      <c r="M5">
        <f>VLOOKUP($B5,OLAH!$C$4:$S$38,12,FALSE)</f>
        <v>2099.4</v>
      </c>
      <c r="N5">
        <f>VLOOKUP($B5,OLAH!$C$4:$S$38,13,FALSE)</f>
        <v>2307.6999999999998</v>
      </c>
      <c r="O5">
        <f>VLOOKUP($B5,OLAH!$C$4:$S$38,14,FALSE)</f>
        <v>2545.8000000000002</v>
      </c>
      <c r="P5">
        <f>VLOOKUP($B5,OLAH!$C$4:$S$38,15,FALSE)</f>
        <v>2280.1</v>
      </c>
      <c r="Q5">
        <f>VLOOKUP($B5,OLAH!$C$4:$S$38,16,FALSE)</f>
        <v>2688.4</v>
      </c>
      <c r="R5">
        <f>VLOOKUP($B5,OLAH!$C$4:$S$38,17,FALSE)</f>
        <v>2776.2</v>
      </c>
    </row>
    <row r="6" spans="1:18">
      <c r="A6" t="s">
        <v>88</v>
      </c>
      <c r="B6" t="s">
        <v>140</v>
      </c>
      <c r="C6" s="5">
        <f>VLOOKUP($B6,OLAH!$C$4:$S$38,2,FALSE)</f>
        <v>0</v>
      </c>
      <c r="D6">
        <f>VLOOKUP($B6,OLAH!$C$4:$S$38,3,FALSE)</f>
        <v>1327.662</v>
      </c>
      <c r="E6">
        <f>VLOOKUP($B6,OLAH!$C$4:$S$38,4,FALSE)</f>
        <v>1544.9</v>
      </c>
      <c r="F6">
        <f>VLOOKUP($B6,OLAH!$C$4:$S$38,5,FALSE)</f>
        <v>1632.5</v>
      </c>
      <c r="G6">
        <f>VLOOKUP($B6,OLAH!$C$4:$S$38,6,FALSE)</f>
        <v>1860.2</v>
      </c>
      <c r="H6">
        <f>VLOOKUP($B6,OLAH!$C$4:$S$38,7,FALSE)</f>
        <v>1897.9</v>
      </c>
      <c r="I6">
        <f>VLOOKUP($B6,OLAH!$C$4:$S$38,8,FALSE)</f>
        <v>2178.1999999999998</v>
      </c>
      <c r="J6">
        <f>VLOOKUP($B6,OLAH!$C$4:$S$38,9,FALSE)</f>
        <v>2277.3000000000002</v>
      </c>
      <c r="K6">
        <f>VLOOKUP($B6,OLAH!$C$4:$S$38,10,FALSE)</f>
        <v>2360</v>
      </c>
      <c r="L6">
        <f>VLOOKUP($B6,OLAH!$C$4:$S$38,11,FALSE)</f>
        <v>2744.9</v>
      </c>
      <c r="M6">
        <f>VLOOKUP($B6,OLAH!$C$4:$S$38,12,FALSE)</f>
        <v>3411.1</v>
      </c>
      <c r="N6">
        <f>VLOOKUP($B6,OLAH!$C$4:$S$38,13,FALSE)</f>
        <v>3503.4</v>
      </c>
      <c r="O6">
        <f>VLOOKUP($B6,OLAH!$C$4:$S$38,14,FALSE)</f>
        <v>3446.4</v>
      </c>
      <c r="P6">
        <f>VLOOKUP($B6,OLAH!$C$4:$S$38,15,FALSE)</f>
        <v>3559.8</v>
      </c>
      <c r="Q6">
        <f>VLOOKUP($B6,OLAH!$C$4:$S$38,16,FALSE)</f>
        <v>3646.4</v>
      </c>
      <c r="R6">
        <f>VLOOKUP($B6,OLAH!$C$4:$S$38,17,FALSE)</f>
        <v>3972.6</v>
      </c>
    </row>
    <row r="7" spans="1:18">
      <c r="A7" t="s">
        <v>88</v>
      </c>
      <c r="B7" t="s">
        <v>93</v>
      </c>
      <c r="C7">
        <f>VLOOKUP($B7,OLAH!$C$4:$S$38,2,FALSE)</f>
        <v>1012.558</v>
      </c>
      <c r="D7">
        <f>VLOOKUP($B7,OLAH!$C$4:$S$38,3,FALSE)</f>
        <v>1182.479</v>
      </c>
      <c r="E7">
        <f>VLOOKUP($B7,OLAH!$C$4:$S$38,4,FALSE)</f>
        <v>928</v>
      </c>
      <c r="F7">
        <f>VLOOKUP($B7,OLAH!$C$4:$S$38,5,FALSE)</f>
        <v>1002.3</v>
      </c>
      <c r="G7">
        <f>VLOOKUP($B7,OLAH!$C$4:$S$38,6,FALSE)</f>
        <v>1244</v>
      </c>
      <c r="H7">
        <f>VLOOKUP($B7,OLAH!$C$4:$S$38,7,FALSE)</f>
        <v>1300.5</v>
      </c>
      <c r="I7">
        <f>VLOOKUP($B7,OLAH!$C$4:$S$38,8,FALSE)</f>
        <v>1349.6</v>
      </c>
      <c r="J7">
        <f>VLOOKUP($B7,OLAH!$C$4:$S$38,9,FALSE)</f>
        <v>1395.5</v>
      </c>
      <c r="K7">
        <f>VLOOKUP($B7,OLAH!$C$4:$S$38,10,FALSE)</f>
        <v>1527.9</v>
      </c>
      <c r="L7">
        <f>VLOOKUP($B7,OLAH!$C$4:$S$38,11,FALSE)</f>
        <v>1764.2</v>
      </c>
      <c r="M7">
        <f>VLOOKUP($B7,OLAH!$C$4:$S$38,12,FALSE)</f>
        <v>1860</v>
      </c>
      <c r="N7">
        <f>VLOOKUP($B7,OLAH!$C$4:$S$38,13,FALSE)</f>
        <v>1976.8</v>
      </c>
      <c r="O7">
        <f>VLOOKUP($B7,OLAH!$C$4:$S$38,14,FALSE)</f>
        <v>2204.6</v>
      </c>
      <c r="P7">
        <f>VLOOKUP($B7,OLAH!$C$4:$S$38,15,FALSE)</f>
        <v>2093.3000000000002</v>
      </c>
      <c r="Q7">
        <f>VLOOKUP($B7,OLAH!$C$4:$S$38,16,FALSE)</f>
        <v>2313.1999999999998</v>
      </c>
      <c r="R7">
        <f>VLOOKUP($B7,OLAH!$C$4:$S$38,17,FALSE)</f>
        <v>2433.1</v>
      </c>
    </row>
    <row r="8" spans="1:18">
      <c r="A8" t="s">
        <v>88</v>
      </c>
      <c r="B8" t="s">
        <v>94</v>
      </c>
      <c r="C8">
        <f>VLOOKUP($B8,OLAH!$C$4:$S$38,2,FALSE)</f>
        <v>874.78399999999999</v>
      </c>
      <c r="D8">
        <f>VLOOKUP($B8,OLAH!$C$4:$S$38,3,FALSE)</f>
        <v>874.56100000000004</v>
      </c>
      <c r="E8">
        <f>VLOOKUP($B8,OLAH!$C$4:$S$38,4,FALSE)</f>
        <v>1125.5999999999999</v>
      </c>
      <c r="F8">
        <f>VLOOKUP($B8,OLAH!$C$4:$S$38,5,FALSE)</f>
        <v>1211.8</v>
      </c>
      <c r="G8">
        <f>VLOOKUP($B8,OLAH!$C$4:$S$38,6,FALSE)</f>
        <v>1400.6</v>
      </c>
      <c r="H8">
        <f>VLOOKUP($B8,OLAH!$C$4:$S$38,7,FALSE)</f>
        <v>1441.8</v>
      </c>
      <c r="I8">
        <f>VLOOKUP($B8,OLAH!$C$4:$S$38,8,FALSE)</f>
        <v>1549.2</v>
      </c>
      <c r="J8">
        <f>VLOOKUP($B8,OLAH!$C$4:$S$38,9,FALSE)</f>
        <v>1587.2</v>
      </c>
      <c r="K8">
        <f>VLOOKUP($B8,OLAH!$C$4:$S$38,10,FALSE)</f>
        <v>1699.2</v>
      </c>
      <c r="L8">
        <f>VLOOKUP($B8,OLAH!$C$4:$S$38,11,FALSE)</f>
        <v>1867.6</v>
      </c>
      <c r="M8">
        <f>VLOOKUP($B8,OLAH!$C$4:$S$38,12,FALSE)</f>
        <v>1931.3</v>
      </c>
      <c r="N8">
        <f>VLOOKUP($B8,OLAH!$C$4:$S$38,13,FALSE)</f>
        <v>2048.4</v>
      </c>
      <c r="O8">
        <f>VLOOKUP($B8,OLAH!$C$4:$S$38,14,FALSE)</f>
        <v>2497.4</v>
      </c>
      <c r="P8">
        <f>VLOOKUP($B8,OLAH!$C$4:$S$38,15,FALSE)</f>
        <v>2427.8000000000002</v>
      </c>
      <c r="Q8">
        <f>VLOOKUP($B8,OLAH!$C$4:$S$38,16,FALSE)</f>
        <v>2494.1999999999998</v>
      </c>
      <c r="R8">
        <f>VLOOKUP($B8,OLAH!$C$4:$S$38,17,FALSE)</f>
        <v>2548.6</v>
      </c>
    </row>
    <row r="9" spans="1:18">
      <c r="A9" t="s">
        <v>88</v>
      </c>
      <c r="B9" t="s">
        <v>95</v>
      </c>
      <c r="C9">
        <f>VLOOKUP($B9,OLAH!$C$4:$S$38,2,FALSE)</f>
        <v>825.154</v>
      </c>
      <c r="D9">
        <f>VLOOKUP($B9,OLAH!$C$4:$S$38,3,FALSE)</f>
        <v>987.94500000000005</v>
      </c>
      <c r="E9">
        <f>VLOOKUP($B9,OLAH!$C$4:$S$38,4,FALSE)</f>
        <v>983.9</v>
      </c>
      <c r="F9">
        <f>VLOOKUP($B9,OLAH!$C$4:$S$38,5,FALSE)</f>
        <v>1067.8</v>
      </c>
      <c r="G9">
        <f>VLOOKUP($B9,OLAH!$C$4:$S$38,6,FALSE)</f>
        <v>1195.0999999999999</v>
      </c>
      <c r="H9">
        <f>VLOOKUP($B9,OLAH!$C$4:$S$38,7,FALSE)</f>
        <v>1222.4000000000001</v>
      </c>
      <c r="I9">
        <f>VLOOKUP($B9,OLAH!$C$4:$S$38,8,FALSE)</f>
        <v>1418.6</v>
      </c>
      <c r="J9">
        <f>VLOOKUP($B9,OLAH!$C$4:$S$38,9,FALSE)</f>
        <v>1475.1</v>
      </c>
      <c r="K9">
        <f>VLOOKUP($B9,OLAH!$C$4:$S$38,10,FALSE)</f>
        <v>1585.8</v>
      </c>
      <c r="L9">
        <f>VLOOKUP($B9,OLAH!$C$4:$S$38,11,FALSE)</f>
        <v>1596.2</v>
      </c>
      <c r="M9">
        <f>VLOOKUP($B9,OLAH!$C$4:$S$38,12,FALSE)</f>
        <v>1807.6</v>
      </c>
      <c r="N9">
        <f>VLOOKUP($B9,OLAH!$C$4:$S$38,13,FALSE)</f>
        <v>1958.7</v>
      </c>
      <c r="O9">
        <f>VLOOKUP($B9,OLAH!$C$4:$S$38,14,FALSE)</f>
        <v>2113.1999999999998</v>
      </c>
      <c r="P9">
        <f>VLOOKUP($B9,OLAH!$C$4:$S$38,15,FALSE)</f>
        <v>2050.8000000000002</v>
      </c>
      <c r="Q9">
        <f>VLOOKUP($B9,OLAH!$C$4:$S$38,16,FALSE)</f>
        <v>2180</v>
      </c>
      <c r="R9">
        <f>VLOOKUP($B9,OLAH!$C$4:$S$38,17,FALSE)</f>
        <v>2256.5</v>
      </c>
    </row>
    <row r="10" spans="1:18">
      <c r="A10" t="s">
        <v>88</v>
      </c>
      <c r="B10" t="s">
        <v>96</v>
      </c>
      <c r="C10">
        <f>VLOOKUP($B10,OLAH!$C$4:$S$38,2,FALSE)</f>
        <v>916.89700000000005</v>
      </c>
      <c r="D10">
        <f>VLOOKUP($B10,OLAH!$C$4:$S$38,3,FALSE)</f>
        <v>1064.979</v>
      </c>
      <c r="E10">
        <f>VLOOKUP($B10,OLAH!$C$4:$S$38,4,FALSE)</f>
        <v>963.5</v>
      </c>
      <c r="F10">
        <f>VLOOKUP($B10,OLAH!$C$4:$S$38,5,FALSE)</f>
        <v>1014.7</v>
      </c>
      <c r="G10">
        <f>VLOOKUP($B10,OLAH!$C$4:$S$38,6,FALSE)</f>
        <v>1188.3</v>
      </c>
      <c r="H10">
        <f>VLOOKUP($B10,OLAH!$C$4:$S$38,7,FALSE)</f>
        <v>1247.0999999999999</v>
      </c>
      <c r="I10">
        <f>VLOOKUP($B10,OLAH!$C$4:$S$38,8,FALSE)</f>
        <v>1509.5</v>
      </c>
      <c r="J10">
        <f>VLOOKUP($B10,OLAH!$C$4:$S$38,9,FALSE)</f>
        <v>1572.8</v>
      </c>
      <c r="K10">
        <f>VLOOKUP($B10,OLAH!$C$4:$S$38,10,FALSE)</f>
        <v>1680</v>
      </c>
      <c r="L10">
        <f>VLOOKUP($B10,OLAH!$C$4:$S$38,11,FALSE)</f>
        <v>1933.8</v>
      </c>
      <c r="M10">
        <f>VLOOKUP($B10,OLAH!$C$4:$S$38,12,FALSE)</f>
        <v>1956.1</v>
      </c>
      <c r="N10">
        <f>VLOOKUP($B10,OLAH!$C$4:$S$38,13,FALSE)</f>
        <v>2214.1999999999998</v>
      </c>
      <c r="O10">
        <f>VLOOKUP($B10,OLAH!$C$4:$S$38,14,FALSE)</f>
        <v>2485.4</v>
      </c>
      <c r="P10">
        <f>VLOOKUP($B10,OLAH!$C$4:$S$38,15,FALSE)</f>
        <v>2518.6</v>
      </c>
      <c r="Q10">
        <f>VLOOKUP($B10,OLAH!$C$4:$S$38,16,FALSE)</f>
        <v>2786.5</v>
      </c>
      <c r="R10">
        <f>VLOOKUP($B10,OLAH!$C$4:$S$38,17,FALSE)</f>
        <v>2911.2</v>
      </c>
    </row>
    <row r="11" spans="1:18">
      <c r="A11" t="s">
        <v>88</v>
      </c>
      <c r="B11" t="s">
        <v>97</v>
      </c>
      <c r="C11">
        <f>VLOOKUP($B11,OLAH!$C$4:$S$38,2,FALSE)</f>
        <v>743.28899999999999</v>
      </c>
      <c r="D11">
        <f>VLOOKUP($B11,OLAH!$C$4:$S$38,3,FALSE)</f>
        <v>689.81899999999996</v>
      </c>
      <c r="E11">
        <f>VLOOKUP($B11,OLAH!$C$4:$S$38,4,FALSE)</f>
        <v>844.7</v>
      </c>
      <c r="F11">
        <f>VLOOKUP($B11,OLAH!$C$4:$S$38,5,FALSE)</f>
        <v>951.6</v>
      </c>
      <c r="G11">
        <f>VLOOKUP($B11,OLAH!$C$4:$S$38,6,FALSE)</f>
        <v>1056.2</v>
      </c>
      <c r="H11">
        <f>VLOOKUP($B11,OLAH!$C$4:$S$38,7,FALSE)</f>
        <v>1077.3</v>
      </c>
      <c r="I11">
        <f>VLOOKUP($B11,OLAH!$C$4:$S$38,8,FALSE)</f>
        <v>1166.0999999999999</v>
      </c>
      <c r="J11">
        <f>VLOOKUP($B11,OLAH!$C$4:$S$38,9,FALSE)</f>
        <v>1220.8</v>
      </c>
      <c r="K11">
        <f>VLOOKUP($B11,OLAH!$C$4:$S$38,10,FALSE)</f>
        <v>1306.2</v>
      </c>
      <c r="L11">
        <f>VLOOKUP($B11,OLAH!$C$4:$S$38,11,FALSE)</f>
        <v>1564.3</v>
      </c>
      <c r="M11">
        <f>VLOOKUP($B11,OLAH!$C$4:$S$38,12,FALSE)</f>
        <v>1714.3</v>
      </c>
      <c r="N11">
        <f>VLOOKUP($B11,OLAH!$C$4:$S$38,13,FALSE)</f>
        <v>1889</v>
      </c>
      <c r="O11">
        <f>VLOOKUP($B11,OLAH!$C$4:$S$38,14,FALSE)</f>
        <v>2238.6999999999998</v>
      </c>
      <c r="P11">
        <f>VLOOKUP($B11,OLAH!$C$4:$S$38,15,FALSE)</f>
        <v>2268.1</v>
      </c>
      <c r="Q11">
        <f>VLOOKUP($B11,OLAH!$C$4:$S$38,16,FALSE)</f>
        <v>2290.6</v>
      </c>
      <c r="R11">
        <f>VLOOKUP($B11,OLAH!$C$4:$S$38,17,FALSE)</f>
        <v>2329.1</v>
      </c>
    </row>
    <row r="12" spans="1:18">
      <c r="A12" t="s">
        <v>98</v>
      </c>
      <c r="B12" t="s">
        <v>99</v>
      </c>
      <c r="C12">
        <f>VLOOKUP($B12,OLAH!$C$4:$S$38,2,FALSE)</f>
        <v>1100.874</v>
      </c>
      <c r="D12">
        <f>VLOOKUP($B12,OLAH!$C$4:$S$38,3,FALSE)</f>
        <v>1251.8420000000001</v>
      </c>
      <c r="E12">
        <f>VLOOKUP($B12,OLAH!$C$4:$S$38,4,FALSE)</f>
        <v>1510.7</v>
      </c>
      <c r="F12">
        <f>VLOOKUP($B12,OLAH!$C$4:$S$38,5,FALSE)</f>
        <v>1618.6</v>
      </c>
      <c r="G12">
        <f>VLOOKUP($B12,OLAH!$C$4:$S$38,6,FALSE)</f>
        <v>1901.3</v>
      </c>
      <c r="H12">
        <f>VLOOKUP($B12,OLAH!$C$4:$S$38,7,FALSE)</f>
        <v>1925.7</v>
      </c>
      <c r="I12">
        <f>VLOOKUP($B12,OLAH!$C$4:$S$38,8,FALSE)</f>
        <v>2052.6999999999998</v>
      </c>
      <c r="J12">
        <f>VLOOKUP($B12,OLAH!$C$4:$S$38,9,FALSE)</f>
        <v>2129.6999999999998</v>
      </c>
      <c r="K12">
        <f>VLOOKUP($B12,OLAH!$C$4:$S$38,10,FALSE)</f>
        <v>2300.1999999999998</v>
      </c>
      <c r="L12">
        <f>VLOOKUP($B12,OLAH!$C$4:$S$38,11,FALSE)</f>
        <v>2871.8</v>
      </c>
      <c r="M12">
        <f>VLOOKUP($B12,OLAH!$C$4:$S$38,12,FALSE)</f>
        <v>2918.2</v>
      </c>
      <c r="N12">
        <f>VLOOKUP($B12,OLAH!$C$4:$S$38,13,FALSE)</f>
        <v>3180.4</v>
      </c>
      <c r="O12">
        <f>VLOOKUP($B12,OLAH!$C$4:$S$38,14,FALSE)</f>
        <v>4067.6</v>
      </c>
      <c r="P12">
        <f>VLOOKUP($B12,OLAH!$C$4:$S$38,15,FALSE)</f>
        <v>4097.8999999999996</v>
      </c>
      <c r="Q12">
        <f>VLOOKUP($B12,OLAH!$C$4:$S$38,16,FALSE)</f>
        <v>4462.3999999999996</v>
      </c>
      <c r="R12">
        <f>VLOOKUP($B12,OLAH!$C$4:$S$38,17,FALSE)</f>
        <v>4560.1000000000004</v>
      </c>
    </row>
    <row r="13" spans="1:18">
      <c r="A13" t="s">
        <v>98</v>
      </c>
      <c r="B13" t="s">
        <v>100</v>
      </c>
      <c r="C13">
        <f>VLOOKUP($B13,OLAH!$C$4:$S$38,2,FALSE)</f>
        <v>1093.1110000000001</v>
      </c>
      <c r="D13">
        <f>VLOOKUP($B13,OLAH!$C$4:$S$38,3,FALSE)</f>
        <v>1134.114</v>
      </c>
      <c r="E13">
        <f>VLOOKUP($B13,OLAH!$C$4:$S$38,4,FALSE)</f>
        <v>1178.9000000000001</v>
      </c>
      <c r="F13">
        <f>VLOOKUP($B13,OLAH!$C$4:$S$38,5,FALSE)</f>
        <v>1260.4000000000001</v>
      </c>
      <c r="G13">
        <f>VLOOKUP($B13,OLAH!$C$4:$S$38,6,FALSE)</f>
        <v>1513</v>
      </c>
      <c r="H13">
        <f>VLOOKUP($B13,OLAH!$C$4:$S$38,7,FALSE)</f>
        <v>1564.4</v>
      </c>
      <c r="I13">
        <f>VLOOKUP($B13,OLAH!$C$4:$S$38,8,FALSE)</f>
        <v>1738.3</v>
      </c>
      <c r="J13">
        <f>VLOOKUP($B13,OLAH!$C$4:$S$38,9,FALSE)</f>
        <v>1843</v>
      </c>
      <c r="K13">
        <f>VLOOKUP($B13,OLAH!$C$4:$S$38,10,FALSE)</f>
        <v>1945.9</v>
      </c>
      <c r="L13">
        <f>VLOOKUP($B13,OLAH!$C$4:$S$38,11,FALSE)</f>
        <v>2366.6999999999998</v>
      </c>
      <c r="M13">
        <f>VLOOKUP($B13,OLAH!$C$4:$S$38,12,FALSE)</f>
        <v>2392.6</v>
      </c>
      <c r="N13">
        <f>VLOOKUP($B13,OLAH!$C$4:$S$38,13,FALSE)</f>
        <v>2648</v>
      </c>
      <c r="O13">
        <f>VLOOKUP($B13,OLAH!$C$4:$S$38,14,FALSE)</f>
        <v>3627.6</v>
      </c>
      <c r="P13">
        <f>VLOOKUP($B13,OLAH!$C$4:$S$38,15,FALSE)</f>
        <v>3664.4</v>
      </c>
      <c r="Q13">
        <f>VLOOKUP($B13,OLAH!$C$4:$S$38,16,FALSE)</f>
        <v>3680.4</v>
      </c>
      <c r="R13">
        <f>VLOOKUP($B13,OLAH!$C$4:$S$38,17,FALSE)</f>
        <v>3951.3</v>
      </c>
    </row>
    <row r="14" spans="1:18">
      <c r="A14" t="s">
        <v>98</v>
      </c>
      <c r="B14" t="s">
        <v>101</v>
      </c>
      <c r="C14">
        <f>VLOOKUP($B14,OLAH!$C$4:$S$38,2,FALSE)</f>
        <v>929.21699999999998</v>
      </c>
      <c r="D14">
        <f>VLOOKUP($B14,OLAH!$C$4:$S$38,3,FALSE)</f>
        <v>992.68200000000002</v>
      </c>
      <c r="E14">
        <f>VLOOKUP($B14,OLAH!$C$4:$S$38,4,FALSE)</f>
        <v>1100.8</v>
      </c>
      <c r="F14">
        <f>VLOOKUP($B14,OLAH!$C$4:$S$38,5,FALSE)</f>
        <v>1170.8</v>
      </c>
      <c r="G14">
        <f>VLOOKUP($B14,OLAH!$C$4:$S$38,6,FALSE)</f>
        <v>1308.5999999999999</v>
      </c>
      <c r="H14">
        <f>VLOOKUP($B14,OLAH!$C$4:$S$38,7,FALSE)</f>
        <v>1361.2</v>
      </c>
      <c r="I14">
        <f>VLOOKUP($B14,OLAH!$C$4:$S$38,8,FALSE)</f>
        <v>1511</v>
      </c>
      <c r="J14">
        <f>VLOOKUP($B14,OLAH!$C$4:$S$38,9,FALSE)</f>
        <v>1606.1</v>
      </c>
      <c r="K14">
        <f>VLOOKUP($B14,OLAH!$C$4:$S$38,10,FALSE)</f>
        <v>1669.3</v>
      </c>
      <c r="L14">
        <f>VLOOKUP($B14,OLAH!$C$4:$S$38,11,FALSE)</f>
        <v>1900.8</v>
      </c>
      <c r="M14">
        <f>VLOOKUP($B14,OLAH!$C$4:$S$38,12,FALSE)</f>
        <v>2004.5</v>
      </c>
      <c r="N14">
        <f>VLOOKUP($B14,OLAH!$C$4:$S$38,13,FALSE)</f>
        <v>2203.8000000000002</v>
      </c>
      <c r="O14">
        <f>VLOOKUP($B14,OLAH!$C$4:$S$38,14,FALSE)</f>
        <v>3057</v>
      </c>
      <c r="P14">
        <f>VLOOKUP($B14,OLAH!$C$4:$S$38,15,FALSE)</f>
        <v>2965.9</v>
      </c>
      <c r="Q14">
        <f>VLOOKUP($B14,OLAH!$C$4:$S$38,16,FALSE)</f>
        <v>3053.7</v>
      </c>
      <c r="R14">
        <f>VLOOKUP($B14,OLAH!$C$4:$S$38,17,FALSE)</f>
        <v>3209.9</v>
      </c>
    </row>
    <row r="15" spans="1:18">
      <c r="A15" t="s">
        <v>98</v>
      </c>
      <c r="B15" t="s">
        <v>102</v>
      </c>
      <c r="C15">
        <f>VLOOKUP($B15,OLAH!$C$4:$S$38,2,FALSE)</f>
        <v>701.63</v>
      </c>
      <c r="D15">
        <f>VLOOKUP($B15,OLAH!$C$4:$S$38,3,FALSE)</f>
        <v>788.53099999999995</v>
      </c>
      <c r="E15">
        <f>VLOOKUP($B15,OLAH!$C$4:$S$38,4,FALSE)</f>
        <v>769.5</v>
      </c>
      <c r="F15">
        <f>VLOOKUP($B15,OLAH!$C$4:$S$38,5,FALSE)</f>
        <v>829</v>
      </c>
      <c r="G15">
        <f>VLOOKUP($B15,OLAH!$C$4:$S$38,6,FALSE)</f>
        <v>940.2</v>
      </c>
      <c r="H15">
        <f>VLOOKUP($B15,OLAH!$C$4:$S$38,7,FALSE)</f>
        <v>981</v>
      </c>
      <c r="I15">
        <f>VLOOKUP($B15,OLAH!$C$4:$S$38,8,FALSE)</f>
        <v>1182.0999999999999</v>
      </c>
      <c r="J15">
        <f>VLOOKUP($B15,OLAH!$C$4:$S$38,9,FALSE)</f>
        <v>1239.8</v>
      </c>
      <c r="K15">
        <f>VLOOKUP($B15,OLAH!$C$4:$S$38,10,FALSE)</f>
        <v>1313.1</v>
      </c>
      <c r="L15">
        <f>VLOOKUP($B15,OLAH!$C$4:$S$38,11,FALSE)</f>
        <v>1378.1</v>
      </c>
      <c r="M15">
        <f>VLOOKUP($B15,OLAH!$C$4:$S$38,12,FALSE)</f>
        <v>1455</v>
      </c>
      <c r="N15">
        <f>VLOOKUP($B15,OLAH!$C$4:$S$38,13,FALSE)</f>
        <v>1703.7</v>
      </c>
      <c r="O15">
        <f>VLOOKUP($B15,OLAH!$C$4:$S$38,14,FALSE)</f>
        <v>1988.1</v>
      </c>
      <c r="P15">
        <f>VLOOKUP($B15,OLAH!$C$4:$S$38,15,FALSE)</f>
        <v>1946</v>
      </c>
      <c r="Q15">
        <f>VLOOKUP($B15,OLAH!$C$4:$S$38,16,FALSE)</f>
        <v>2145.3000000000002</v>
      </c>
      <c r="R15">
        <f>VLOOKUP($B15,OLAH!$C$4:$S$38,17,FALSE)</f>
        <v>2251.8000000000002</v>
      </c>
    </row>
    <row r="16" spans="1:18">
      <c r="A16" t="s">
        <v>98</v>
      </c>
      <c r="B16" t="s">
        <v>103</v>
      </c>
      <c r="C16">
        <f>VLOOKUP($B16,OLAH!$C$4:$S$38,2,FALSE)</f>
        <v>759.00300000000004</v>
      </c>
      <c r="D16">
        <f>VLOOKUP($B16,OLAH!$C$4:$S$38,3,FALSE)</f>
        <v>860.08399999999995</v>
      </c>
      <c r="E16">
        <f>VLOOKUP($B16,OLAH!$C$4:$S$38,4,FALSE)</f>
        <v>993.5</v>
      </c>
      <c r="F16">
        <f>VLOOKUP($B16,OLAH!$C$4:$S$38,5,FALSE)</f>
        <v>1027.5999999999999</v>
      </c>
      <c r="G16">
        <f>VLOOKUP($B16,OLAH!$C$4:$S$38,6,FALSE)</f>
        <v>1148.2</v>
      </c>
      <c r="H16">
        <f>VLOOKUP($B16,OLAH!$C$4:$S$38,7,FALSE)</f>
        <v>1216.0999999999999</v>
      </c>
      <c r="I16">
        <f>VLOOKUP($B16,OLAH!$C$4:$S$38,8,FALSE)</f>
        <v>1360.7</v>
      </c>
      <c r="J16">
        <f>VLOOKUP($B16,OLAH!$C$4:$S$38,9,FALSE)</f>
        <v>1411.8</v>
      </c>
      <c r="K16">
        <f>VLOOKUP($B16,OLAH!$C$4:$S$38,10,FALSE)</f>
        <v>1539.2</v>
      </c>
      <c r="L16">
        <f>VLOOKUP($B16,OLAH!$C$4:$S$38,11,FALSE)</f>
        <v>1690.9</v>
      </c>
      <c r="M16">
        <f>VLOOKUP($B16,OLAH!$C$4:$S$38,12,FALSE)</f>
        <v>1745.7</v>
      </c>
      <c r="N16">
        <f>VLOOKUP($B16,OLAH!$C$4:$S$38,13,FALSE)</f>
        <v>2057.4</v>
      </c>
      <c r="O16">
        <f>VLOOKUP($B16,OLAH!$C$4:$S$38,14,FALSE)</f>
        <v>2345.1999999999998</v>
      </c>
      <c r="P16">
        <f>VLOOKUP($B16,OLAH!$C$4:$S$38,15,FALSE)</f>
        <v>2025.2</v>
      </c>
      <c r="Q16">
        <f>VLOOKUP($B16,OLAH!$C$4:$S$38,16,FALSE)</f>
        <v>2230.9</v>
      </c>
      <c r="R16">
        <f>VLOOKUP($B16,OLAH!$C$4:$S$38,17,FALSE)</f>
        <v>2450.6999999999998</v>
      </c>
    </row>
    <row r="17" spans="1:18">
      <c r="A17" t="s">
        <v>98</v>
      </c>
      <c r="B17" t="s">
        <v>104</v>
      </c>
      <c r="C17">
        <f>VLOOKUP($B17,OLAH!$C$4:$S$38,2,FALSE)</f>
        <v>779.31100000000004</v>
      </c>
      <c r="D17">
        <f>VLOOKUP($B17,OLAH!$C$4:$S$38,3,FALSE)</f>
        <v>848.64300000000003</v>
      </c>
      <c r="E17">
        <f>VLOOKUP($B17,OLAH!$C$4:$S$38,4,FALSE)</f>
        <v>868.1</v>
      </c>
      <c r="F17">
        <f>VLOOKUP($B17,OLAH!$C$4:$S$38,5,FALSE)</f>
        <v>912.4</v>
      </c>
      <c r="G17">
        <f>VLOOKUP($B17,OLAH!$C$4:$S$38,6,FALSE)</f>
        <v>1019.2</v>
      </c>
      <c r="H17">
        <f>VLOOKUP($B17,OLAH!$C$4:$S$38,7,FALSE)</f>
        <v>1046.4000000000001</v>
      </c>
      <c r="I17">
        <f>VLOOKUP($B17,OLAH!$C$4:$S$38,8,FALSE)</f>
        <v>1207.8</v>
      </c>
      <c r="J17">
        <f>VLOOKUP($B17,OLAH!$C$4:$S$38,9,FALSE)</f>
        <v>1269.2</v>
      </c>
      <c r="K17">
        <f>VLOOKUP($B17,OLAH!$C$4:$S$38,10,FALSE)</f>
        <v>1344.1</v>
      </c>
      <c r="L17">
        <f>VLOOKUP($B17,OLAH!$C$4:$S$38,11,FALSE)</f>
        <v>1490.8</v>
      </c>
      <c r="M17">
        <f>VLOOKUP($B17,OLAH!$C$4:$S$38,12,FALSE)</f>
        <v>1612.5</v>
      </c>
      <c r="N17">
        <f>VLOOKUP($B17,OLAH!$C$4:$S$38,13,FALSE)</f>
        <v>1785.6</v>
      </c>
      <c r="O17">
        <f>VLOOKUP($B17,OLAH!$C$4:$S$38,14,FALSE)</f>
        <v>2166.1999999999998</v>
      </c>
      <c r="P17">
        <f>VLOOKUP($B17,OLAH!$C$4:$S$38,15,FALSE)</f>
        <v>2134.6</v>
      </c>
      <c r="Q17">
        <f>VLOOKUP($B17,OLAH!$C$4:$S$38,16,FALSE)</f>
        <v>2287.5</v>
      </c>
      <c r="R17">
        <f>VLOOKUP($B17,OLAH!$C$4:$S$38,17,FALSE)</f>
        <v>2417.8000000000002</v>
      </c>
    </row>
    <row r="18" spans="1:18">
      <c r="A18" t="s">
        <v>105</v>
      </c>
      <c r="B18" t="s">
        <v>106</v>
      </c>
      <c r="C18">
        <f>VLOOKUP($B18,OLAH!$C$4:$S$38,2,FALSE)</f>
        <v>872.36099999999999</v>
      </c>
      <c r="D18">
        <f>VLOOKUP($B18,OLAH!$C$4:$S$38,3,FALSE)</f>
        <v>1006.264</v>
      </c>
      <c r="E18">
        <f>VLOOKUP($B18,OLAH!$C$4:$S$38,4,FALSE)</f>
        <v>1123.9000000000001</v>
      </c>
      <c r="F18">
        <f>VLOOKUP($B18,OLAH!$C$4:$S$38,5,FALSE)</f>
        <v>1212.2</v>
      </c>
      <c r="G18">
        <f>VLOOKUP($B18,OLAH!$C$4:$S$38,6,FALSE)</f>
        <v>1422.3</v>
      </c>
      <c r="H18">
        <f>VLOOKUP($B18,OLAH!$C$4:$S$38,7,FALSE)</f>
        <v>1460.3</v>
      </c>
      <c r="I18">
        <f>VLOOKUP($B18,OLAH!$C$4:$S$38,8,FALSE)</f>
        <v>1544.8</v>
      </c>
      <c r="J18">
        <f>VLOOKUP($B18,OLAH!$C$4:$S$38,9,FALSE)</f>
        <v>1602.4</v>
      </c>
      <c r="K18">
        <f>VLOOKUP($B18,OLAH!$C$4:$S$38,10,FALSE)</f>
        <v>1660.3</v>
      </c>
      <c r="L18">
        <f>VLOOKUP($B18,OLAH!$C$4:$S$38,11,FALSE)</f>
        <v>1883.2</v>
      </c>
      <c r="M18">
        <f>VLOOKUP($B18,OLAH!$C$4:$S$38,12,FALSE)</f>
        <v>1930.9</v>
      </c>
      <c r="N18">
        <f>VLOOKUP($B18,OLAH!$C$4:$S$38,13,FALSE)</f>
        <v>2251.5</v>
      </c>
      <c r="O18">
        <f>VLOOKUP($B18,OLAH!$C$4:$S$38,14,FALSE)</f>
        <v>2792.4</v>
      </c>
      <c r="P18">
        <f>VLOOKUP($B18,OLAH!$C$4:$S$38,15,FALSE)</f>
        <v>2608.8000000000002</v>
      </c>
      <c r="Q18">
        <f>VLOOKUP($B18,OLAH!$C$4:$S$38,16,FALSE)</f>
        <v>3033</v>
      </c>
      <c r="R18">
        <f>VLOOKUP($B18,OLAH!$C$4:$S$38,17,FALSE)</f>
        <v>3082.4</v>
      </c>
    </row>
    <row r="19" spans="1:18">
      <c r="A19" t="s">
        <v>105</v>
      </c>
      <c r="B19" t="s">
        <v>107</v>
      </c>
      <c r="C19">
        <f>VLOOKUP($B19,OLAH!$C$4:$S$38,2,FALSE)</f>
        <v>906.19</v>
      </c>
      <c r="D19">
        <f>VLOOKUP($B19,OLAH!$C$4:$S$38,3,FALSE)</f>
        <v>771.68100000000004</v>
      </c>
      <c r="E19">
        <f>VLOOKUP($B19,OLAH!$C$4:$S$38,4,FALSE)</f>
        <v>942.1</v>
      </c>
      <c r="F19">
        <f>VLOOKUP($B19,OLAH!$C$4:$S$38,5,FALSE)</f>
        <v>1008.5</v>
      </c>
      <c r="G19">
        <f>VLOOKUP($B19,OLAH!$C$4:$S$38,6,FALSE)</f>
        <v>1224.5999999999999</v>
      </c>
      <c r="H19">
        <f>VLOOKUP($B19,OLAH!$C$4:$S$38,7,FALSE)</f>
        <v>1346.7</v>
      </c>
      <c r="I19">
        <f>VLOOKUP($B19,OLAH!$C$4:$S$38,8,FALSE)</f>
        <v>1319.8</v>
      </c>
      <c r="J19">
        <f>VLOOKUP($B19,OLAH!$C$4:$S$38,9,FALSE)</f>
        <v>1400.8</v>
      </c>
      <c r="K19">
        <f>VLOOKUP($B19,OLAH!$C$4:$S$38,10,FALSE)</f>
        <v>1518.7</v>
      </c>
      <c r="L19">
        <f>VLOOKUP($B19,OLAH!$C$4:$S$38,11,FALSE)</f>
        <v>1692</v>
      </c>
      <c r="M19">
        <f>VLOOKUP($B19,OLAH!$C$4:$S$38,12,FALSE)</f>
        <v>1795.7</v>
      </c>
      <c r="N19">
        <f>VLOOKUP($B19,OLAH!$C$4:$S$38,13,FALSE)</f>
        <v>1976.2</v>
      </c>
      <c r="O19">
        <f>VLOOKUP($B19,OLAH!$C$4:$S$38,14,FALSE)</f>
        <v>2232.8000000000002</v>
      </c>
      <c r="P19">
        <f>VLOOKUP($B19,OLAH!$C$4:$S$38,15,FALSE)</f>
        <v>1998.6</v>
      </c>
      <c r="Q19">
        <f>VLOOKUP($B19,OLAH!$C$4:$S$38,16,FALSE)</f>
        <v>2370.5</v>
      </c>
      <c r="R19">
        <f>VLOOKUP($B19,OLAH!$C$4:$S$38,17,FALSE)</f>
        <v>2465.6999999999998</v>
      </c>
    </row>
    <row r="20" spans="1:18">
      <c r="A20" t="s">
        <v>105</v>
      </c>
      <c r="B20" t="s">
        <v>108</v>
      </c>
      <c r="C20">
        <f>VLOOKUP($B20,OLAH!$C$4:$S$38,2,FALSE)</f>
        <v>847.12300000000005</v>
      </c>
      <c r="D20">
        <f>VLOOKUP($B20,OLAH!$C$4:$S$38,3,FALSE)</f>
        <v>781.00699999999995</v>
      </c>
      <c r="E20">
        <f>VLOOKUP($B20,OLAH!$C$4:$S$38,4,FALSE)</f>
        <v>1096.0999999999999</v>
      </c>
      <c r="F20">
        <f>VLOOKUP($B20,OLAH!$C$4:$S$38,5,FALSE)</f>
        <v>1202.7</v>
      </c>
      <c r="G20">
        <f>VLOOKUP($B20,OLAH!$C$4:$S$38,6,FALSE)</f>
        <v>1427.2</v>
      </c>
      <c r="H20">
        <f>VLOOKUP($B20,OLAH!$C$4:$S$38,7,FALSE)</f>
        <v>1466.1</v>
      </c>
      <c r="I20">
        <f>VLOOKUP($B20,OLAH!$C$4:$S$38,8,FALSE)</f>
        <v>1505.2</v>
      </c>
      <c r="J20">
        <f>VLOOKUP($B20,OLAH!$C$4:$S$38,9,FALSE)</f>
        <v>1565.6</v>
      </c>
      <c r="K20">
        <f>VLOOKUP($B20,OLAH!$C$4:$S$38,10,FALSE)</f>
        <v>1631.4</v>
      </c>
      <c r="L20">
        <f>VLOOKUP($B20,OLAH!$C$4:$S$38,11,FALSE)</f>
        <v>1784.4</v>
      </c>
      <c r="M20">
        <f>VLOOKUP($B20,OLAH!$C$4:$S$38,12,FALSE)</f>
        <v>1845.1</v>
      </c>
      <c r="N20">
        <f>VLOOKUP($B20,OLAH!$C$4:$S$38,13,FALSE)</f>
        <v>1972.9</v>
      </c>
      <c r="O20">
        <f>VLOOKUP($B20,OLAH!$C$4:$S$38,14,FALSE)</f>
        <v>2271.1</v>
      </c>
      <c r="P20">
        <f>VLOOKUP($B20,OLAH!$C$4:$S$38,15,FALSE)</f>
        <v>2125.1999999999998</v>
      </c>
      <c r="Q20">
        <f>VLOOKUP($B20,OLAH!$C$4:$S$38,16,FALSE)</f>
        <v>2204.6999999999998</v>
      </c>
      <c r="R20">
        <f>VLOOKUP($B20,OLAH!$C$4:$S$38,17,FALSE)</f>
        <v>2236.5</v>
      </c>
    </row>
    <row r="21" spans="1:18">
      <c r="A21" t="s">
        <v>109</v>
      </c>
      <c r="B21" t="s">
        <v>110</v>
      </c>
      <c r="C21">
        <f>VLOOKUP($B21,OLAH!$C$4:$S$38,2,FALSE)</f>
        <v>910.904</v>
      </c>
      <c r="D21">
        <f>VLOOKUP($B21,OLAH!$C$4:$S$38,3,FALSE)</f>
        <v>847.13699999999994</v>
      </c>
      <c r="E21">
        <f>VLOOKUP($B21,OLAH!$C$4:$S$38,4,FALSE)</f>
        <v>1060.5999999999999</v>
      </c>
      <c r="F21">
        <f>VLOOKUP($B21,OLAH!$C$4:$S$38,5,FALSE)</f>
        <v>1141.3</v>
      </c>
      <c r="G21">
        <f>VLOOKUP($B21,OLAH!$C$4:$S$38,6,FALSE)</f>
        <v>1195.5</v>
      </c>
      <c r="H21">
        <f>VLOOKUP($B21,OLAH!$C$4:$S$38,7,FALSE)</f>
        <v>1227.3</v>
      </c>
      <c r="I21">
        <f>VLOOKUP($B21,OLAH!$C$4:$S$38,8,FALSE)</f>
        <v>1413.2</v>
      </c>
      <c r="J21">
        <f>VLOOKUP($B21,OLAH!$C$4:$S$38,9,FALSE)</f>
        <v>1486.7</v>
      </c>
      <c r="K21">
        <f>VLOOKUP($B21,OLAH!$C$4:$S$38,10,FALSE)</f>
        <v>1588.6</v>
      </c>
      <c r="L21">
        <f>VLOOKUP($B21,OLAH!$C$4:$S$38,11,FALSE)</f>
        <v>1831.5</v>
      </c>
      <c r="M21">
        <f>VLOOKUP($B21,OLAH!$C$4:$S$38,12,FALSE)</f>
        <v>1978.9</v>
      </c>
      <c r="N21">
        <f>VLOOKUP($B21,OLAH!$C$4:$S$38,13,FALSE)</f>
        <v>2104.5</v>
      </c>
      <c r="O21">
        <f>VLOOKUP($B21,OLAH!$C$4:$S$38,14,FALSE)</f>
        <v>2377.6</v>
      </c>
      <c r="P21">
        <f>VLOOKUP($B21,OLAH!$C$4:$S$38,15,FALSE)</f>
        <v>2231.1999999999998</v>
      </c>
      <c r="Q21">
        <f>VLOOKUP($B21,OLAH!$C$4:$S$38,16,FALSE)</f>
        <v>2405</v>
      </c>
      <c r="R21">
        <f>VLOOKUP($B21,OLAH!$C$4:$S$38,17,FALSE)</f>
        <v>2538.9</v>
      </c>
    </row>
    <row r="22" spans="1:18">
      <c r="A22" t="s">
        <v>109</v>
      </c>
      <c r="B22" t="s">
        <v>111</v>
      </c>
      <c r="C22">
        <f>VLOOKUP($B22,OLAH!$C$4:$S$38,2,FALSE)</f>
        <v>1070.912</v>
      </c>
      <c r="D22">
        <f>VLOOKUP($B22,OLAH!$C$4:$S$38,3,FALSE)</f>
        <v>1136.8710000000001</v>
      </c>
      <c r="E22">
        <f>VLOOKUP($B22,OLAH!$C$4:$S$38,4,FALSE)</f>
        <v>1037.5999999999999</v>
      </c>
      <c r="F22">
        <f>VLOOKUP($B22,OLAH!$C$4:$S$38,5,FALSE)</f>
        <v>1099.5999999999999</v>
      </c>
      <c r="G22">
        <f>VLOOKUP($B22,OLAH!$C$4:$S$38,6,FALSE)</f>
        <v>1276.3</v>
      </c>
      <c r="H22">
        <f>VLOOKUP($B22,OLAH!$C$4:$S$38,7,FALSE)</f>
        <v>1372</v>
      </c>
      <c r="I22">
        <f>VLOOKUP($B22,OLAH!$C$4:$S$38,8,FALSE)</f>
        <v>1707.7</v>
      </c>
      <c r="J22">
        <f>VLOOKUP($B22,OLAH!$C$4:$S$38,9,FALSE)</f>
        <v>1761</v>
      </c>
      <c r="K22">
        <f>VLOOKUP($B22,OLAH!$C$4:$S$38,10,FALSE)</f>
        <v>1883.4</v>
      </c>
      <c r="L22">
        <f>VLOOKUP($B22,OLAH!$C$4:$S$38,11,FALSE)</f>
        <v>2065.9</v>
      </c>
      <c r="M22">
        <f>VLOOKUP($B22,OLAH!$C$4:$S$38,12,FALSE)</f>
        <v>2137.8000000000002</v>
      </c>
      <c r="N22">
        <f>VLOOKUP($B22,OLAH!$C$4:$S$38,13,FALSE)</f>
        <v>2334.6</v>
      </c>
      <c r="O22">
        <f>VLOOKUP($B22,OLAH!$C$4:$S$38,14,FALSE)</f>
        <v>2733.4</v>
      </c>
      <c r="P22">
        <f>VLOOKUP($B22,OLAH!$C$4:$S$38,15,FALSE)</f>
        <v>2875.7</v>
      </c>
      <c r="Q22">
        <f>VLOOKUP($B22,OLAH!$C$4:$S$38,16,FALSE)</f>
        <v>3090.9</v>
      </c>
      <c r="R22">
        <f>VLOOKUP($B22,OLAH!$C$4:$S$38,17,FALSE)</f>
        <v>3143.5</v>
      </c>
    </row>
    <row r="23" spans="1:18">
      <c r="A23" t="s">
        <v>109</v>
      </c>
      <c r="B23" t="s">
        <v>112</v>
      </c>
      <c r="C23">
        <f>VLOOKUP($B23,OLAH!$C$4:$S$38,2,FALSE)</f>
        <v>931.67200000000003</v>
      </c>
      <c r="D23">
        <f>VLOOKUP($B23,OLAH!$C$4:$S$38,3,FALSE)</f>
        <v>963.23299999999995</v>
      </c>
      <c r="E23">
        <f>VLOOKUP($B23,OLAH!$C$4:$S$38,4,FALSE)</f>
        <v>1040.9000000000001</v>
      </c>
      <c r="F23">
        <f>VLOOKUP($B23,OLAH!$C$4:$S$38,5,FALSE)</f>
        <v>1109.3</v>
      </c>
      <c r="G23">
        <f>VLOOKUP($B23,OLAH!$C$4:$S$38,6,FALSE)</f>
        <v>1280.4000000000001</v>
      </c>
      <c r="H23">
        <f>VLOOKUP($B23,OLAH!$C$4:$S$38,7,FALSE)</f>
        <v>1348.8</v>
      </c>
      <c r="I23">
        <f>VLOOKUP($B23,OLAH!$C$4:$S$38,8,FALSE)</f>
        <v>1594.9</v>
      </c>
      <c r="J23">
        <f>VLOOKUP($B23,OLAH!$C$4:$S$38,9,FALSE)</f>
        <v>1669.8</v>
      </c>
      <c r="K23">
        <f>VLOOKUP($B23,OLAH!$C$4:$S$38,10,FALSE)</f>
        <v>1762.7</v>
      </c>
      <c r="L23">
        <f>VLOOKUP($B23,OLAH!$C$4:$S$38,11,FALSE)</f>
        <v>2149.1</v>
      </c>
      <c r="M23">
        <f>VLOOKUP($B23,OLAH!$C$4:$S$38,12,FALSE)</f>
        <v>2184.6999999999998</v>
      </c>
      <c r="N23">
        <f>VLOOKUP($B23,OLAH!$C$4:$S$38,13,FALSE)</f>
        <v>2255.3000000000002</v>
      </c>
      <c r="O23">
        <f>VLOOKUP($B23,OLAH!$C$4:$S$38,14,FALSE)</f>
        <v>2712.1</v>
      </c>
      <c r="P23">
        <f>VLOOKUP($B23,OLAH!$C$4:$S$38,15,FALSE)</f>
        <v>2647.2</v>
      </c>
      <c r="Q23">
        <f>VLOOKUP($B23,OLAH!$C$4:$S$38,16,FALSE)</f>
        <v>2780.5</v>
      </c>
      <c r="R23">
        <f>VLOOKUP($B23,OLAH!$C$4:$S$38,17,FALSE)</f>
        <v>2976.6</v>
      </c>
    </row>
    <row r="24" spans="1:18">
      <c r="A24" t="s">
        <v>109</v>
      </c>
      <c r="B24" t="s">
        <v>113</v>
      </c>
      <c r="C24">
        <f>VLOOKUP($B24,OLAH!$C$4:$S$38,2,FALSE)</f>
        <v>1334.386</v>
      </c>
      <c r="D24">
        <f>VLOOKUP($B24,OLAH!$C$4:$S$38,3,FALSE)</f>
        <v>1561.0540000000001</v>
      </c>
      <c r="E24">
        <f>VLOOKUP($B24,OLAH!$C$4:$S$38,4,FALSE)</f>
        <v>1694.1</v>
      </c>
      <c r="F24">
        <f>VLOOKUP($B24,OLAH!$C$4:$S$38,5,FALSE)</f>
        <v>1791.5</v>
      </c>
      <c r="G24">
        <f>VLOOKUP($B24,OLAH!$C$4:$S$38,6,FALSE)</f>
        <v>2118.9</v>
      </c>
      <c r="H24">
        <f>VLOOKUP($B24,OLAH!$C$4:$S$38,7,FALSE)</f>
        <v>2156</v>
      </c>
      <c r="I24">
        <f>VLOOKUP($B24,OLAH!$C$4:$S$38,8,FALSE)</f>
        <v>2132.3000000000002</v>
      </c>
      <c r="J24">
        <f>VLOOKUP($B24,OLAH!$C$4:$S$38,9,FALSE)</f>
        <v>2221</v>
      </c>
      <c r="K24">
        <f>VLOOKUP($B24,OLAH!$C$4:$S$38,10,FALSE)</f>
        <v>2332.3000000000002</v>
      </c>
      <c r="L24">
        <f>VLOOKUP($B24,OLAH!$C$4:$S$38,11,FALSE)</f>
        <v>2823.4</v>
      </c>
      <c r="M24">
        <f>VLOOKUP($B24,OLAH!$C$4:$S$38,12,FALSE)</f>
        <v>2825.2</v>
      </c>
      <c r="N24">
        <f>VLOOKUP($B24,OLAH!$C$4:$S$38,13,FALSE)</f>
        <v>3180.9</v>
      </c>
      <c r="O24">
        <f>VLOOKUP($B24,OLAH!$C$4:$S$38,14,FALSE)</f>
        <v>3885</v>
      </c>
      <c r="P24">
        <f>VLOOKUP($B24,OLAH!$C$4:$S$38,15,FALSE)</f>
        <v>3539</v>
      </c>
      <c r="Q24">
        <f>VLOOKUP($B24,OLAH!$C$4:$S$38,16,FALSE)</f>
        <v>3822.8</v>
      </c>
      <c r="R24">
        <f>VLOOKUP($B24,OLAH!$C$4:$S$38,17,FALSE)</f>
        <v>3886.7</v>
      </c>
    </row>
    <row r="25" spans="1:18">
      <c r="A25" t="s">
        <v>109</v>
      </c>
      <c r="B25" t="s">
        <v>114</v>
      </c>
      <c r="C25" s="5">
        <f>VLOOKUP($B25,OLAH!$C$4:$S$38,2,FALSE)</f>
        <v>0</v>
      </c>
      <c r="D25" s="5">
        <f>VLOOKUP($B25,OLAH!$C$4:$S$38,3,FALSE)</f>
        <v>0</v>
      </c>
      <c r="E25" s="5">
        <f>VLOOKUP($B25,OLAH!$C$4:$S$38,4,FALSE)</f>
        <v>0</v>
      </c>
      <c r="F25" s="5">
        <v>1055.380126953125</v>
      </c>
      <c r="G25" s="5">
        <v>1375.7808837890625</v>
      </c>
      <c r="H25" s="5">
        <v>1525.465576171875</v>
      </c>
      <c r="I25" s="5">
        <v>1639.395751953125</v>
      </c>
      <c r="J25" s="5">
        <v>1819.4246826171875</v>
      </c>
      <c r="K25" s="5">
        <v>2012.7440185546875</v>
      </c>
      <c r="L25" s="5">
        <v>2429.41162109375</v>
      </c>
      <c r="M25">
        <f>VLOOKUP($B25,OLAH!$C$4:$S$38,12,FALSE)</f>
        <v>2559.4</v>
      </c>
      <c r="N25">
        <f>VLOOKUP($B25,OLAH!$C$4:$S$38,13,FALSE)</f>
        <v>2764.6</v>
      </c>
      <c r="O25">
        <f>VLOOKUP($B25,OLAH!$C$4:$S$38,14,FALSE)</f>
        <v>3439.2</v>
      </c>
      <c r="P25">
        <f>VLOOKUP($B25,OLAH!$C$4:$S$38,15,FALSE)</f>
        <v>3627.5</v>
      </c>
      <c r="Q25">
        <f>VLOOKUP($B25,OLAH!$C$4:$S$38,16,FALSE)</f>
        <v>3637</v>
      </c>
      <c r="R25">
        <f>VLOOKUP($B25,OLAH!$C$4:$S$38,17,FALSE)</f>
        <v>3703.4</v>
      </c>
    </row>
    <row r="26" spans="1:18">
      <c r="A26" t="s">
        <v>115</v>
      </c>
      <c r="B26" t="s">
        <v>116</v>
      </c>
      <c r="C26">
        <f>VLOOKUP($B26,OLAH!$C$4:$S$38,2,FALSE)</f>
        <v>1016.574</v>
      </c>
      <c r="D26">
        <f>VLOOKUP($B26,OLAH!$C$4:$S$38,3,FALSE)</f>
        <v>1039.605</v>
      </c>
      <c r="E26">
        <f>VLOOKUP($B26,OLAH!$C$4:$S$38,4,FALSE)</f>
        <v>1109.2</v>
      </c>
      <c r="F26">
        <f>VLOOKUP($B26,OLAH!$C$4:$S$38,5,FALSE)</f>
        <v>1180.5</v>
      </c>
      <c r="G26">
        <f>VLOOKUP($B26,OLAH!$C$4:$S$38,6,FALSE)</f>
        <v>1300.5999999999999</v>
      </c>
      <c r="H26">
        <f>VLOOKUP($B26,OLAH!$C$4:$S$38,7,FALSE)</f>
        <v>1328.7</v>
      </c>
      <c r="I26">
        <f>VLOOKUP($B26,OLAH!$C$4:$S$38,8,FALSE)</f>
        <v>1695.2</v>
      </c>
      <c r="J26">
        <f>VLOOKUP($B26,OLAH!$C$4:$S$38,9,FALSE)</f>
        <v>1760.1</v>
      </c>
      <c r="K26">
        <f>VLOOKUP($B26,OLAH!$C$4:$S$38,10,FALSE)</f>
        <v>1819.9</v>
      </c>
      <c r="L26">
        <f>VLOOKUP($B26,OLAH!$C$4:$S$38,11,FALSE)</f>
        <v>2077.5</v>
      </c>
      <c r="M26">
        <f>VLOOKUP($B26,OLAH!$C$4:$S$38,12,FALSE)</f>
        <v>2179.4</v>
      </c>
      <c r="N26">
        <f>VLOOKUP($B26,OLAH!$C$4:$S$38,13,FALSE)</f>
        <v>2457.1</v>
      </c>
      <c r="O26">
        <f>VLOOKUP($B26,OLAH!$C$4:$S$38,14,FALSE)</f>
        <v>2853.5</v>
      </c>
      <c r="P26">
        <f>VLOOKUP($B26,OLAH!$C$4:$S$38,15,FALSE)</f>
        <v>2761.2</v>
      </c>
      <c r="Q26">
        <f>VLOOKUP($B26,OLAH!$C$4:$S$38,16,FALSE)</f>
        <v>3135.1</v>
      </c>
      <c r="R26">
        <f>VLOOKUP($B26,OLAH!$C$4:$S$38,17,FALSE)</f>
        <v>3213.6</v>
      </c>
    </row>
    <row r="27" spans="1:18">
      <c r="A27" t="s">
        <v>115</v>
      </c>
      <c r="B27" t="s">
        <v>117</v>
      </c>
      <c r="C27">
        <f>VLOOKUP($B27,OLAH!$C$4:$S$38,2,FALSE)</f>
        <v>946.55399999999997</v>
      </c>
      <c r="D27">
        <f>VLOOKUP($B27,OLAH!$C$4:$S$38,3,FALSE)</f>
        <v>941.31399999999996</v>
      </c>
      <c r="E27">
        <f>VLOOKUP($B27,OLAH!$C$4:$S$38,4,FALSE)</f>
        <v>1022</v>
      </c>
      <c r="F27">
        <f>VLOOKUP($B27,OLAH!$C$4:$S$38,5,FALSE)</f>
        <v>1102.8</v>
      </c>
      <c r="G27">
        <f>VLOOKUP($B27,OLAH!$C$4:$S$38,6,FALSE)</f>
        <v>1260.3</v>
      </c>
      <c r="H27">
        <f>VLOOKUP($B27,OLAH!$C$4:$S$38,7,FALSE)</f>
        <v>1283.7</v>
      </c>
      <c r="I27">
        <f>VLOOKUP($B27,OLAH!$C$4:$S$38,8,FALSE)</f>
        <v>1455</v>
      </c>
      <c r="J27">
        <f>VLOOKUP($B27,OLAH!$C$4:$S$38,9,FALSE)</f>
        <v>1538.4</v>
      </c>
      <c r="K27">
        <f>VLOOKUP($B27,OLAH!$C$4:$S$38,10,FALSE)</f>
        <v>1672.5</v>
      </c>
      <c r="L27">
        <f>VLOOKUP($B27,OLAH!$C$4:$S$38,11,FALSE)</f>
        <v>1831.2</v>
      </c>
      <c r="M27">
        <f>VLOOKUP($B27,OLAH!$C$4:$S$38,12,FALSE)</f>
        <v>1955.7</v>
      </c>
      <c r="N27">
        <f>VLOOKUP($B27,OLAH!$C$4:$S$38,13,FALSE)</f>
        <v>2176.8000000000002</v>
      </c>
      <c r="O27">
        <f>VLOOKUP($B27,OLAH!$C$4:$S$38,14,FALSE)</f>
        <v>2335.6</v>
      </c>
      <c r="P27">
        <f>VLOOKUP($B27,OLAH!$C$4:$S$38,15,FALSE)</f>
        <v>2293.6</v>
      </c>
      <c r="Q27">
        <f>VLOOKUP($B27,OLAH!$C$4:$S$38,16,FALSE)</f>
        <v>2437.6999999999998</v>
      </c>
      <c r="R27">
        <f>VLOOKUP($B27,OLAH!$C$4:$S$38,17,FALSE)</f>
        <v>2447.6999999999998</v>
      </c>
    </row>
    <row r="28" spans="1:18">
      <c r="A28" t="s">
        <v>115</v>
      </c>
      <c r="B28" t="s">
        <v>118</v>
      </c>
      <c r="C28">
        <f>VLOOKUP($B28,OLAH!$C$4:$S$38,2,FALSE)</f>
        <v>995.51599999999996</v>
      </c>
      <c r="D28">
        <f>VLOOKUP($B28,OLAH!$C$4:$S$38,3,FALSE)</f>
        <v>957.904</v>
      </c>
      <c r="E28">
        <f>VLOOKUP($B28,OLAH!$C$4:$S$38,4,FALSE)</f>
        <v>1004.3</v>
      </c>
      <c r="F28">
        <f>VLOOKUP($B28,OLAH!$C$4:$S$38,5,FALSE)</f>
        <v>1116.9000000000001</v>
      </c>
      <c r="G28">
        <f>VLOOKUP($B28,OLAH!$C$4:$S$38,6,FALSE)</f>
        <v>1220.4000000000001</v>
      </c>
      <c r="H28">
        <f>VLOOKUP($B28,OLAH!$C$4:$S$38,7,FALSE)</f>
        <v>1271.0999999999999</v>
      </c>
      <c r="I28">
        <f>VLOOKUP($B28,OLAH!$C$4:$S$38,8,FALSE)</f>
        <v>1556.9</v>
      </c>
      <c r="J28">
        <f>VLOOKUP($B28,OLAH!$C$4:$S$38,9,FALSE)</f>
        <v>1610.8</v>
      </c>
      <c r="K28">
        <f>VLOOKUP($B28,OLAH!$C$4:$S$38,10,FALSE)</f>
        <v>1696.7</v>
      </c>
      <c r="L28">
        <f>VLOOKUP($B28,OLAH!$C$4:$S$38,11,FALSE)</f>
        <v>1887.4</v>
      </c>
      <c r="M28">
        <f>VLOOKUP($B28,OLAH!$C$4:$S$38,12,FALSE)</f>
        <v>2021.3</v>
      </c>
      <c r="N28">
        <f>VLOOKUP($B28,OLAH!$C$4:$S$38,13,FALSE)</f>
        <v>2200.1999999999998</v>
      </c>
      <c r="O28">
        <f>VLOOKUP($B28,OLAH!$C$4:$S$38,14,FALSE)</f>
        <v>2700.7</v>
      </c>
      <c r="P28">
        <f>VLOOKUP($B28,OLAH!$C$4:$S$38,15,FALSE)</f>
        <v>2709.5</v>
      </c>
      <c r="Q28">
        <f>VLOOKUP($B28,OLAH!$C$4:$S$38,16,FALSE)</f>
        <v>2957</v>
      </c>
      <c r="R28">
        <f>VLOOKUP($B28,OLAH!$C$4:$S$38,17,FALSE)</f>
        <v>3066.6</v>
      </c>
    </row>
    <row r="29" spans="1:18">
      <c r="A29" t="s">
        <v>115</v>
      </c>
      <c r="B29" t="s">
        <v>119</v>
      </c>
      <c r="C29">
        <f>VLOOKUP($B29,OLAH!$C$4:$S$38,2,FALSE)</f>
        <v>1119.692</v>
      </c>
      <c r="D29">
        <f>VLOOKUP($B29,OLAH!$C$4:$S$38,3,FALSE)</f>
        <v>1005.311</v>
      </c>
      <c r="E29">
        <f>VLOOKUP($B29,OLAH!$C$4:$S$38,4,FALSE)</f>
        <v>995.9</v>
      </c>
      <c r="F29">
        <f>VLOOKUP($B29,OLAH!$C$4:$S$38,5,FALSE)</f>
        <v>1111.0999999999999</v>
      </c>
      <c r="G29">
        <f>VLOOKUP($B29,OLAH!$C$4:$S$38,6,FALSE)</f>
        <v>1311</v>
      </c>
      <c r="H29">
        <f>VLOOKUP($B29,OLAH!$C$4:$S$38,7,FALSE)</f>
        <v>1358.7</v>
      </c>
      <c r="I29">
        <f>VLOOKUP($B29,OLAH!$C$4:$S$38,8,FALSE)</f>
        <v>1662.1</v>
      </c>
      <c r="J29">
        <f>VLOOKUP($B29,OLAH!$C$4:$S$38,9,FALSE)</f>
        <v>1703.4</v>
      </c>
      <c r="K29">
        <f>VLOOKUP($B29,OLAH!$C$4:$S$38,10,FALSE)</f>
        <v>1811.7</v>
      </c>
      <c r="L29">
        <f>VLOOKUP($B29,OLAH!$C$4:$S$38,11,FALSE)</f>
        <v>2017.9</v>
      </c>
      <c r="M29">
        <f>VLOOKUP($B29,OLAH!$C$4:$S$38,12,FALSE)</f>
        <v>2063.5</v>
      </c>
      <c r="N29">
        <f>VLOOKUP($B29,OLAH!$C$4:$S$38,13,FALSE)</f>
        <v>2390.5</v>
      </c>
      <c r="O29">
        <f>VLOOKUP($B29,OLAH!$C$4:$S$38,14,FALSE)</f>
        <v>2764</v>
      </c>
      <c r="P29">
        <f>VLOOKUP($B29,OLAH!$C$4:$S$38,15,FALSE)</f>
        <v>2364.4</v>
      </c>
      <c r="Q29">
        <f>VLOOKUP($B29,OLAH!$C$4:$S$38,16,FALSE)</f>
        <v>2571</v>
      </c>
      <c r="R29">
        <f>VLOOKUP($B29,OLAH!$C$4:$S$38,17,FALSE)</f>
        <v>2755.9</v>
      </c>
    </row>
    <row r="30" spans="1:18">
      <c r="A30" t="s">
        <v>115</v>
      </c>
      <c r="B30" t="s">
        <v>120</v>
      </c>
      <c r="C30">
        <f>VLOOKUP($B30,OLAH!$C$4:$S$38,2,FALSE)</f>
        <v>734.09900000000005</v>
      </c>
      <c r="D30">
        <f>VLOOKUP($B30,OLAH!$C$4:$S$38,3,FALSE)</f>
        <v>1169.7460000000001</v>
      </c>
      <c r="E30">
        <f>VLOOKUP($B30,OLAH!$C$4:$S$38,4,FALSE)</f>
        <v>785.3</v>
      </c>
      <c r="F30">
        <f>VLOOKUP($B30,OLAH!$C$4:$S$38,5,FALSE)</f>
        <v>859.3</v>
      </c>
      <c r="G30">
        <f>VLOOKUP($B30,OLAH!$C$4:$S$38,6,FALSE)</f>
        <v>1222.4000000000001</v>
      </c>
      <c r="H30">
        <f>VLOOKUP($B30,OLAH!$C$4:$S$38,7,FALSE)</f>
        <v>1260.2</v>
      </c>
      <c r="I30">
        <f>VLOOKUP($B30,OLAH!$C$4:$S$38,8,FALSE)</f>
        <v>1334.5</v>
      </c>
      <c r="J30">
        <f>VLOOKUP($B30,OLAH!$C$4:$S$38,9,FALSE)</f>
        <v>1407.8</v>
      </c>
      <c r="K30">
        <f>VLOOKUP($B30,OLAH!$C$4:$S$38,10,FALSE)</f>
        <v>1490.8</v>
      </c>
      <c r="L30">
        <f>VLOOKUP($B30,OLAH!$C$4:$S$38,11,FALSE)</f>
        <v>1606.9</v>
      </c>
      <c r="M30">
        <f>VLOOKUP($B30,OLAH!$C$4:$S$38,12,FALSE)</f>
        <v>1734.3</v>
      </c>
      <c r="N30">
        <f>VLOOKUP($B30,OLAH!$C$4:$S$38,13,FALSE)</f>
        <v>2088.9</v>
      </c>
      <c r="O30">
        <f>VLOOKUP($B30,OLAH!$C$4:$S$38,14,FALSE)</f>
        <v>2345.1999999999998</v>
      </c>
      <c r="P30">
        <f>VLOOKUP($B30,OLAH!$C$4:$S$38,15,FALSE)</f>
        <v>2156</v>
      </c>
      <c r="Q30">
        <f>VLOOKUP($B30,OLAH!$C$4:$S$38,16,FALSE)</f>
        <v>2410.6</v>
      </c>
      <c r="R30">
        <f>VLOOKUP($B30,OLAH!$C$4:$S$38,17,FALSE)</f>
        <v>2434.3000000000002</v>
      </c>
    </row>
    <row r="31" spans="1:18">
      <c r="A31" t="s">
        <v>121</v>
      </c>
      <c r="B31" t="s">
        <v>122</v>
      </c>
      <c r="C31">
        <f>VLOOKUP($B31,OLAH!$C$4:$S$38,2,FALSE)</f>
        <v>960.53</v>
      </c>
      <c r="D31">
        <f>VLOOKUP($B31,OLAH!$C$4:$S$38,3,FALSE)</f>
        <v>1051.566</v>
      </c>
      <c r="E31">
        <f>VLOOKUP($B31,OLAH!$C$4:$S$38,4,FALSE)</f>
        <v>1179.0999999999999</v>
      </c>
      <c r="F31">
        <f>VLOOKUP($B31,OLAH!$C$4:$S$38,5,FALSE)</f>
        <v>1304.7</v>
      </c>
      <c r="G31">
        <f>VLOOKUP($B31,OLAH!$C$4:$S$38,6,FALSE)</f>
        <v>1519.3</v>
      </c>
      <c r="H31">
        <f>VLOOKUP($B31,OLAH!$C$4:$S$38,7,FALSE)</f>
        <v>1575.7</v>
      </c>
      <c r="I31">
        <f>VLOOKUP($B31,OLAH!$C$4:$S$38,8,FALSE)</f>
        <v>1735.8</v>
      </c>
      <c r="J31">
        <f>VLOOKUP($B31,OLAH!$C$4:$S$38,9,FALSE)</f>
        <v>1828.9</v>
      </c>
      <c r="K31">
        <f>VLOOKUP($B31,OLAH!$C$4:$S$38,10,FALSE)</f>
        <v>1909.6</v>
      </c>
      <c r="L31">
        <f>VLOOKUP($B31,OLAH!$C$4:$S$38,11,FALSE)</f>
        <v>2036</v>
      </c>
      <c r="M31">
        <f>VLOOKUP($B31,OLAH!$C$4:$S$38,12,FALSE)</f>
        <v>2279.4</v>
      </c>
      <c r="N31">
        <f>VLOOKUP($B31,OLAH!$C$4:$S$38,13,FALSE)</f>
        <v>2516.9</v>
      </c>
      <c r="O31">
        <f>VLOOKUP($B31,OLAH!$C$4:$S$38,14,FALSE)</f>
        <v>2507.3000000000002</v>
      </c>
      <c r="P31">
        <f>VLOOKUP($B31,OLAH!$C$4:$S$38,15,FALSE)</f>
        <v>2304.4</v>
      </c>
      <c r="Q31">
        <f>VLOOKUP($B31,OLAH!$C$4:$S$38,16,FALSE)</f>
        <v>2572.6</v>
      </c>
      <c r="R31">
        <f>VLOOKUP($B31,OLAH!$C$4:$S$38,17,FALSE)</f>
        <v>2879.3</v>
      </c>
    </row>
    <row r="32" spans="1:18">
      <c r="A32" t="s">
        <v>121</v>
      </c>
      <c r="B32" t="s">
        <v>123</v>
      </c>
      <c r="C32">
        <f>VLOOKUP($B32,OLAH!$C$4:$S$38,2,FALSE)</f>
        <v>923.95100000000002</v>
      </c>
      <c r="D32">
        <f>VLOOKUP($B32,OLAH!$C$4:$S$38,3,FALSE)</f>
        <v>1320.9</v>
      </c>
      <c r="E32">
        <f>VLOOKUP($B32,OLAH!$C$4:$S$38,4,FALSE)</f>
        <v>1179.5</v>
      </c>
      <c r="F32">
        <f>VLOOKUP($B32,OLAH!$C$4:$S$38,5,FALSE)</f>
        <v>1273.3</v>
      </c>
      <c r="G32">
        <f>VLOOKUP($B32,OLAH!$C$4:$S$38,6,FALSE)</f>
        <v>1563</v>
      </c>
      <c r="H32">
        <f>VLOOKUP($B32,OLAH!$C$4:$S$38,7,FALSE)</f>
        <v>1584.5</v>
      </c>
      <c r="I32">
        <f>VLOOKUP($B32,OLAH!$C$4:$S$38,8,FALSE)</f>
        <v>1795.8</v>
      </c>
      <c r="J32">
        <f>VLOOKUP($B32,OLAH!$C$4:$S$38,9,FALSE)</f>
        <v>1871.3</v>
      </c>
      <c r="K32">
        <f>VLOOKUP($B32,OLAH!$C$4:$S$38,10,FALSE)</f>
        <v>1971.4</v>
      </c>
      <c r="L32">
        <f>VLOOKUP($B32,OLAH!$C$4:$S$38,11,FALSE)</f>
        <v>2061.8000000000002</v>
      </c>
      <c r="M32">
        <f>VLOOKUP($B32,OLAH!$C$4:$S$38,12,FALSE)</f>
        <v>2215.4</v>
      </c>
      <c r="N32">
        <f>VLOOKUP($B32,OLAH!$C$4:$S$38,13,FALSE)</f>
        <v>2313.5</v>
      </c>
      <c r="O32">
        <f>VLOOKUP($B32,OLAH!$C$4:$S$38,14,FALSE)</f>
        <v>2731.9</v>
      </c>
      <c r="P32">
        <f>VLOOKUP($B32,OLAH!$C$4:$S$38,15,FALSE)</f>
        <v>2579.3000000000002</v>
      </c>
      <c r="Q32">
        <f>VLOOKUP($B32,OLAH!$C$4:$S$38,16,FALSE)</f>
        <v>2850.7</v>
      </c>
      <c r="R32">
        <f>VLOOKUP($B32,OLAH!$C$4:$S$38,17,FALSE)</f>
        <v>2884.3</v>
      </c>
    </row>
    <row r="33" spans="1:18">
      <c r="A33" t="s">
        <v>121</v>
      </c>
      <c r="B33" t="s">
        <v>4</v>
      </c>
      <c r="C33">
        <f>VLOOKUP($B33,OLAH!$C$4:$S$38,2,FALSE)</f>
        <v>1524.1389999999999</v>
      </c>
      <c r="D33">
        <f>VLOOKUP($B33,OLAH!$C$4:$S$38,3,FALSE)</f>
        <v>1728.9690000000001</v>
      </c>
      <c r="E33">
        <f>VLOOKUP($B33,OLAH!$C$4:$S$38,4,FALSE)</f>
        <v>1643.9</v>
      </c>
      <c r="F33">
        <f>VLOOKUP($B33,OLAH!$C$4:$S$38,5,FALSE)</f>
        <v>1741</v>
      </c>
      <c r="G33">
        <f>VLOOKUP($B33,OLAH!$C$4:$S$38,6,FALSE)</f>
        <v>2124.6</v>
      </c>
      <c r="H33">
        <f>VLOOKUP($B33,OLAH!$C$4:$S$38,7,FALSE)</f>
        <v>2164.8000000000002</v>
      </c>
      <c r="I33">
        <f>VLOOKUP($B33,OLAH!$C$4:$S$38,8,FALSE)</f>
        <v>2359.8000000000002</v>
      </c>
      <c r="J33">
        <f>VLOOKUP($B33,OLAH!$C$4:$S$38,9,FALSE)</f>
        <v>2454</v>
      </c>
      <c r="K33">
        <f>VLOOKUP($B33,OLAH!$C$4:$S$38,10,FALSE)</f>
        <v>2527.4</v>
      </c>
      <c r="L33">
        <f>VLOOKUP($B33,OLAH!$C$4:$S$38,11,FALSE)</f>
        <v>2847.6</v>
      </c>
      <c r="M33">
        <f>VLOOKUP($B33,OLAH!$C$4:$S$38,12,FALSE)</f>
        <v>3114.2</v>
      </c>
      <c r="N33">
        <f>VLOOKUP($B33,OLAH!$C$4:$S$38,13,FALSE)</f>
        <v>3227.3</v>
      </c>
      <c r="O33">
        <f>VLOOKUP($B33,OLAH!$C$4:$S$38,14,FALSE)</f>
        <v>3835.5</v>
      </c>
      <c r="P33">
        <f>VLOOKUP($B33,OLAH!$C$4:$S$38,15,FALSE)</f>
        <v>3621</v>
      </c>
      <c r="Q33">
        <f>VLOOKUP($B33,OLAH!$C$4:$S$38,16,FALSE)</f>
        <v>3934.2</v>
      </c>
      <c r="R33">
        <f>VLOOKUP($B33,OLAH!$C$4:$S$38,17,FALSE)</f>
        <v>3967.3</v>
      </c>
    </row>
    <row r="34" spans="1:18">
      <c r="A34" t="s">
        <v>121</v>
      </c>
      <c r="B34" t="s">
        <v>124</v>
      </c>
      <c r="C34" s="5" t="str">
        <f>VLOOKUP($B34,OLAH!$C$4:$S$38,2,FALSE)</f>
        <v>-</v>
      </c>
      <c r="D34">
        <f>VLOOKUP($B34,OLAH!$C$4:$S$38,3,FALSE)</f>
        <v>1590.8219999999999</v>
      </c>
      <c r="E34">
        <f>VLOOKUP($B34,OLAH!$C$4:$S$38,4,FALSE)</f>
        <v>1542.9</v>
      </c>
      <c r="F34">
        <f>VLOOKUP($B34,OLAH!$C$4:$S$38,5,FALSE)</f>
        <v>1657.7</v>
      </c>
      <c r="G34">
        <f>VLOOKUP($B34,OLAH!$C$4:$S$38,6,FALSE)</f>
        <v>1878.5</v>
      </c>
      <c r="H34">
        <f>VLOOKUP($B34,OLAH!$C$4:$S$38,7,FALSE)</f>
        <v>1950.8</v>
      </c>
      <c r="I34">
        <f>VLOOKUP($B34,OLAH!$C$4:$S$38,8,FALSE)</f>
        <v>2031.5</v>
      </c>
      <c r="J34">
        <f>VLOOKUP($B34,OLAH!$C$4:$S$38,9,FALSE)</f>
        <v>2092.1999999999998</v>
      </c>
      <c r="K34">
        <f>VLOOKUP($B34,OLAH!$C$4:$S$38,10,FALSE)</f>
        <v>2160.1</v>
      </c>
      <c r="L34">
        <f>VLOOKUP($B34,OLAH!$C$4:$S$38,11,FALSE)</f>
        <v>2729.6</v>
      </c>
      <c r="M34">
        <f>VLOOKUP($B34,OLAH!$C$4:$S$38,12,FALSE)</f>
        <v>2750.4</v>
      </c>
      <c r="N34">
        <f>VLOOKUP($B34,OLAH!$C$4:$S$38,13,FALSE)</f>
        <v>2847.2</v>
      </c>
      <c r="O34">
        <f>VLOOKUP($B34,OLAH!$C$4:$S$38,14,FALSE)</f>
        <v>3113.8</v>
      </c>
      <c r="P34">
        <f>VLOOKUP($B34,OLAH!$C$4:$S$38,15,FALSE)</f>
        <v>2876.7</v>
      </c>
      <c r="Q34">
        <f>VLOOKUP($B34,OLAH!$C$4:$S$38,16,FALSE)</f>
        <v>3086.5</v>
      </c>
      <c r="R34">
        <f>VLOOKUP($B34,OLAH!$C$4:$S$38,17,FALSE)</f>
        <v>3208.7</v>
      </c>
    </row>
    <row r="35" spans="1:18">
      <c r="A35" t="s">
        <v>115</v>
      </c>
      <c r="B35" t="s">
        <v>125</v>
      </c>
      <c r="C35" s="5" t="str">
        <f>VLOOKUP($B35,OLAH!$C$4:$S$38,2,FALSE)</f>
        <v>-</v>
      </c>
      <c r="D35">
        <f>VLOOKUP($B35,OLAH!$C$4:$S$38,3,FALSE)</f>
        <v>813.58699999999999</v>
      </c>
      <c r="E35">
        <f>VLOOKUP($B35,OLAH!$C$4:$S$38,4,FALSE)</f>
        <v>959.6</v>
      </c>
      <c r="F35">
        <f>VLOOKUP($B35,OLAH!$C$4:$S$38,5,FALSE)</f>
        <v>1101.9000000000001</v>
      </c>
      <c r="G35">
        <f>VLOOKUP($B35,OLAH!$C$4:$S$38,6,FALSE)</f>
        <v>1171.4000000000001</v>
      </c>
      <c r="H35">
        <f>VLOOKUP($B35,OLAH!$C$4:$S$38,7,FALSE)</f>
        <v>1217.9000000000001</v>
      </c>
      <c r="I35">
        <f>VLOOKUP($B35,OLAH!$C$4:$S$38,8,FALSE)</f>
        <v>1341.8</v>
      </c>
      <c r="J35">
        <f>VLOOKUP($B35,OLAH!$C$4:$S$38,9,FALSE)</f>
        <v>1421.9</v>
      </c>
      <c r="K35">
        <f>VLOOKUP($B35,OLAH!$C$4:$S$38,10,FALSE)</f>
        <v>1496.2</v>
      </c>
      <c r="L35">
        <f>VLOOKUP($B35,OLAH!$C$4:$S$38,11,FALSE)</f>
        <v>1749.8</v>
      </c>
      <c r="M35">
        <f>VLOOKUP($B35,OLAH!$C$4:$S$38,12,FALSE)</f>
        <v>2054.6999999999998</v>
      </c>
      <c r="N35">
        <f>VLOOKUP($B35,OLAH!$C$4:$S$38,13,FALSE)</f>
        <v>2188.3000000000002</v>
      </c>
      <c r="O35">
        <f>VLOOKUP($B35,OLAH!$C$4:$S$38,14,FALSE)</f>
        <v>2164</v>
      </c>
      <c r="P35">
        <f>VLOOKUP($B35,OLAH!$C$4:$S$38,15,FALSE)</f>
        <v>1978.1</v>
      </c>
      <c r="Q35">
        <f>VLOOKUP($B35,OLAH!$C$4:$S$38,16,FALSE)</f>
        <v>2152.6</v>
      </c>
      <c r="R35">
        <f>VLOOKUP($B35,OLAH!$C$4:$S$38,17,FALSE)</f>
        <v>2217.1</v>
      </c>
    </row>
    <row r="36" spans="1:18">
      <c r="A36" t="s">
        <v>159</v>
      </c>
      <c r="B36" t="s">
        <v>157</v>
      </c>
      <c r="C36">
        <f>VLOOKUP($B36,OLAH!$C$4:$S$38,2,FALSE)</f>
        <v>914.84900000000005</v>
      </c>
      <c r="D36">
        <f>VLOOKUP($B36,OLAH!$C$4:$S$38,3,FALSE)</f>
        <v>991.00800000000004</v>
      </c>
      <c r="E36">
        <f>VLOOKUP($B36,OLAH!$C$4:$S$38,4,FALSE)</f>
        <v>1049.2</v>
      </c>
      <c r="F36">
        <f>VLOOKUP($B36,OLAH!$C$4:$S$38,5,FALSE)</f>
        <v>1126.8</v>
      </c>
      <c r="G36">
        <f>VLOOKUP($B36,OLAH!$C$4:$S$38,6,FALSE)</f>
        <v>1296.0999999999999</v>
      </c>
      <c r="H36">
        <f>VLOOKUP($B36,OLAH!$C$4:$S$38,7,FALSE)</f>
        <v>1337.8</v>
      </c>
      <c r="I36">
        <f>VLOOKUP($B36,OLAH!$C$4:$S$38,8,FALSE)</f>
        <v>1510.6</v>
      </c>
      <c r="J36">
        <f>VLOOKUP($B36,OLAH!$C$4:$S$38,9,FALSE)</f>
        <v>1580.9</v>
      </c>
      <c r="K36">
        <f>VLOOKUP($B36,OLAH!$C$4:$S$38,10,FALSE)</f>
        <v>1667.3</v>
      </c>
      <c r="L36">
        <f>VLOOKUP($B36,OLAH!$C$4:$S$38,11,FALSE)</f>
        <v>1885.8</v>
      </c>
      <c r="M36">
        <f>VLOOKUP($B36,OLAH!$C$4:$S$38,12,FALSE)</f>
        <v>1981.7</v>
      </c>
      <c r="N36">
        <f>VLOOKUP($B36,OLAH!$C$4:$S$38,13,FALSE)</f>
        <v>2180.6</v>
      </c>
      <c r="O36">
        <f>VLOOKUP($B36,OLAH!$C$4:$S$38,14,FALSE)</f>
        <v>2702.6</v>
      </c>
      <c r="P36">
        <f>VLOOKUP($B36,OLAH!$C$4:$S$38,15,FALSE)</f>
        <v>2617.5</v>
      </c>
      <c r="Q36">
        <f>VLOOKUP($B36,OLAH!$C$4:$S$38,16,FALSE)</f>
        <v>2784.9</v>
      </c>
      <c r="R36">
        <f>VLOOKUP($B36,OLAH!$C$4:$S$38,17,FALSE)</f>
        <v>2911.5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R36"/>
  <sheetViews>
    <sheetView topLeftCell="A17" zoomScale="70" zoomScaleNormal="70" workbookViewId="0">
      <selection activeCell="I40" sqref="I40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100/cpi_2005!C2*nominal_wage_A!C2</f>
        <v>1102.6869999999999</v>
      </c>
      <c r="D2">
        <f>100/cpi_2005!D2*nominal_wage_A!D2</f>
        <v>1087.3902285100658</v>
      </c>
      <c r="E2">
        <f>100/cpi_2005!E2*nominal_wage_A!E2</f>
        <v>1047.9712322509624</v>
      </c>
      <c r="F2">
        <f>100/cpi_2005!F2*nominal_wage_A!F2</f>
        <v>1006.5969189058188</v>
      </c>
      <c r="G2">
        <f>100/cpi_2005!G2*nominal_wage_A!G2</f>
        <v>1021.7113903949144</v>
      </c>
      <c r="H2">
        <f>100/cpi_2005!H2*nominal_wage_A!H2</f>
        <v>988.70048344560485</v>
      </c>
      <c r="I2">
        <f>100/cpi_2005!I2*nominal_wage_A!I2</f>
        <v>982.46435510207255</v>
      </c>
      <c r="J2">
        <f>100/cpi_2005!J2*nominal_wage_A!J2</f>
        <v>1026.2518480413376</v>
      </c>
      <c r="K2">
        <f>100/cpi_2005!K2*nominal_wage_A!K2</f>
        <v>1012.016353240924</v>
      </c>
      <c r="L2">
        <f>100/cpi_2005!L2*nominal_wage_A!L2</f>
        <v>976.1350058749357</v>
      </c>
      <c r="M2">
        <f>100/cpi_2005!M2*nominal_wage_A!M2</f>
        <v>968.88066286298977</v>
      </c>
      <c r="N2">
        <f>100/cpi_2005!N2*nominal_wage_A!N2</f>
        <v>1025.085103204982</v>
      </c>
      <c r="O2">
        <f>100/cpi_2005!O2*nominal_wage_A!O2</f>
        <v>1231.078744425005</v>
      </c>
      <c r="P2">
        <f>100/cpi_2005!P2*nominal_wage_A!P2</f>
        <v>1103.4416135078077</v>
      </c>
      <c r="Q2" s="5">
        <f>100/cpi_2005!Q2*nominal_wage_A!Q2</f>
        <v>1187.8105679568748</v>
      </c>
      <c r="R2" s="5">
        <f>100/cpi_2005!R2*nominal_wage_A!R2</f>
        <v>1217.8814070974606</v>
      </c>
    </row>
    <row r="3" spans="1:18">
      <c r="A3" t="s">
        <v>88</v>
      </c>
      <c r="B3" t="s">
        <v>90</v>
      </c>
      <c r="C3">
        <f>100/cpi_2005!C3*nominal_wage_A!C3</f>
        <v>808.13599999999997</v>
      </c>
      <c r="D3">
        <f>100/cpi_2005!D3*nominal_wage_A!D3</f>
        <v>838.23960926655036</v>
      </c>
      <c r="E3">
        <f>100/cpi_2005!E3*nominal_wage_A!E3</f>
        <v>892.66966897220607</v>
      </c>
      <c r="F3">
        <f>100/cpi_2005!F3*nominal_wage_A!F3</f>
        <v>872.71887604414201</v>
      </c>
      <c r="G3">
        <f>100/cpi_2005!G3*nominal_wage_A!G3</f>
        <v>1012.8803874800263</v>
      </c>
      <c r="H3">
        <f>100/cpi_2005!H3*nominal_wage_A!H3</f>
        <v>968.37344409807235</v>
      </c>
      <c r="I3">
        <f>100/cpi_2005!I3*nominal_wage_A!I3</f>
        <v>990.72345464061698</v>
      </c>
      <c r="J3">
        <f>100/cpi_2005!J3*nominal_wage_A!J3</f>
        <v>988.77164039002594</v>
      </c>
      <c r="K3">
        <f>100/cpi_2005!K3*nominal_wage_A!K3</f>
        <v>959.39732208870896</v>
      </c>
      <c r="L3">
        <f>100/cpi_2005!L3*nominal_wage_A!L3</f>
        <v>941.06903519095852</v>
      </c>
      <c r="M3">
        <f>100/cpi_2005!M3*nominal_wage_A!M3</f>
        <v>947.17149422236571</v>
      </c>
      <c r="N3">
        <f>100/cpi_2005!N3*nominal_wage_A!N3</f>
        <v>982.69881206306241</v>
      </c>
      <c r="O3">
        <f>100/cpi_2005!O3*nominal_wage_A!O3</f>
        <v>1138.4558375369086</v>
      </c>
      <c r="P3">
        <f>100/cpi_2005!P3*nominal_wage_A!P3</f>
        <v>1053.8869000976661</v>
      </c>
      <c r="Q3" s="5">
        <f>100/cpi_2005!Q3*nominal_wage_A!Q3</f>
        <v>1124.1140611412493</v>
      </c>
      <c r="R3" s="5">
        <f>100/cpi_2005!R3*nominal_wage_A!R3</f>
        <v>1142.994417029324</v>
      </c>
    </row>
    <row r="4" spans="1:18">
      <c r="A4" t="s">
        <v>88</v>
      </c>
      <c r="B4" t="s">
        <v>91</v>
      </c>
      <c r="C4">
        <f>100/cpi_2005!C4*nominal_wage_A!C4</f>
        <v>1112.4559999999999</v>
      </c>
      <c r="D4">
        <f>100/cpi_2005!D4*nominal_wage_A!D4</f>
        <v>1032.9823940280899</v>
      </c>
      <c r="E4">
        <f>100/cpi_2005!E4*nominal_wage_A!E4</f>
        <v>921.55681722158329</v>
      </c>
      <c r="F4">
        <f>100/cpi_2005!F4*nominal_wage_A!F4</f>
        <v>885.51411080800392</v>
      </c>
      <c r="G4">
        <f>100/cpi_2005!G4*nominal_wage_A!G4</f>
        <v>1077.2290724023053</v>
      </c>
      <c r="H4">
        <f>100/cpi_2005!H4*nominal_wage_A!H4</f>
        <v>1038.8728412114731</v>
      </c>
      <c r="I4">
        <f>100/cpi_2005!I4*nominal_wage_A!I4</f>
        <v>1086.961198083324</v>
      </c>
      <c r="J4">
        <f>100/cpi_2005!J4*nominal_wage_A!J4</f>
        <v>1091.7790058892131</v>
      </c>
      <c r="K4">
        <f>100/cpi_2005!K4*nominal_wage_A!K4</f>
        <v>1015.4578899198215</v>
      </c>
      <c r="L4">
        <f>100/cpi_2005!L4*nominal_wage_A!L4</f>
        <v>967.14733450599408</v>
      </c>
      <c r="M4">
        <f>100/cpi_2005!M4*nominal_wage_A!M4</f>
        <v>966.21166480228192</v>
      </c>
      <c r="N4">
        <f>100/cpi_2005!N4*nominal_wage_A!N4</f>
        <v>976.64848958674895</v>
      </c>
      <c r="O4">
        <f>100/cpi_2005!O4*nominal_wage_A!O4</f>
        <v>1175.5795768408686</v>
      </c>
      <c r="P4">
        <f>100/cpi_2005!P4*nominal_wage_A!P4</f>
        <v>1109.3040025240882</v>
      </c>
      <c r="Q4" s="5">
        <f>100/cpi_2005!Q4*nominal_wage_A!Q4</f>
        <v>1168.5082836007464</v>
      </c>
      <c r="R4" s="5">
        <f>100/cpi_2005!R4*nominal_wage_A!R4</f>
        <v>1235.7986286598507</v>
      </c>
    </row>
    <row r="5" spans="1:18">
      <c r="A5" t="s">
        <v>88</v>
      </c>
      <c r="B5" t="s">
        <v>92</v>
      </c>
      <c r="C5">
        <f>100/cpi_2005!C5*nominal_wage_A!C5</f>
        <v>1218.72</v>
      </c>
      <c r="D5">
        <f>100/cpi_2005!D5*nominal_wage_A!D5</f>
        <v>1141.0878483222505</v>
      </c>
      <c r="E5">
        <f>100/cpi_2005!E5*nominal_wage_A!E5</f>
        <v>1079.1975652983381</v>
      </c>
      <c r="F5">
        <f>100/cpi_2005!F5*nominal_wage_A!F5</f>
        <v>1040.4208566902105</v>
      </c>
      <c r="G5">
        <f>100/cpi_2005!G5*nominal_wage_A!G5</f>
        <v>1063.0822517455663</v>
      </c>
      <c r="H5">
        <f>100/cpi_2005!H5*nominal_wage_A!H5</f>
        <v>1036.1703099771125</v>
      </c>
      <c r="I5">
        <f>100/cpi_2005!I5*nominal_wage_A!I5</f>
        <v>1210.0628898055004</v>
      </c>
      <c r="J5">
        <f>100/cpi_2005!J5*nominal_wage_A!J5</f>
        <v>1223.5309048019794</v>
      </c>
      <c r="K5">
        <f>100/cpi_2005!K5*nominal_wage_A!K5</f>
        <v>1193.6737324074049</v>
      </c>
      <c r="L5">
        <f>100/cpi_2005!L5*nominal_wage_A!L5</f>
        <v>1215.3456861647628</v>
      </c>
      <c r="M5">
        <f>100/cpi_2005!M5*nominal_wage_A!M5</f>
        <v>1164.7239111564061</v>
      </c>
      <c r="N5">
        <f>100/cpi_2005!N5*nominal_wage_A!N5</f>
        <v>1230.5707182659119</v>
      </c>
      <c r="O5">
        <f>100/cpi_2005!O5*nominal_wage_A!O5</f>
        <v>1302.8473549464127</v>
      </c>
      <c r="P5">
        <f>100/cpi_2005!P5*nominal_wage_A!P5</f>
        <v>1138.9999269379421</v>
      </c>
      <c r="Q5" s="5">
        <f>100/cpi_2005!Q5*nominal_wage_A!Q5</f>
        <v>1311.966477218454</v>
      </c>
      <c r="R5" s="5">
        <f>100/cpi_2005!R5*nominal_wage_A!R5</f>
        <v>1322.8583626572777</v>
      </c>
    </row>
    <row r="6" spans="1:18">
      <c r="A6" t="s">
        <v>88</v>
      </c>
      <c r="B6" t="s">
        <v>140</v>
      </c>
      <c r="C6" s="5">
        <f>100/cpi_2005!C6*nominal_wage_A!C6</f>
        <v>0</v>
      </c>
      <c r="D6">
        <f>100/cpi_2005!D6*nominal_wage_A!D6</f>
        <v>1269.4189518054325</v>
      </c>
      <c r="E6">
        <f>100/cpi_2005!E6*nominal_wage_A!E6</f>
        <v>1408.8831875739236</v>
      </c>
      <c r="F6">
        <f>100/cpi_2005!F6*nominal_wage_A!F6</f>
        <v>1365.340389476293</v>
      </c>
      <c r="G6">
        <f>100/cpi_2005!G6*nominal_wage_A!G6</f>
        <v>1528.2937063114289</v>
      </c>
      <c r="H6">
        <f>100/cpi_2005!H6*nominal_wage_A!H6</f>
        <v>1455.0061397234565</v>
      </c>
      <c r="I6">
        <f>100/cpi_2005!I6*nominal_wage_A!I6</f>
        <v>1610.6533463480321</v>
      </c>
      <c r="J6">
        <f>100/cpi_2005!J6*nominal_wage_A!J6</f>
        <v>1644.8640431953647</v>
      </c>
      <c r="K6">
        <f>100/cpi_2005!K6*nominal_wage_A!K6</f>
        <v>1574.8374043072731</v>
      </c>
      <c r="L6">
        <f>100/cpi_2005!L6*nominal_wage_A!L6</f>
        <v>1702.429068352759</v>
      </c>
      <c r="M6">
        <f>100/cpi_2005!M6*nominal_wage_A!M6</f>
        <v>2026.4799733942843</v>
      </c>
      <c r="N6">
        <f>100/cpi_2005!N6*nominal_wage_A!N6</f>
        <v>2010.3660963680993</v>
      </c>
      <c r="O6">
        <f>100/cpi_2005!O6*nominal_wage_A!O6</f>
        <v>1901.2178845598949</v>
      </c>
      <c r="P6">
        <f>100/cpi_2005!P6*nominal_wage_A!P6</f>
        <v>1897.8740749062174</v>
      </c>
      <c r="Q6" s="5">
        <f>100/cpi_2005!Q6*nominal_wage_A!Q6</f>
        <v>1905.3633873901545</v>
      </c>
      <c r="R6" s="5">
        <f>100/cpi_2005!R6*nominal_wage_A!R6</f>
        <v>2051.5928172369045</v>
      </c>
    </row>
    <row r="7" spans="1:18">
      <c r="A7" t="s">
        <v>88</v>
      </c>
      <c r="B7" t="s">
        <v>93</v>
      </c>
      <c r="C7">
        <f>100/cpi_2005!C7*nominal_wage_A!C7</f>
        <v>1012.558</v>
      </c>
      <c r="D7">
        <f>100/cpi_2005!D7*nominal_wage_A!D7</f>
        <v>1068.578715196408</v>
      </c>
      <c r="E7">
        <f>100/cpi_2005!E7*nominal_wage_A!E7</f>
        <v>780.69931676315491</v>
      </c>
      <c r="F7">
        <f>100/cpi_2005!F7*nominal_wage_A!F7</f>
        <v>755.78233210079213</v>
      </c>
      <c r="G7">
        <f>100/cpi_2005!G7*nominal_wage_A!G7</f>
        <v>915.21131989903427</v>
      </c>
      <c r="H7">
        <f>100/cpi_2005!H7*nominal_wage_A!H7</f>
        <v>865.67417730258171</v>
      </c>
      <c r="I7">
        <f>100/cpi_2005!I7*nominal_wage_A!I7</f>
        <v>874.26518521414141</v>
      </c>
      <c r="J7">
        <f>100/cpi_2005!J7*nominal_wage_A!J7</f>
        <v>867.41521249427376</v>
      </c>
      <c r="K7">
        <f>100/cpi_2005!K7*nominal_wage_A!K7</f>
        <v>873.40133699188436</v>
      </c>
      <c r="L7">
        <f>100/cpi_2005!L7*nominal_wage_A!L7</f>
        <v>927.32943110634881</v>
      </c>
      <c r="M7">
        <f>100/cpi_2005!M7*nominal_wage_A!M7</f>
        <v>964.50558120727476</v>
      </c>
      <c r="N7">
        <f>100/cpi_2005!N7*nominal_wage_A!N7</f>
        <v>981.92087732430207</v>
      </c>
      <c r="O7">
        <f>100/cpi_2005!O7*nominal_wage_A!O7</f>
        <v>1064.8871713934764</v>
      </c>
      <c r="P7">
        <f>100/cpi_2005!P7*nominal_wage_A!P7</f>
        <v>981.9799994000989</v>
      </c>
      <c r="Q7" s="5">
        <f>100/cpi_2005!Q7*nominal_wage_A!Q7</f>
        <v>1070.1193010076493</v>
      </c>
      <c r="R7" s="5">
        <f>100/cpi_2005!R7*nominal_wage_A!R7</f>
        <v>1092.7378817941756</v>
      </c>
    </row>
    <row r="8" spans="1:18">
      <c r="A8" t="s">
        <v>88</v>
      </c>
      <c r="B8" t="s">
        <v>94</v>
      </c>
      <c r="C8">
        <f>100/cpi_2005!C8*nominal_wage_A!C8</f>
        <v>874.78399999999999</v>
      </c>
      <c r="D8">
        <f>100/cpi_2005!D8*nominal_wage_A!D8</f>
        <v>821.02152122563996</v>
      </c>
      <c r="E8">
        <f>100/cpi_2005!E8*nominal_wage_A!E8</f>
        <v>1006.4021111893118</v>
      </c>
      <c r="F8">
        <f>100/cpi_2005!F8*nominal_wage_A!F8</f>
        <v>955.09922230501115</v>
      </c>
      <c r="G8">
        <f>100/cpi_2005!G8*nominal_wage_A!G8</f>
        <v>1072.995573179656</v>
      </c>
      <c r="H8">
        <f>100/cpi_2005!H8*nominal_wage_A!H8</f>
        <v>1012.5825267794289</v>
      </c>
      <c r="I8">
        <f>100/cpi_2005!I8*nominal_wage_A!I8</f>
        <v>1046.6165067455051</v>
      </c>
      <c r="J8">
        <f>100/cpi_2005!J8*nominal_wage_A!J8</f>
        <v>1025.0160645035448</v>
      </c>
      <c r="K8">
        <f>100/cpi_2005!K8*nominal_wage_A!K8</f>
        <v>998.16613258721725</v>
      </c>
      <c r="L8">
        <f>100/cpi_2005!L8*nominal_wage_A!L8</f>
        <v>989.73856719738194</v>
      </c>
      <c r="M8">
        <f>100/cpi_2005!M8*nominal_wage_A!M8</f>
        <v>991.26353943195556</v>
      </c>
      <c r="N8">
        <f>100/cpi_2005!N8*nominal_wage_A!N8</f>
        <v>1001.3014841581751</v>
      </c>
      <c r="O8">
        <f>100/cpi_2005!O8*nominal_wage_A!O8</f>
        <v>1178.7916544070029</v>
      </c>
      <c r="P8">
        <f>100/cpi_2005!P8*nominal_wage_A!P8</f>
        <v>1119.5992431000145</v>
      </c>
      <c r="Q8" s="5">
        <f>100/cpi_2005!Q8*nominal_wage_A!Q8</f>
        <v>1117.6578902777555</v>
      </c>
      <c r="R8" s="5">
        <f>100/cpi_2005!R8*nominal_wage_A!R8</f>
        <v>1132.0224861801958</v>
      </c>
    </row>
    <row r="9" spans="1:18">
      <c r="A9" t="s">
        <v>88</v>
      </c>
      <c r="B9" t="s">
        <v>95</v>
      </c>
      <c r="C9">
        <f>100/cpi_2005!C9*nominal_wage_A!C9</f>
        <v>825.154</v>
      </c>
      <c r="D9">
        <f>100/cpi_2005!D9*nominal_wage_A!D9</f>
        <v>911.02406864883301</v>
      </c>
      <c r="E9">
        <f>100/cpi_2005!E9*nominal_wage_A!E9</f>
        <v>838.49017071449816</v>
      </c>
      <c r="F9">
        <f>100/cpi_2005!F9*nominal_wage_A!F9</f>
        <v>818.69328231888176</v>
      </c>
      <c r="G9">
        <f>100/cpi_2005!G9*nominal_wage_A!G9</f>
        <v>899.6101897021191</v>
      </c>
      <c r="H9">
        <f>100/cpi_2005!H9*nominal_wage_A!H9</f>
        <v>867.89677945310518</v>
      </c>
      <c r="I9">
        <f>100/cpi_2005!I9*nominal_wage_A!I9</f>
        <v>970.52245574889048</v>
      </c>
      <c r="J9">
        <f>100/cpi_2005!J9*nominal_wage_A!J9</f>
        <v>982.49054588161812</v>
      </c>
      <c r="K9">
        <f>100/cpi_2005!K9*nominal_wage_A!K9</f>
        <v>986.70939423275286</v>
      </c>
      <c r="L9">
        <f>100/cpi_2005!L9*nominal_wage_A!L9</f>
        <v>915.54109949839449</v>
      </c>
      <c r="M9">
        <f>100/cpi_2005!M9*nominal_wage_A!M9</f>
        <v>1005.6633991471865</v>
      </c>
      <c r="N9">
        <f>100/cpi_2005!N9*nominal_wage_A!N9</f>
        <v>1052.0883869333491</v>
      </c>
      <c r="O9">
        <f>100/cpi_2005!O9*nominal_wage_A!O9</f>
        <v>1102.422008491938</v>
      </c>
      <c r="P9">
        <f>100/cpi_2005!P9*nominal_wage_A!P9</f>
        <v>1041.3359170270769</v>
      </c>
      <c r="Q9" s="5">
        <f>100/cpi_2005!Q9*nominal_wage_A!Q9</f>
        <v>1084.558643216616</v>
      </c>
      <c r="R9" s="5">
        <f>100/cpi_2005!R9*nominal_wage_A!R9</f>
        <v>1105.5227462498394</v>
      </c>
    </row>
    <row r="10" spans="1:18">
      <c r="A10" t="s">
        <v>88</v>
      </c>
      <c r="B10" t="s">
        <v>96</v>
      </c>
      <c r="C10">
        <f>100/cpi_2005!C10*nominal_wage_A!C10</f>
        <v>916.89700000000005</v>
      </c>
      <c r="D10">
        <f>100/cpi_2005!D10*nominal_wage_A!D10</f>
        <v>1000.7242849966223</v>
      </c>
      <c r="E10">
        <f>100/cpi_2005!E10*nominal_wage_A!E10</f>
        <v>882.09475957956965</v>
      </c>
      <c r="F10">
        <f>100/cpi_2005!F10*nominal_wage_A!F10</f>
        <v>784.63428310009567</v>
      </c>
      <c r="G10">
        <f>100/cpi_2005!G10*nominal_wage_A!G10</f>
        <v>899.38565624275805</v>
      </c>
      <c r="H10">
        <f>100/cpi_2005!H10*nominal_wage_A!H10</f>
        <v>863.07992696072745</v>
      </c>
      <c r="I10">
        <f>100/cpi_2005!I10*nominal_wage_A!I10</f>
        <v>994.98018200901822</v>
      </c>
      <c r="J10">
        <f>100/cpi_2005!J10*nominal_wage_A!J10</f>
        <v>972.77442511610923</v>
      </c>
      <c r="K10">
        <f>100/cpi_2005!K10*nominal_wage_A!K10</f>
        <v>955.85725587217144</v>
      </c>
      <c r="L10">
        <f>100/cpi_2005!L10*nominal_wage_A!L10</f>
        <v>1008.9047150271083</v>
      </c>
      <c r="M10">
        <f>100/cpi_2005!M10*nominal_wage_A!M10</f>
        <v>988.22589994621262</v>
      </c>
      <c r="N10">
        <f>100/cpi_2005!N10*nominal_wage_A!N10</f>
        <v>1047.8760420025847</v>
      </c>
      <c r="O10">
        <f>100/cpi_2005!O10*nominal_wage_A!O10</f>
        <v>1140.5921379252541</v>
      </c>
      <c r="P10">
        <f>100/cpi_2005!P10*nominal_wage_A!P10</f>
        <v>1120.138199062731</v>
      </c>
      <c r="Q10" s="5">
        <f>100/cpi_2005!Q10*nominal_wage_A!Q10</f>
        <v>1207.6440645227135</v>
      </c>
      <c r="R10" s="5">
        <f>100/cpi_2005!R10*nominal_wage_A!R10</f>
        <v>1248.1543300183325</v>
      </c>
    </row>
    <row r="11" spans="1:18">
      <c r="A11" t="s">
        <v>88</v>
      </c>
      <c r="B11" t="s">
        <v>97</v>
      </c>
      <c r="C11">
        <f>100/cpi_2005!C11*nominal_wage_A!C11</f>
        <v>743.28899999999999</v>
      </c>
      <c r="D11">
        <f>100/cpi_2005!D11*nominal_wage_A!D11</f>
        <v>650.59316688008482</v>
      </c>
      <c r="E11">
        <f>100/cpi_2005!E11*nominal_wage_A!E11</f>
        <v>747.48136122869892</v>
      </c>
      <c r="F11">
        <f>100/cpi_2005!F11*nominal_wage_A!F11</f>
        <v>733.37452636602882</v>
      </c>
      <c r="G11">
        <f>100/cpi_2005!G11*nominal_wage_A!G11</f>
        <v>781.29292699227165</v>
      </c>
      <c r="H11">
        <f>100/cpi_2005!H11*nominal_wage_A!H11</f>
        <v>724.79766208778062</v>
      </c>
      <c r="I11">
        <f>100/cpi_2005!I11*nominal_wage_A!I11</f>
        <v>752.65533055021604</v>
      </c>
      <c r="J11">
        <f>100/cpi_2005!J11*nominal_wage_A!J11</f>
        <v>755.51259746996391</v>
      </c>
      <c r="K11">
        <f>100/cpi_2005!K11*nominal_wage_A!K11</f>
        <v>751.55203827318746</v>
      </c>
      <c r="L11">
        <f>100/cpi_2005!L11*nominal_wage_A!L11</f>
        <v>832.91964304117255</v>
      </c>
      <c r="M11">
        <f>100/cpi_2005!M11*nominal_wage_A!M11</f>
        <v>874.84460017584252</v>
      </c>
      <c r="N11">
        <f>100/cpi_2005!N11*nominal_wage_A!N11</f>
        <v>937.94633249665594</v>
      </c>
      <c r="O11">
        <f>100/cpi_2005!O11*nominal_wage_A!O11</f>
        <v>1079.0453240093445</v>
      </c>
      <c r="P11">
        <f>100/cpi_2005!P11*nominal_wage_A!P11</f>
        <v>1064.1835672431193</v>
      </c>
      <c r="Q11" s="5">
        <f>100/cpi_2005!Q11*nominal_wage_A!Q11</f>
        <v>1038.9517624226701</v>
      </c>
      <c r="R11" s="5">
        <f>100/cpi_2005!R11*nominal_wage_A!R11</f>
        <v>1035.7234209129692</v>
      </c>
    </row>
    <row r="12" spans="1:18">
      <c r="A12" t="s">
        <v>98</v>
      </c>
      <c r="B12" t="s">
        <v>99</v>
      </c>
      <c r="C12">
        <f>100/cpi_2005!C12*nominal_wage_A!C12</f>
        <v>1100.874</v>
      </c>
      <c r="D12">
        <f>100/cpi_2005!D12*nominal_wage_A!D12</f>
        <v>1180.6701470579271</v>
      </c>
      <c r="E12">
        <f>100/cpi_2005!E12*nominal_wage_A!E12</f>
        <v>1343.7135792586525</v>
      </c>
      <c r="F12">
        <f>100/cpi_2005!F12*nominal_wage_A!F12</f>
        <v>1295.6926274319378</v>
      </c>
      <c r="G12">
        <f>100/cpi_2005!G12*nominal_wage_A!G12</f>
        <v>1487.1437370218325</v>
      </c>
      <c r="H12">
        <f>100/cpi_2005!H12*nominal_wage_A!H12</f>
        <v>1418.1244023239087</v>
      </c>
      <c r="I12">
        <f>100/cpi_2005!I12*nominal_wage_A!I12</f>
        <v>1453.9672769989902</v>
      </c>
      <c r="J12">
        <f>100/cpi_2005!J12*nominal_wage_A!J12</f>
        <v>1443.2197201304441</v>
      </c>
      <c r="K12">
        <f>100/cpi_2005!K12*nominal_wage_A!K12</f>
        <v>1443.2854296243379</v>
      </c>
      <c r="L12">
        <f>100/cpi_2005!L12*nominal_wage_A!L12</f>
        <v>1653.8934912504167</v>
      </c>
      <c r="M12">
        <f>100/cpi_2005!M12*nominal_wage_A!M12</f>
        <v>1626.9340349178478</v>
      </c>
      <c r="N12">
        <f>100/cpi_2005!N12*nominal_wage_A!N12</f>
        <v>1732.1105605534872</v>
      </c>
      <c r="O12">
        <f>100/cpi_2005!O12*nominal_wage_A!O12</f>
        <v>2135.7993814390302</v>
      </c>
      <c r="P12">
        <f>100/cpi_2005!P12*nominal_wage_A!P12</f>
        <v>2083.6181301122188</v>
      </c>
      <c r="Q12" s="5">
        <f>100/cpi_2005!Q12*nominal_wage_A!Q12</f>
        <v>2197.9353224135871</v>
      </c>
      <c r="R12" s="5">
        <f>100/cpi_2005!R12*nominal_wage_A!R12</f>
        <v>2210.9083647577254</v>
      </c>
    </row>
    <row r="13" spans="1:18">
      <c r="A13" t="s">
        <v>98</v>
      </c>
      <c r="B13" t="s">
        <v>100</v>
      </c>
      <c r="C13">
        <f>100/cpi_2005!C13*nominal_wage_A!C13</f>
        <v>1093.1110000000001</v>
      </c>
      <c r="D13">
        <f>100/cpi_2005!D13*nominal_wage_A!D13</f>
        <v>1053.3394688379888</v>
      </c>
      <c r="E13">
        <f>100/cpi_2005!E13*nominal_wage_A!E13</f>
        <v>1029.9682508241576</v>
      </c>
      <c r="F13">
        <f>100/cpi_2005!F13*nominal_wage_A!F13</f>
        <v>987.98930806673138</v>
      </c>
      <c r="G13">
        <f>100/cpi_2005!G13*nominal_wage_A!G13</f>
        <v>1153.0299516575128</v>
      </c>
      <c r="H13">
        <f>100/cpi_2005!H13*nominal_wage_A!H13</f>
        <v>1123.6333529497485</v>
      </c>
      <c r="I13">
        <f>100/cpi_2005!I13*nominal_wage_A!I13</f>
        <v>1206.8748382047952</v>
      </c>
      <c r="J13">
        <f>100/cpi_2005!J13*nominal_wage_A!J13</f>
        <v>1225.9954844423814</v>
      </c>
      <c r="K13">
        <f>100/cpi_2005!K13*nominal_wage_A!K13</f>
        <v>1180.5549935215399</v>
      </c>
      <c r="L13">
        <f>100/cpi_2005!L13*nominal_wage_A!L13</f>
        <v>1302.8914518311042</v>
      </c>
      <c r="M13">
        <f>100/cpi_2005!M13*nominal_wage_A!M13</f>
        <v>1262.9184746786891</v>
      </c>
      <c r="N13">
        <f>100/cpi_2005!N13*nominal_wage_A!N13</f>
        <v>1357.7969070274196</v>
      </c>
      <c r="O13">
        <f>100/cpi_2005!O13*nominal_wage_A!O13</f>
        <v>1788.9677827244036</v>
      </c>
      <c r="P13">
        <f>100/cpi_2005!P13*nominal_wage_A!P13</f>
        <v>1747.4123668322595</v>
      </c>
      <c r="Q13" s="5">
        <f>100/cpi_2005!Q13*nominal_wage_A!Q13</f>
        <v>1698.9220439016374</v>
      </c>
      <c r="R13" s="5">
        <f>100/cpi_2005!R13*nominal_wage_A!R13</f>
        <v>1797.916040961517</v>
      </c>
    </row>
    <row r="14" spans="1:18">
      <c r="A14" t="s">
        <v>98</v>
      </c>
      <c r="B14" t="s">
        <v>101</v>
      </c>
      <c r="C14">
        <f>100/cpi_2005!C14*nominal_wage_A!C14</f>
        <v>929.21699999999998</v>
      </c>
      <c r="D14">
        <f>100/cpi_2005!D14*nominal_wage_A!D14</f>
        <v>939.27078141610627</v>
      </c>
      <c r="E14">
        <f>100/cpi_2005!E14*nominal_wage_A!E14</f>
        <v>985.23959283103261</v>
      </c>
      <c r="F14">
        <f>100/cpi_2005!F14*nominal_wage_A!F14</f>
        <v>942.20678597681228</v>
      </c>
      <c r="G14">
        <f>100/cpi_2005!G14*nominal_wage_A!G14</f>
        <v>1031.4479678000255</v>
      </c>
      <c r="H14">
        <f>100/cpi_2005!H14*nominal_wage_A!H14</f>
        <v>1006.824000231346</v>
      </c>
      <c r="I14">
        <f>100/cpi_2005!I14*nominal_wage_A!I14</f>
        <v>1083.81050528367</v>
      </c>
      <c r="J14">
        <f>100/cpi_2005!J14*nominal_wage_A!J14</f>
        <v>1109.2885673030896</v>
      </c>
      <c r="K14">
        <f>100/cpi_2005!K14*nominal_wage_A!K14</f>
        <v>1057.3737955273014</v>
      </c>
      <c r="L14">
        <f>100/cpi_2005!L14*nominal_wage_A!L14</f>
        <v>1118.9709577925082</v>
      </c>
      <c r="M14">
        <f>100/cpi_2005!M14*nominal_wage_A!M14</f>
        <v>1148.584128515442</v>
      </c>
      <c r="N14">
        <f>100/cpi_2005!N14*nominal_wage_A!N14</f>
        <v>1228.9936073186939</v>
      </c>
      <c r="O14">
        <f>100/cpi_2005!O14*nominal_wage_A!O14</f>
        <v>1645.0442231566351</v>
      </c>
      <c r="P14">
        <f>100/cpi_2005!P14*nominal_wage_A!P14</f>
        <v>1541.4579378073661</v>
      </c>
      <c r="Q14" s="5">
        <f>100/cpi_2005!Q14*nominal_wage_A!Q14</f>
        <v>1537.6590606566178</v>
      </c>
      <c r="R14" s="5">
        <f>100/cpi_2005!R14*nominal_wage_A!R14</f>
        <v>1581.825900916524</v>
      </c>
    </row>
    <row r="15" spans="1:18">
      <c r="A15" t="s">
        <v>98</v>
      </c>
      <c r="B15" t="s">
        <v>102</v>
      </c>
      <c r="C15">
        <f>100/cpi_2005!C15*nominal_wage_A!C15</f>
        <v>701.63</v>
      </c>
      <c r="D15">
        <f>100/cpi_2005!D15*nominal_wage_A!D15</f>
        <v>740.47813715525251</v>
      </c>
      <c r="E15">
        <f>100/cpi_2005!E15*nominal_wage_A!E15</f>
        <v>680.1598313791784</v>
      </c>
      <c r="F15">
        <f>100/cpi_2005!F15*nominal_wage_A!F15</f>
        <v>668.85494305909765</v>
      </c>
      <c r="G15">
        <f>100/cpi_2005!G15*nominal_wage_A!G15</f>
        <v>734.18859662906891</v>
      </c>
      <c r="H15">
        <f>100/cpi_2005!H15*nominal_wage_A!H15</f>
        <v>716.7206517522917</v>
      </c>
      <c r="I15">
        <f>100/cpi_2005!I15*nominal_wage_A!I15</f>
        <v>841.0766432788156</v>
      </c>
      <c r="J15">
        <f>100/cpi_2005!J15*nominal_wage_A!J15</f>
        <v>846.28386155572321</v>
      </c>
      <c r="K15">
        <f>100/cpi_2005!K15*nominal_wage_A!K15</f>
        <v>830.02531082209111</v>
      </c>
      <c r="L15">
        <f>100/cpi_2005!L15*nominal_wage_A!L15</f>
        <v>804.98501330145257</v>
      </c>
      <c r="M15">
        <f>100/cpi_2005!M15*nominal_wage_A!M15</f>
        <v>827.30996553660611</v>
      </c>
      <c r="N15">
        <f>100/cpi_2005!N15*nominal_wage_A!N15</f>
        <v>946.38011138568538</v>
      </c>
      <c r="O15">
        <f>100/cpi_2005!O15*nominal_wage_A!O15</f>
        <v>1064.8918010933396</v>
      </c>
      <c r="P15">
        <f>100/cpi_2005!P15*nominal_wage_A!P15</f>
        <v>1013.7943187420524</v>
      </c>
      <c r="Q15" s="5">
        <f>100/cpi_2005!Q15*nominal_wage_A!Q15</f>
        <v>1087.1421848106265</v>
      </c>
      <c r="R15" s="5">
        <f>100/cpi_2005!R15*nominal_wage_A!R15</f>
        <v>1123.6938075489838</v>
      </c>
    </row>
    <row r="16" spans="1:18">
      <c r="A16" t="s">
        <v>98</v>
      </c>
      <c r="B16" t="s">
        <v>103</v>
      </c>
      <c r="C16">
        <f>100/cpi_2005!C16*nominal_wage_A!C16</f>
        <v>759.00300000000004</v>
      </c>
      <c r="D16">
        <f>100/cpi_2005!D16*nominal_wage_A!D16</f>
        <v>779.05698262425642</v>
      </c>
      <c r="E16">
        <f>100/cpi_2005!E16*nominal_wage_A!E16</f>
        <v>833.28337202661066</v>
      </c>
      <c r="F16">
        <f>100/cpi_2005!F16*nominal_wage_A!F16</f>
        <v>784.38158965006062</v>
      </c>
      <c r="G16">
        <f>100/cpi_2005!G16*nominal_wage_A!G16</f>
        <v>851.49066976488473</v>
      </c>
      <c r="H16">
        <f>100/cpi_2005!H16*nominal_wage_A!H16</f>
        <v>839.84939927054472</v>
      </c>
      <c r="I16">
        <f>100/cpi_2005!I16*nominal_wage_A!I16</f>
        <v>904.59682491181127</v>
      </c>
      <c r="J16">
        <f>100/cpi_2005!J16*nominal_wage_A!J16</f>
        <v>899.79950687041446</v>
      </c>
      <c r="K16">
        <f>100/cpi_2005!K16*nominal_wage_A!K16</f>
        <v>914.12703451319101</v>
      </c>
      <c r="L16">
        <f>100/cpi_2005!L16*nominal_wage_A!L16</f>
        <v>942.1579390047159</v>
      </c>
      <c r="M16">
        <f>100/cpi_2005!M16*nominal_wage_A!M16</f>
        <v>943.53962542216755</v>
      </c>
      <c r="N16">
        <f>100/cpi_2005!N16*nominal_wage_A!N16</f>
        <v>1087.1015478520501</v>
      </c>
      <c r="O16">
        <f>100/cpi_2005!O16*nominal_wage_A!O16</f>
        <v>1189.1756910354873</v>
      </c>
      <c r="P16">
        <f>100/cpi_2005!P16*nominal_wage_A!P16</f>
        <v>1000.2691966006739</v>
      </c>
      <c r="Q16" s="5">
        <f>100/cpi_2005!Q16*nominal_wage_A!Q16</f>
        <v>1072.1767080835591</v>
      </c>
      <c r="R16" s="5">
        <f>100/cpi_2005!R16*nominal_wage_A!R16</f>
        <v>1161.5164541930576</v>
      </c>
    </row>
    <row r="17" spans="1:18">
      <c r="A17" t="s">
        <v>98</v>
      </c>
      <c r="B17" t="s">
        <v>104</v>
      </c>
      <c r="C17">
        <f>100/cpi_2005!C17*nominal_wage_A!C17</f>
        <v>779.31100000000004</v>
      </c>
      <c r="D17">
        <f>100/cpi_2005!D17*nominal_wage_A!D17</f>
        <v>795.67999717005318</v>
      </c>
      <c r="E17">
        <f>100/cpi_2005!E17*nominal_wage_A!E17</f>
        <v>765.49590433673927</v>
      </c>
      <c r="F17">
        <f>100/cpi_2005!F17*nominal_wage_A!F17</f>
        <v>734.68189777627811</v>
      </c>
      <c r="G17">
        <f>100/cpi_2005!G17*nominal_wage_A!G17</f>
        <v>793.64341813632677</v>
      </c>
      <c r="H17">
        <f>100/cpi_2005!H17*nominal_wage_A!H17</f>
        <v>760.80835757382965</v>
      </c>
      <c r="I17">
        <f>100/cpi_2005!I17*nominal_wage_A!I17</f>
        <v>842.12432962632022</v>
      </c>
      <c r="J17">
        <f>100/cpi_2005!J17*nominal_wage_A!J17</f>
        <v>846.84526083313517</v>
      </c>
      <c r="K17">
        <f>100/cpi_2005!K17*nominal_wage_A!K17</f>
        <v>833.56440880472826</v>
      </c>
      <c r="L17">
        <f>100/cpi_2005!L17*nominal_wage_A!L17</f>
        <v>857.91562186360238</v>
      </c>
      <c r="M17">
        <f>100/cpi_2005!M17*nominal_wage_A!M17</f>
        <v>900.20675456769686</v>
      </c>
      <c r="N17">
        <f>100/cpi_2005!N17*nominal_wage_A!N17</f>
        <v>970.32494758117025</v>
      </c>
      <c r="O17">
        <f>100/cpi_2005!O17*nominal_wage_A!O17</f>
        <v>1131.451844930936</v>
      </c>
      <c r="P17">
        <f>100/cpi_2005!P17*nominal_wage_A!P17</f>
        <v>1083.9595309026379</v>
      </c>
      <c r="Q17" s="5">
        <f>100/cpi_2005!Q17*nominal_wage_A!Q17</f>
        <v>1137.4478014382523</v>
      </c>
      <c r="R17" s="5">
        <f>100/cpi_2005!R17*nominal_wage_A!R17</f>
        <v>1185.1403605341491</v>
      </c>
    </row>
    <row r="18" spans="1:18">
      <c r="A18" t="s">
        <v>105</v>
      </c>
      <c r="B18" t="s">
        <v>106</v>
      </c>
      <c r="C18">
        <f>100/cpi_2005!C18*nominal_wage_A!C18</f>
        <v>872.36099999999999</v>
      </c>
      <c r="D18">
        <f>100/cpi_2005!D18*nominal_wage_A!D18</f>
        <v>964.76703149842569</v>
      </c>
      <c r="E18">
        <f>100/cpi_2005!E18*nominal_wage_A!E18</f>
        <v>1017.4194769194702</v>
      </c>
      <c r="F18">
        <f>100/cpi_2005!F18*nominal_wage_A!F18</f>
        <v>1001.0670216360749</v>
      </c>
      <c r="G18">
        <f>100/cpi_2005!G18*nominal_wage_A!G18</f>
        <v>1125.4012560909084</v>
      </c>
      <c r="H18">
        <f>100/cpi_2005!H18*nominal_wage_A!H18</f>
        <v>1068.9121290546937</v>
      </c>
      <c r="I18">
        <f>100/cpi_2005!I18*nominal_wage_A!I18</f>
        <v>1089.9387480115417</v>
      </c>
      <c r="J18">
        <f>100/cpi_2005!J18*nominal_wage_A!J18</f>
        <v>1079.7809655779633</v>
      </c>
      <c r="K18">
        <f>100/cpi_2005!K18*nominal_wage_A!K18</f>
        <v>1042.1509168427642</v>
      </c>
      <c r="L18">
        <f>100/cpi_2005!L18*nominal_wage_A!L18</f>
        <v>1090.1527578397097</v>
      </c>
      <c r="M18">
        <f>100/cpi_2005!M18*nominal_wage_A!M18</f>
        <v>1087.8980662238546</v>
      </c>
      <c r="N18">
        <f>100/cpi_2005!N18*nominal_wage_A!N18</f>
        <v>1228.8278701817571</v>
      </c>
      <c r="O18">
        <f>100/cpi_2005!O18*nominal_wage_A!O18</f>
        <v>1475.0886019505608</v>
      </c>
      <c r="P18">
        <f>100/cpi_2005!P18*nominal_wage_A!P18</f>
        <v>1336.2670867944114</v>
      </c>
      <c r="Q18" s="5">
        <f>100/cpi_2005!Q18*nominal_wage_A!Q18</f>
        <v>1517.4062031873082</v>
      </c>
      <c r="R18" s="5">
        <f>100/cpi_2005!R18*nominal_wage_A!R18</f>
        <v>1529.8533598953393</v>
      </c>
    </row>
    <row r="19" spans="1:18">
      <c r="A19" t="s">
        <v>105</v>
      </c>
      <c r="B19" t="s">
        <v>107</v>
      </c>
      <c r="C19">
        <f>100/cpi_2005!C19*nominal_wage_A!C19</f>
        <v>906.19</v>
      </c>
      <c r="D19">
        <f>100/cpi_2005!D19*nominal_wage_A!D19</f>
        <v>740.80221447748011</v>
      </c>
      <c r="E19">
        <f>100/cpi_2005!E19*nominal_wage_A!E19</f>
        <v>831.53000869044899</v>
      </c>
      <c r="F19">
        <f>100/cpi_2005!F19*nominal_wage_A!F19</f>
        <v>785.66684839183222</v>
      </c>
      <c r="G19">
        <f>100/cpi_2005!G19*nominal_wage_A!G19</f>
        <v>923.14716377573143</v>
      </c>
      <c r="H19">
        <f>100/cpi_2005!H19*nominal_wage_A!H19</f>
        <v>922.46974303521597</v>
      </c>
      <c r="I19">
        <f>100/cpi_2005!I19*nominal_wage_A!I19</f>
        <v>848.46118318776576</v>
      </c>
      <c r="J19">
        <f>100/cpi_2005!J19*nominal_wage_A!J19</f>
        <v>865.92310661049555</v>
      </c>
      <c r="K19">
        <f>100/cpi_2005!K19*nominal_wage_A!K19</f>
        <v>857.26249632004976</v>
      </c>
      <c r="L19">
        <f>100/cpi_2005!L19*nominal_wage_A!L19</f>
        <v>890.75177365653644</v>
      </c>
      <c r="M19">
        <f>100/cpi_2005!M19*nominal_wage_A!M19</f>
        <v>914.01475405875942</v>
      </c>
      <c r="N19">
        <f>100/cpi_2005!N19*nominal_wage_A!N19</f>
        <v>980.35690892985417</v>
      </c>
      <c r="O19">
        <f>100/cpi_2005!O19*nominal_wage_A!O19</f>
        <v>1068.2235143193907</v>
      </c>
      <c r="P19">
        <f>100/cpi_2005!P19*nominal_wage_A!P19</f>
        <v>926.81742313738346</v>
      </c>
      <c r="Q19" s="5">
        <f>100/cpi_2005!Q19*nominal_wage_A!Q19</f>
        <v>1079.119522361859</v>
      </c>
      <c r="R19" s="5">
        <f>100/cpi_2005!R19*nominal_wage_A!R19</f>
        <v>1115.8171095963455</v>
      </c>
    </row>
    <row r="20" spans="1:18">
      <c r="A20" t="s">
        <v>105</v>
      </c>
      <c r="B20" t="s">
        <v>108</v>
      </c>
      <c r="C20">
        <f>100/cpi_2005!C20*nominal_wage_A!C20</f>
        <v>847.12300000000005</v>
      </c>
      <c r="D20">
        <f>100/cpi_2005!D20*nominal_wage_A!D20</f>
        <v>711.81613224953674</v>
      </c>
      <c r="E20">
        <f>100/cpi_2005!E20*nominal_wage_A!E20</f>
        <v>921.26202865434425</v>
      </c>
      <c r="F20">
        <f>100/cpi_2005!F20*nominal_wage_A!F20</f>
        <v>904.8017041550396</v>
      </c>
      <c r="G20">
        <f>100/cpi_2005!G20*nominal_wage_A!G20</f>
        <v>1010.228690732964</v>
      </c>
      <c r="H20">
        <f>100/cpi_2005!H20*nominal_wage_A!H20</f>
        <v>945.77185935631985</v>
      </c>
      <c r="I20">
        <f>100/cpi_2005!I20*nominal_wage_A!I20</f>
        <v>927.5777437244368</v>
      </c>
      <c r="J20">
        <f>100/cpi_2005!J20*nominal_wage_A!J20</f>
        <v>916.00766633061369</v>
      </c>
      <c r="K20">
        <f>100/cpi_2005!K20*nominal_wage_A!K20</f>
        <v>880.43617415841436</v>
      </c>
      <c r="L20">
        <f>100/cpi_2005!L20*nominal_wage_A!L20</f>
        <v>893.6668009116504</v>
      </c>
      <c r="M20">
        <f>100/cpi_2005!M20*nominal_wage_A!M20</f>
        <v>880.70608002815254</v>
      </c>
      <c r="N20">
        <f>100/cpi_2005!N20*nominal_wage_A!N20</f>
        <v>918.94085501872212</v>
      </c>
      <c r="O20">
        <f>100/cpi_2005!O20*nominal_wage_A!O20</f>
        <v>1037.0772678361209</v>
      </c>
      <c r="P20">
        <f>100/cpi_2005!P20*nominal_wage_A!P20</f>
        <v>941.5209203175516</v>
      </c>
      <c r="Q20" s="5">
        <f>100/cpi_2005!Q20*nominal_wage_A!Q20</f>
        <v>970.27962281314126</v>
      </c>
      <c r="R20" s="5">
        <f>100/cpi_2005!R20*nominal_wage_A!R20</f>
        <v>978.34172806870197</v>
      </c>
    </row>
    <row r="21" spans="1:18">
      <c r="A21" t="s">
        <v>109</v>
      </c>
      <c r="B21" t="s">
        <v>110</v>
      </c>
      <c r="C21">
        <f>100/cpi_2005!C21*nominal_wage_A!C21</f>
        <v>910.904</v>
      </c>
      <c r="D21">
        <f>100/cpi_2005!D21*nominal_wage_A!D21</f>
        <v>796.83475700810686</v>
      </c>
      <c r="E21">
        <f>100/cpi_2005!E21*nominal_wage_A!E21</f>
        <v>918.94359945424583</v>
      </c>
      <c r="F21">
        <f>100/cpi_2005!F21*nominal_wage_A!F21</f>
        <v>887.25681180522417</v>
      </c>
      <c r="G21">
        <f>100/cpi_2005!G21*nominal_wage_A!G21</f>
        <v>891.71514827010799</v>
      </c>
      <c r="H21">
        <f>100/cpi_2005!H21*nominal_wage_A!H21</f>
        <v>845.51525834293807</v>
      </c>
      <c r="I21">
        <f>100/cpi_2005!I21*nominal_wage_A!I21</f>
        <v>925.23527919062144</v>
      </c>
      <c r="J21">
        <f>100/cpi_2005!J21*nominal_wage_A!J21</f>
        <v>916.65948630995501</v>
      </c>
      <c r="K21">
        <f>100/cpi_2005!K21*nominal_wage_A!K21</f>
        <v>899.39451926760944</v>
      </c>
      <c r="L21">
        <f>100/cpi_2005!L21*nominal_wage_A!L21</f>
        <v>947.54638107656217</v>
      </c>
      <c r="M21">
        <f>100/cpi_2005!M21*nominal_wage_A!M21</f>
        <v>967.75419331879141</v>
      </c>
      <c r="N21">
        <f>100/cpi_2005!N21*nominal_wage_A!N21</f>
        <v>992.82801772017842</v>
      </c>
      <c r="O21">
        <f>100/cpi_2005!O21*nominal_wage_A!O21</f>
        <v>1077.5862466995773</v>
      </c>
      <c r="P21">
        <f>100/cpi_2005!P21*nominal_wage_A!P21</f>
        <v>973.76792674502371</v>
      </c>
      <c r="Q21" s="5">
        <f>100/cpi_2005!Q21*nominal_wage_A!Q21</f>
        <v>1025.296329598312</v>
      </c>
      <c r="R21" s="5">
        <f>100/cpi_2005!R21*nominal_wage_A!R21</f>
        <v>1056.3938853772127</v>
      </c>
    </row>
    <row r="22" spans="1:18">
      <c r="A22" t="s">
        <v>109</v>
      </c>
      <c r="B22" t="s">
        <v>111</v>
      </c>
      <c r="C22">
        <f>100/cpi_2005!C22*nominal_wage_A!C22</f>
        <v>1070.912</v>
      </c>
      <c r="D22">
        <f>100/cpi_2005!D22*nominal_wage_A!D22</f>
        <v>1055.32672766269</v>
      </c>
      <c r="E22">
        <f>100/cpi_2005!E22*nominal_wage_A!E22</f>
        <v>893.22408248265253</v>
      </c>
      <c r="F22">
        <f>100/cpi_2005!F22*nominal_wage_A!F22</f>
        <v>857.243141507058</v>
      </c>
      <c r="G22">
        <f>100/cpi_2005!G22*nominal_wage_A!G22</f>
        <v>975.21343408626183</v>
      </c>
      <c r="H22">
        <f>100/cpi_2005!H22*nominal_wage_A!H22</f>
        <v>957.30903923982169</v>
      </c>
      <c r="I22">
        <f>100/cpi_2005!I22*nominal_wage_A!I22</f>
        <v>1139.7994484287808</v>
      </c>
      <c r="J22">
        <f>100/cpi_2005!J22*nominal_wage_A!J22</f>
        <v>1110.5515333055289</v>
      </c>
      <c r="K22">
        <f>100/cpi_2005!K22*nominal_wage_A!K22</f>
        <v>1112.1716620027332</v>
      </c>
      <c r="L22">
        <f>100/cpi_2005!L22*nominal_wage_A!L22</f>
        <v>1139.3477658233419</v>
      </c>
      <c r="M22">
        <f>100/cpi_2005!M22*nominal_wage_A!M22</f>
        <v>1125.6403410220694</v>
      </c>
      <c r="N22">
        <f>100/cpi_2005!N22*nominal_wage_A!N22</f>
        <v>1203.9097942830806</v>
      </c>
      <c r="O22">
        <f>100/cpi_2005!O22*nominal_wage_A!O22</f>
        <v>1366.1588126175195</v>
      </c>
      <c r="P22">
        <f>100/cpi_2005!P22*nominal_wage_A!P22</f>
        <v>1375.1459632529738</v>
      </c>
      <c r="Q22" s="5">
        <f>100/cpi_2005!Q22*nominal_wage_A!Q22</f>
        <v>1442.6750365003279</v>
      </c>
      <c r="R22" s="5">
        <f>100/cpi_2005!R22*nominal_wage_A!R22</f>
        <v>1452.079989035384</v>
      </c>
    </row>
    <row r="23" spans="1:18">
      <c r="A23" t="s">
        <v>109</v>
      </c>
      <c r="B23" t="s">
        <v>112</v>
      </c>
      <c r="C23">
        <f>100/cpi_2005!C23*nominal_wage_A!C23</f>
        <v>931.67200000000003</v>
      </c>
      <c r="D23">
        <f>100/cpi_2005!D23*nominal_wage_A!D23</f>
        <v>867.495985782356</v>
      </c>
      <c r="E23">
        <f>100/cpi_2005!E23*nominal_wage_A!E23</f>
        <v>869.78584506403718</v>
      </c>
      <c r="F23">
        <f>100/cpi_2005!F23*nominal_wage_A!F23</f>
        <v>830.42543589629315</v>
      </c>
      <c r="G23">
        <f>100/cpi_2005!G23*nominal_wage_A!G23</f>
        <v>922.8682903750755</v>
      </c>
      <c r="H23">
        <f>100/cpi_2005!H23*nominal_wage_A!H23</f>
        <v>891.39101365594149</v>
      </c>
      <c r="I23">
        <f>100/cpi_2005!I23*nominal_wage_A!I23</f>
        <v>1013.6835010050617</v>
      </c>
      <c r="J23">
        <f>100/cpi_2005!J23*nominal_wage_A!J23</f>
        <v>1001.5962605194446</v>
      </c>
      <c r="K23">
        <f>100/cpi_2005!K23*nominal_wage_A!K23</f>
        <v>988.33883425453587</v>
      </c>
      <c r="L23">
        <f>100/cpi_2005!L23*nominal_wage_A!L23</f>
        <v>1123.181703689741</v>
      </c>
      <c r="M23">
        <f>100/cpi_2005!M23*nominal_wage_A!M23</f>
        <v>1085.8580430288687</v>
      </c>
      <c r="N23">
        <f>100/cpi_2005!N23*nominal_wage_A!N23</f>
        <v>1082.3609045693881</v>
      </c>
      <c r="O23">
        <f>100/cpi_2005!O23*nominal_wage_A!O23</f>
        <v>1254.9202315622576</v>
      </c>
      <c r="P23">
        <f>100/cpi_2005!P23*nominal_wage_A!P23</f>
        <v>1193.5144428264621</v>
      </c>
      <c r="Q23" s="5">
        <f>100/cpi_2005!Q23*nominal_wage_A!Q23</f>
        <v>1205.3168638090262</v>
      </c>
      <c r="R23" s="5">
        <f>100/cpi_2005!R23*nominal_wage_A!R23</f>
        <v>1269.0399151584581</v>
      </c>
    </row>
    <row r="24" spans="1:18">
      <c r="A24" t="s">
        <v>109</v>
      </c>
      <c r="B24" t="s">
        <v>113</v>
      </c>
      <c r="C24">
        <f>100/cpi_2005!C24*nominal_wage_A!C24</f>
        <v>1334.386</v>
      </c>
      <c r="D24">
        <f>100/cpi_2005!D24*nominal_wage_A!D24</f>
        <v>1472.1326426165742</v>
      </c>
      <c r="E24">
        <f>100/cpi_2005!E24*nominal_wage_A!E24</f>
        <v>1475.2450450852321</v>
      </c>
      <c r="F24">
        <f>100/cpi_2005!F24*nominal_wage_A!F24</f>
        <v>1392.2072572792015</v>
      </c>
      <c r="G24">
        <f>100/cpi_2005!G24*nominal_wage_A!G24</f>
        <v>1585.5981533173074</v>
      </c>
      <c r="H24">
        <f>100/cpi_2005!H24*nominal_wage_A!H24</f>
        <v>1505.4022848898028</v>
      </c>
      <c r="I24">
        <f>100/cpi_2005!I24*nominal_wage_A!I24</f>
        <v>1400.2078445060756</v>
      </c>
      <c r="J24">
        <f>100/cpi_2005!J24*nominal_wage_A!J24</f>
        <v>1381.9164019694983</v>
      </c>
      <c r="K24">
        <f>100/cpi_2005!K24*nominal_wage_A!K24</f>
        <v>1324.8087081757774</v>
      </c>
      <c r="L24">
        <f>100/cpi_2005!L24*nominal_wage_A!L24</f>
        <v>1498.3227399309458</v>
      </c>
      <c r="M24">
        <f>100/cpi_2005!M24*nominal_wage_A!M24</f>
        <v>1426.3452450627963</v>
      </c>
      <c r="N24">
        <f>100/cpi_2005!N24*nominal_wage_A!N24</f>
        <v>1553.1823574874634</v>
      </c>
      <c r="O24">
        <f>100/cpi_2005!O24*nominal_wage_A!O24</f>
        <v>1839.1444739420187</v>
      </c>
      <c r="P24">
        <f>100/cpi_2005!P24*nominal_wage_A!P24</f>
        <v>1622.7829506734292</v>
      </c>
      <c r="Q24" s="5">
        <f>100/cpi_2005!Q24*nominal_wage_A!Q24</f>
        <v>1724.3546716431854</v>
      </c>
      <c r="R24" s="5">
        <f>100/cpi_2005!R24*nominal_wage_A!R24</f>
        <v>1739.6976195997761</v>
      </c>
    </row>
    <row r="25" spans="1:18">
      <c r="A25" t="s">
        <v>109</v>
      </c>
      <c r="B25" t="s">
        <v>114</v>
      </c>
      <c r="C25" s="5">
        <f>100/cpi_2005!C25*nominal_wage_A!C25</f>
        <v>0</v>
      </c>
      <c r="D25" s="5">
        <f>100/cpi_2005!D25*nominal_wage_A!D25</f>
        <v>0</v>
      </c>
      <c r="E25" s="5">
        <f>100/cpi_2005!E25*nominal_wage_A!E25</f>
        <v>0</v>
      </c>
      <c r="F25" s="5">
        <f>100/cpi_2005!F25*nominal_wage_A!F25</f>
        <v>880.55991824526336</v>
      </c>
      <c r="G25" s="5">
        <f>100/cpi_2005!G25*nominal_wage_A!G25</f>
        <v>1070.6567879399624</v>
      </c>
      <c r="H25" s="5">
        <f>100/cpi_2005!H25*nominal_wage_A!H25</f>
        <v>1099.9919264003825</v>
      </c>
      <c r="I25" s="5">
        <f>100/cpi_2005!I25*nominal_wage_A!I25</f>
        <v>1110.7090885052153</v>
      </c>
      <c r="J25" s="5">
        <f>100/cpi_2005!J25*nominal_wage_A!J25</f>
        <v>1163.0168404451579</v>
      </c>
      <c r="K25" s="5">
        <f>100/cpi_2005!K25*nominal_wage_A!K25</f>
        <v>1165.8909806096578</v>
      </c>
      <c r="L25" s="5">
        <f>100/cpi_2005!L25*nominal_wage_A!L25</f>
        <v>1257.481655010733</v>
      </c>
      <c r="M25">
        <f>100/cpi_2005!M25*nominal_wage_A!M25</f>
        <v>1280.9632180660876</v>
      </c>
      <c r="N25">
        <f>100/cpi_2005!N25*nominal_wage_A!N25</f>
        <v>1326.5351572341738</v>
      </c>
      <c r="O25">
        <f>100/cpi_2005!O25*nominal_wage_A!O25</f>
        <v>1605.7922379342076</v>
      </c>
      <c r="P25">
        <f>100/cpi_2005!P25*nominal_wage_A!P25</f>
        <v>1613.0472825108495</v>
      </c>
      <c r="Q25" s="5">
        <f>100/cpi_2005!Q25*nominal_wage_A!Q25</f>
        <v>1593.9144389559983</v>
      </c>
      <c r="R25" s="5">
        <f>100/cpi_2005!R25*nominal_wage_A!R25</f>
        <v>1601.9310790806783</v>
      </c>
    </row>
    <row r="26" spans="1:18">
      <c r="A26" t="s">
        <v>115</v>
      </c>
      <c r="B26" t="s">
        <v>116</v>
      </c>
      <c r="C26">
        <f>100/cpi_2005!C26*nominal_wage_A!C26</f>
        <v>1016.574</v>
      </c>
      <c r="D26">
        <f>100/cpi_2005!D26*nominal_wage_A!D26</f>
        <v>989.23154199291491</v>
      </c>
      <c r="E26">
        <f>100/cpi_2005!E26*nominal_wage_A!E26</f>
        <v>958.37773883569741</v>
      </c>
      <c r="F26">
        <f>100/cpi_2005!F26*nominal_wage_A!F26</f>
        <v>929.67966085605167</v>
      </c>
      <c r="G26">
        <f>100/cpi_2005!G26*nominal_wage_A!G26</f>
        <v>1001.1473015043547</v>
      </c>
      <c r="H26">
        <f>100/cpi_2005!H26*nominal_wage_A!H26</f>
        <v>962.35957689536997</v>
      </c>
      <c r="I26">
        <f>100/cpi_2005!I26*nominal_wage_A!I26</f>
        <v>1219.6569452840479</v>
      </c>
      <c r="J26">
        <f>100/cpi_2005!J26*nominal_wage_A!J26</f>
        <v>1194.1934226308142</v>
      </c>
      <c r="K26">
        <f>100/cpi_2005!K26*nominal_wage_A!K26</f>
        <v>1142.0384939329015</v>
      </c>
      <c r="L26">
        <f>100/cpi_2005!L26*nominal_wage_A!L26</f>
        <v>1188.7589843081262</v>
      </c>
      <c r="M26">
        <f>100/cpi_2005!M26*nominal_wage_A!M26</f>
        <v>1181.4264871949883</v>
      </c>
      <c r="N26">
        <f>100/cpi_2005!N26*nominal_wage_A!N26</f>
        <v>1327.2996805869889</v>
      </c>
      <c r="O26">
        <f>100/cpi_2005!O26*nominal_wage_A!O26</f>
        <v>1504.6644917121896</v>
      </c>
      <c r="P26">
        <f>100/cpi_2005!P26*nominal_wage_A!P26</f>
        <v>1402.2824005840941</v>
      </c>
      <c r="Q26" s="5">
        <f>100/cpi_2005!Q26*nominal_wage_A!Q26</f>
        <v>1538.0757055562181</v>
      </c>
      <c r="R26" s="5">
        <f>100/cpi_2005!R26*nominal_wage_A!R26</f>
        <v>1571.6628478660073</v>
      </c>
    </row>
    <row r="27" spans="1:18">
      <c r="A27" t="s">
        <v>115</v>
      </c>
      <c r="B27" t="s">
        <v>117</v>
      </c>
      <c r="C27">
        <f>100/cpi_2005!C27*nominal_wage_A!C27</f>
        <v>946.55399999999997</v>
      </c>
      <c r="D27">
        <f>100/cpi_2005!D27*nominal_wage_A!D27</f>
        <v>866.08418088353631</v>
      </c>
      <c r="E27">
        <f>100/cpi_2005!E27*nominal_wage_A!E27</f>
        <v>869.60846712145621</v>
      </c>
      <c r="F27">
        <f>100/cpi_2005!F27*nominal_wage_A!F27</f>
        <v>849.9456076433828</v>
      </c>
      <c r="G27">
        <f>100/cpi_2005!G27*nominal_wage_A!G27</f>
        <v>918.73554714483998</v>
      </c>
      <c r="H27">
        <f>100/cpi_2005!H27*nominal_wage_A!H27</f>
        <v>879.51521398948375</v>
      </c>
      <c r="I27">
        <f>100/cpi_2005!I27*nominal_wage_A!I27</f>
        <v>954.27861603890449</v>
      </c>
      <c r="J27">
        <f>100/cpi_2005!J27*nominal_wage_A!J27</f>
        <v>953.0112823037241</v>
      </c>
      <c r="K27">
        <f>100/cpi_2005!K27*nominal_wage_A!K27</f>
        <v>963.14735664800969</v>
      </c>
      <c r="L27">
        <f>100/cpi_2005!L27*nominal_wage_A!L27</f>
        <v>968.85279664492327</v>
      </c>
      <c r="M27">
        <f>100/cpi_2005!M27*nominal_wage_A!M27</f>
        <v>993.32450843196114</v>
      </c>
      <c r="N27">
        <f>100/cpi_2005!N27*nominal_wage_A!N27</f>
        <v>1089.3558344481362</v>
      </c>
      <c r="O27">
        <f>100/cpi_2005!O27*nominal_wage_A!O27</f>
        <v>1120.3412088643909</v>
      </c>
      <c r="P27">
        <f>100/cpi_2005!P27*nominal_wage_A!P27</f>
        <v>1033.4736596548801</v>
      </c>
      <c r="Q27" s="5">
        <f>100/cpi_2005!Q27*nominal_wage_A!Q27</f>
        <v>1073.6820159663234</v>
      </c>
      <c r="R27" s="5">
        <f>100/cpi_2005!R27*nominal_wage_A!R27</f>
        <v>1060.9135848149715</v>
      </c>
    </row>
    <row r="28" spans="1:18">
      <c r="A28" t="s">
        <v>115</v>
      </c>
      <c r="B28" t="s">
        <v>118</v>
      </c>
      <c r="C28">
        <f>100/cpi_2005!C28*nominal_wage_A!C28</f>
        <v>995.51599999999996</v>
      </c>
      <c r="D28">
        <f>100/cpi_2005!D28*nominal_wage_A!D28</f>
        <v>893.4703558935073</v>
      </c>
      <c r="E28">
        <f>100/cpi_2005!E28*nominal_wage_A!E28</f>
        <v>886.13277041357742</v>
      </c>
      <c r="F28">
        <f>100/cpi_2005!F28*nominal_wage_A!F28</f>
        <v>876.79856544930271</v>
      </c>
      <c r="G28">
        <f>100/cpi_2005!G28*nominal_wage_A!G28</f>
        <v>926.66153686145185</v>
      </c>
      <c r="H28">
        <f>100/cpi_2005!H28*nominal_wage_A!H28</f>
        <v>905.73700573632277</v>
      </c>
      <c r="I28">
        <f>100/cpi_2005!I28*nominal_wage_A!I28</f>
        <v>1078.3859662397065</v>
      </c>
      <c r="J28">
        <f>100/cpi_2005!J28*nominal_wage_A!J28</f>
        <v>1068.6500796939022</v>
      </c>
      <c r="K28">
        <f>100/cpi_2005!K28*nominal_wage_A!K28</f>
        <v>1059.6697163765821</v>
      </c>
      <c r="L28">
        <f>100/cpi_2005!L28*nominal_wage_A!L28</f>
        <v>1085.3231619917876</v>
      </c>
      <c r="M28">
        <f>100/cpi_2005!M28*nominal_wage_A!M28</f>
        <v>1112.4472193395613</v>
      </c>
      <c r="N28">
        <f>100/cpi_2005!N28*nominal_wage_A!N28</f>
        <v>1176.3456686403317</v>
      </c>
      <c r="O28">
        <f>100/cpi_2005!O28*nominal_wage_A!O28</f>
        <v>1382.6034028192701</v>
      </c>
      <c r="P28">
        <f>100/cpi_2005!P28*nominal_wage_A!P28</f>
        <v>1340.1739715472786</v>
      </c>
      <c r="Q28" s="5">
        <f>100/cpi_2005!Q28*nominal_wage_A!Q28</f>
        <v>1429.0433687694363</v>
      </c>
      <c r="R28" s="5">
        <f>100/cpi_2005!R28*nominal_wage_A!R28</f>
        <v>1452.372789369613</v>
      </c>
    </row>
    <row r="29" spans="1:18">
      <c r="A29" t="s">
        <v>115</v>
      </c>
      <c r="B29" t="s">
        <v>119</v>
      </c>
      <c r="C29">
        <f>100/cpi_2005!C29*nominal_wage_A!C29</f>
        <v>1119.692</v>
      </c>
      <c r="D29">
        <f>100/cpi_2005!D29*nominal_wage_A!D29</f>
        <v>909.21272438537562</v>
      </c>
      <c r="E29">
        <f>100/cpi_2005!E29*nominal_wage_A!E29</f>
        <v>837.62670687159516</v>
      </c>
      <c r="F29">
        <f>100/cpi_2005!F29*nominal_wage_A!F29</f>
        <v>810.63219159757557</v>
      </c>
      <c r="G29">
        <f>100/cpi_2005!G29*nominal_wage_A!G29</f>
        <v>914.43165299059808</v>
      </c>
      <c r="H29">
        <f>100/cpi_2005!H29*nominal_wage_A!H29</f>
        <v>912.35233225994898</v>
      </c>
      <c r="I29">
        <f>100/cpi_2005!I29*nominal_wage_A!I29</f>
        <v>1062.0225467272633</v>
      </c>
      <c r="J29">
        <f>100/cpi_2005!J29*nominal_wage_A!J29</f>
        <v>1034.0716482736339</v>
      </c>
      <c r="K29">
        <f>100/cpi_2005!K29*nominal_wage_A!K29</f>
        <v>1038.4361814430924</v>
      </c>
      <c r="L29">
        <f>100/cpi_2005!L29*nominal_wage_A!L29</f>
        <v>1066.5201679129677</v>
      </c>
      <c r="M29">
        <f>100/cpi_2005!M29*nominal_wage_A!M29</f>
        <v>1066.4422453874727</v>
      </c>
      <c r="N29">
        <f>100/cpi_2005!N29*nominal_wage_A!N29</f>
        <v>1203.0750093999043</v>
      </c>
      <c r="O29">
        <f>100/cpi_2005!O29*nominal_wage_A!O29</f>
        <v>1350.9144976964374</v>
      </c>
      <c r="P29">
        <f>100/cpi_2005!P29*nominal_wage_A!P29</f>
        <v>1125.7349160594943</v>
      </c>
      <c r="Q29" s="5">
        <f>100/cpi_2005!Q29*nominal_wage_A!Q29</f>
        <v>1191.8643981097521</v>
      </c>
      <c r="R29" s="5">
        <f>100/cpi_2005!R29*nominal_wage_A!R29</f>
        <v>1260.7505057866103</v>
      </c>
    </row>
    <row r="30" spans="1:18">
      <c r="A30" t="s">
        <v>115</v>
      </c>
      <c r="B30" t="s">
        <v>120</v>
      </c>
      <c r="C30">
        <f>100/cpi_2005!C30*nominal_wage_A!C30</f>
        <v>734.09900000000005</v>
      </c>
      <c r="D30">
        <f>100/cpi_2005!D30*nominal_wage_A!D30</f>
        <v>1087.7711685251825</v>
      </c>
      <c r="E30">
        <f>100/cpi_2005!E30*nominal_wage_A!E30</f>
        <v>682.34438305690117</v>
      </c>
      <c r="F30">
        <f>100/cpi_2005!F30*nominal_wage_A!F30</f>
        <v>683.75853329563608</v>
      </c>
      <c r="G30">
        <f>100/cpi_2005!G30*nominal_wage_A!G30</f>
        <v>932.15446270770155</v>
      </c>
      <c r="H30">
        <f>100/cpi_2005!H30*nominal_wage_A!H30</f>
        <v>894.52495217090416</v>
      </c>
      <c r="I30">
        <f>100/cpi_2005!I30*nominal_wage_A!I30</f>
        <v>910.08563317557548</v>
      </c>
      <c r="J30">
        <f>100/cpi_2005!J30*nominal_wage_A!J30</f>
        <v>911.74712640867949</v>
      </c>
      <c r="K30">
        <f>100/cpi_2005!K30*nominal_wage_A!K30</f>
        <v>912.19897244879928</v>
      </c>
      <c r="L30">
        <f>100/cpi_2005!L30*nominal_wage_A!L30</f>
        <v>926.33181676723495</v>
      </c>
      <c r="M30">
        <f>100/cpi_2005!M30*nominal_wage_A!M30</f>
        <v>958.52588610151531</v>
      </c>
      <c r="N30">
        <f>100/cpi_2005!N30*nominal_wage_A!N30</f>
        <v>1139.7196228822511</v>
      </c>
      <c r="O30">
        <f>100/cpi_2005!O30*nominal_wage_A!O30</f>
        <v>1226.29004060633</v>
      </c>
      <c r="P30">
        <f>100/cpi_2005!P30*nominal_wage_A!P30</f>
        <v>1103.6475653888754</v>
      </c>
      <c r="Q30" s="5">
        <f>100/cpi_2005!Q30*nominal_wage_A!Q30</f>
        <v>1199.5066189089894</v>
      </c>
      <c r="R30" s="5">
        <f>100/cpi_2005!R30*nominal_wage_A!R30</f>
        <v>1201.5335537370581</v>
      </c>
    </row>
    <row r="31" spans="1:18">
      <c r="A31" t="s">
        <v>121</v>
      </c>
      <c r="B31" t="s">
        <v>122</v>
      </c>
      <c r="C31">
        <f>100/cpi_2005!C31*nominal_wage_A!C31</f>
        <v>960.53</v>
      </c>
      <c r="D31">
        <f>100/cpi_2005!D31*nominal_wage_A!D31</f>
        <v>1003.4398497863542</v>
      </c>
      <c r="E31">
        <f>100/cpi_2005!E31*nominal_wage_A!E31</f>
        <v>1062.9640339238904</v>
      </c>
      <c r="F31">
        <f>100/cpi_2005!F31*nominal_wage_A!F31</f>
        <v>1075.6800367858618</v>
      </c>
      <c r="G31">
        <f>100/cpi_2005!G31*nominal_wage_A!G31</f>
        <v>1176.4143720404709</v>
      </c>
      <c r="H31">
        <f>100/cpi_2005!H31*nominal_wage_A!H31</f>
        <v>1121.5995586392171</v>
      </c>
      <c r="I31">
        <f>100/cpi_2005!I31*nominal_wage_A!I31</f>
        <v>1201.3859432271061</v>
      </c>
      <c r="J31">
        <f>100/cpi_2005!J31*nominal_wage_A!J31</f>
        <v>1186.0490437437693</v>
      </c>
      <c r="K31">
        <f>100/cpi_2005!K31*nominal_wage_A!K31</f>
        <v>1138.0520058661423</v>
      </c>
      <c r="L31">
        <f>100/cpi_2005!L31*nominal_wage_A!L31</f>
        <v>1131.9554685967094</v>
      </c>
      <c r="M31">
        <f>100/cpi_2005!M31*nominal_wage_A!M31</f>
        <v>1193.8810728092085</v>
      </c>
      <c r="N31">
        <f>100/cpi_2005!N31*nominal_wage_A!N31</f>
        <v>1276.7174962885133</v>
      </c>
      <c r="O31">
        <f>100/cpi_2005!O31*nominal_wage_A!O31</f>
        <v>1262.0009958013156</v>
      </c>
      <c r="P31">
        <f>100/cpi_2005!P31*nominal_wage_A!P31</f>
        <v>1122.3016763411083</v>
      </c>
      <c r="Q31" s="5">
        <f>100/cpi_2005!Q31*nominal_wage_A!Q31</f>
        <v>1227.3375739774292</v>
      </c>
      <c r="R31" s="5">
        <f>100/cpi_2005!R31*nominal_wage_A!R31</f>
        <v>1370.7787384284886</v>
      </c>
    </row>
    <row r="32" spans="1:18">
      <c r="A32" t="s">
        <v>121</v>
      </c>
      <c r="B32" t="s">
        <v>123</v>
      </c>
      <c r="C32">
        <f>100/cpi_2005!C32*nominal_wage_A!C32</f>
        <v>923.95100000000002</v>
      </c>
      <c r="D32">
        <f>100/cpi_2005!D32*nominal_wage_A!D32</f>
        <v>1256.5768369572388</v>
      </c>
      <c r="E32">
        <f>100/cpi_2005!E32*nominal_wage_A!E32</f>
        <v>1016.0463758740684</v>
      </c>
      <c r="F32">
        <f>100/cpi_2005!F32*nominal_wage_A!F32</f>
        <v>985.91349149476821</v>
      </c>
      <c r="G32">
        <f>100/cpi_2005!G32*nominal_wage_A!G32</f>
        <v>1164.9873138675396</v>
      </c>
      <c r="H32">
        <f>100/cpi_2005!H32*nominal_wage_A!H32</f>
        <v>1121.393548424885</v>
      </c>
      <c r="I32">
        <f>100/cpi_2005!I32*nominal_wage_A!I32</f>
        <v>1215.9438437367426</v>
      </c>
      <c r="J32">
        <f>100/cpi_2005!J32*nominal_wage_A!J32</f>
        <v>1226.7460705719363</v>
      </c>
      <c r="K32">
        <f>100/cpi_2005!K32*nominal_wage_A!K32</f>
        <v>1177.2380274068641</v>
      </c>
      <c r="L32">
        <f>100/cpi_2005!L32*nominal_wage_A!L32</f>
        <v>1125.985360408484</v>
      </c>
      <c r="M32">
        <f>100/cpi_2005!M32*nominal_wage_A!M32</f>
        <v>1157.5293941308355</v>
      </c>
      <c r="N32">
        <f>100/cpi_2005!N32*nominal_wage_A!N32</f>
        <v>1186.1449289369805</v>
      </c>
      <c r="O32">
        <f>100/cpi_2005!O32*nominal_wage_A!O32</f>
        <v>1373.5630423337359</v>
      </c>
      <c r="P32">
        <f>100/cpi_2005!P32*nominal_wage_A!P32</f>
        <v>1245.5493591049581</v>
      </c>
      <c r="Q32" s="5">
        <f>100/cpi_2005!Q32*nominal_wage_A!Q32</f>
        <v>1349.293380169252</v>
      </c>
      <c r="R32" s="5">
        <f>100/cpi_2005!R32*nominal_wage_A!R32</f>
        <v>1336.8429991325258</v>
      </c>
    </row>
    <row r="33" spans="1:18">
      <c r="A33" t="s">
        <v>121</v>
      </c>
      <c r="B33" t="s">
        <v>4</v>
      </c>
      <c r="C33">
        <f>100/cpi_2005!C33*nominal_wage_A!C33</f>
        <v>1524.1389999999999</v>
      </c>
      <c r="D33">
        <f>100/cpi_2005!D33*nominal_wage_A!D33</f>
        <v>1578.7455485674163</v>
      </c>
      <c r="E33">
        <f>100/cpi_2005!E33*nominal_wage_A!E33</f>
        <v>1360.3346692065427</v>
      </c>
      <c r="F33">
        <f>100/cpi_2005!F33*nominal_wage_A!F33</f>
        <v>1280.0262029384714</v>
      </c>
      <c r="G33">
        <f>100/cpi_2005!G33*nominal_wage_A!G33</f>
        <v>1532.6859052760842</v>
      </c>
      <c r="H33">
        <f>100/cpi_2005!H33*nominal_wage_A!H33</f>
        <v>1494.6659296935995</v>
      </c>
      <c r="I33">
        <f>100/cpi_2005!I33*nominal_wage_A!I33</f>
        <v>1575.7598576108542</v>
      </c>
      <c r="J33">
        <f>100/cpi_2005!J33*nominal_wage_A!J33</f>
        <v>1567.7935491348551</v>
      </c>
      <c r="K33">
        <f>100/cpi_2005!K33*nominal_wage_A!K33</f>
        <v>1491.4098218022748</v>
      </c>
      <c r="L33">
        <f>100/cpi_2005!L33*nominal_wage_A!L33</f>
        <v>1540.0824804549206</v>
      </c>
      <c r="M33">
        <f>100/cpi_2005!M33*nominal_wage_A!M33</f>
        <v>1625.9760893612761</v>
      </c>
      <c r="N33">
        <f>100/cpi_2005!N33*nominal_wage_A!N33</f>
        <v>1632.4117642372546</v>
      </c>
      <c r="O33">
        <f>100/cpi_2005!O33*nominal_wage_A!O33</f>
        <v>1900.1601500237473</v>
      </c>
      <c r="P33">
        <f>100/cpi_2005!P33*nominal_wage_A!P33</f>
        <v>1686.593657226623</v>
      </c>
      <c r="Q33" s="5">
        <f>100/cpi_2005!Q33*nominal_wage_A!Q33</f>
        <v>1827.5276324707918</v>
      </c>
      <c r="R33" s="5">
        <f>100/cpi_2005!R33*nominal_wage_A!R33</f>
        <v>1813.2201265602544</v>
      </c>
    </row>
    <row r="34" spans="1:18">
      <c r="A34" t="s">
        <v>121</v>
      </c>
      <c r="B34" t="s">
        <v>124</v>
      </c>
      <c r="C34" s="5" t="e">
        <f>100/cpi_2005!C34*nominal_wage_A!C34</f>
        <v>#VALUE!</v>
      </c>
      <c r="D34">
        <f>100/cpi_2005!D34*nominal_wage_A!D34</f>
        <v>1590.8219999999999</v>
      </c>
      <c r="E34">
        <f>100/cpi_2005!E34*nominal_wage_A!E34</f>
        <v>1542.9</v>
      </c>
      <c r="F34">
        <f>100/cpi_2005!F34*nominal_wage_A!F34</f>
        <v>1384.3452819698173</v>
      </c>
      <c r="G34">
        <f>100/cpi_2005!G34*nominal_wage_A!G34</f>
        <v>1514.4227127688312</v>
      </c>
      <c r="H34">
        <f>100/cpi_2005!H34*nominal_wage_A!H34</f>
        <v>1464.1539356103133</v>
      </c>
      <c r="I34">
        <f>100/cpi_2005!I34*nominal_wage_A!I34</f>
        <v>1502.8820512395337</v>
      </c>
      <c r="J34">
        <f>100/cpi_2005!J34*nominal_wage_A!J34</f>
        <v>1473.1708463836508</v>
      </c>
      <c r="K34">
        <f>100/cpi_2005!K34*nominal_wage_A!K34</f>
        <v>1418.115281551889</v>
      </c>
      <c r="L34">
        <f>100/cpi_2005!L34*nominal_wage_A!L34</f>
        <v>1681.7540167007039</v>
      </c>
      <c r="M34">
        <f>100/cpi_2005!M34*nominal_wage_A!M34</f>
        <v>1608.6710432968555</v>
      </c>
      <c r="N34">
        <f>100/cpi_2005!N34*nominal_wage_A!N34</f>
        <v>1607.1037850494295</v>
      </c>
      <c r="O34">
        <f>100/cpi_2005!O34*nominal_wage_A!O34</f>
        <v>1732.6069002553481</v>
      </c>
      <c r="P34">
        <f>100/cpi_2005!P34*nominal_wage_A!P34</f>
        <v>1521.4043527840988</v>
      </c>
      <c r="Q34" s="5">
        <f>100/cpi_2005!Q34*nominal_wage_A!Q34</f>
        <v>1601.4485720436503</v>
      </c>
      <c r="R34" s="5">
        <f>100/cpi_2005!R34*nominal_wage_A!R34</f>
        <v>1653.152269803332</v>
      </c>
    </row>
    <row r="35" spans="1:18">
      <c r="A35" t="s">
        <v>115</v>
      </c>
      <c r="B35" t="s">
        <v>125</v>
      </c>
      <c r="C35" s="5" t="e">
        <f>100/cpi_2005!C35*nominal_wage_A!C35</f>
        <v>#VALUE!</v>
      </c>
      <c r="D35">
        <f>100/cpi_2005!D35*nominal_wage_A!D35</f>
        <v>813.58699999999999</v>
      </c>
      <c r="E35">
        <f>100/cpi_2005!E35*nominal_wage_A!E35</f>
        <v>959.6</v>
      </c>
      <c r="F35">
        <f>100/cpi_2005!F35*nominal_wage_A!F35</f>
        <v>986.85886792452834</v>
      </c>
      <c r="G35">
        <f>100/cpi_2005!G35*nominal_wage_A!G35</f>
        <v>1030.7779517178874</v>
      </c>
      <c r="H35">
        <f>100/cpi_2005!H35*nominal_wage_A!H35</f>
        <v>1019.4507406536563</v>
      </c>
      <c r="I35">
        <f>100/cpi_2005!I35*nominal_wage_A!I35</f>
        <v>1070.6281451703042</v>
      </c>
      <c r="J35">
        <f>100/cpi_2005!J35*nominal_wage_A!J35</f>
        <v>1098.5438978457985</v>
      </c>
      <c r="K35">
        <f>100/cpi_2005!K35*nominal_wage_A!K35</f>
        <v>1091.4099881451873</v>
      </c>
      <c r="L35">
        <f>100/cpi_2005!L35*nominal_wage_A!L35</f>
        <v>1183.0695254480459</v>
      </c>
      <c r="M35">
        <f>100/cpi_2005!M35*nominal_wage_A!M35</f>
        <v>1322.1214887624556</v>
      </c>
      <c r="N35">
        <f>100/cpi_2005!N35*nominal_wage_A!N35</f>
        <v>1377.3505978784017</v>
      </c>
      <c r="O35">
        <f>100/cpi_2005!O35*nominal_wage_A!O35</f>
        <v>1312.2907833230831</v>
      </c>
      <c r="P35">
        <f>100/cpi_2005!P35*nominal_wage_A!P35</f>
        <v>1178.3920163103367</v>
      </c>
      <c r="Q35" s="5">
        <f>100/cpi_2005!Q35*nominal_wage_A!Q35</f>
        <v>1264.2327873749493</v>
      </c>
      <c r="R35" s="5">
        <f>100/cpi_2005!R35*nominal_wage_A!R35</f>
        <v>1279.3400728545196</v>
      </c>
    </row>
    <row r="36" spans="1:18">
      <c r="A36" t="s">
        <v>159</v>
      </c>
      <c r="B36" t="s">
        <v>157</v>
      </c>
      <c r="C36">
        <f>100/cpi_2005!C36*nominal_wage_A!C36</f>
        <v>914.84900000000005</v>
      </c>
      <c r="D36">
        <f>100/cpi_2005!D36*nominal_wage_A!D36</f>
        <v>929.65103189493425</v>
      </c>
      <c r="E36">
        <f>100/cpi_2005!E36*nominal_wage_A!E36</f>
        <v>923.38882643194347</v>
      </c>
      <c r="F36">
        <f>100/cpi_2005!F36*nominal_wage_A!F36</f>
        <v>892.92606877200342</v>
      </c>
      <c r="G36">
        <f>100/cpi_2005!G36*nominal_wage_A!G36</f>
        <v>999.30615241286341</v>
      </c>
      <c r="H36">
        <f>100/cpi_2005!H36*nominal_wage_A!H36</f>
        <v>964.33925986717486</v>
      </c>
      <c r="I36">
        <f>100/cpi_2005!I36*nominal_wage_A!I36</f>
        <v>1049.1380174387816</v>
      </c>
      <c r="J36">
        <f>100/cpi_2005!J36*nominal_wage_A!J36</f>
        <v>1052.6966368115748</v>
      </c>
      <c r="K36">
        <f>100/cpi_2005!K36*nominal_wage_A!K36</f>
        <v>1024.385540101759</v>
      </c>
      <c r="L36">
        <f>100/cpi_2005!L36*nominal_wage_A!L36</f>
        <v>1069.2427749680464</v>
      </c>
      <c r="M36">
        <f>100/cpi_2005!M36*nominal_wage_A!M36</f>
        <v>1087.1966896403803</v>
      </c>
      <c r="N36">
        <f>100/cpi_2005!N36*nominal_wage_A!N36</f>
        <v>1161.2471849072153</v>
      </c>
      <c r="O36">
        <f>100/cpi_2005!O36*nominal_wage_A!O36</f>
        <v>1389.0848194231355</v>
      </c>
      <c r="P36">
        <f>100/cpi_2005!P36*nominal_wage_A!P36</f>
        <v>1304.5137628260234</v>
      </c>
      <c r="Q36" s="5">
        <f>100/cpi_2005!Q36*nominal_wage_A!Q36</f>
        <v>1351.2810097189317</v>
      </c>
      <c r="R36" s="5">
        <f>100/cpi_2005!R36*nominal_wage_A!R36</f>
        <v>1389.2491358949183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R36"/>
  <sheetViews>
    <sheetView tabSelected="1" zoomScale="55" zoomScaleNormal="5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V31" sqref="V3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VLOOKUP($B2,OLAH!$Y$4:$AO$38,2,FALSE)</f>
        <v>1080.373</v>
      </c>
      <c r="D2">
        <f>VLOOKUP($B2,OLAH!$Y$4:$AO$38,3,FALSE)</f>
        <v>1180.588</v>
      </c>
      <c r="E2">
        <f>VLOOKUP($B2,OLAH!$Y$4:$AO$38,4,FALSE)</f>
        <v>1119.7</v>
      </c>
      <c r="F2">
        <f>VLOOKUP($B2,OLAH!$Y$4:$AO$38,5,FALSE)</f>
        <v>1170.0999999999999</v>
      </c>
      <c r="G2">
        <f>VLOOKUP($B2,OLAH!$Y$4:$AO$38,6,FALSE)</f>
        <v>1296.5999999999999</v>
      </c>
      <c r="H2">
        <f>VLOOKUP($B2,OLAH!$Y$4:$AO$38,7,FALSE)</f>
        <v>1356.6</v>
      </c>
      <c r="I2">
        <f>VLOOKUP($B2,OLAH!$Y$4:$AO$38,8,FALSE)</f>
        <v>1385</v>
      </c>
      <c r="J2">
        <f>VLOOKUP($B2,OLAH!$Y$4:$AO$38,9,FALSE)</f>
        <v>1446</v>
      </c>
      <c r="K2">
        <f>VLOOKUP($B2,OLAH!$Y$4:$AO$38,10,FALSE)</f>
        <v>1511.9</v>
      </c>
      <c r="L2">
        <f>VLOOKUP($B2,OLAH!$Y$4:$AO$38,11,FALSE)</f>
        <v>1543.9</v>
      </c>
      <c r="M2">
        <f>VLOOKUP($B2,OLAH!$Y$4:$AO$38,12,FALSE)</f>
        <v>1607.7</v>
      </c>
      <c r="N2">
        <f>VLOOKUP($B2,OLAH!$Y$4:$AO$38,13,FALSE)</f>
        <v>1758.9</v>
      </c>
      <c r="O2">
        <f>VLOOKUP($B2,OLAH!$Y$4:$AO$38,14,FALSE)</f>
        <v>2143.1999999999998</v>
      </c>
      <c r="P2">
        <f>VLOOKUP($B2,OLAH!$Y$4:$AO$38,15,FALSE)</f>
        <v>1985.4</v>
      </c>
      <c r="Q2">
        <f>VLOOKUP($B2,OLAH!$Y$4:$AO$38,16,FALSE)</f>
        <v>2247.6</v>
      </c>
      <c r="R2">
        <f>VLOOKUP($B2,OLAH!$Y$4:$AO$38,17,FALSE)</f>
        <v>2384</v>
      </c>
    </row>
    <row r="3" spans="1:18">
      <c r="A3" t="s">
        <v>88</v>
      </c>
      <c r="B3" t="s">
        <v>90</v>
      </c>
      <c r="C3">
        <f>VLOOKUP($B3,OLAH!$Y$4:$AO$38,2,FALSE)</f>
        <v>781.04899999999998</v>
      </c>
      <c r="D3">
        <f>VLOOKUP($B3,OLAH!$Y$4:$AO$38,3,FALSE)</f>
        <v>855.66099999999994</v>
      </c>
      <c r="E3">
        <f>VLOOKUP($B3,OLAH!$Y$4:$AO$38,4,FALSE)</f>
        <v>931.9</v>
      </c>
      <c r="F3">
        <f>VLOOKUP($B3,OLAH!$Y$4:$AO$38,5,FALSE)</f>
        <v>969.9</v>
      </c>
      <c r="G3">
        <f>VLOOKUP($B3,OLAH!$Y$4:$AO$38,6,FALSE)</f>
        <v>1138.3</v>
      </c>
      <c r="H3">
        <f>VLOOKUP($B3,OLAH!$Y$4:$AO$38,7,FALSE)</f>
        <v>1184.5</v>
      </c>
      <c r="I3">
        <f>VLOOKUP($B3,OLAH!$Y$4:$AO$38,8,FALSE)</f>
        <v>1318.3</v>
      </c>
      <c r="J3">
        <f>VLOOKUP($B3,OLAH!$Y$4:$AO$38,9,FALSE)</f>
        <v>1373.5</v>
      </c>
      <c r="K3">
        <f>VLOOKUP($B3,OLAH!$Y$4:$AO$38,10,FALSE)</f>
        <v>1485.9</v>
      </c>
      <c r="L3">
        <f>VLOOKUP($B3,OLAH!$Y$4:$AO$38,11,FALSE)</f>
        <v>1566.5</v>
      </c>
      <c r="M3">
        <f>VLOOKUP($B3,OLAH!$Y$4:$AO$38,12,FALSE)</f>
        <v>1658</v>
      </c>
      <c r="N3">
        <f>VLOOKUP($B3,OLAH!$Y$4:$AO$38,13,FALSE)</f>
        <v>1776.8</v>
      </c>
      <c r="O3">
        <f>VLOOKUP($B3,OLAH!$Y$4:$AO$38,14,FALSE)</f>
        <v>2129.3000000000002</v>
      </c>
      <c r="P3">
        <f>VLOOKUP($B3,OLAH!$Y$4:$AO$38,15,FALSE)</f>
        <v>2020</v>
      </c>
      <c r="Q3">
        <f>VLOOKUP($B3,OLAH!$Y$4:$AO$38,16,FALSE)</f>
        <v>2223.9</v>
      </c>
      <c r="R3">
        <f>VLOOKUP($B3,OLAH!$Y$4:$AO$38,17,FALSE)</f>
        <v>2301</v>
      </c>
    </row>
    <row r="4" spans="1:18">
      <c r="A4" t="s">
        <v>88</v>
      </c>
      <c r="B4" t="s">
        <v>91</v>
      </c>
      <c r="C4">
        <f>VLOOKUP($B4,OLAH!$Y$4:$AO$38,2,FALSE)</f>
        <v>1078.998</v>
      </c>
      <c r="D4">
        <f>VLOOKUP($B4,OLAH!$Y$4:$AO$38,3,FALSE)</f>
        <v>994.71699999999998</v>
      </c>
      <c r="E4">
        <f>VLOOKUP($B4,OLAH!$Y$4:$AO$38,4,FALSE)</f>
        <v>913.5</v>
      </c>
      <c r="F4">
        <f>VLOOKUP($B4,OLAH!$Y$4:$AO$38,5,FALSE)</f>
        <v>1008.9</v>
      </c>
      <c r="G4">
        <f>VLOOKUP($B4,OLAH!$Y$4:$AO$38,6,FALSE)</f>
        <v>1122.4000000000001</v>
      </c>
      <c r="H4">
        <f>VLOOKUP($B4,OLAH!$Y$4:$AO$38,7,FALSE)</f>
        <v>1200.5999999999999</v>
      </c>
      <c r="I4">
        <f>VLOOKUP($B4,OLAH!$Y$4:$AO$38,8,FALSE)</f>
        <v>1385</v>
      </c>
      <c r="J4">
        <f>VLOOKUP($B4,OLAH!$Y$4:$AO$38,9,FALSE)</f>
        <v>1500.6</v>
      </c>
      <c r="K4">
        <f>VLOOKUP($B4,OLAH!$Y$4:$AO$38,10,FALSE)</f>
        <v>1558</v>
      </c>
      <c r="L4">
        <f>VLOOKUP($B4,OLAH!$Y$4:$AO$38,11,FALSE)</f>
        <v>1668.1</v>
      </c>
      <c r="M4">
        <f>VLOOKUP($B4,OLAH!$Y$4:$AO$38,12,FALSE)</f>
        <v>1678</v>
      </c>
      <c r="N4">
        <f>VLOOKUP($B4,OLAH!$Y$4:$AO$38,13,FALSE)</f>
        <v>1805.6</v>
      </c>
      <c r="O4">
        <f>VLOOKUP($B4,OLAH!$Y$4:$AO$38,14,FALSE)</f>
        <v>2220.6</v>
      </c>
      <c r="P4">
        <f>VLOOKUP($B4,OLAH!$Y$4:$AO$38,15,FALSE)</f>
        <v>2187.9</v>
      </c>
      <c r="Q4">
        <f>VLOOKUP($B4,OLAH!$Y$4:$AO$38,16,FALSE)</f>
        <v>2330.1999999999998</v>
      </c>
      <c r="R4">
        <f>VLOOKUP($B4,OLAH!$Y$4:$AO$38,17,FALSE)</f>
        <v>2511.6999999999998</v>
      </c>
    </row>
    <row r="5" spans="1:18">
      <c r="A5" t="s">
        <v>88</v>
      </c>
      <c r="B5" t="s">
        <v>92</v>
      </c>
      <c r="C5">
        <f>VLOOKUP($B5,OLAH!$Y$4:$AO$38,2,FALSE)</f>
        <v>1183.7059999999999</v>
      </c>
      <c r="D5">
        <f>VLOOKUP($B5,OLAH!$Y$4:$AO$38,3,FALSE)</f>
        <v>1159.9559999999999</v>
      </c>
      <c r="E5">
        <f>VLOOKUP($B5,OLAH!$Y$4:$AO$38,4,FALSE)</f>
        <v>1113.3</v>
      </c>
      <c r="F5">
        <f>VLOOKUP($B5,OLAH!$Y$4:$AO$38,5,FALSE)</f>
        <v>1204.0999999999999</v>
      </c>
      <c r="G5">
        <f>VLOOKUP($B5,OLAH!$Y$4:$AO$38,6,FALSE)</f>
        <v>1266.4000000000001</v>
      </c>
      <c r="H5">
        <f>VLOOKUP($B5,OLAH!$Y$4:$AO$38,7,FALSE)</f>
        <v>1314.2</v>
      </c>
      <c r="I5">
        <f>VLOOKUP($B5,OLAH!$Y$4:$AO$38,8,FALSE)</f>
        <v>1634.7</v>
      </c>
      <c r="J5">
        <f>VLOOKUP($B5,OLAH!$Y$4:$AO$38,9,FALSE)</f>
        <v>1711.9</v>
      </c>
      <c r="K5">
        <f>VLOOKUP($B5,OLAH!$Y$4:$AO$38,10,FALSE)</f>
        <v>1805.7</v>
      </c>
      <c r="L5">
        <f>VLOOKUP($B5,OLAH!$Y$4:$AO$38,11,FALSE)</f>
        <v>2013.7</v>
      </c>
      <c r="M5">
        <f>VLOOKUP($B5,OLAH!$Y$4:$AO$38,12,FALSE)</f>
        <v>1977.5</v>
      </c>
      <c r="N5">
        <f>VLOOKUP($B5,OLAH!$Y$4:$AO$38,13,FALSE)</f>
        <v>2134</v>
      </c>
      <c r="O5">
        <f>VLOOKUP($B5,OLAH!$Y$4:$AO$38,14,FALSE)</f>
        <v>2343.8000000000002</v>
      </c>
      <c r="P5">
        <f>VLOOKUP($B5,OLAH!$Y$4:$AO$38,15,FALSE)</f>
        <v>2150.4</v>
      </c>
      <c r="Q5">
        <f>VLOOKUP($B5,OLAH!$Y$4:$AO$38,16,FALSE)</f>
        <v>2475.6999999999998</v>
      </c>
      <c r="R5">
        <f>VLOOKUP($B5,OLAH!$Y$4:$AO$38,17,FALSE)</f>
        <v>2572.6</v>
      </c>
    </row>
    <row r="6" spans="1:18">
      <c r="A6" t="s">
        <v>88</v>
      </c>
      <c r="B6" t="s">
        <v>139</v>
      </c>
      <c r="C6" s="5">
        <f>VLOOKUP($B6,OLAH!$Y$4:$AO$38,2,FALSE)</f>
        <v>0</v>
      </c>
      <c r="D6">
        <f>VLOOKUP($B6,OLAH!$Y$4:$AO$38,3,FALSE)</f>
        <v>1313.88</v>
      </c>
      <c r="E6">
        <f>VLOOKUP($B6,OLAH!$Y$4:$AO$38,4,FALSE)</f>
        <v>1493.6</v>
      </c>
      <c r="F6">
        <f>VLOOKUP($B6,OLAH!$Y$4:$AO$38,5,FALSE)</f>
        <v>1564.5</v>
      </c>
      <c r="G6">
        <f>VLOOKUP($B6,OLAH!$Y$4:$AO$38,6,FALSE)</f>
        <v>1778.9</v>
      </c>
      <c r="H6">
        <f>VLOOKUP($B6,OLAH!$Y$4:$AO$38,7,FALSE)</f>
        <v>1853.4</v>
      </c>
      <c r="I6">
        <f>VLOOKUP($B6,OLAH!$Y$4:$AO$38,8,FALSE)</f>
        <v>2142</v>
      </c>
      <c r="J6">
        <f>VLOOKUP($B6,OLAH!$Y$4:$AO$38,9,FALSE)</f>
        <v>2243.6999999999998</v>
      </c>
      <c r="K6">
        <f>VLOOKUP($B6,OLAH!$Y$4:$AO$38,10,FALSE)</f>
        <v>2308.8000000000002</v>
      </c>
      <c r="L6">
        <f>VLOOKUP($B6,OLAH!$Y$4:$AO$38,11,FALSE)</f>
        <v>2693.8</v>
      </c>
      <c r="M6">
        <f>VLOOKUP($B6,OLAH!$Y$4:$AO$38,12,FALSE)</f>
        <v>3326.4</v>
      </c>
      <c r="N6">
        <f>VLOOKUP($B6,OLAH!$Y$4:$AO$38,13,FALSE)</f>
        <v>3410.8</v>
      </c>
      <c r="O6">
        <f>VLOOKUP($B6,OLAH!$Y$4:$AO$38,14,FALSE)</f>
        <v>3291.6</v>
      </c>
      <c r="P6">
        <f>VLOOKUP($B6,OLAH!$Y$4:$AO$38,15,FALSE)</f>
        <v>3449.1</v>
      </c>
      <c r="Q6">
        <f>VLOOKUP($B6,OLAH!$Y$4:$AO$38,16,FALSE)</f>
        <v>3503</v>
      </c>
      <c r="R6">
        <f>VLOOKUP($B6,OLAH!$Y$4:$AO$38,17,FALSE)</f>
        <v>3891.5</v>
      </c>
    </row>
    <row r="7" spans="1:18">
      <c r="A7" t="s">
        <v>88</v>
      </c>
      <c r="B7" t="s">
        <v>93</v>
      </c>
      <c r="C7">
        <f>VLOOKUP($B7,OLAH!$Y$4:$AO$38,2,FALSE)</f>
        <v>964.40099999999995</v>
      </c>
      <c r="D7">
        <f>VLOOKUP($B7,OLAH!$Y$4:$AO$38,3,FALSE)</f>
        <v>1047.712</v>
      </c>
      <c r="E7">
        <f>VLOOKUP($B7,OLAH!$Y$4:$AO$38,4,FALSE)</f>
        <v>861.6</v>
      </c>
      <c r="F7">
        <f>VLOOKUP($B7,OLAH!$Y$4:$AO$38,5,FALSE)</f>
        <v>907.2</v>
      </c>
      <c r="G7">
        <f>VLOOKUP($B7,OLAH!$Y$4:$AO$38,6,FALSE)</f>
        <v>1104.4000000000001</v>
      </c>
      <c r="H7">
        <f>VLOOKUP($B7,OLAH!$Y$4:$AO$38,7,FALSE)</f>
        <v>1200.2</v>
      </c>
      <c r="I7">
        <f>VLOOKUP($B7,OLAH!$Y$4:$AO$38,8,FALSE)</f>
        <v>1247</v>
      </c>
      <c r="J7">
        <f>VLOOKUP($B7,OLAH!$Y$4:$AO$38,9,FALSE)</f>
        <v>1331.3</v>
      </c>
      <c r="K7">
        <f>VLOOKUP($B7,OLAH!$Y$4:$AO$38,10,FALSE)</f>
        <v>1442.1</v>
      </c>
      <c r="L7">
        <f>VLOOKUP($B7,OLAH!$Y$4:$AO$38,11,FALSE)</f>
        <v>1676.2</v>
      </c>
      <c r="M7">
        <f>VLOOKUP($B7,OLAH!$Y$4:$AO$38,12,FALSE)</f>
        <v>1739.9</v>
      </c>
      <c r="N7">
        <f>VLOOKUP($B7,OLAH!$Y$4:$AO$38,13,FALSE)</f>
        <v>1857</v>
      </c>
      <c r="O7">
        <f>VLOOKUP($B7,OLAH!$Y$4:$AO$38,14,FALSE)</f>
        <v>2057.9</v>
      </c>
      <c r="P7">
        <f>VLOOKUP($B7,OLAH!$Y$4:$AO$38,15,FALSE)</f>
        <v>1975.1</v>
      </c>
      <c r="Q7">
        <f>VLOOKUP($B7,OLAH!$Y$4:$AO$38,16,FALSE)</f>
        <v>2150.5</v>
      </c>
      <c r="R7">
        <f>VLOOKUP($B7,OLAH!$Y$4:$AO$38,17,FALSE)</f>
        <v>2271.6</v>
      </c>
    </row>
    <row r="8" spans="1:18">
      <c r="A8" t="s">
        <v>88</v>
      </c>
      <c r="B8" t="s">
        <v>94</v>
      </c>
      <c r="C8">
        <f>VLOOKUP($B8,OLAH!$Y$4:$AO$38,2,FALSE)</f>
        <v>805.03499999999997</v>
      </c>
      <c r="D8">
        <f>VLOOKUP($B8,OLAH!$Y$4:$AO$38,3,FALSE)</f>
        <v>829.89499999999998</v>
      </c>
      <c r="E8">
        <f>VLOOKUP($B8,OLAH!$Y$4:$AO$38,4,FALSE)</f>
        <v>917.1</v>
      </c>
      <c r="F8">
        <f>VLOOKUP($B8,OLAH!$Y$4:$AO$38,5,FALSE)</f>
        <v>1024.3</v>
      </c>
      <c r="G8">
        <f>VLOOKUP($B8,OLAH!$Y$4:$AO$38,6,FALSE)</f>
        <v>1164.9000000000001</v>
      </c>
      <c r="H8">
        <f>VLOOKUP($B8,OLAH!$Y$4:$AO$38,7,FALSE)</f>
        <v>1233.2</v>
      </c>
      <c r="I8">
        <f>VLOOKUP($B8,OLAH!$Y$4:$AO$38,8,FALSE)</f>
        <v>1375.8</v>
      </c>
      <c r="J8">
        <f>VLOOKUP($B8,OLAH!$Y$4:$AO$38,9,FALSE)</f>
        <v>1486.7</v>
      </c>
      <c r="K8">
        <f>VLOOKUP($B8,OLAH!$Y$4:$AO$38,10,FALSE)</f>
        <v>1554.5</v>
      </c>
      <c r="L8">
        <f>VLOOKUP($B8,OLAH!$Y$4:$AO$38,11,FALSE)</f>
        <v>1671.4</v>
      </c>
      <c r="M8">
        <f>VLOOKUP($B8,OLAH!$Y$4:$AO$38,12,FALSE)</f>
        <v>1731.8</v>
      </c>
      <c r="N8">
        <f>VLOOKUP($B8,OLAH!$Y$4:$AO$38,13,FALSE)</f>
        <v>1845.8</v>
      </c>
      <c r="O8">
        <f>VLOOKUP($B8,OLAH!$Y$4:$AO$38,14,FALSE)</f>
        <v>2166.1</v>
      </c>
      <c r="P8">
        <f>VLOOKUP($B8,OLAH!$Y$4:$AO$38,15,FALSE)</f>
        <v>2081</v>
      </c>
      <c r="Q8">
        <f>VLOOKUP($B8,OLAH!$Y$4:$AO$38,16,FALSE)</f>
        <v>2192.4</v>
      </c>
      <c r="R8">
        <f>VLOOKUP($B8,OLAH!$Y$4:$AO$38,17,FALSE)</f>
        <v>2244.3000000000002</v>
      </c>
    </row>
    <row r="9" spans="1:18">
      <c r="A9" t="s">
        <v>88</v>
      </c>
      <c r="B9" t="s">
        <v>95</v>
      </c>
      <c r="C9">
        <f>VLOOKUP($B9,OLAH!$Y$4:$AO$38,2,FALSE)</f>
        <v>762.601</v>
      </c>
      <c r="D9">
        <f>VLOOKUP($B9,OLAH!$Y$4:$AO$38,3,FALSE)</f>
        <v>928.96199999999999</v>
      </c>
      <c r="E9">
        <f>VLOOKUP($B9,OLAH!$Y$4:$AO$38,4,FALSE)</f>
        <v>880.4</v>
      </c>
      <c r="F9">
        <f>VLOOKUP($B9,OLAH!$Y$4:$AO$38,5,FALSE)</f>
        <v>943.2</v>
      </c>
      <c r="G9">
        <f>VLOOKUP($B9,OLAH!$Y$4:$AO$38,6,FALSE)</f>
        <v>1055.8</v>
      </c>
      <c r="H9">
        <f>VLOOKUP($B9,OLAH!$Y$4:$AO$38,7,FALSE)</f>
        <v>1087.0999999999999</v>
      </c>
      <c r="I9">
        <f>VLOOKUP($B9,OLAH!$Y$4:$AO$38,8,FALSE)</f>
        <v>1329.6</v>
      </c>
      <c r="J9">
        <f>VLOOKUP($B9,OLAH!$Y$4:$AO$38,9,FALSE)</f>
        <v>1417.9</v>
      </c>
      <c r="K9">
        <f>VLOOKUP($B9,OLAH!$Y$4:$AO$38,10,FALSE)</f>
        <v>1481.4</v>
      </c>
      <c r="L9">
        <f>VLOOKUP($B9,OLAH!$Y$4:$AO$38,11,FALSE)</f>
        <v>1509.8</v>
      </c>
      <c r="M9">
        <f>VLOOKUP($B9,OLAH!$Y$4:$AO$38,12,FALSE)</f>
        <v>1700.9</v>
      </c>
      <c r="N9">
        <f>VLOOKUP($B9,OLAH!$Y$4:$AO$38,13,FALSE)</f>
        <v>1834.3</v>
      </c>
      <c r="O9">
        <f>VLOOKUP($B9,OLAH!$Y$4:$AO$38,14,FALSE)</f>
        <v>1996.9</v>
      </c>
      <c r="P9">
        <f>VLOOKUP($B9,OLAH!$Y$4:$AO$38,15,FALSE)</f>
        <v>1942.4</v>
      </c>
      <c r="Q9">
        <f>VLOOKUP($B9,OLAH!$Y$4:$AO$38,16,FALSE)</f>
        <v>2072.6999999999998</v>
      </c>
      <c r="R9">
        <f>VLOOKUP($B9,OLAH!$Y$4:$AO$38,17,FALSE)</f>
        <v>2130</v>
      </c>
    </row>
    <row r="10" spans="1:18">
      <c r="A10" t="s">
        <v>88</v>
      </c>
      <c r="B10" t="s">
        <v>96</v>
      </c>
      <c r="C10">
        <f>VLOOKUP($B10,OLAH!$Y$4:$AO$38,2,FALSE)</f>
        <v>880.30399999999997</v>
      </c>
      <c r="D10">
        <f>VLOOKUP($B10,OLAH!$Y$4:$AO$38,3,FALSE)</f>
        <v>1000.876</v>
      </c>
      <c r="E10">
        <f>VLOOKUP($B10,OLAH!$Y$4:$AO$38,4,FALSE)</f>
        <v>937.7</v>
      </c>
      <c r="F10">
        <f>VLOOKUP($B10,OLAH!$Y$4:$AO$38,5,FALSE)</f>
        <v>987</v>
      </c>
      <c r="G10">
        <f>VLOOKUP($B10,OLAH!$Y$4:$AO$38,6,FALSE)</f>
        <v>1153.5999999999999</v>
      </c>
      <c r="H10">
        <f>VLOOKUP($B10,OLAH!$Y$4:$AO$38,7,FALSE)</f>
        <v>1219.5</v>
      </c>
      <c r="I10">
        <f>VLOOKUP($B10,OLAH!$Y$4:$AO$38,8,FALSE)</f>
        <v>1478</v>
      </c>
      <c r="J10">
        <f>VLOOKUP($B10,OLAH!$Y$4:$AO$38,9,FALSE)</f>
        <v>1573.3</v>
      </c>
      <c r="K10">
        <f>VLOOKUP($B10,OLAH!$Y$4:$AO$38,10,FALSE)</f>
        <v>1665.4</v>
      </c>
      <c r="L10">
        <f>VLOOKUP($B10,OLAH!$Y$4:$AO$38,11,FALSE)</f>
        <v>1870.1</v>
      </c>
      <c r="M10">
        <f>VLOOKUP($B10,OLAH!$Y$4:$AO$38,12,FALSE)</f>
        <v>1919.7</v>
      </c>
      <c r="N10">
        <f>VLOOKUP($B10,OLAH!$Y$4:$AO$38,13,FALSE)</f>
        <v>2131.4</v>
      </c>
      <c r="O10">
        <f>VLOOKUP($B10,OLAH!$Y$4:$AO$38,14,FALSE)</f>
        <v>2391.8000000000002</v>
      </c>
      <c r="P10">
        <f>VLOOKUP($B10,OLAH!$Y$4:$AO$38,15,FALSE)</f>
        <v>2431.8000000000002</v>
      </c>
      <c r="Q10">
        <f>VLOOKUP($B10,OLAH!$Y$4:$AO$38,16,FALSE)</f>
        <v>2671.1</v>
      </c>
      <c r="R10">
        <f>VLOOKUP($B10,OLAH!$Y$4:$AO$38,17,FALSE)</f>
        <v>2799.7</v>
      </c>
    </row>
    <row r="11" spans="1:18">
      <c r="A11" t="s">
        <v>88</v>
      </c>
      <c r="B11" t="s">
        <v>97</v>
      </c>
      <c r="C11">
        <f>VLOOKUP($B11,OLAH!$Y$4:$AO$38,2,FALSE)</f>
        <v>681.178</v>
      </c>
      <c r="D11">
        <f>VLOOKUP($B11,OLAH!$Y$4:$AO$38,3,FALSE)</f>
        <v>668.36300000000006</v>
      </c>
      <c r="E11">
        <f>VLOOKUP($B11,OLAH!$Y$4:$AO$38,4,FALSE)</f>
        <v>675</v>
      </c>
      <c r="F11">
        <f>VLOOKUP($B11,OLAH!$Y$4:$AO$38,5,FALSE)</f>
        <v>733.9</v>
      </c>
      <c r="G11">
        <f>VLOOKUP($B11,OLAH!$Y$4:$AO$38,6,FALSE)</f>
        <v>813.6</v>
      </c>
      <c r="H11">
        <f>VLOOKUP($B11,OLAH!$Y$4:$AO$38,7,FALSE)</f>
        <v>859.8</v>
      </c>
      <c r="I11">
        <f>VLOOKUP($B11,OLAH!$Y$4:$AO$38,8,FALSE)</f>
        <v>1001.2</v>
      </c>
      <c r="J11">
        <f>VLOOKUP($B11,OLAH!$Y$4:$AO$38,9,FALSE)</f>
        <v>1088.4000000000001</v>
      </c>
      <c r="K11">
        <f>VLOOKUP($B11,OLAH!$Y$4:$AO$38,10,FALSE)</f>
        <v>1159.5</v>
      </c>
      <c r="L11">
        <f>VLOOKUP($B11,OLAH!$Y$4:$AO$38,11,FALSE)</f>
        <v>1305.5999999999999</v>
      </c>
      <c r="M11">
        <f>VLOOKUP($B11,OLAH!$Y$4:$AO$38,12,FALSE)</f>
        <v>1470</v>
      </c>
      <c r="N11">
        <f>VLOOKUP($B11,OLAH!$Y$4:$AO$38,13,FALSE)</f>
        <v>1615</v>
      </c>
      <c r="O11">
        <f>VLOOKUP($B11,OLAH!$Y$4:$AO$38,14,FALSE)</f>
        <v>1877.2</v>
      </c>
      <c r="P11">
        <f>VLOOKUP($B11,OLAH!$Y$4:$AO$38,15,FALSE)</f>
        <v>1887.6</v>
      </c>
      <c r="Q11">
        <f>VLOOKUP($B11,OLAH!$Y$4:$AO$38,16,FALSE)</f>
        <v>1980.7</v>
      </c>
      <c r="R11">
        <f>VLOOKUP($B11,OLAH!$Y$4:$AO$38,17,FALSE)</f>
        <v>2066.6999999999998</v>
      </c>
    </row>
    <row r="12" spans="1:18">
      <c r="A12" t="s">
        <v>98</v>
      </c>
      <c r="B12" t="s">
        <v>99</v>
      </c>
      <c r="C12">
        <f>VLOOKUP($B12,OLAH!$Y$4:$AO$38,2,FALSE)</f>
        <v>1087.1500000000001</v>
      </c>
      <c r="D12">
        <f>VLOOKUP($B12,OLAH!$Y$4:$AO$38,3,FALSE)</f>
        <v>1226.1389999999999</v>
      </c>
      <c r="E12">
        <f>VLOOKUP($B12,OLAH!$Y$4:$AO$38,4,FALSE)</f>
        <v>1471.5</v>
      </c>
      <c r="F12">
        <f>VLOOKUP($B12,OLAH!$Y$4:$AO$38,5,FALSE)</f>
        <v>1590.1</v>
      </c>
      <c r="G12">
        <f>VLOOKUP($B12,OLAH!$Y$4:$AO$38,6,FALSE)</f>
        <v>1861.6</v>
      </c>
      <c r="H12">
        <f>VLOOKUP($B12,OLAH!$Y$4:$AO$38,7,FALSE)</f>
        <v>1882.3</v>
      </c>
      <c r="I12">
        <f>VLOOKUP($B12,OLAH!$Y$4:$AO$38,8,FALSE)</f>
        <v>2002.2</v>
      </c>
      <c r="J12">
        <f>VLOOKUP($B12,OLAH!$Y$4:$AO$38,9,FALSE)</f>
        <v>2115.4</v>
      </c>
      <c r="K12">
        <f>VLOOKUP($B12,OLAH!$Y$4:$AO$38,10,FALSE)</f>
        <v>2256.4</v>
      </c>
      <c r="L12">
        <f>VLOOKUP($B12,OLAH!$Y$4:$AO$38,11,FALSE)</f>
        <v>2792.1</v>
      </c>
      <c r="M12">
        <f>VLOOKUP($B12,OLAH!$Y$4:$AO$38,12,FALSE)</f>
        <v>2858.9</v>
      </c>
      <c r="N12">
        <f>VLOOKUP($B12,OLAH!$Y$4:$AO$38,13,FALSE)</f>
        <v>3117.7</v>
      </c>
      <c r="O12">
        <f>VLOOKUP($B12,OLAH!$Y$4:$AO$38,14,FALSE)</f>
        <v>3976.4</v>
      </c>
      <c r="P12">
        <f>VLOOKUP($B12,OLAH!$Y$4:$AO$38,15,FALSE)</f>
        <v>3985.4</v>
      </c>
      <c r="Q12">
        <f>VLOOKUP($B12,OLAH!$Y$4:$AO$38,16,FALSE)</f>
        <v>4413.6000000000004</v>
      </c>
      <c r="R12">
        <f>VLOOKUP($B12,OLAH!$Y$4:$AO$38,17,FALSE)</f>
        <v>4502.8999999999996</v>
      </c>
    </row>
    <row r="13" spans="1:18">
      <c r="A13" t="s">
        <v>98</v>
      </c>
      <c r="B13" t="s">
        <v>100</v>
      </c>
      <c r="C13">
        <f>VLOOKUP($B13,OLAH!$Y$4:$AO$38,2,FALSE)</f>
        <v>1067.6120000000001</v>
      </c>
      <c r="D13">
        <f>VLOOKUP($B13,OLAH!$Y$4:$AO$38,3,FALSE)</f>
        <v>1107.489</v>
      </c>
      <c r="E13">
        <f>VLOOKUP($B13,OLAH!$Y$4:$AO$38,4,FALSE)</f>
        <v>1052</v>
      </c>
      <c r="F13">
        <f>VLOOKUP($B13,OLAH!$Y$4:$AO$38,5,FALSE)</f>
        <v>1128.5999999999999</v>
      </c>
      <c r="G13">
        <f>VLOOKUP($B13,OLAH!$Y$4:$AO$38,6,FALSE)</f>
        <v>1349.8</v>
      </c>
      <c r="H13">
        <f>VLOOKUP($B13,OLAH!$Y$4:$AO$38,7,FALSE)</f>
        <v>1405.5</v>
      </c>
      <c r="I13">
        <f>VLOOKUP($B13,OLAH!$Y$4:$AO$38,8,FALSE)</f>
        <v>1558</v>
      </c>
      <c r="J13">
        <f>VLOOKUP($B13,OLAH!$Y$4:$AO$38,9,FALSE)</f>
        <v>1631.8</v>
      </c>
      <c r="K13">
        <f>VLOOKUP($B13,OLAH!$Y$4:$AO$38,10,FALSE)</f>
        <v>1774.2</v>
      </c>
      <c r="L13">
        <f>VLOOKUP($B13,OLAH!$Y$4:$AO$38,11,FALSE)</f>
        <v>2197.3000000000002</v>
      </c>
      <c r="M13">
        <f>VLOOKUP($B13,OLAH!$Y$4:$AO$38,12,FALSE)</f>
        <v>2228.1</v>
      </c>
      <c r="N13">
        <f>VLOOKUP($B13,OLAH!$Y$4:$AO$38,13,FALSE)</f>
        <v>2432.3000000000002</v>
      </c>
      <c r="O13">
        <f>VLOOKUP($B13,OLAH!$Y$4:$AO$38,14,FALSE)</f>
        <v>3279.9</v>
      </c>
      <c r="P13">
        <f>VLOOKUP($B13,OLAH!$Y$4:$AO$38,15,FALSE)</f>
        <v>3300.7</v>
      </c>
      <c r="Q13">
        <f>VLOOKUP($B13,OLAH!$Y$4:$AO$38,16,FALSE)</f>
        <v>3418.3</v>
      </c>
      <c r="R13">
        <f>VLOOKUP($B13,OLAH!$Y$4:$AO$38,17,FALSE)</f>
        <v>3693.6</v>
      </c>
    </row>
    <row r="14" spans="1:18">
      <c r="A14" t="s">
        <v>98</v>
      </c>
      <c r="B14" t="s">
        <v>101</v>
      </c>
      <c r="C14">
        <f>VLOOKUP($B14,OLAH!$Y$4:$AO$38,2,FALSE)</f>
        <v>851.03499999999997</v>
      </c>
      <c r="D14">
        <f>VLOOKUP($B14,OLAH!$Y$4:$AO$38,3,FALSE)</f>
        <v>896.01300000000003</v>
      </c>
      <c r="E14">
        <f>VLOOKUP($B14,OLAH!$Y$4:$AO$38,4,FALSE)</f>
        <v>879.1</v>
      </c>
      <c r="F14">
        <f>VLOOKUP($B14,OLAH!$Y$4:$AO$38,5,FALSE)</f>
        <v>934.9</v>
      </c>
      <c r="G14">
        <f>VLOOKUP($B14,OLAH!$Y$4:$AO$38,6,FALSE)</f>
        <v>1017.4</v>
      </c>
      <c r="H14">
        <f>VLOOKUP($B14,OLAH!$Y$4:$AO$38,7,FALSE)</f>
        <v>1095.8</v>
      </c>
      <c r="I14">
        <f>VLOOKUP($B14,OLAH!$Y$4:$AO$38,8,FALSE)</f>
        <v>1241.3</v>
      </c>
      <c r="J14">
        <f>VLOOKUP($B14,OLAH!$Y$4:$AO$38,9,FALSE)</f>
        <v>1357.2</v>
      </c>
      <c r="K14">
        <f>VLOOKUP($B14,OLAH!$Y$4:$AO$38,10,FALSE)</f>
        <v>1436.8</v>
      </c>
      <c r="L14">
        <f>VLOOKUP($B14,OLAH!$Y$4:$AO$38,11,FALSE)</f>
        <v>1624.6</v>
      </c>
      <c r="M14">
        <f>VLOOKUP($B14,OLAH!$Y$4:$AO$38,12,FALSE)</f>
        <v>1757</v>
      </c>
      <c r="N14">
        <f>VLOOKUP($B14,OLAH!$Y$4:$AO$38,13,FALSE)</f>
        <v>2000.6</v>
      </c>
      <c r="O14">
        <f>VLOOKUP($B14,OLAH!$Y$4:$AO$38,14,FALSE)</f>
        <v>2666.6</v>
      </c>
      <c r="P14">
        <f>VLOOKUP($B14,OLAH!$Y$4:$AO$38,15,FALSE)</f>
        <v>2650.4</v>
      </c>
      <c r="Q14">
        <f>VLOOKUP($B14,OLAH!$Y$4:$AO$38,16,FALSE)</f>
        <v>2736.8</v>
      </c>
      <c r="R14">
        <f>VLOOKUP($B14,OLAH!$Y$4:$AO$38,17,FALSE)</f>
        <v>2871.1</v>
      </c>
    </row>
    <row r="15" spans="1:18">
      <c r="A15" t="s">
        <v>98</v>
      </c>
      <c r="B15" t="s">
        <v>102</v>
      </c>
      <c r="C15">
        <f>VLOOKUP($B15,OLAH!$Y$4:$AO$38,2,FALSE)</f>
        <v>631.327</v>
      </c>
      <c r="D15">
        <f>VLOOKUP($B15,OLAH!$Y$4:$AO$38,3,FALSE)</f>
        <v>688.221</v>
      </c>
      <c r="E15">
        <f>VLOOKUP($B15,OLAH!$Y$4:$AO$38,4,FALSE)</f>
        <v>648.70000000000005</v>
      </c>
      <c r="F15">
        <f>VLOOKUP($B15,OLAH!$Y$4:$AO$38,5,FALSE)</f>
        <v>688.2</v>
      </c>
      <c r="G15">
        <f>VLOOKUP($B15,OLAH!$Y$4:$AO$38,6,FALSE)</f>
        <v>755.3</v>
      </c>
      <c r="H15">
        <f>VLOOKUP($B15,OLAH!$Y$4:$AO$38,7,FALSE)</f>
        <v>810.3</v>
      </c>
      <c r="I15">
        <f>VLOOKUP($B15,OLAH!$Y$4:$AO$38,8,FALSE)</f>
        <v>972</v>
      </c>
      <c r="J15">
        <f>VLOOKUP($B15,OLAH!$Y$4:$AO$38,9,FALSE)</f>
        <v>1041.9000000000001</v>
      </c>
      <c r="K15">
        <f>VLOOKUP($B15,OLAH!$Y$4:$AO$38,10,FALSE)</f>
        <v>1126</v>
      </c>
      <c r="L15">
        <f>VLOOKUP($B15,OLAH!$Y$4:$AO$38,11,FALSE)</f>
        <v>1231.2</v>
      </c>
      <c r="M15">
        <f>VLOOKUP($B15,OLAH!$Y$4:$AO$38,12,FALSE)</f>
        <v>1319.6</v>
      </c>
      <c r="N15">
        <f>VLOOKUP($B15,OLAH!$Y$4:$AO$38,13,FALSE)</f>
        <v>1544.6</v>
      </c>
      <c r="O15">
        <f>VLOOKUP($B15,OLAH!$Y$4:$AO$38,14,FALSE)</f>
        <v>1792.4</v>
      </c>
      <c r="P15">
        <f>VLOOKUP($B15,OLAH!$Y$4:$AO$38,15,FALSE)</f>
        <v>1785.7</v>
      </c>
      <c r="Q15">
        <f>VLOOKUP($B15,OLAH!$Y$4:$AO$38,16,FALSE)</f>
        <v>1980.1</v>
      </c>
      <c r="R15">
        <f>VLOOKUP($B15,OLAH!$Y$4:$AO$38,17,FALSE)</f>
        <v>2069.9</v>
      </c>
    </row>
    <row r="16" spans="1:18">
      <c r="A16" t="s">
        <v>98</v>
      </c>
      <c r="B16" t="s">
        <v>103</v>
      </c>
      <c r="C16">
        <f>VLOOKUP($B16,OLAH!$Y$4:$AO$38,2,FALSE)</f>
        <v>690.58</v>
      </c>
      <c r="D16">
        <f>VLOOKUP($B16,OLAH!$Y$4:$AO$38,3,FALSE)</f>
        <v>777.58900000000006</v>
      </c>
      <c r="E16">
        <f>VLOOKUP($B16,OLAH!$Y$4:$AO$38,4,FALSE)</f>
        <v>884.3</v>
      </c>
      <c r="F16">
        <f>VLOOKUP($B16,OLAH!$Y$4:$AO$38,5,FALSE)</f>
        <v>928.4</v>
      </c>
      <c r="G16">
        <f>VLOOKUP($B16,OLAH!$Y$4:$AO$38,6,FALSE)</f>
        <v>1030.4000000000001</v>
      </c>
      <c r="H16">
        <f>VLOOKUP($B16,OLAH!$Y$4:$AO$38,7,FALSE)</f>
        <v>1093.5999999999999</v>
      </c>
      <c r="I16">
        <f>VLOOKUP($B16,OLAH!$Y$4:$AO$38,8,FALSE)</f>
        <v>1224.0999999999999</v>
      </c>
      <c r="J16">
        <f>VLOOKUP($B16,OLAH!$Y$4:$AO$38,9,FALSE)</f>
        <v>1308.5999999999999</v>
      </c>
      <c r="K16">
        <f>VLOOKUP($B16,OLAH!$Y$4:$AO$38,10,FALSE)</f>
        <v>1399.1</v>
      </c>
      <c r="L16">
        <f>VLOOKUP($B16,OLAH!$Y$4:$AO$38,11,FALSE)</f>
        <v>1596.1</v>
      </c>
      <c r="M16">
        <f>VLOOKUP($B16,OLAH!$Y$4:$AO$38,12,FALSE)</f>
        <v>1606.1</v>
      </c>
      <c r="N16">
        <f>VLOOKUP($B16,OLAH!$Y$4:$AO$38,13,FALSE)</f>
        <v>1846.9</v>
      </c>
      <c r="O16">
        <f>VLOOKUP($B16,OLAH!$Y$4:$AO$38,14,FALSE)</f>
        <v>2179.6</v>
      </c>
      <c r="P16">
        <f>VLOOKUP($B16,OLAH!$Y$4:$AO$38,15,FALSE)</f>
        <v>1906.2</v>
      </c>
      <c r="Q16">
        <f>VLOOKUP($B16,OLAH!$Y$4:$AO$38,16,FALSE)</f>
        <v>2112</v>
      </c>
      <c r="R16">
        <f>VLOOKUP($B16,OLAH!$Y$4:$AO$38,17,FALSE)</f>
        <v>2319</v>
      </c>
    </row>
    <row r="17" spans="1:18">
      <c r="A17" t="s">
        <v>98</v>
      </c>
      <c r="B17" t="s">
        <v>104</v>
      </c>
      <c r="C17">
        <f>VLOOKUP($B17,OLAH!$Y$4:$AO$38,2,FALSE)</f>
        <v>691.97799999999995</v>
      </c>
      <c r="D17">
        <f>VLOOKUP($B17,OLAH!$Y$4:$AO$38,3,FALSE)</f>
        <v>750.08699999999999</v>
      </c>
      <c r="E17">
        <f>VLOOKUP($B17,OLAH!$Y$4:$AO$38,4,FALSE)</f>
        <v>683.7</v>
      </c>
      <c r="F17">
        <f>VLOOKUP($B17,OLAH!$Y$4:$AO$38,5,FALSE)</f>
        <v>731.3</v>
      </c>
      <c r="G17">
        <f>VLOOKUP($B17,OLAH!$Y$4:$AO$38,6,FALSE)</f>
        <v>793.3</v>
      </c>
      <c r="H17">
        <f>VLOOKUP($B17,OLAH!$Y$4:$AO$38,7,FALSE)</f>
        <v>858.9</v>
      </c>
      <c r="I17">
        <f>VLOOKUP($B17,OLAH!$Y$4:$AO$38,8,FALSE)</f>
        <v>995.7</v>
      </c>
      <c r="J17">
        <f>VLOOKUP($B17,OLAH!$Y$4:$AO$38,9,FALSE)</f>
        <v>1056</v>
      </c>
      <c r="K17">
        <f>VLOOKUP($B17,OLAH!$Y$4:$AO$38,10,FALSE)</f>
        <v>1159.0999999999999</v>
      </c>
      <c r="L17">
        <f>VLOOKUP($B17,OLAH!$Y$4:$AO$38,11,FALSE)</f>
        <v>1239.2</v>
      </c>
      <c r="M17">
        <f>VLOOKUP($B17,OLAH!$Y$4:$AO$38,12,FALSE)</f>
        <v>1420</v>
      </c>
      <c r="N17">
        <f>VLOOKUP($B17,OLAH!$Y$4:$AO$38,13,FALSE)</f>
        <v>1577.6</v>
      </c>
      <c r="O17">
        <f>VLOOKUP($B17,OLAH!$Y$4:$AO$38,14,FALSE)</f>
        <v>1950.5</v>
      </c>
      <c r="P17">
        <f>VLOOKUP($B17,OLAH!$Y$4:$AO$38,15,FALSE)</f>
        <v>1924.8</v>
      </c>
      <c r="Q17">
        <f>VLOOKUP($B17,OLAH!$Y$4:$AO$38,16,FALSE)</f>
        <v>2044.3</v>
      </c>
      <c r="R17">
        <f>VLOOKUP($B17,OLAH!$Y$4:$AO$38,17,FALSE)</f>
        <v>2165.6999999999998</v>
      </c>
    </row>
    <row r="18" spans="1:18">
      <c r="A18" t="s">
        <v>105</v>
      </c>
      <c r="B18" t="s">
        <v>106</v>
      </c>
      <c r="C18">
        <f>VLOOKUP($B18,OLAH!$Y$4:$AO$38,2,FALSE)</f>
        <v>813.75400000000002</v>
      </c>
      <c r="D18">
        <f>VLOOKUP($B18,OLAH!$Y$4:$AO$38,3,FALSE)</f>
        <v>932.82899999999995</v>
      </c>
      <c r="E18">
        <f>VLOOKUP($B18,OLAH!$Y$4:$AO$38,4,FALSE)</f>
        <v>1000.3</v>
      </c>
      <c r="F18">
        <f>VLOOKUP($B18,OLAH!$Y$4:$AO$38,5,FALSE)</f>
        <v>1098.4000000000001</v>
      </c>
      <c r="G18">
        <f>VLOOKUP($B18,OLAH!$Y$4:$AO$38,6,FALSE)</f>
        <v>1258</v>
      </c>
      <c r="H18">
        <f>VLOOKUP($B18,OLAH!$Y$4:$AO$38,7,FALSE)</f>
        <v>1314.3</v>
      </c>
      <c r="I18">
        <f>VLOOKUP($B18,OLAH!$Y$4:$AO$38,8,FALSE)</f>
        <v>1418.7</v>
      </c>
      <c r="J18">
        <f>VLOOKUP($B18,OLAH!$Y$4:$AO$38,9,FALSE)</f>
        <v>1488.2</v>
      </c>
      <c r="K18">
        <f>VLOOKUP($B18,OLAH!$Y$4:$AO$38,10,FALSE)</f>
        <v>1554.5</v>
      </c>
      <c r="L18">
        <f>VLOOKUP($B18,OLAH!$Y$4:$AO$38,11,FALSE)</f>
        <v>1771.9</v>
      </c>
      <c r="M18">
        <f>VLOOKUP($B18,OLAH!$Y$4:$AO$38,12,FALSE)</f>
        <v>1841.6</v>
      </c>
      <c r="N18">
        <f>VLOOKUP($B18,OLAH!$Y$4:$AO$38,13,FALSE)</f>
        <v>2143.8000000000002</v>
      </c>
      <c r="O18">
        <f>VLOOKUP($B18,OLAH!$Y$4:$AO$38,14,FALSE)</f>
        <v>2641.4</v>
      </c>
      <c r="P18">
        <f>VLOOKUP($B18,OLAH!$Y$4:$AO$38,15,FALSE)</f>
        <v>2514</v>
      </c>
      <c r="Q18">
        <f>VLOOKUP($B18,OLAH!$Y$4:$AO$38,16,FALSE)</f>
        <v>2901</v>
      </c>
      <c r="R18">
        <f>VLOOKUP($B18,OLAH!$Y$4:$AO$38,17,FALSE)</f>
        <v>2959</v>
      </c>
    </row>
    <row r="19" spans="1:18">
      <c r="A19" t="s">
        <v>105</v>
      </c>
      <c r="B19" t="s">
        <v>107</v>
      </c>
      <c r="C19">
        <f>VLOOKUP($B19,OLAH!$Y$4:$AO$38,2,FALSE)</f>
        <v>721.48500000000001</v>
      </c>
      <c r="D19">
        <f>VLOOKUP($B19,OLAH!$Y$4:$AO$38,3,FALSE)</f>
        <v>611.66399999999999</v>
      </c>
      <c r="E19">
        <f>VLOOKUP($B19,OLAH!$Y$4:$AO$38,4,FALSE)</f>
        <v>635.29999999999995</v>
      </c>
      <c r="F19">
        <f>VLOOKUP($B19,OLAH!$Y$4:$AO$38,5,FALSE)</f>
        <v>699.1</v>
      </c>
      <c r="G19">
        <f>VLOOKUP($B19,OLAH!$Y$4:$AO$38,6,FALSE)</f>
        <v>879.8</v>
      </c>
      <c r="H19">
        <f>VLOOKUP($B19,OLAH!$Y$4:$AO$38,7,FALSE)</f>
        <v>937.2</v>
      </c>
      <c r="I19">
        <f>VLOOKUP($B19,OLAH!$Y$4:$AO$38,8,FALSE)</f>
        <v>1021.3</v>
      </c>
      <c r="J19">
        <f>VLOOKUP($B19,OLAH!$Y$4:$AO$38,9,FALSE)</f>
        <v>1104.3</v>
      </c>
      <c r="K19">
        <f>VLOOKUP($B19,OLAH!$Y$4:$AO$38,10,FALSE)</f>
        <v>1182.2</v>
      </c>
      <c r="L19">
        <f>VLOOKUP($B19,OLAH!$Y$4:$AO$38,11,FALSE)</f>
        <v>1310.7</v>
      </c>
      <c r="M19">
        <f>VLOOKUP($B19,OLAH!$Y$4:$AO$38,12,FALSE)</f>
        <v>1352.6</v>
      </c>
      <c r="N19">
        <f>VLOOKUP($B19,OLAH!$Y$4:$AO$38,13,FALSE)</f>
        <v>1538.3</v>
      </c>
      <c r="O19">
        <f>VLOOKUP($B19,OLAH!$Y$4:$AO$38,14,FALSE)</f>
        <v>1743.2</v>
      </c>
      <c r="P19">
        <f>VLOOKUP($B19,OLAH!$Y$4:$AO$38,15,FALSE)</f>
        <v>1736.6</v>
      </c>
      <c r="Q19">
        <f>VLOOKUP($B19,OLAH!$Y$4:$AO$38,16,FALSE)</f>
        <v>2041.2</v>
      </c>
      <c r="R19">
        <f>VLOOKUP($B19,OLAH!$Y$4:$AO$38,17,FALSE)</f>
        <v>2170.1999999999998</v>
      </c>
    </row>
    <row r="20" spans="1:18">
      <c r="A20" t="s">
        <v>105</v>
      </c>
      <c r="B20" t="s">
        <v>108</v>
      </c>
      <c r="C20">
        <f>VLOOKUP($B20,OLAH!$Y$4:$AO$38,2,FALSE)</f>
        <v>823.423</v>
      </c>
      <c r="D20">
        <f>VLOOKUP($B20,OLAH!$Y$4:$AO$38,3,FALSE)</f>
        <v>751.11900000000003</v>
      </c>
      <c r="E20">
        <f>VLOOKUP($B20,OLAH!$Y$4:$AO$38,4,FALSE)</f>
        <v>1012.4</v>
      </c>
      <c r="F20">
        <f>VLOOKUP($B20,OLAH!$Y$4:$AO$38,5,FALSE)</f>
        <v>1055.2</v>
      </c>
      <c r="G20">
        <f>VLOOKUP($B20,OLAH!$Y$4:$AO$38,6,FALSE)</f>
        <v>1245.4000000000001</v>
      </c>
      <c r="H20">
        <f>VLOOKUP($B20,OLAH!$Y$4:$AO$38,7,FALSE)</f>
        <v>1315.3</v>
      </c>
      <c r="I20">
        <f>VLOOKUP($B20,OLAH!$Y$4:$AO$38,8,FALSE)</f>
        <v>1340.1</v>
      </c>
      <c r="J20">
        <f>VLOOKUP($B20,OLAH!$Y$4:$AO$38,9,FALSE)</f>
        <v>1424.5</v>
      </c>
      <c r="K20">
        <f>VLOOKUP($B20,OLAH!$Y$4:$AO$38,10,FALSE)</f>
        <v>1470.9</v>
      </c>
      <c r="L20">
        <f>VLOOKUP($B20,OLAH!$Y$4:$AO$38,11,FALSE)</f>
        <v>1517.8</v>
      </c>
      <c r="M20">
        <f>VLOOKUP($B20,OLAH!$Y$4:$AO$38,12,FALSE)</f>
        <v>1657.4</v>
      </c>
      <c r="N20">
        <f>VLOOKUP($B20,OLAH!$Y$4:$AO$38,13,FALSE)</f>
        <v>1783.1</v>
      </c>
      <c r="O20">
        <f>VLOOKUP($B20,OLAH!$Y$4:$AO$38,14,FALSE)</f>
        <v>2096.4</v>
      </c>
      <c r="P20">
        <f>VLOOKUP($B20,OLAH!$Y$4:$AO$38,15,FALSE)</f>
        <v>1924.7</v>
      </c>
      <c r="Q20">
        <f>VLOOKUP($B20,OLAH!$Y$4:$AO$38,16,FALSE)</f>
        <v>2052.1</v>
      </c>
      <c r="R20">
        <f>VLOOKUP($B20,OLAH!$Y$4:$AO$38,17,FALSE)</f>
        <v>2061.6999999999998</v>
      </c>
    </row>
    <row r="21" spans="1:18">
      <c r="A21" t="s">
        <v>109</v>
      </c>
      <c r="B21" t="s">
        <v>110</v>
      </c>
      <c r="C21">
        <f>VLOOKUP($B21,OLAH!$Y$4:$AO$38,2,FALSE)</f>
        <v>893.08399999999995</v>
      </c>
      <c r="D21">
        <f>VLOOKUP($B21,OLAH!$Y$4:$AO$38,3,FALSE)</f>
        <v>832.654</v>
      </c>
      <c r="E21">
        <f>VLOOKUP($B21,OLAH!$Y$4:$AO$38,4,FALSE)</f>
        <v>1011.7</v>
      </c>
      <c r="F21">
        <f>VLOOKUP($B21,OLAH!$Y$4:$AO$38,5,FALSE)</f>
        <v>1059.4000000000001</v>
      </c>
      <c r="G21">
        <f>VLOOKUP($B21,OLAH!$Y$4:$AO$38,6,FALSE)</f>
        <v>1159</v>
      </c>
      <c r="H21">
        <f>VLOOKUP($B21,OLAH!$Y$4:$AO$38,7,FALSE)</f>
        <v>1198.8</v>
      </c>
      <c r="I21">
        <f>VLOOKUP($B21,OLAH!$Y$4:$AO$38,8,FALSE)</f>
        <v>1369.5</v>
      </c>
      <c r="J21">
        <f>VLOOKUP($B21,OLAH!$Y$4:$AO$38,9,FALSE)</f>
        <v>1445.2</v>
      </c>
      <c r="K21">
        <f>VLOOKUP($B21,OLAH!$Y$4:$AO$38,10,FALSE)</f>
        <v>1548.3</v>
      </c>
      <c r="L21">
        <f>VLOOKUP($B21,OLAH!$Y$4:$AO$38,11,FALSE)</f>
        <v>1743.9</v>
      </c>
      <c r="M21">
        <f>VLOOKUP($B21,OLAH!$Y$4:$AO$38,12,FALSE)</f>
        <v>1877.9</v>
      </c>
      <c r="N21">
        <f>VLOOKUP($B21,OLAH!$Y$4:$AO$38,13,FALSE)</f>
        <v>1997.4</v>
      </c>
      <c r="O21">
        <f>VLOOKUP($B21,OLAH!$Y$4:$AO$38,14,FALSE)</f>
        <v>2254.1999999999998</v>
      </c>
      <c r="P21">
        <f>VLOOKUP($B21,OLAH!$Y$4:$AO$38,15,FALSE)</f>
        <v>2138.5</v>
      </c>
      <c r="Q21">
        <f>VLOOKUP($B21,OLAH!$Y$4:$AO$38,16,FALSE)</f>
        <v>2298.3000000000002</v>
      </c>
      <c r="R21">
        <f>VLOOKUP($B21,OLAH!$Y$4:$AO$38,17,FALSE)</f>
        <v>2426</v>
      </c>
    </row>
    <row r="22" spans="1:18">
      <c r="A22" t="s">
        <v>109</v>
      </c>
      <c r="B22" t="s">
        <v>111</v>
      </c>
      <c r="C22">
        <f>VLOOKUP($B22,OLAH!$Y$4:$AO$38,2,FALSE)</f>
        <v>1013.316</v>
      </c>
      <c r="D22">
        <f>VLOOKUP($B22,OLAH!$Y$4:$AO$38,3,FALSE)</f>
        <v>1073.2</v>
      </c>
      <c r="E22">
        <f>VLOOKUP($B22,OLAH!$Y$4:$AO$38,4,FALSE)</f>
        <v>998.2</v>
      </c>
      <c r="F22">
        <f>VLOOKUP($B22,OLAH!$Y$4:$AO$38,5,FALSE)</f>
        <v>1057.7</v>
      </c>
      <c r="G22">
        <f>VLOOKUP($B22,OLAH!$Y$4:$AO$38,6,FALSE)</f>
        <v>1281.7</v>
      </c>
      <c r="H22">
        <f>VLOOKUP($B22,OLAH!$Y$4:$AO$38,7,FALSE)</f>
        <v>1367.1</v>
      </c>
      <c r="I22">
        <f>VLOOKUP($B22,OLAH!$Y$4:$AO$38,8,FALSE)</f>
        <v>1672.8</v>
      </c>
      <c r="J22">
        <f>VLOOKUP($B22,OLAH!$Y$4:$AO$38,9,FALSE)</f>
        <v>1759.9</v>
      </c>
      <c r="K22">
        <f>VLOOKUP($B22,OLAH!$Y$4:$AO$38,10,FALSE)</f>
        <v>1821.9</v>
      </c>
      <c r="L22">
        <f>VLOOKUP($B22,OLAH!$Y$4:$AO$38,11,FALSE)</f>
        <v>2008.9</v>
      </c>
      <c r="M22">
        <f>VLOOKUP($B22,OLAH!$Y$4:$AO$38,12,FALSE)</f>
        <v>2056.1</v>
      </c>
      <c r="N22">
        <f>VLOOKUP($B22,OLAH!$Y$4:$AO$38,13,FALSE)</f>
        <v>2258.9</v>
      </c>
      <c r="O22">
        <f>VLOOKUP($B22,OLAH!$Y$4:$AO$38,14,FALSE)</f>
        <v>2596.1</v>
      </c>
      <c r="P22">
        <f>VLOOKUP($B22,OLAH!$Y$4:$AO$38,15,FALSE)</f>
        <v>2781.8</v>
      </c>
      <c r="Q22">
        <f>VLOOKUP($B22,OLAH!$Y$4:$AO$38,16,FALSE)</f>
        <v>2975.1</v>
      </c>
      <c r="R22">
        <f>VLOOKUP($B22,OLAH!$Y$4:$AO$38,17,FALSE)</f>
        <v>3028.1</v>
      </c>
    </row>
    <row r="23" spans="1:18">
      <c r="A23" t="s">
        <v>109</v>
      </c>
      <c r="B23" t="s">
        <v>112</v>
      </c>
      <c r="C23">
        <f>VLOOKUP($B23,OLAH!$Y$4:$AO$38,2,FALSE)</f>
        <v>909.32899999999995</v>
      </c>
      <c r="D23">
        <f>VLOOKUP($B23,OLAH!$Y$4:$AO$38,3,FALSE)</f>
        <v>927.59100000000001</v>
      </c>
      <c r="E23">
        <f>VLOOKUP($B23,OLAH!$Y$4:$AO$38,4,FALSE)</f>
        <v>926.8</v>
      </c>
      <c r="F23">
        <f>VLOOKUP($B23,OLAH!$Y$4:$AO$38,5,FALSE)</f>
        <v>998.4</v>
      </c>
      <c r="G23">
        <f>VLOOKUP($B23,OLAH!$Y$4:$AO$38,6,FALSE)</f>
        <v>1170.0999999999999</v>
      </c>
      <c r="H23">
        <f>VLOOKUP($B23,OLAH!$Y$4:$AO$38,7,FALSE)</f>
        <v>1232.4000000000001</v>
      </c>
      <c r="I23">
        <f>VLOOKUP($B23,OLAH!$Y$4:$AO$38,8,FALSE)</f>
        <v>1505.9</v>
      </c>
      <c r="J23">
        <f>VLOOKUP($B23,OLAH!$Y$4:$AO$38,9,FALSE)</f>
        <v>1547.9</v>
      </c>
      <c r="K23">
        <f>VLOOKUP($B23,OLAH!$Y$4:$AO$38,10,FALSE)</f>
        <v>1656.3</v>
      </c>
      <c r="L23">
        <f>VLOOKUP($B23,OLAH!$Y$4:$AO$38,11,FALSE)</f>
        <v>1981.4</v>
      </c>
      <c r="M23">
        <f>VLOOKUP($B23,OLAH!$Y$4:$AO$38,12,FALSE)</f>
        <v>2051.6999999999998</v>
      </c>
      <c r="N23">
        <f>VLOOKUP($B23,OLAH!$Y$4:$AO$38,13,FALSE)</f>
        <v>2121.6999999999998</v>
      </c>
      <c r="O23">
        <f>VLOOKUP($B23,OLAH!$Y$4:$AO$38,14,FALSE)</f>
        <v>2543</v>
      </c>
      <c r="P23">
        <f>VLOOKUP($B23,OLAH!$Y$4:$AO$38,15,FALSE)</f>
        <v>2540</v>
      </c>
      <c r="Q23">
        <f>VLOOKUP($B23,OLAH!$Y$4:$AO$38,16,FALSE)</f>
        <v>2651.9</v>
      </c>
      <c r="R23">
        <f>VLOOKUP($B23,OLAH!$Y$4:$AO$38,17,FALSE)</f>
        <v>2865.5</v>
      </c>
    </row>
    <row r="24" spans="1:18">
      <c r="A24" t="s">
        <v>109</v>
      </c>
      <c r="B24" t="s">
        <v>113</v>
      </c>
      <c r="C24">
        <f>VLOOKUP($B24,OLAH!$Y$4:$AO$38,2,FALSE)</f>
        <v>1323.5809999999999</v>
      </c>
      <c r="D24">
        <f>VLOOKUP($B24,OLAH!$Y$4:$AO$38,3,FALSE)</f>
        <v>1522.759</v>
      </c>
      <c r="E24">
        <f>VLOOKUP($B24,OLAH!$Y$4:$AO$38,4,FALSE)</f>
        <v>1632.5</v>
      </c>
      <c r="F24">
        <f>VLOOKUP($B24,OLAH!$Y$4:$AO$38,5,FALSE)</f>
        <v>1696.6</v>
      </c>
      <c r="G24">
        <f>VLOOKUP($B24,OLAH!$Y$4:$AO$38,6,FALSE)</f>
        <v>1995</v>
      </c>
      <c r="H24">
        <f>VLOOKUP($B24,OLAH!$Y$4:$AO$38,7,FALSE)</f>
        <v>2065.6999999999998</v>
      </c>
      <c r="I24">
        <f>VLOOKUP($B24,OLAH!$Y$4:$AO$38,8,FALSE)</f>
        <v>2060.6</v>
      </c>
      <c r="J24">
        <f>VLOOKUP($B24,OLAH!$Y$4:$AO$38,9,FALSE)</f>
        <v>2163.4</v>
      </c>
      <c r="K24">
        <f>VLOOKUP($B24,OLAH!$Y$4:$AO$38,10,FALSE)</f>
        <v>2300</v>
      </c>
      <c r="L24">
        <f>VLOOKUP($B24,OLAH!$Y$4:$AO$38,11,FALSE)</f>
        <v>2774.1</v>
      </c>
      <c r="M24">
        <f>VLOOKUP($B24,OLAH!$Y$4:$AO$38,12,FALSE)</f>
        <v>2769.5</v>
      </c>
      <c r="N24">
        <f>VLOOKUP($B24,OLAH!$Y$4:$AO$38,13,FALSE)</f>
        <v>3057.3</v>
      </c>
      <c r="O24">
        <f>VLOOKUP($B24,OLAH!$Y$4:$AO$38,14,FALSE)</f>
        <v>3738.3</v>
      </c>
      <c r="P24">
        <f>VLOOKUP($B24,OLAH!$Y$4:$AO$38,15,FALSE)</f>
        <v>3421.4</v>
      </c>
      <c r="Q24">
        <f>VLOOKUP($B24,OLAH!$Y$4:$AO$38,16,FALSE)</f>
        <v>3671.9</v>
      </c>
      <c r="R24">
        <f>VLOOKUP($B24,OLAH!$Y$4:$AO$38,17,FALSE)</f>
        <v>3754.6</v>
      </c>
    </row>
    <row r="25" spans="1:18">
      <c r="A25" t="s">
        <v>109</v>
      </c>
      <c r="B25" t="s">
        <v>114</v>
      </c>
      <c r="C25" s="5">
        <f>VLOOKUP($B25,OLAH!$Y$4:$AO$38,2,FALSE)</f>
        <v>0</v>
      </c>
      <c r="D25" s="5">
        <f>VLOOKUP($B25,OLAH!$Y$4:$AO$38,3,FALSE)</f>
        <v>0</v>
      </c>
      <c r="E25" s="5">
        <f>VLOOKUP($B25,OLAH!$Y$4:$AO$38,4,FALSE)</f>
        <v>0</v>
      </c>
      <c r="F25" s="5">
        <v>1121.364990234375</v>
      </c>
      <c r="G25" s="5">
        <v>1416.68603515625</v>
      </c>
      <c r="H25" s="5">
        <v>1548.4461669921875</v>
      </c>
      <c r="I25" s="5">
        <v>1625.7576904296875</v>
      </c>
      <c r="J25" s="5">
        <v>1780.57568359375</v>
      </c>
      <c r="K25" s="5">
        <v>1959.6729736328125</v>
      </c>
      <c r="L25" s="5">
        <v>2381.20263671875</v>
      </c>
      <c r="M25">
        <f>VLOOKUP($B25,OLAH!$Y$4:$AO$38,12,FALSE)</f>
        <v>2405.1999999999998</v>
      </c>
      <c r="N25">
        <f>VLOOKUP($B25,OLAH!$Y$4:$AO$38,13,FALSE)</f>
        <v>2670.4</v>
      </c>
      <c r="O25">
        <f>VLOOKUP($B25,OLAH!$Y$4:$AO$38,14,FALSE)</f>
        <v>3296.9</v>
      </c>
      <c r="P25">
        <f>VLOOKUP($B25,OLAH!$Y$4:$AO$38,15,FALSE)</f>
        <v>3491.9</v>
      </c>
      <c r="Q25">
        <f>VLOOKUP($B25,OLAH!$Y$4:$AO$38,16,FALSE)</f>
        <v>3419.9</v>
      </c>
      <c r="R25">
        <f>VLOOKUP($B25,OLAH!$Y$4:$AO$38,17,FALSE)</f>
        <v>3410.3</v>
      </c>
    </row>
    <row r="26" spans="1:18">
      <c r="A26" t="s">
        <v>115</v>
      </c>
      <c r="B26" t="s">
        <v>116</v>
      </c>
      <c r="C26">
        <f>VLOOKUP($B26,OLAH!$Y$4:$AO$38,2,FALSE)</f>
        <v>1000.367</v>
      </c>
      <c r="D26">
        <f>VLOOKUP($B26,OLAH!$Y$4:$AO$38,3,FALSE)</f>
        <v>1007.139</v>
      </c>
      <c r="E26">
        <f>VLOOKUP($B26,OLAH!$Y$4:$AO$38,4,FALSE)</f>
        <v>1010.7</v>
      </c>
      <c r="F26">
        <f>VLOOKUP($B26,OLAH!$Y$4:$AO$38,5,FALSE)</f>
        <v>1035.9000000000001</v>
      </c>
      <c r="G26">
        <f>VLOOKUP($B26,OLAH!$Y$4:$AO$38,6,FALSE)</f>
        <v>1120</v>
      </c>
      <c r="H26">
        <f>VLOOKUP($B26,OLAH!$Y$4:$AO$38,7,FALSE)</f>
        <v>1193.5999999999999</v>
      </c>
      <c r="I26">
        <f>VLOOKUP($B26,OLAH!$Y$4:$AO$38,8,FALSE)</f>
        <v>1507.9</v>
      </c>
      <c r="J26">
        <f>VLOOKUP($B26,OLAH!$Y$4:$AO$38,9,FALSE)</f>
        <v>1569.6</v>
      </c>
      <c r="K26">
        <f>VLOOKUP($B26,OLAH!$Y$4:$AO$38,10,FALSE)</f>
        <v>1658.3</v>
      </c>
      <c r="L26">
        <f>VLOOKUP($B26,OLAH!$Y$4:$AO$38,11,FALSE)</f>
        <v>1819.2</v>
      </c>
      <c r="M26">
        <f>VLOOKUP($B26,OLAH!$Y$4:$AO$38,12,FALSE)</f>
        <v>1933.3</v>
      </c>
      <c r="N26">
        <f>VLOOKUP($B26,OLAH!$Y$4:$AO$38,13,FALSE)</f>
        <v>2191.9</v>
      </c>
      <c r="O26">
        <f>VLOOKUP($B26,OLAH!$Y$4:$AO$38,14,FALSE)</f>
        <v>2570.4</v>
      </c>
      <c r="P26">
        <f>VLOOKUP($B26,OLAH!$Y$4:$AO$38,15,FALSE)</f>
        <v>2451.5</v>
      </c>
      <c r="Q26">
        <f>VLOOKUP($B26,OLAH!$Y$4:$AO$38,16,FALSE)</f>
        <v>2814.5</v>
      </c>
      <c r="R26">
        <f>VLOOKUP($B26,OLAH!$Y$4:$AO$38,17,FALSE)</f>
        <v>2912.8</v>
      </c>
    </row>
    <row r="27" spans="1:18">
      <c r="A27" t="s">
        <v>115</v>
      </c>
      <c r="B27" t="s">
        <v>117</v>
      </c>
      <c r="C27">
        <f>VLOOKUP($B27,OLAH!$Y$4:$AO$38,2,FALSE)</f>
        <v>914.34199999999998</v>
      </c>
      <c r="D27">
        <f>VLOOKUP($B27,OLAH!$Y$4:$AO$38,3,FALSE)</f>
        <v>908.47900000000004</v>
      </c>
      <c r="E27">
        <f>VLOOKUP($B27,OLAH!$Y$4:$AO$38,4,FALSE)</f>
        <v>899.2</v>
      </c>
      <c r="F27">
        <f>VLOOKUP($B27,OLAH!$Y$4:$AO$38,5,FALSE)</f>
        <v>932.7</v>
      </c>
      <c r="G27">
        <f>VLOOKUP($B27,OLAH!$Y$4:$AO$38,6,FALSE)</f>
        <v>1061.5</v>
      </c>
      <c r="H27">
        <f>VLOOKUP($B27,OLAH!$Y$4:$AO$38,7,FALSE)</f>
        <v>1123.5999999999999</v>
      </c>
      <c r="I27">
        <f>VLOOKUP($B27,OLAH!$Y$4:$AO$38,8,FALSE)</f>
        <v>1341.2</v>
      </c>
      <c r="J27">
        <f>VLOOKUP($B27,OLAH!$Y$4:$AO$38,9,FALSE)</f>
        <v>1390.7</v>
      </c>
      <c r="K27">
        <f>VLOOKUP($B27,OLAH!$Y$4:$AO$38,10,FALSE)</f>
        <v>1455.5</v>
      </c>
      <c r="L27">
        <f>VLOOKUP($B27,OLAH!$Y$4:$AO$38,11,FALSE)</f>
        <v>1681.1</v>
      </c>
      <c r="M27">
        <f>VLOOKUP($B27,OLAH!$Y$4:$AO$38,12,FALSE)</f>
        <v>1693.6</v>
      </c>
      <c r="N27">
        <f>VLOOKUP($B27,OLAH!$Y$4:$AO$38,13,FALSE)</f>
        <v>1901.9</v>
      </c>
      <c r="O27">
        <f>VLOOKUP($B27,OLAH!$Y$4:$AO$38,14,FALSE)</f>
        <v>2013.5</v>
      </c>
      <c r="P27">
        <f>VLOOKUP($B27,OLAH!$Y$4:$AO$38,15,FALSE)</f>
        <v>1939.5</v>
      </c>
      <c r="Q27">
        <f>VLOOKUP($B27,OLAH!$Y$4:$AO$38,16,FALSE)</f>
        <v>2209.9</v>
      </c>
      <c r="R27">
        <f>VLOOKUP($B27,OLAH!$Y$4:$AO$38,17,FALSE)</f>
        <v>2228.5</v>
      </c>
    </row>
    <row r="28" spans="1:18">
      <c r="A28" t="s">
        <v>115</v>
      </c>
      <c r="B28" t="s">
        <v>118</v>
      </c>
      <c r="C28">
        <f>VLOOKUP($B28,OLAH!$Y$4:$AO$38,2,FALSE)</f>
        <v>960.351</v>
      </c>
      <c r="D28">
        <f>VLOOKUP($B28,OLAH!$Y$4:$AO$38,3,FALSE)</f>
        <v>906.19799999999998</v>
      </c>
      <c r="E28">
        <f>VLOOKUP($B28,OLAH!$Y$4:$AO$38,4,FALSE)</f>
        <v>943.7</v>
      </c>
      <c r="F28">
        <f>VLOOKUP($B28,OLAH!$Y$4:$AO$38,5,FALSE)</f>
        <v>1002.3</v>
      </c>
      <c r="G28">
        <f>VLOOKUP($B28,OLAH!$Y$4:$AO$38,6,FALSE)</f>
        <v>1066.5</v>
      </c>
      <c r="H28">
        <f>VLOOKUP($B28,OLAH!$Y$4:$AO$38,7,FALSE)</f>
        <v>1127.0999999999999</v>
      </c>
      <c r="I28">
        <f>VLOOKUP($B28,OLAH!$Y$4:$AO$38,8,FALSE)</f>
        <v>1410.9</v>
      </c>
      <c r="J28">
        <f>VLOOKUP($B28,OLAH!$Y$4:$AO$38,9,FALSE)</f>
        <v>1508.3</v>
      </c>
      <c r="K28">
        <f>VLOOKUP($B28,OLAH!$Y$4:$AO$38,10,FALSE)</f>
        <v>1586.3</v>
      </c>
      <c r="L28">
        <f>VLOOKUP($B28,OLAH!$Y$4:$AO$38,11,FALSE)</f>
        <v>1773.8</v>
      </c>
      <c r="M28">
        <f>VLOOKUP($B28,OLAH!$Y$4:$AO$38,12,FALSE)</f>
        <v>1889</v>
      </c>
      <c r="N28">
        <f>VLOOKUP($B28,OLAH!$Y$4:$AO$38,13,FALSE)</f>
        <v>2075.9</v>
      </c>
      <c r="O28">
        <f>VLOOKUP($B28,OLAH!$Y$4:$AO$38,14,FALSE)</f>
        <v>2488.1</v>
      </c>
      <c r="P28">
        <f>VLOOKUP($B28,OLAH!$Y$4:$AO$38,15,FALSE)</f>
        <v>2469.6</v>
      </c>
      <c r="Q28">
        <f>VLOOKUP($B28,OLAH!$Y$4:$AO$38,16,FALSE)</f>
        <v>2775.9</v>
      </c>
      <c r="R28">
        <f>VLOOKUP($B28,OLAH!$Y$4:$AO$38,17,FALSE)</f>
        <v>2887.6</v>
      </c>
    </row>
    <row r="29" spans="1:18">
      <c r="A29" t="s">
        <v>115</v>
      </c>
      <c r="B29" t="s">
        <v>119</v>
      </c>
      <c r="C29">
        <f>VLOOKUP($B29,OLAH!$Y$4:$AO$38,2,FALSE)</f>
        <v>1105.059</v>
      </c>
      <c r="D29">
        <f>VLOOKUP($B29,OLAH!$Y$4:$AO$38,3,FALSE)</f>
        <v>973.38199999999995</v>
      </c>
      <c r="E29">
        <f>VLOOKUP($B29,OLAH!$Y$4:$AO$38,4,FALSE)</f>
        <v>891.2</v>
      </c>
      <c r="F29">
        <f>VLOOKUP($B29,OLAH!$Y$4:$AO$38,5,FALSE)</f>
        <v>1017.2</v>
      </c>
      <c r="G29">
        <f>VLOOKUP($B29,OLAH!$Y$4:$AO$38,6,FALSE)</f>
        <v>1194.3</v>
      </c>
      <c r="H29">
        <f>VLOOKUP($B29,OLAH!$Y$4:$AO$38,7,FALSE)</f>
        <v>1263</v>
      </c>
      <c r="I29">
        <f>VLOOKUP($B29,OLAH!$Y$4:$AO$38,8,FALSE)</f>
        <v>1564.9</v>
      </c>
      <c r="J29">
        <f>VLOOKUP($B29,OLAH!$Y$4:$AO$38,9,FALSE)</f>
        <v>1615.1</v>
      </c>
      <c r="K29">
        <f>VLOOKUP($B29,OLAH!$Y$4:$AO$38,10,FALSE)</f>
        <v>1730.3</v>
      </c>
      <c r="L29">
        <f>VLOOKUP($B29,OLAH!$Y$4:$AO$38,11,FALSE)</f>
        <v>1908.4</v>
      </c>
      <c r="M29">
        <f>VLOOKUP($B29,OLAH!$Y$4:$AO$38,12,FALSE)</f>
        <v>1908.9</v>
      </c>
      <c r="N29">
        <f>VLOOKUP($B29,OLAH!$Y$4:$AO$38,13,FALSE)</f>
        <v>2291.9</v>
      </c>
      <c r="O29">
        <f>VLOOKUP($B29,OLAH!$Y$4:$AO$38,14,FALSE)</f>
        <v>2589.9</v>
      </c>
      <c r="P29">
        <f>VLOOKUP($B29,OLAH!$Y$4:$AO$38,15,FALSE)</f>
        <v>2220.4</v>
      </c>
      <c r="Q29">
        <f>VLOOKUP($B29,OLAH!$Y$4:$AO$38,16,FALSE)</f>
        <v>2435.5</v>
      </c>
      <c r="R29">
        <f>VLOOKUP($B29,OLAH!$Y$4:$AO$38,17,FALSE)</f>
        <v>2616.3000000000002</v>
      </c>
    </row>
    <row r="30" spans="1:18">
      <c r="A30" t="s">
        <v>115</v>
      </c>
      <c r="B30" t="s">
        <v>120</v>
      </c>
      <c r="C30">
        <f>VLOOKUP($B30,OLAH!$Y$4:$AO$38,2,FALSE)</f>
        <v>629.76300000000003</v>
      </c>
      <c r="D30">
        <f>VLOOKUP($B30,OLAH!$Y$4:$AO$38,3,FALSE)</f>
        <v>1093.011</v>
      </c>
      <c r="E30">
        <f>VLOOKUP($B30,OLAH!$Y$4:$AO$38,4,FALSE)</f>
        <v>693.3</v>
      </c>
      <c r="F30">
        <f>VLOOKUP($B30,OLAH!$Y$4:$AO$38,5,FALSE)</f>
        <v>752.7</v>
      </c>
      <c r="G30">
        <f>VLOOKUP($B30,OLAH!$Y$4:$AO$38,6,FALSE)</f>
        <v>922.7</v>
      </c>
      <c r="H30">
        <f>VLOOKUP($B30,OLAH!$Y$4:$AO$38,7,FALSE)</f>
        <v>1009.4</v>
      </c>
      <c r="I30">
        <f>VLOOKUP($B30,OLAH!$Y$4:$AO$38,8,FALSE)</f>
        <v>1107.3</v>
      </c>
      <c r="J30">
        <f>VLOOKUP($B30,OLAH!$Y$4:$AO$38,9,FALSE)</f>
        <v>1243.0999999999999</v>
      </c>
      <c r="K30">
        <f>VLOOKUP($B30,OLAH!$Y$4:$AO$38,10,FALSE)</f>
        <v>1315.1</v>
      </c>
      <c r="L30">
        <f>VLOOKUP($B30,OLAH!$Y$4:$AO$38,11,FALSE)</f>
        <v>1438.7</v>
      </c>
      <c r="M30">
        <f>VLOOKUP($B30,OLAH!$Y$4:$AO$38,12,FALSE)</f>
        <v>1540</v>
      </c>
      <c r="N30">
        <f>VLOOKUP($B30,OLAH!$Y$4:$AO$38,13,FALSE)</f>
        <v>1894.5</v>
      </c>
      <c r="O30">
        <f>VLOOKUP($B30,OLAH!$Y$4:$AO$38,14,FALSE)</f>
        <v>2057.6999999999998</v>
      </c>
      <c r="P30">
        <f>VLOOKUP($B30,OLAH!$Y$4:$AO$38,15,FALSE)</f>
        <v>1917.5</v>
      </c>
      <c r="Q30">
        <f>VLOOKUP($B30,OLAH!$Y$4:$AO$38,16,FALSE)</f>
        <v>2174.1</v>
      </c>
      <c r="R30">
        <f>VLOOKUP($B30,OLAH!$Y$4:$AO$38,17,FALSE)</f>
        <v>2205.3000000000002</v>
      </c>
    </row>
    <row r="31" spans="1:18">
      <c r="A31" t="s">
        <v>121</v>
      </c>
      <c r="B31" t="s">
        <v>122</v>
      </c>
      <c r="C31">
        <f>VLOOKUP($B31,OLAH!$Y$4:$AO$38,2,FALSE)</f>
        <v>958.40200000000004</v>
      </c>
      <c r="D31">
        <f>VLOOKUP($B31,OLAH!$Y$4:$AO$38,3,FALSE)</f>
        <v>1041.1610000000001</v>
      </c>
      <c r="E31">
        <f>VLOOKUP($B31,OLAH!$Y$4:$AO$38,4,FALSE)</f>
        <v>1139.8</v>
      </c>
      <c r="F31">
        <f>VLOOKUP($B31,OLAH!$Y$4:$AO$38,5,FALSE)</f>
        <v>1184.8</v>
      </c>
      <c r="G31">
        <f>VLOOKUP($B31,OLAH!$Y$4:$AO$38,6,FALSE)</f>
        <v>1418.9</v>
      </c>
      <c r="H31">
        <f>VLOOKUP($B31,OLAH!$Y$4:$AO$38,7,FALSE)</f>
        <v>1502.2</v>
      </c>
      <c r="I31">
        <f>VLOOKUP($B31,OLAH!$Y$4:$AO$38,8,FALSE)</f>
        <v>1665.7</v>
      </c>
      <c r="J31">
        <f>VLOOKUP($B31,OLAH!$Y$4:$AO$38,9,FALSE)</f>
        <v>1752.9</v>
      </c>
      <c r="K31">
        <f>VLOOKUP($B31,OLAH!$Y$4:$AO$38,10,FALSE)</f>
        <v>1863.9</v>
      </c>
      <c r="L31">
        <f>VLOOKUP($B31,OLAH!$Y$4:$AO$38,11,FALSE)</f>
        <v>2091.5</v>
      </c>
      <c r="M31">
        <f>VLOOKUP($B31,OLAH!$Y$4:$AO$38,12,FALSE)</f>
        <v>2185.1999999999998</v>
      </c>
      <c r="N31">
        <f>VLOOKUP($B31,OLAH!$Y$4:$AO$38,13,FALSE)</f>
        <v>2382.8000000000002</v>
      </c>
      <c r="O31">
        <f>VLOOKUP($B31,OLAH!$Y$4:$AO$38,14,FALSE)</f>
        <v>2444.9</v>
      </c>
      <c r="P31">
        <f>VLOOKUP($B31,OLAH!$Y$4:$AO$38,15,FALSE)</f>
        <v>2183.4</v>
      </c>
      <c r="Q31">
        <f>VLOOKUP($B31,OLAH!$Y$4:$AO$38,16,FALSE)</f>
        <v>2492.8000000000002</v>
      </c>
      <c r="R31">
        <f>VLOOKUP($B31,OLAH!$Y$4:$AO$38,17,FALSE)</f>
        <v>2749</v>
      </c>
    </row>
    <row r="32" spans="1:18">
      <c r="A32" t="s">
        <v>121</v>
      </c>
      <c r="B32" t="s">
        <v>123</v>
      </c>
      <c r="C32">
        <f>VLOOKUP($B32,OLAH!$Y$4:$AO$38,2,FALSE)</f>
        <v>845.86800000000005</v>
      </c>
      <c r="D32">
        <f>VLOOKUP($B32,OLAH!$Y$4:$AO$38,3,FALSE)</f>
        <v>1192.7670000000001</v>
      </c>
      <c r="E32">
        <f>VLOOKUP($B32,OLAH!$Y$4:$AO$38,4,FALSE)</f>
        <v>1074.5999999999999</v>
      </c>
      <c r="F32">
        <f>VLOOKUP($B32,OLAH!$Y$4:$AO$38,5,FALSE)</f>
        <v>1118.3</v>
      </c>
      <c r="G32">
        <f>VLOOKUP($B32,OLAH!$Y$4:$AO$38,6,FALSE)</f>
        <v>1382.9</v>
      </c>
      <c r="H32">
        <f>VLOOKUP($B32,OLAH!$Y$4:$AO$38,7,FALSE)</f>
        <v>1470.8</v>
      </c>
      <c r="I32">
        <f>VLOOKUP($B32,OLAH!$Y$4:$AO$38,8,FALSE)</f>
        <v>1658.1</v>
      </c>
      <c r="J32">
        <f>VLOOKUP($B32,OLAH!$Y$4:$AO$38,9,FALSE)</f>
        <v>1739.5</v>
      </c>
      <c r="K32">
        <f>VLOOKUP($B32,OLAH!$Y$4:$AO$38,10,FALSE)</f>
        <v>1877.5</v>
      </c>
      <c r="L32">
        <f>VLOOKUP($B32,OLAH!$Y$4:$AO$38,11,FALSE)</f>
        <v>1896.6</v>
      </c>
      <c r="M32">
        <f>VLOOKUP($B32,OLAH!$Y$4:$AO$38,12,FALSE)</f>
        <v>2028</v>
      </c>
      <c r="N32">
        <f>VLOOKUP($B32,OLAH!$Y$4:$AO$38,13,FALSE)</f>
        <v>2191.1999999999998</v>
      </c>
      <c r="O32">
        <f>VLOOKUP($B32,OLAH!$Y$4:$AO$38,14,FALSE)</f>
        <v>2655.1</v>
      </c>
      <c r="P32">
        <f>VLOOKUP($B32,OLAH!$Y$4:$AO$38,15,FALSE)</f>
        <v>2432.3000000000002</v>
      </c>
      <c r="Q32">
        <f>VLOOKUP($B32,OLAH!$Y$4:$AO$38,16,FALSE)</f>
        <v>2761</v>
      </c>
      <c r="R32">
        <f>VLOOKUP($B32,OLAH!$Y$4:$AO$38,17,FALSE)</f>
        <v>2698.9</v>
      </c>
    </row>
    <row r="33" spans="1:18">
      <c r="A33" t="s">
        <v>121</v>
      </c>
      <c r="B33" t="s">
        <v>4</v>
      </c>
      <c r="C33">
        <f>VLOOKUP($B33,OLAH!$Y$4:$AO$38,2,FALSE)</f>
        <v>1517.202</v>
      </c>
      <c r="D33">
        <f>VLOOKUP($B33,OLAH!$Y$4:$AO$38,3,FALSE)</f>
        <v>1727.442</v>
      </c>
      <c r="E33">
        <f>VLOOKUP($B33,OLAH!$Y$4:$AO$38,4,FALSE)</f>
        <v>1526.6</v>
      </c>
      <c r="F33">
        <f>VLOOKUP($B33,OLAH!$Y$4:$AO$38,5,FALSE)</f>
        <v>1646.9</v>
      </c>
      <c r="G33">
        <f>VLOOKUP($B33,OLAH!$Y$4:$AO$38,6,FALSE)</f>
        <v>2017.5</v>
      </c>
      <c r="H33">
        <f>VLOOKUP($B33,OLAH!$Y$4:$AO$38,7,FALSE)</f>
        <v>2130.6999999999998</v>
      </c>
      <c r="I33">
        <f>VLOOKUP($B33,OLAH!$Y$4:$AO$38,8,FALSE)</f>
        <v>2287.5</v>
      </c>
      <c r="J33">
        <f>VLOOKUP($B33,OLAH!$Y$4:$AO$38,9,FALSE)</f>
        <v>2391.3000000000002</v>
      </c>
      <c r="K33">
        <f>VLOOKUP($B33,OLAH!$Y$4:$AO$38,10,FALSE)</f>
        <v>2437.1</v>
      </c>
      <c r="L33">
        <f>VLOOKUP($B33,OLAH!$Y$4:$AO$38,11,FALSE)</f>
        <v>2663.7</v>
      </c>
      <c r="M33">
        <f>VLOOKUP($B33,OLAH!$Y$4:$AO$38,12,FALSE)</f>
        <v>3020.3</v>
      </c>
      <c r="N33">
        <f>VLOOKUP($B33,OLAH!$Y$4:$AO$38,13,FALSE)</f>
        <v>3183.9</v>
      </c>
      <c r="O33">
        <f>VLOOKUP($B33,OLAH!$Y$4:$AO$38,14,FALSE)</f>
        <v>3708.3</v>
      </c>
      <c r="P33">
        <f>VLOOKUP($B33,OLAH!$Y$4:$AO$38,15,FALSE)</f>
        <v>3565.2</v>
      </c>
      <c r="Q33">
        <f>VLOOKUP($B33,OLAH!$Y$4:$AO$38,16,FALSE)</f>
        <v>3826</v>
      </c>
      <c r="R33">
        <f>VLOOKUP($B33,OLAH!$Y$4:$AO$38,17,FALSE)</f>
        <v>3819.8</v>
      </c>
    </row>
    <row r="34" spans="1:18">
      <c r="A34" t="s">
        <v>121</v>
      </c>
      <c r="B34" t="s">
        <v>124</v>
      </c>
      <c r="C34" s="5" t="str">
        <f>VLOOKUP($B34,OLAH!$Y$4:$AO$38,2,FALSE)</f>
        <v>-</v>
      </c>
      <c r="D34">
        <f>VLOOKUP($B34,OLAH!$Y$4:$AO$38,3,FALSE)</f>
        <v>1575.4010000000001</v>
      </c>
      <c r="E34">
        <f>VLOOKUP($B34,OLAH!$Y$4:$AO$38,4,FALSE)</f>
        <v>1524.6</v>
      </c>
      <c r="F34">
        <f>VLOOKUP($B34,OLAH!$Y$4:$AO$38,5,FALSE)</f>
        <v>1616.2</v>
      </c>
      <c r="G34">
        <f>VLOOKUP($B34,OLAH!$Y$4:$AO$38,6,FALSE)</f>
        <v>1811.9</v>
      </c>
      <c r="H34">
        <f>VLOOKUP($B34,OLAH!$Y$4:$AO$38,7,FALSE)</f>
        <v>1931</v>
      </c>
      <c r="I34">
        <f>VLOOKUP($B34,OLAH!$Y$4:$AO$38,8,FALSE)</f>
        <v>1970</v>
      </c>
      <c r="J34">
        <f>VLOOKUP($B34,OLAH!$Y$4:$AO$38,9,FALSE)</f>
        <v>2057</v>
      </c>
      <c r="K34">
        <f>VLOOKUP($B34,OLAH!$Y$4:$AO$38,10,FALSE)</f>
        <v>2114.6999999999998</v>
      </c>
      <c r="L34">
        <f>VLOOKUP($B34,OLAH!$Y$4:$AO$38,11,FALSE)</f>
        <v>2642.3</v>
      </c>
      <c r="M34">
        <f>VLOOKUP($B34,OLAH!$Y$4:$AO$38,12,FALSE)</f>
        <v>2603.9</v>
      </c>
      <c r="N34">
        <f>VLOOKUP($B34,OLAH!$Y$4:$AO$38,13,FALSE)</f>
        <v>2771.3</v>
      </c>
      <c r="O34">
        <f>VLOOKUP($B34,OLAH!$Y$4:$AO$38,14,FALSE)</f>
        <v>3020.4</v>
      </c>
      <c r="P34">
        <f>VLOOKUP($B34,OLAH!$Y$4:$AO$38,15,FALSE)</f>
        <v>2803.5</v>
      </c>
      <c r="Q34">
        <f>VLOOKUP($B34,OLAH!$Y$4:$AO$38,16,FALSE)</f>
        <v>3038.5</v>
      </c>
      <c r="R34">
        <f>VLOOKUP($B34,OLAH!$Y$4:$AO$38,17,FALSE)</f>
        <v>3173</v>
      </c>
    </row>
    <row r="35" spans="1:18">
      <c r="A35" t="s">
        <v>115</v>
      </c>
      <c r="B35" t="s">
        <v>125</v>
      </c>
      <c r="C35" s="5" t="str">
        <f>VLOOKUP($B35,OLAH!$Y$4:$AO$38,2,FALSE)</f>
        <v>-</v>
      </c>
      <c r="D35">
        <f>VLOOKUP($B35,OLAH!$Y$4:$AO$38,3,FALSE)</f>
        <v>773.22699999999998</v>
      </c>
      <c r="E35">
        <f>VLOOKUP($B35,OLAH!$Y$4:$AO$38,4,FALSE)</f>
        <v>864.8</v>
      </c>
      <c r="F35">
        <f>VLOOKUP($B35,OLAH!$Y$4:$AO$38,5,FALSE)</f>
        <v>925.7</v>
      </c>
      <c r="G35">
        <f>VLOOKUP($B35,OLAH!$Y$4:$AO$38,6,FALSE)</f>
        <v>1013.4</v>
      </c>
      <c r="H35">
        <f>VLOOKUP($B35,OLAH!$Y$4:$AO$38,7,FALSE)</f>
        <v>1087.4000000000001</v>
      </c>
      <c r="I35">
        <f>VLOOKUP($B35,OLAH!$Y$4:$AO$38,8,FALSE)</f>
        <v>1228.4000000000001</v>
      </c>
      <c r="J35">
        <f>VLOOKUP($B35,OLAH!$Y$4:$AO$38,9,FALSE)</f>
        <v>1281</v>
      </c>
      <c r="K35">
        <f>VLOOKUP($B35,OLAH!$Y$4:$AO$38,10,FALSE)</f>
        <v>1337.2</v>
      </c>
      <c r="L35">
        <f>VLOOKUP($B35,OLAH!$Y$4:$AO$38,11,FALSE)</f>
        <v>1593.5</v>
      </c>
      <c r="M35">
        <f>VLOOKUP($B35,OLAH!$Y$4:$AO$38,12,FALSE)</f>
        <v>1726.2</v>
      </c>
      <c r="N35">
        <f>VLOOKUP($B35,OLAH!$Y$4:$AO$38,13,FALSE)</f>
        <v>2059.3000000000002</v>
      </c>
      <c r="O35">
        <f>VLOOKUP($B35,OLAH!$Y$4:$AO$38,14,FALSE)</f>
        <v>1973.1</v>
      </c>
      <c r="P35">
        <f>VLOOKUP($B35,OLAH!$Y$4:$AO$38,15,FALSE)</f>
        <v>1728.5</v>
      </c>
      <c r="Q35">
        <f>VLOOKUP($B35,OLAH!$Y$4:$AO$38,16,FALSE)</f>
        <v>1950.5</v>
      </c>
      <c r="R35">
        <f>VLOOKUP($B35,OLAH!$Y$4:$AO$38,17,FALSE)</f>
        <v>2043.8</v>
      </c>
    </row>
    <row r="36" spans="1:18">
      <c r="A36" t="s">
        <v>158</v>
      </c>
      <c r="B36" t="s">
        <v>156</v>
      </c>
      <c r="C36">
        <f>VLOOKUP($B36,OLAH!$Y$4:$AO$38,2,FALSE)</f>
        <v>845.60299999999995</v>
      </c>
      <c r="D36">
        <f>VLOOKUP($B36,OLAH!$Y$4:$AO$38,3,FALSE)</f>
        <v>906.36</v>
      </c>
      <c r="E36">
        <f>VLOOKUP($B36,OLAH!$Y$4:$AO$38,4,FALSE)</f>
        <v>883.7</v>
      </c>
      <c r="F36">
        <f>VLOOKUP($B36,OLAH!$Y$4:$AO$38,5,FALSE)</f>
        <v>949.4</v>
      </c>
      <c r="G36">
        <f>VLOOKUP($B36,OLAH!$Y$4:$AO$38,6,FALSE)</f>
        <v>1071.9000000000001</v>
      </c>
      <c r="H36">
        <f>VLOOKUP($B36,OLAH!$Y$4:$AO$38,7,FALSE)</f>
        <v>1133.3</v>
      </c>
      <c r="I36">
        <f>VLOOKUP($B36,OLAH!$Y$4:$AO$38,8,FALSE)</f>
        <v>1303.2</v>
      </c>
      <c r="J36">
        <f>VLOOKUP($B36,OLAH!$Y$4:$AO$38,9,FALSE)</f>
        <v>1384.4</v>
      </c>
      <c r="K36">
        <f>VLOOKUP($B36,OLAH!$Y$4:$AO$38,10,FALSE)</f>
        <v>1477</v>
      </c>
      <c r="L36">
        <f>VLOOKUP($B36,OLAH!$Y$4:$AO$38,11,FALSE)</f>
        <v>1662.9</v>
      </c>
      <c r="M36">
        <f>VLOOKUP($B36,OLAH!$Y$4:$AO$38,12,FALSE)</f>
        <v>1777.7</v>
      </c>
      <c r="N36">
        <f>VLOOKUP($B36,OLAH!$Y$4:$AO$38,13,FALSE)</f>
        <v>1969.4</v>
      </c>
      <c r="O36">
        <f>VLOOKUP($B36,OLAH!$Y$4:$AO$38,14,FALSE)</f>
        <v>2424.5</v>
      </c>
      <c r="P36">
        <f>VLOOKUP($B36,OLAH!$Y$4:$AO$38,15,FALSE)</f>
        <v>2374.1</v>
      </c>
      <c r="Q36">
        <f>VLOOKUP($B36,OLAH!$Y$4:$AO$38,16,FALSE)</f>
        <v>2542.3000000000002</v>
      </c>
      <c r="R36">
        <f>VLOOKUP($B36,OLAH!$Y$4:$AO$38,17,FALSE)</f>
        <v>2661.1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36"/>
  <sheetViews>
    <sheetView topLeftCell="A4" zoomScale="70" zoomScaleNormal="70" workbookViewId="0">
      <selection activeCell="L23" sqref="L23"/>
    </sheetView>
  </sheetViews>
  <sheetFormatPr defaultRowHeight="18"/>
  <cols>
    <col min="1" max="1" width="13.25" bestFit="1" customWidth="1"/>
    <col min="2" max="2" width="20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100/cpi_2005!C2*nominal_wage_B!C2</f>
        <v>1080.373</v>
      </c>
      <c r="D2">
        <f>100/cpi_2005!D2*nominal_wage_B!D2</f>
        <v>1073.2746057830907</v>
      </c>
      <c r="E2">
        <f>100/cpi_2005!E2*nominal_wage_B!E2</f>
        <v>930.83721144804281</v>
      </c>
      <c r="F2">
        <f>100/cpi_2005!F2*nominal_wage_B!F2</f>
        <v>873.1700309968852</v>
      </c>
      <c r="G2">
        <f>100/cpi_2005!G2*nominal_wage_B!G2</f>
        <v>932.6605102689706</v>
      </c>
      <c r="H2">
        <f>100/cpi_2005!H2*nominal_wage_B!H2</f>
        <v>920.69678462541697</v>
      </c>
      <c r="I2">
        <f>100/cpi_2005!I2*nominal_wage_B!I2</f>
        <v>908.65651540325234</v>
      </c>
      <c r="J2">
        <f>100/cpi_2005!J2*nominal_wage_B!J2</f>
        <v>946.46353228380258</v>
      </c>
      <c r="K2">
        <f>100/cpi_2005!K2*nominal_wage_B!K2</f>
        <v>921.39439025951651</v>
      </c>
      <c r="L2">
        <f>100/cpi_2005!L2*nominal_wage_B!L2</f>
        <v>870.52612960392401</v>
      </c>
      <c r="M2">
        <f>100/cpi_2005!M2*nominal_wage_B!M2</f>
        <v>892.85190971272993</v>
      </c>
      <c r="N2">
        <f>100/cpi_2005!N2*nominal_wage_B!N2</f>
        <v>939.71031845897892</v>
      </c>
      <c r="O2">
        <f>100/cpi_2005!O2*nominal_wage_B!O2</f>
        <v>1098.392225574152</v>
      </c>
      <c r="P2">
        <f>100/cpi_2005!P2*nominal_wage_B!P2</f>
        <v>999.12116543913976</v>
      </c>
      <c r="Q2" s="5">
        <f>100/cpi_2005!Q2*nominal_wage_B!Q2</f>
        <v>1112.2455661958388</v>
      </c>
      <c r="R2" s="5">
        <f>100/cpi_2005!R2*nominal_wage_B!R2</f>
        <v>1138.8676843650844</v>
      </c>
    </row>
    <row r="3" spans="1:18">
      <c r="A3" t="s">
        <v>88</v>
      </c>
      <c r="B3" t="s">
        <v>90</v>
      </c>
      <c r="C3">
        <f>100/cpi_2005!C3*nominal_wage_B!C3</f>
        <v>781.04899999999998</v>
      </c>
      <c r="D3">
        <f>100/cpi_2005!D3*nominal_wage_B!D3</f>
        <v>806.37154451956121</v>
      </c>
      <c r="E3">
        <f>100/cpi_2005!E3*nominal_wage_B!E3</f>
        <v>823.88715907219841</v>
      </c>
      <c r="F3">
        <f>100/cpi_2005!F3*nominal_wage_B!F3</f>
        <v>774.42821397549255</v>
      </c>
      <c r="G3">
        <f>100/cpi_2005!G3*nominal_wage_B!G3</f>
        <v>885.73538070869938</v>
      </c>
      <c r="H3">
        <f>100/cpi_2005!H3*nominal_wage_B!H3</f>
        <v>853.45114920696926</v>
      </c>
      <c r="I3">
        <f>100/cpi_2005!I3*nominal_wage_B!I3</f>
        <v>916.28366090411475</v>
      </c>
      <c r="J3">
        <f>100/cpi_2005!J3*nominal_wage_B!J3</f>
        <v>919.17282441671784</v>
      </c>
      <c r="K3">
        <f>100/cpi_2005!K3*nominal_wage_B!K3</f>
        <v>902.48700993391549</v>
      </c>
      <c r="L3">
        <f>100/cpi_2005!L3*nominal_wage_B!L3</f>
        <v>879.58510956243219</v>
      </c>
      <c r="M3">
        <f>100/cpi_2005!M3*nominal_wage_B!M3</f>
        <v>901.70552217540342</v>
      </c>
      <c r="N3">
        <f>100/cpi_2005!N3*nominal_wage_B!N3</f>
        <v>908.74323372210324</v>
      </c>
      <c r="O3">
        <f>100/cpi_2005!O3*nominal_wage_B!O3</f>
        <v>1055.247264002847</v>
      </c>
      <c r="P3">
        <f>100/cpi_2005!P3*nominal_wage_B!P3</f>
        <v>988.96754538571281</v>
      </c>
      <c r="Q3" s="5">
        <f>100/cpi_2005!Q3*nominal_wage_B!Q3</f>
        <v>1063.9756812104292</v>
      </c>
      <c r="R3" s="5">
        <f>100/cpi_2005!R3*nominal_wage_B!R3</f>
        <v>1079.651130371295</v>
      </c>
    </row>
    <row r="4" spans="1:18">
      <c r="A4" t="s">
        <v>88</v>
      </c>
      <c r="B4" t="s">
        <v>91</v>
      </c>
      <c r="C4">
        <f>100/cpi_2005!C4*nominal_wage_B!C4</f>
        <v>1078.998</v>
      </c>
      <c r="D4">
        <f>100/cpi_2005!D4*nominal_wage_B!D4</f>
        <v>920.59112423190948</v>
      </c>
      <c r="E4">
        <f>100/cpi_2005!E4*nominal_wage_B!E4</f>
        <v>790.83339833904779</v>
      </c>
      <c r="F4">
        <f>100/cpi_2005!F4*nominal_wage_B!F4</f>
        <v>775.11295019451256</v>
      </c>
      <c r="G4">
        <f>100/cpi_2005!G4*nominal_wage_B!G4</f>
        <v>844.98002017216254</v>
      </c>
      <c r="H4">
        <f>100/cpi_2005!H4*nominal_wage_B!H4</f>
        <v>838.16325056010658</v>
      </c>
      <c r="I4">
        <f>100/cpi_2005!I4*nominal_wage_B!I4</f>
        <v>917.6162741347091</v>
      </c>
      <c r="J4">
        <f>100/cpi_2005!J4*nominal_wage_B!J4</f>
        <v>954.45591391631399</v>
      </c>
      <c r="K4">
        <f>100/cpi_2005!K4*nominal_wage_B!K4</f>
        <v>893.78192898428449</v>
      </c>
      <c r="L4">
        <f>100/cpi_2005!L4*nominal_wage_B!L4</f>
        <v>857.63567523759968</v>
      </c>
      <c r="M4">
        <f>100/cpi_2005!M4*nominal_wage_B!M4</f>
        <v>853.5420760927766</v>
      </c>
      <c r="N4">
        <f>100/cpi_2005!N4*nominal_wage_B!N4</f>
        <v>875.63260976107733</v>
      </c>
      <c r="O4">
        <f>100/cpi_2005!O4*nominal_wage_B!O4</f>
        <v>1055.5118908025365</v>
      </c>
      <c r="P4">
        <f>100/cpi_2005!P4*nominal_wage_B!P4</f>
        <v>1013.6344082536137</v>
      </c>
      <c r="Q4" s="5">
        <f>100/cpi_2005!Q4*nominal_wage_B!Q4</f>
        <v>1061.8328598239125</v>
      </c>
      <c r="R4" s="5">
        <f>100/cpi_2005!R4*nominal_wage_B!R4</f>
        <v>1120.8447678492566</v>
      </c>
    </row>
    <row r="5" spans="1:18">
      <c r="A5" t="s">
        <v>88</v>
      </c>
      <c r="B5" t="s">
        <v>92</v>
      </c>
      <c r="C5">
        <f>100/cpi_2005!C5*nominal_wage_B!C5</f>
        <v>1183.7059999999999</v>
      </c>
      <c r="D5">
        <f>100/cpi_2005!D5*nominal_wage_B!D5</f>
        <v>1091.06261123076</v>
      </c>
      <c r="E5">
        <f>100/cpi_2005!E5*nominal_wage_B!E5</f>
        <v>973.87586078190793</v>
      </c>
      <c r="F5">
        <f>100/cpi_2005!F5*nominal_wage_B!F5</f>
        <v>957.84903550782337</v>
      </c>
      <c r="G5">
        <f>100/cpi_2005!G5*nominal_wage_B!G5</f>
        <v>990.28125311554641</v>
      </c>
      <c r="H5">
        <f>100/cpi_2005!H5*nominal_wage_B!H5</f>
        <v>957.08112269603691</v>
      </c>
      <c r="I5">
        <f>100/cpi_2005!I5*nominal_wage_B!I5</f>
        <v>1136.8985608167432</v>
      </c>
      <c r="J5">
        <f>100/cpi_2005!J5*nominal_wage_B!J5</f>
        <v>1152.3147691756114</v>
      </c>
      <c r="K5">
        <f>100/cpi_2005!K5*nominal_wage_B!K5</f>
        <v>1117.2593088368499</v>
      </c>
      <c r="L5">
        <f>100/cpi_2005!L5*nominal_wage_B!L5</f>
        <v>1146.7792550630163</v>
      </c>
      <c r="M5">
        <f>100/cpi_2005!M5*nominal_wage_B!M5</f>
        <v>1097.0951387595471</v>
      </c>
      <c r="N5">
        <f>100/cpi_2005!N5*nominal_wage_B!N5</f>
        <v>1137.9459690512008</v>
      </c>
      <c r="O5">
        <f>100/cpi_2005!O5*nominal_wage_B!O5</f>
        <v>1199.4711409079275</v>
      </c>
      <c r="P5">
        <f>100/cpi_2005!P5*nominal_wage_B!P5</f>
        <v>1074.2096587374899</v>
      </c>
      <c r="Q5" s="5">
        <f>100/cpi_2005!Q5*nominal_wage_B!Q5</f>
        <v>1208.1667191079177</v>
      </c>
      <c r="R5" s="5">
        <f>100/cpi_2005!R5*nominal_wage_B!R5</f>
        <v>1225.8430313997958</v>
      </c>
    </row>
    <row r="6" spans="1:18">
      <c r="A6" t="s">
        <v>88</v>
      </c>
      <c r="B6" t="s">
        <v>140</v>
      </c>
      <c r="C6" s="5">
        <f>100/cpi_2005!C6*nominal_wage_B!C6</f>
        <v>0</v>
      </c>
      <c r="D6">
        <f>100/cpi_2005!D6*nominal_wage_B!D6</f>
        <v>1256.2415527431845</v>
      </c>
      <c r="E6">
        <f>100/cpi_2005!E6*nominal_wage_B!E6</f>
        <v>1362.0997663022927</v>
      </c>
      <c r="F6">
        <f>100/cpi_2005!F6*nominal_wage_B!F6</f>
        <v>1308.4686305272041</v>
      </c>
      <c r="G6">
        <f>100/cpi_2005!G6*nominal_wage_B!G6</f>
        <v>1461.4996635616606</v>
      </c>
      <c r="H6">
        <f>100/cpi_2005!H6*nominal_wage_B!H6</f>
        <v>1420.8906577603952</v>
      </c>
      <c r="I6">
        <f>100/cpi_2005!I6*nominal_wage_B!I6</f>
        <v>1583.8855329526605</v>
      </c>
      <c r="J6">
        <f>100/cpi_2005!J6*nominal_wage_B!J6</f>
        <v>1620.5952020890702</v>
      </c>
      <c r="K6">
        <f>100/cpi_2005!K6*nominal_wage_B!K6</f>
        <v>1540.671440281624</v>
      </c>
      <c r="L6">
        <f>100/cpi_2005!L6*nominal_wage_B!L6</f>
        <v>1670.7360648215463</v>
      </c>
      <c r="M6">
        <f>100/cpi_2005!M6*nominal_wage_B!M6</f>
        <v>1976.1610575763675</v>
      </c>
      <c r="N6">
        <f>100/cpi_2005!N6*nominal_wage_B!N6</f>
        <v>1957.2291720877759</v>
      </c>
      <c r="O6">
        <f>100/cpi_2005!O6*nominal_wage_B!O6</f>
        <v>1815.8219559010415</v>
      </c>
      <c r="P6">
        <f>100/cpi_2005!P6*nominal_wage_B!P6</f>
        <v>1838.8554052921609</v>
      </c>
      <c r="Q6" s="5">
        <f>100/cpi_2005!Q6*nominal_wage_B!Q6</f>
        <v>1830.4321923068537</v>
      </c>
      <c r="R6" s="5">
        <f>100/cpi_2005!R6*nominal_wage_B!R6</f>
        <v>2009.7098747111247</v>
      </c>
    </row>
    <row r="7" spans="1:18">
      <c r="A7" t="s">
        <v>88</v>
      </c>
      <c r="B7" t="s">
        <v>93</v>
      </c>
      <c r="C7">
        <f>100/cpi_2005!C7*nominal_wage_B!C7</f>
        <v>964.40099999999995</v>
      </c>
      <c r="D7">
        <f>100/cpi_2005!D7*nominal_wage_B!D7</f>
        <v>946.79291797643668</v>
      </c>
      <c r="E7">
        <f>100/cpi_2005!E7*nominal_wage_B!E7</f>
        <v>724.83893461544642</v>
      </c>
      <c r="F7">
        <f>100/cpi_2005!F7*nominal_wage_B!F7</f>
        <v>684.07236524178256</v>
      </c>
      <c r="G7">
        <f>100/cpi_2005!G7*nominal_wage_B!G7</f>
        <v>812.50754155666687</v>
      </c>
      <c r="H7">
        <f>100/cpi_2005!H7*nominal_wage_B!H7</f>
        <v>798.90976362826507</v>
      </c>
      <c r="I7">
        <f>100/cpi_2005!I7*nominal_wage_B!I7</f>
        <v>807.80133814614294</v>
      </c>
      <c r="J7">
        <f>100/cpi_2005!J7*nominal_wage_B!J7</f>
        <v>827.50976165791951</v>
      </c>
      <c r="K7">
        <f>100/cpi_2005!K7*nominal_wage_B!K7</f>
        <v>824.35504161005065</v>
      </c>
      <c r="L7">
        <f>100/cpi_2005!L7*nominal_wage_B!L7</f>
        <v>881.07334339670217</v>
      </c>
      <c r="M7">
        <f>100/cpi_2005!M7*nominal_wage_B!M7</f>
        <v>902.22755953899866</v>
      </c>
      <c r="N7">
        <f>100/cpi_2005!N7*nominal_wage_B!N7</f>
        <v>922.41353156173057</v>
      </c>
      <c r="O7">
        <f>100/cpi_2005!O7*nominal_wage_B!O7</f>
        <v>994.0267214055317</v>
      </c>
      <c r="P7">
        <f>100/cpi_2005!P7*nominal_wage_B!P7</f>
        <v>926.531647071674</v>
      </c>
      <c r="Q7" s="5">
        <f>100/cpi_2005!Q7*nominal_wage_B!Q7</f>
        <v>994.85196127310633</v>
      </c>
      <c r="R7" s="5">
        <f>100/cpi_2005!R7*nominal_wage_B!R7</f>
        <v>1020.2060631637208</v>
      </c>
    </row>
    <row r="8" spans="1:18">
      <c r="A8" t="s">
        <v>88</v>
      </c>
      <c r="B8" t="s">
        <v>94</v>
      </c>
      <c r="C8">
        <f>100/cpi_2005!C8*nominal_wage_B!C8</f>
        <v>805.03499999999997</v>
      </c>
      <c r="D8">
        <f>100/cpi_2005!D8*nominal_wage_B!D8</f>
        <v>779.08991523467489</v>
      </c>
      <c r="E8">
        <f>100/cpi_2005!E8*nominal_wage_B!E8</f>
        <v>819.98167748020421</v>
      </c>
      <c r="F8">
        <f>100/cpi_2005!F8*nominal_wage_B!F8</f>
        <v>807.318149370377</v>
      </c>
      <c r="G8">
        <f>100/cpi_2005!G8*nominal_wage_B!G8</f>
        <v>892.42649093030241</v>
      </c>
      <c r="H8">
        <f>100/cpi_2005!H8*nominal_wage_B!H8</f>
        <v>866.08182273851571</v>
      </c>
      <c r="I8">
        <f>100/cpi_2005!I8*nominal_wage_B!I8</f>
        <v>929.47004259002449</v>
      </c>
      <c r="J8">
        <f>100/cpi_2005!J8*nominal_wage_B!J8</f>
        <v>960.11301858456397</v>
      </c>
      <c r="K8">
        <f>100/cpi_2005!K8*nominal_wage_B!K8</f>
        <v>913.16457927661793</v>
      </c>
      <c r="L8">
        <f>100/cpi_2005!L8*nominal_wage_B!L8</f>
        <v>885.76196252607861</v>
      </c>
      <c r="M8">
        <f>100/cpi_2005!M8*nominal_wage_B!M8</f>
        <v>888.86770444170281</v>
      </c>
      <c r="N8">
        <f>100/cpi_2005!N8*nominal_wage_B!N8</f>
        <v>902.26629538135091</v>
      </c>
      <c r="O8">
        <f>100/cpi_2005!O8*nominal_wage_B!O8</f>
        <v>1022.415553219752</v>
      </c>
      <c r="P8">
        <f>100/cpi_2005!P8*nominal_wage_B!P8</f>
        <v>959.66967002682679</v>
      </c>
      <c r="Q8" s="5">
        <f>100/cpi_2005!Q8*nominal_wage_B!Q8</f>
        <v>982.42047896918905</v>
      </c>
      <c r="R8" s="5">
        <f>100/cpi_2005!R8*nominal_wage_B!R8</f>
        <v>996.86026278514225</v>
      </c>
    </row>
    <row r="9" spans="1:18">
      <c r="A9" t="s">
        <v>88</v>
      </c>
      <c r="B9" t="s">
        <v>95</v>
      </c>
      <c r="C9">
        <f>100/cpi_2005!C9*nominal_wage_B!C9</f>
        <v>762.601</v>
      </c>
      <c r="D9">
        <f>100/cpi_2005!D9*nominal_wage_B!D9</f>
        <v>856.63345718654091</v>
      </c>
      <c r="E9">
        <f>100/cpi_2005!E9*nominal_wage_B!E9</f>
        <v>750.28635663893101</v>
      </c>
      <c r="F9">
        <f>100/cpi_2005!F9*nominal_wage_B!F9</f>
        <v>723.16117614082168</v>
      </c>
      <c r="G9">
        <f>100/cpi_2005!G9*nominal_wage_B!G9</f>
        <v>794.7522703434837</v>
      </c>
      <c r="H9">
        <f>100/cpi_2005!H9*nominal_wage_B!H9</f>
        <v>771.83457865139928</v>
      </c>
      <c r="I9">
        <f>100/cpi_2005!I9*nominal_wage_B!I9</f>
        <v>909.63390466919827</v>
      </c>
      <c r="J9">
        <f>100/cpi_2005!J9*nominal_wage_B!J9</f>
        <v>944.39247847979561</v>
      </c>
      <c r="K9">
        <f>100/cpi_2005!K9*nominal_wage_B!K9</f>
        <v>921.75009245579531</v>
      </c>
      <c r="L9">
        <f>100/cpi_2005!L9*nominal_wage_B!L9</f>
        <v>865.98418244748518</v>
      </c>
      <c r="M9">
        <f>100/cpi_2005!M9*nominal_wage_B!M9</f>
        <v>946.30055079079989</v>
      </c>
      <c r="N9">
        <f>100/cpi_2005!N9*nominal_wage_B!N9</f>
        <v>985.26866194508716</v>
      </c>
      <c r="O9">
        <f>100/cpi_2005!O9*nominal_wage_B!O9</f>
        <v>1041.7501934306033</v>
      </c>
      <c r="P9">
        <f>100/cpi_2005!P9*nominal_wage_B!P9</f>
        <v>986.2935855438825</v>
      </c>
      <c r="Q9" s="5">
        <f>100/cpi_2005!Q9*nominal_wage_B!Q9</f>
        <v>1031.1764677959081</v>
      </c>
      <c r="R9" s="5">
        <f>100/cpi_2005!R9*nominal_wage_B!R9</f>
        <v>1043.5468422389356</v>
      </c>
    </row>
    <row r="10" spans="1:18">
      <c r="A10" t="s">
        <v>88</v>
      </c>
      <c r="B10" t="s">
        <v>96</v>
      </c>
      <c r="C10">
        <f>100/cpi_2005!C10*nominal_wage_B!C10</f>
        <v>880.30399999999997</v>
      </c>
      <c r="D10">
        <f>100/cpi_2005!D10*nominal_wage_B!D10</f>
        <v>940.48889177183696</v>
      </c>
      <c r="E10">
        <f>100/cpi_2005!E10*nominal_wage_B!E10</f>
        <v>858.47457816062536</v>
      </c>
      <c r="F10">
        <f>100/cpi_2005!F10*nominal_wage_B!F10</f>
        <v>763.21478015156629</v>
      </c>
      <c r="G10">
        <f>100/cpi_2005!G10*nominal_wage_B!G10</f>
        <v>873.12235381776111</v>
      </c>
      <c r="H10">
        <f>100/cpi_2005!H10*nominal_wage_B!H10</f>
        <v>843.97880757646305</v>
      </c>
      <c r="I10">
        <f>100/cpi_2005!I10*nominal_wage_B!I10</f>
        <v>974.21709772065515</v>
      </c>
      <c r="J10">
        <f>100/cpi_2005!J10*nominal_wage_B!J10</f>
        <v>973.08367436112326</v>
      </c>
      <c r="K10">
        <f>100/cpi_2005!K10*nominal_wage_B!K10</f>
        <v>947.55040114852056</v>
      </c>
      <c r="L10">
        <f>100/cpi_2005!L10*nominal_wage_B!L10</f>
        <v>975.6710660731178</v>
      </c>
      <c r="M10">
        <f>100/cpi_2005!M10*nominal_wage_B!M10</f>
        <v>969.83654216386924</v>
      </c>
      <c r="N10">
        <f>100/cpi_2005!N10*nominal_wage_B!N10</f>
        <v>1008.6907216711721</v>
      </c>
      <c r="O10">
        <f>100/cpi_2005!O10*nominal_wage_B!O10</f>
        <v>1097.6375132733656</v>
      </c>
      <c r="P10">
        <f>100/cpi_2005!P10*nominal_wage_B!P10</f>
        <v>1081.5342144368892</v>
      </c>
      <c r="Q10" s="5">
        <f>100/cpi_2005!Q10*nominal_wage_B!Q10</f>
        <v>1157.6307413409725</v>
      </c>
      <c r="R10" s="5">
        <f>100/cpi_2005!R10*nominal_wage_B!R10</f>
        <v>1200.3495732867291</v>
      </c>
    </row>
    <row r="11" spans="1:18">
      <c r="A11" t="s">
        <v>88</v>
      </c>
      <c r="B11" t="s">
        <v>97</v>
      </c>
      <c r="C11">
        <f>100/cpi_2005!C11*nominal_wage_B!C11</f>
        <v>681.178</v>
      </c>
      <c r="D11">
        <f>100/cpi_2005!D11*nominal_wage_B!D11</f>
        <v>630.35723979112515</v>
      </c>
      <c r="E11">
        <f>100/cpi_2005!E11*nominal_wage_B!E11</f>
        <v>597.3125592865772</v>
      </c>
      <c r="F11">
        <f>100/cpi_2005!F11*nominal_wage_B!F11</f>
        <v>565.59853394286313</v>
      </c>
      <c r="G11">
        <f>100/cpi_2005!G11*nominal_wage_B!G11</f>
        <v>601.83670270868413</v>
      </c>
      <c r="H11">
        <f>100/cpi_2005!H11*nominal_wage_B!H11</f>
        <v>578.46563618590335</v>
      </c>
      <c r="I11">
        <f>100/cpi_2005!I11*nominal_wage_B!I11</f>
        <v>646.22117909859912</v>
      </c>
      <c r="J11">
        <f>100/cpi_2005!J11*nominal_wage_B!J11</f>
        <v>673.57463227908659</v>
      </c>
      <c r="K11">
        <f>100/cpi_2005!K11*nominal_wage_B!K11</f>
        <v>667.14483875192218</v>
      </c>
      <c r="L11">
        <f>100/cpi_2005!L11*nominal_wage_B!L11</f>
        <v>695.17348715371406</v>
      </c>
      <c r="M11">
        <f>100/cpi_2005!M11*nominal_wage_B!M11</f>
        <v>750.17299320917493</v>
      </c>
      <c r="N11">
        <f>100/cpi_2005!N11*nominal_wage_B!N11</f>
        <v>801.8969438761776</v>
      </c>
      <c r="O11">
        <f>100/cpi_2005!O11*nominal_wage_B!O11</f>
        <v>904.80362810128281</v>
      </c>
      <c r="P11">
        <f>100/cpi_2005!P11*nominal_wage_B!P11</f>
        <v>885.65446917160261</v>
      </c>
      <c r="Q11" s="5">
        <f>100/cpi_2005!Q11*nominal_wage_B!Q11</f>
        <v>898.38983490377325</v>
      </c>
      <c r="R11" s="5">
        <f>100/cpi_2005!R11*nominal_wage_B!R11</f>
        <v>919.03722210331614</v>
      </c>
    </row>
    <row r="12" spans="1:18">
      <c r="A12" t="s">
        <v>98</v>
      </c>
      <c r="B12" t="s">
        <v>99</v>
      </c>
      <c r="C12">
        <f>100/cpi_2005!C12*nominal_wage_B!C12</f>
        <v>1087.1500000000001</v>
      </c>
      <c r="D12">
        <f>100/cpi_2005!D12*nominal_wage_B!D12</f>
        <v>1156.428457779384</v>
      </c>
      <c r="E12">
        <f>100/cpi_2005!E12*nominal_wage_B!E12</f>
        <v>1308.8465822990051</v>
      </c>
      <c r="F12">
        <f>100/cpi_2005!F12*nominal_wage_B!F12</f>
        <v>1272.8783188431512</v>
      </c>
      <c r="G12">
        <f>100/cpi_2005!G12*nominal_wage_B!G12</f>
        <v>1456.0915062535337</v>
      </c>
      <c r="H12">
        <f>100/cpi_2005!H12*nominal_wage_B!H12</f>
        <v>1386.1637651214069</v>
      </c>
      <c r="I12">
        <f>100/cpi_2005!I12*nominal_wage_B!I12</f>
        <v>1418.1971462012852</v>
      </c>
      <c r="J12">
        <f>100/cpi_2005!J12*nominal_wage_B!J12</f>
        <v>1433.5291336638691</v>
      </c>
      <c r="K12">
        <f>100/cpi_2005!K12*nominal_wage_B!K12</f>
        <v>1415.8026447284394</v>
      </c>
      <c r="L12">
        <f>100/cpi_2005!L12*nominal_wage_B!L12</f>
        <v>1607.9935987604595</v>
      </c>
      <c r="M12">
        <f>100/cpi_2005!M12*nominal_wage_B!M12</f>
        <v>1593.8735221803288</v>
      </c>
      <c r="N12">
        <f>100/cpi_2005!N12*nominal_wage_B!N12</f>
        <v>1697.9628646200497</v>
      </c>
      <c r="O12">
        <f>100/cpi_2005!O12*nominal_wage_B!O12</f>
        <v>2087.912444771895</v>
      </c>
      <c r="P12">
        <f>100/cpi_2005!P12*nominal_wage_B!P12</f>
        <v>2026.4163829642589</v>
      </c>
      <c r="Q12" s="5">
        <f>100/cpi_2005!Q12*nominal_wage_B!Q12</f>
        <v>2173.8990989164149</v>
      </c>
      <c r="R12" s="5">
        <f>100/cpi_2005!R12*nominal_wage_B!R12</f>
        <v>2183.17564870673</v>
      </c>
    </row>
    <row r="13" spans="1:18">
      <c r="A13" t="s">
        <v>98</v>
      </c>
      <c r="B13" t="s">
        <v>100</v>
      </c>
      <c r="C13">
        <f>100/cpi_2005!C13*nominal_wage_B!C13</f>
        <v>1067.6120000000001</v>
      </c>
      <c r="D13">
        <f>100/cpi_2005!D13*nominal_wage_B!D13</f>
        <v>1028.6107701729413</v>
      </c>
      <c r="E13">
        <f>100/cpi_2005!E13*nominal_wage_B!E13</f>
        <v>919.0996690703314</v>
      </c>
      <c r="F13">
        <f>100/cpi_2005!F13*nominal_wage_B!F13</f>
        <v>884.67528807054339</v>
      </c>
      <c r="G13">
        <f>100/cpi_2005!G13*nominal_wage_B!G13</f>
        <v>1028.6581815910845</v>
      </c>
      <c r="H13">
        <f>100/cpi_2005!H13*nominal_wage_B!H13</f>
        <v>1009.5031178540472</v>
      </c>
      <c r="I13">
        <f>100/cpi_2005!I13*nominal_wage_B!I13</f>
        <v>1081.6953333274296</v>
      </c>
      <c r="J13">
        <f>100/cpi_2005!J13*nominal_wage_B!J13</f>
        <v>1085.5015906202268</v>
      </c>
      <c r="K13">
        <f>100/cpi_2005!K13*nominal_wage_B!K13</f>
        <v>1076.3865920684084</v>
      </c>
      <c r="L13">
        <f>100/cpi_2005!L13*nominal_wage_B!L13</f>
        <v>1209.6350982838912</v>
      </c>
      <c r="M13">
        <f>100/cpi_2005!M13*nominal_wage_B!M13</f>
        <v>1176.088210913478</v>
      </c>
      <c r="N13">
        <f>100/cpi_2005!N13*nominal_wage_B!N13</f>
        <v>1247.1938885811153</v>
      </c>
      <c r="O13">
        <f>100/cpi_2005!O13*nominal_wage_B!O13</f>
        <v>1617.4979133746201</v>
      </c>
      <c r="P13">
        <f>100/cpi_2005!P13*nominal_wage_B!P13</f>
        <v>1573.9777314712471</v>
      </c>
      <c r="Q13" s="5">
        <f>100/cpi_2005!Q13*nominal_wage_B!Q13</f>
        <v>1577.9331655985673</v>
      </c>
      <c r="R13" s="5">
        <f>100/cpi_2005!R13*nominal_wage_B!R13</f>
        <v>1680.6576794714294</v>
      </c>
    </row>
    <row r="14" spans="1:18">
      <c r="A14" t="s">
        <v>98</v>
      </c>
      <c r="B14" t="s">
        <v>101</v>
      </c>
      <c r="C14">
        <f>100/cpi_2005!C14*nominal_wage_B!C14</f>
        <v>851.03499999999997</v>
      </c>
      <c r="D14">
        <f>100/cpi_2005!D14*nominal_wage_B!D14</f>
        <v>847.80305341387236</v>
      </c>
      <c r="E14">
        <f>100/cpi_2005!E14*nominal_wage_B!E14</f>
        <v>786.81334125886701</v>
      </c>
      <c r="F14">
        <f>100/cpi_2005!F14*nominal_wage_B!F14</f>
        <v>752.36515562839236</v>
      </c>
      <c r="G14">
        <f>100/cpi_2005!G14*nominal_wage_B!G14</f>
        <v>801.922025400998</v>
      </c>
      <c r="H14">
        <f>100/cpi_2005!H14*nominal_wage_B!H14</f>
        <v>810.51846859646548</v>
      </c>
      <c r="I14">
        <f>100/cpi_2005!I14*nominal_wage_B!I14</f>
        <v>890.36001337433459</v>
      </c>
      <c r="J14">
        <f>100/cpi_2005!J14*nominal_wage_B!J14</f>
        <v>937.38026495470592</v>
      </c>
      <c r="K14">
        <f>100/cpi_2005!K14*nominal_wage_B!K14</f>
        <v>910.10283916229946</v>
      </c>
      <c r="L14">
        <f>100/cpi_2005!L14*nominal_wage_B!L14</f>
        <v>956.37637733044437</v>
      </c>
      <c r="M14">
        <f>100/cpi_2005!M14*nominal_wage_B!M14</f>
        <v>1006.7659335503276</v>
      </c>
      <c r="N14">
        <f>100/cpi_2005!N14*nominal_wage_B!N14</f>
        <v>1115.6750207830924</v>
      </c>
      <c r="O14">
        <f>100/cpi_2005!O14*nominal_wage_B!O14</f>
        <v>1434.960721448964</v>
      </c>
      <c r="P14">
        <f>100/cpi_2005!P14*nominal_wage_B!P14</f>
        <v>1377.4841088251942</v>
      </c>
      <c r="Q14" s="5">
        <f>100/cpi_2005!Q14*nominal_wage_B!Q14</f>
        <v>1378.0873423077028</v>
      </c>
      <c r="R14" s="5">
        <f>100/cpi_2005!R14*nominal_wage_B!R14</f>
        <v>1414.8666139510365</v>
      </c>
    </row>
    <row r="15" spans="1:18">
      <c r="A15" t="s">
        <v>98</v>
      </c>
      <c r="B15" t="s">
        <v>102</v>
      </c>
      <c r="C15">
        <f>100/cpi_2005!C15*nominal_wage_B!C15</f>
        <v>631.327</v>
      </c>
      <c r="D15">
        <f>100/cpi_2005!D15*nominal_wage_B!D15</f>
        <v>646.28100104006694</v>
      </c>
      <c r="E15">
        <f>100/cpi_2005!E15*nominal_wage_B!E15</f>
        <v>573.38490268443536</v>
      </c>
      <c r="F15">
        <f>100/cpi_2005!F15*nominal_wage_B!F15</f>
        <v>555.25448952143677</v>
      </c>
      <c r="G15">
        <f>100/cpi_2005!G15*nominal_wage_B!G15</f>
        <v>589.80285793866813</v>
      </c>
      <c r="H15">
        <f>100/cpi_2005!H15*nominal_wage_B!H15</f>
        <v>592.00687473484402</v>
      </c>
      <c r="I15">
        <f>100/cpi_2005!I15*nominal_wage_B!I15</f>
        <v>691.5882727916495</v>
      </c>
      <c r="J15">
        <f>100/cpi_2005!J15*nominal_wage_B!J15</f>
        <v>711.19789914091632</v>
      </c>
      <c r="K15">
        <f>100/cpi_2005!K15*nominal_wage_B!K15</f>
        <v>711.75729189374351</v>
      </c>
      <c r="L15">
        <f>100/cpi_2005!L15*nominal_wage_B!L15</f>
        <v>719.17680021533158</v>
      </c>
      <c r="M15">
        <f>100/cpi_2005!M15*nominal_wage_B!M15</f>
        <v>750.32180791897281</v>
      </c>
      <c r="N15">
        <f>100/cpi_2005!N15*nominal_wage_B!N15</f>
        <v>858.00241829332015</v>
      </c>
      <c r="O15">
        <f>100/cpi_2005!O15*nominal_wage_B!O15</f>
        <v>960.06843935400741</v>
      </c>
      <c r="P15">
        <f>100/cpi_2005!P15*nominal_wage_B!P15</f>
        <v>930.28392342121424</v>
      </c>
      <c r="Q15" s="5">
        <f>100/cpi_2005!Q15*nominal_wage_B!Q15</f>
        <v>1003.4262061919179</v>
      </c>
      <c r="R15" s="5">
        <f>100/cpi_2005!R15*nominal_wage_B!R15</f>
        <v>1032.9220233793594</v>
      </c>
    </row>
    <row r="16" spans="1:18">
      <c r="A16" t="s">
        <v>98</v>
      </c>
      <c r="B16" t="s">
        <v>103</v>
      </c>
      <c r="C16">
        <f>100/cpi_2005!C16*nominal_wage_B!C16</f>
        <v>690.58</v>
      </c>
      <c r="D16">
        <f>100/cpi_2005!D16*nominal_wage_B!D16</f>
        <v>704.33369305999531</v>
      </c>
      <c r="E16">
        <f>100/cpi_2005!E16*nominal_wage_B!E16</f>
        <v>741.69349359147634</v>
      </c>
      <c r="F16">
        <f>100/cpi_2005!F16*nominal_wage_B!F16</f>
        <v>708.66082895203999</v>
      </c>
      <c r="G16">
        <f>100/cpi_2005!G16*nominal_wage_B!G16</f>
        <v>764.13167229205476</v>
      </c>
      <c r="H16">
        <f>100/cpi_2005!H16*nominal_wage_B!H16</f>
        <v>755.24981748397977</v>
      </c>
      <c r="I16">
        <f>100/cpi_2005!I16*nominal_wage_B!I16</f>
        <v>813.78479707102827</v>
      </c>
      <c r="J16">
        <f>100/cpi_2005!J16*nominal_wage_B!J16</f>
        <v>834.02580726067742</v>
      </c>
      <c r="K16">
        <f>100/cpi_2005!K16*nominal_wage_B!K16</f>
        <v>830.92199453443698</v>
      </c>
      <c r="L16">
        <f>100/cpi_2005!L16*nominal_wage_B!L16</f>
        <v>889.3360260485108</v>
      </c>
      <c r="M16">
        <f>100/cpi_2005!M16*nominal_wage_B!M16</f>
        <v>868.08672302832292</v>
      </c>
      <c r="N16">
        <f>100/cpi_2005!N16*nominal_wage_B!N16</f>
        <v>975.87627526390179</v>
      </c>
      <c r="O16">
        <f>100/cpi_2005!O16*nominal_wage_B!O16</f>
        <v>1105.20524312679</v>
      </c>
      <c r="P16">
        <f>100/cpi_2005!P16*nominal_wage_B!P16</f>
        <v>941.49375002972783</v>
      </c>
      <c r="Q16" s="5">
        <f>100/cpi_2005!Q16*nominal_wage_B!Q16</f>
        <v>1015.0330393439763</v>
      </c>
      <c r="R16" s="5">
        <f>100/cpi_2005!R16*nominal_wage_B!R16</f>
        <v>1099.0968528476355</v>
      </c>
    </row>
    <row r="17" spans="1:18">
      <c r="A17" t="s">
        <v>98</v>
      </c>
      <c r="B17" t="s">
        <v>104</v>
      </c>
      <c r="C17">
        <f>100/cpi_2005!C17*nominal_wage_B!C17</f>
        <v>691.97799999999995</v>
      </c>
      <c r="D17">
        <f>100/cpi_2005!D17*nominal_wage_B!D17</f>
        <v>703.27478343342682</v>
      </c>
      <c r="E17">
        <f>100/cpi_2005!E17*nominal_wage_B!E17</f>
        <v>602.89085335218135</v>
      </c>
      <c r="F17">
        <f>100/cpi_2005!F17*nominal_wage_B!F17</f>
        <v>588.85672056531371</v>
      </c>
      <c r="G17">
        <f>100/cpi_2005!G17*nominal_wage_B!G17</f>
        <v>617.73677747993327</v>
      </c>
      <c r="H17">
        <f>100/cpi_2005!H17*nominal_wage_B!H17</f>
        <v>624.48231873104191</v>
      </c>
      <c r="I17">
        <f>100/cpi_2005!I17*nominal_wage_B!I17</f>
        <v>694.24010184544386</v>
      </c>
      <c r="J17">
        <f>100/cpi_2005!J17*nominal_wage_B!J17</f>
        <v>704.59233803954521</v>
      </c>
      <c r="K17">
        <f>100/cpi_2005!K17*nominal_wage_B!K17</f>
        <v>718.83379677521054</v>
      </c>
      <c r="L17">
        <f>100/cpi_2005!L17*nominal_wage_B!L17</f>
        <v>713.12653515788588</v>
      </c>
      <c r="M17">
        <f>100/cpi_2005!M17*nominal_wage_B!M17</f>
        <v>792.74021177434383</v>
      </c>
      <c r="N17">
        <f>100/cpi_2005!N17*nominal_wage_B!N17</f>
        <v>857.29426372314867</v>
      </c>
      <c r="O17">
        <f>100/cpi_2005!O17*nominal_wage_B!O17</f>
        <v>1018.7871957980753</v>
      </c>
      <c r="P17">
        <f>100/cpi_2005!P17*nominal_wage_B!P17</f>
        <v>977.42214235987876</v>
      </c>
      <c r="Q17" s="5">
        <f>100/cpi_2005!Q17*nominal_wage_B!Q17</f>
        <v>1016.517831903921</v>
      </c>
      <c r="R17" s="5">
        <f>100/cpi_2005!R17*nominal_wage_B!R17</f>
        <v>1061.5677387744256</v>
      </c>
    </row>
    <row r="18" spans="1:18">
      <c r="A18" t="s">
        <v>105</v>
      </c>
      <c r="B18" t="s">
        <v>106</v>
      </c>
      <c r="C18">
        <f>100/cpi_2005!C18*nominal_wage_B!C18</f>
        <v>813.75400000000002</v>
      </c>
      <c r="D18">
        <f>100/cpi_2005!D18*nominal_wage_B!D18</f>
        <v>894.36039173183667</v>
      </c>
      <c r="E18">
        <f>100/cpi_2005!E18*nominal_wage_B!E18</f>
        <v>905.52958694060499</v>
      </c>
      <c r="F18">
        <f>100/cpi_2005!F18*nominal_wage_B!F18</f>
        <v>907.08795294923664</v>
      </c>
      <c r="G18">
        <f>100/cpi_2005!G18*nominal_wage_B!G18</f>
        <v>995.39814396566328</v>
      </c>
      <c r="H18">
        <f>100/cpi_2005!H18*nominal_wage_B!H18</f>
        <v>962.04287558486863</v>
      </c>
      <c r="I18">
        <f>100/cpi_2005!I18*nominal_wage_B!I18</f>
        <v>1000.9684760512522</v>
      </c>
      <c r="J18">
        <f>100/cpi_2005!J18*nominal_wage_B!J18</f>
        <v>1002.8270300631084</v>
      </c>
      <c r="K18">
        <f>100/cpi_2005!K18*nominal_wage_B!K18</f>
        <v>975.74149264113532</v>
      </c>
      <c r="L18">
        <f>100/cpi_2005!L18*nominal_wage_B!L18</f>
        <v>1025.7230626678961</v>
      </c>
      <c r="M18">
        <f>100/cpi_2005!M18*nominal_wage_B!M18</f>
        <v>1037.5851047479675</v>
      </c>
      <c r="N18">
        <f>100/cpi_2005!N18*nominal_wage_B!N18</f>
        <v>1170.0471632670003</v>
      </c>
      <c r="O18">
        <f>100/cpi_2005!O18*nominal_wage_B!O18</f>
        <v>1395.3226733964373</v>
      </c>
      <c r="P18">
        <f>100/cpi_2005!P18*nominal_wage_B!P18</f>
        <v>1287.7090831804469</v>
      </c>
      <c r="Q18" s="5">
        <f>100/cpi_2005!Q18*nominal_wage_B!Q18</f>
        <v>1451.3667640772769</v>
      </c>
      <c r="R18" s="5">
        <f>100/cpi_2005!R18*nominal_wage_B!R18</f>
        <v>1468.6076083345149</v>
      </c>
    </row>
    <row r="19" spans="1:18">
      <c r="A19" t="s">
        <v>105</v>
      </c>
      <c r="B19" t="s">
        <v>107</v>
      </c>
      <c r="C19">
        <f>100/cpi_2005!C19*nominal_wage_B!C19</f>
        <v>721.48500000000001</v>
      </c>
      <c r="D19">
        <f>100/cpi_2005!D19*nominal_wage_B!D19</f>
        <v>587.18828857540018</v>
      </c>
      <c r="E19">
        <f>100/cpi_2005!E19*nominal_wage_B!E19</f>
        <v>560.73772903199472</v>
      </c>
      <c r="F19">
        <f>100/cpi_2005!F19*nominal_wage_B!F19</f>
        <v>544.63033585595429</v>
      </c>
      <c r="G19">
        <f>100/cpi_2005!G19*nominal_wage_B!G19</f>
        <v>663.22462411390541</v>
      </c>
      <c r="H19">
        <f>100/cpi_2005!H19*nominal_wage_B!H19</f>
        <v>641.96825066652139</v>
      </c>
      <c r="I19">
        <f>100/cpi_2005!I19*nominal_wage_B!I19</f>
        <v>656.56418123175115</v>
      </c>
      <c r="J19">
        <f>100/cpi_2005!J19*nominal_wage_B!J19</f>
        <v>682.63769747999015</v>
      </c>
      <c r="K19">
        <f>100/cpi_2005!K19*nominal_wage_B!K19</f>
        <v>667.31791871308542</v>
      </c>
      <c r="L19">
        <f>100/cpi_2005!L19*nominal_wage_B!L19</f>
        <v>690.01675516053331</v>
      </c>
      <c r="M19">
        <f>100/cpi_2005!M19*nominal_wage_B!M19</f>
        <v>688.4760017485537</v>
      </c>
      <c r="N19">
        <f>100/cpi_2005!N19*nominal_wage_B!N19</f>
        <v>763.12267635198589</v>
      </c>
      <c r="O19">
        <f>100/cpi_2005!O19*nominal_wage_B!O19</f>
        <v>833.98747320026951</v>
      </c>
      <c r="P19">
        <f>100/cpi_2005!P19*nominal_wage_B!P19</f>
        <v>805.31929201460025</v>
      </c>
      <c r="Q19" s="5">
        <f>100/cpi_2005!Q19*nominal_wage_B!Q19</f>
        <v>929.21272686986993</v>
      </c>
      <c r="R19" s="5">
        <f>100/cpi_2005!R19*nominal_wage_B!R19</f>
        <v>982.09283012774836</v>
      </c>
    </row>
    <row r="20" spans="1:18">
      <c r="A20" t="s">
        <v>105</v>
      </c>
      <c r="B20" t="s">
        <v>108</v>
      </c>
      <c r="C20">
        <f>100/cpi_2005!C20*nominal_wage_B!C20</f>
        <v>823.423</v>
      </c>
      <c r="D20">
        <f>100/cpi_2005!D20*nominal_wage_B!D20</f>
        <v>684.57596595054815</v>
      </c>
      <c r="E20">
        <f>100/cpi_2005!E20*nominal_wage_B!E20</f>
        <v>850.91294390079213</v>
      </c>
      <c r="F20">
        <f>100/cpi_2005!F20*nominal_wage_B!F20</f>
        <v>793.83616714425693</v>
      </c>
      <c r="G20">
        <f>100/cpi_2005!G20*nominal_wage_B!G20</f>
        <v>881.54344971891351</v>
      </c>
      <c r="H20">
        <f>100/cpi_2005!H20*nominal_wage_B!H20</f>
        <v>848.49173085830955</v>
      </c>
      <c r="I20">
        <f>100/cpi_2005!I20*nominal_wage_B!I20</f>
        <v>825.8350613640165</v>
      </c>
      <c r="J20">
        <f>100/cpi_2005!J20*nominal_wage_B!J20</f>
        <v>833.45229987733728</v>
      </c>
      <c r="K20">
        <f>100/cpi_2005!K20*nominal_wage_B!K20</f>
        <v>793.81731553856298</v>
      </c>
      <c r="L20">
        <f>100/cpi_2005!L20*nominal_wage_B!L20</f>
        <v>760.14765210922599</v>
      </c>
      <c r="M20">
        <f>100/cpi_2005!M20*nominal_wage_B!M20</f>
        <v>791.11281612848097</v>
      </c>
      <c r="N20">
        <f>100/cpi_2005!N20*nominal_wage_B!N20</f>
        <v>830.53547497789202</v>
      </c>
      <c r="O20">
        <f>100/cpi_2005!O20*nominal_wage_B!O20</f>
        <v>957.30209338718862</v>
      </c>
      <c r="P20">
        <f>100/cpi_2005!P20*nominal_wage_B!P20</f>
        <v>852.69401248597399</v>
      </c>
      <c r="Q20" s="5">
        <f>100/cpi_2005!Q20*nominal_wage_B!Q20</f>
        <v>903.12097517795951</v>
      </c>
      <c r="R20" s="5">
        <f>100/cpi_2005!R20*nominal_wage_B!R20</f>
        <v>901.87665582796444</v>
      </c>
    </row>
    <row r="21" spans="1:18">
      <c r="A21" t="s">
        <v>109</v>
      </c>
      <c r="B21" t="s">
        <v>110</v>
      </c>
      <c r="C21">
        <f>100/cpi_2005!C21*nominal_wage_B!C21</f>
        <v>893.08399999999995</v>
      </c>
      <c r="D21">
        <f>100/cpi_2005!D21*nominal_wage_B!D21</f>
        <v>783.21174469044354</v>
      </c>
      <c r="E21">
        <f>100/cpi_2005!E21*nominal_wage_B!E21</f>
        <v>876.57480630573309</v>
      </c>
      <c r="F21">
        <f>100/cpi_2005!F21*nominal_wage_B!F21</f>
        <v>823.58702043849519</v>
      </c>
      <c r="G21">
        <f>100/cpi_2005!G21*nominal_wage_B!G21</f>
        <v>864.49005173153932</v>
      </c>
      <c r="H21">
        <f>100/cpi_2005!H21*nominal_wage_B!H21</f>
        <v>825.88095143934981</v>
      </c>
      <c r="I21">
        <f>100/cpi_2005!I21*nominal_wage_B!I21</f>
        <v>896.62447979872354</v>
      </c>
      <c r="J21">
        <f>100/cpi_2005!J21*nominal_wage_B!J21</f>
        <v>891.07169544302621</v>
      </c>
      <c r="K21">
        <f>100/cpi_2005!K21*nominal_wage_B!K21</f>
        <v>876.57845535820206</v>
      </c>
      <c r="L21">
        <f>100/cpi_2005!L21*nominal_wage_B!L21</f>
        <v>902.22557136741295</v>
      </c>
      <c r="M21">
        <f>100/cpi_2005!M21*nominal_wage_B!M21</f>
        <v>918.36151378713339</v>
      </c>
      <c r="N21">
        <f>100/cpi_2005!N21*nominal_wage_B!N21</f>
        <v>942.30205872857414</v>
      </c>
      <c r="O21">
        <f>100/cpi_2005!O21*nominal_wage_B!O21</f>
        <v>1021.6583602414986</v>
      </c>
      <c r="P21">
        <f>100/cpi_2005!P21*nominal_wage_B!P21</f>
        <v>933.31064509870623</v>
      </c>
      <c r="Q21" s="5">
        <f>100/cpi_2005!Q21*nominal_wage_B!Q21</f>
        <v>979.80813069264059</v>
      </c>
      <c r="R21" s="5">
        <f>100/cpi_2005!R21*nominal_wage_B!R21</f>
        <v>1009.4180810292323</v>
      </c>
    </row>
    <row r="22" spans="1:18">
      <c r="A22" t="s">
        <v>109</v>
      </c>
      <c r="B22" t="s">
        <v>111</v>
      </c>
      <c r="C22">
        <f>100/cpi_2005!C22*nominal_wage_B!C22</f>
        <v>1013.316</v>
      </c>
      <c r="D22">
        <f>100/cpi_2005!D22*nominal_wage_B!D22</f>
        <v>996.22265334202291</v>
      </c>
      <c r="E22">
        <f>100/cpi_2005!E22*nominal_wage_B!E22</f>
        <v>859.3063599982496</v>
      </c>
      <c r="F22">
        <f>100/cpi_2005!F22*nominal_wage_B!F22</f>
        <v>824.57809273555426</v>
      </c>
      <c r="G22">
        <f>100/cpi_2005!G22*nominal_wage_B!G22</f>
        <v>979.33954279429747</v>
      </c>
      <c r="H22">
        <f>100/cpi_2005!H22*nominal_wage_B!H22</f>
        <v>953.89007838539374</v>
      </c>
      <c r="I22">
        <f>100/cpi_2005!I22*nominal_wage_B!I22</f>
        <v>1116.505543907984</v>
      </c>
      <c r="J22">
        <f>100/cpi_2005!J22*nominal_wage_B!J22</f>
        <v>1109.8578327452585</v>
      </c>
      <c r="K22">
        <f>100/cpi_2005!K22*nominal_wage_B!K22</f>
        <v>1075.8551295544121</v>
      </c>
      <c r="L22">
        <f>100/cpi_2005!L22*nominal_wage_B!L22</f>
        <v>1107.912157782328</v>
      </c>
      <c r="M22">
        <f>100/cpi_2005!M22*nominal_wage_B!M22</f>
        <v>1082.6219034406759</v>
      </c>
      <c r="N22">
        <f>100/cpi_2005!N22*nominal_wage_B!N22</f>
        <v>1164.8727123730193</v>
      </c>
      <c r="O22">
        <f>100/cpi_2005!O22*nominal_wage_B!O22</f>
        <v>1297.535996720693</v>
      </c>
      <c r="P22">
        <f>100/cpi_2005!P22*nominal_wage_B!P22</f>
        <v>1330.2434331039826</v>
      </c>
      <c r="Q22" s="5">
        <f>100/cpi_2005!Q22*nominal_wage_B!Q22</f>
        <v>1388.625481604751</v>
      </c>
      <c r="R22" s="5">
        <f>100/cpi_2005!R22*nominal_wage_B!R22</f>
        <v>1398.7731556539036</v>
      </c>
    </row>
    <row r="23" spans="1:18">
      <c r="A23" t="s">
        <v>109</v>
      </c>
      <c r="B23" t="s">
        <v>112</v>
      </c>
      <c r="C23">
        <f>100/cpi_2005!C23*nominal_wage_B!C23</f>
        <v>909.32899999999995</v>
      </c>
      <c r="D23">
        <f>100/cpi_2005!D23*nominal_wage_B!D23</f>
        <v>835.39649176039586</v>
      </c>
      <c r="E23">
        <f>100/cpi_2005!E23*nominal_wage_B!E23</f>
        <v>774.44281026549095</v>
      </c>
      <c r="F23">
        <f>100/cpi_2005!F23*nominal_wage_B!F23</f>
        <v>747.40535040012537</v>
      </c>
      <c r="G23">
        <f>100/cpi_2005!G23*nominal_wage_B!G23</f>
        <v>843.36784330512</v>
      </c>
      <c r="H23">
        <f>100/cpi_2005!H23*nominal_wage_B!H23</f>
        <v>814.4649208404378</v>
      </c>
      <c r="I23">
        <f>100/cpi_2005!I23*nominal_wage_B!I23</f>
        <v>957.11705070131188</v>
      </c>
      <c r="J23">
        <f>100/cpi_2005!J23*nominal_wage_B!J23</f>
        <v>928.47697428317667</v>
      </c>
      <c r="K23">
        <f>100/cpi_2005!K23*nominal_wage_B!K23</f>
        <v>928.68078015305366</v>
      </c>
      <c r="L23">
        <f>100/cpi_2005!L23*nominal_wage_B!L23</f>
        <v>1035.5368422552942</v>
      </c>
      <c r="M23">
        <f>100/cpi_2005!M23*nominal_wage_B!M23</f>
        <v>1019.753259890296</v>
      </c>
      <c r="N23">
        <f>100/cpi_2005!N23*nominal_wage_B!N23</f>
        <v>1018.2437508202327</v>
      </c>
      <c r="O23">
        <f>100/cpi_2005!O23*nominal_wage_B!O23</f>
        <v>1176.6756936922759</v>
      </c>
      <c r="P23">
        <f>100/cpi_2005!P23*nominal_wage_B!P23</f>
        <v>1145.1823378585727</v>
      </c>
      <c r="Q23" s="5">
        <f>100/cpi_2005!Q23*nominal_wage_B!Q23</f>
        <v>1149.5701460655123</v>
      </c>
      <c r="R23" s="5">
        <f>100/cpi_2005!R23*nominal_wage_B!R23</f>
        <v>1221.6736803354706</v>
      </c>
    </row>
    <row r="24" spans="1:18">
      <c r="A24" t="s">
        <v>109</v>
      </c>
      <c r="B24" t="s">
        <v>113</v>
      </c>
      <c r="C24">
        <f>100/cpi_2005!C24*nominal_wage_B!C24</f>
        <v>1323.5809999999999</v>
      </c>
      <c r="D24">
        <f>100/cpi_2005!D24*nominal_wage_B!D24</f>
        <v>1436.0190171116258</v>
      </c>
      <c r="E24">
        <f>100/cpi_2005!E24*nominal_wage_B!E24</f>
        <v>1421.602937312816</v>
      </c>
      <c r="F24">
        <f>100/cpi_2005!F24*nominal_wage_B!F24</f>
        <v>1318.4587399943584</v>
      </c>
      <c r="G24">
        <f>100/cpi_2005!G24*nominal_wage_B!G24</f>
        <v>1492.8823049072764</v>
      </c>
      <c r="H24">
        <f>100/cpi_2005!H24*nominal_wage_B!H24</f>
        <v>1442.3513450356518</v>
      </c>
      <c r="I24">
        <f>100/cpi_2005!I24*nominal_wage_B!I24</f>
        <v>1353.1249281945406</v>
      </c>
      <c r="J24">
        <f>100/cpi_2005!J24*nominal_wage_B!J24</f>
        <v>1346.0774173889297</v>
      </c>
      <c r="K24">
        <f>100/cpi_2005!K24*nominal_wage_B!K24</f>
        <v>1306.4614452704575</v>
      </c>
      <c r="L24">
        <f>100/cpi_2005!L24*nominal_wage_B!L24</f>
        <v>1472.1602014742637</v>
      </c>
      <c r="M24">
        <f>100/cpi_2005!M24*nominal_wage_B!M24</f>
        <v>1398.2242518056828</v>
      </c>
      <c r="N24">
        <f>100/cpi_2005!N24*nominal_wage_B!N24</f>
        <v>1492.8304635626464</v>
      </c>
      <c r="O24">
        <f>100/cpi_2005!O24*nominal_wage_B!O24</f>
        <v>1769.6972424549417</v>
      </c>
      <c r="P24">
        <f>100/cpi_2005!P24*nominal_wage_B!P24</f>
        <v>1568.8583180090623</v>
      </c>
      <c r="Q24" s="5">
        <f>100/cpi_2005!Q24*nominal_wage_B!Q24</f>
        <v>1656.2880398677964</v>
      </c>
      <c r="R24" s="5">
        <f>100/cpi_2005!R24*nominal_wage_B!R24</f>
        <v>1680.5692959449711</v>
      </c>
    </row>
    <row r="25" spans="1:18">
      <c r="A25" t="s">
        <v>109</v>
      </c>
      <c r="B25" t="s">
        <v>114</v>
      </c>
      <c r="C25" s="5">
        <f>100/cpi_2005!C25*nominal_wage_B!C25</f>
        <v>0</v>
      </c>
      <c r="D25" s="5">
        <f>100/cpi_2005!D25*nominal_wage_B!D25</f>
        <v>0</v>
      </c>
      <c r="E25" s="5">
        <f>100/cpi_2005!E25*nominal_wage_B!E25</f>
        <v>0</v>
      </c>
      <c r="F25" s="5">
        <f>100/cpi_2005!F25*nominal_wage_B!F25</f>
        <v>935.61460833508636</v>
      </c>
      <c r="G25" s="5">
        <f>100/cpi_2005!G25*nominal_wage_B!G25</f>
        <v>1102.4898934068542</v>
      </c>
      <c r="H25" s="5">
        <f>100/cpi_2005!H25*nominal_wage_B!H25</f>
        <v>1116.5629095553679</v>
      </c>
      <c r="I25" s="5">
        <f>100/cpi_2005!I25*nominal_wage_B!I25</f>
        <v>1101.4691482006069</v>
      </c>
      <c r="J25" s="5">
        <f>100/cpi_2005!J25*nominal_wage_B!J25</f>
        <v>1138.183693720061</v>
      </c>
      <c r="K25" s="5">
        <f>100/cpi_2005!K25*nominal_wage_B!K25</f>
        <v>1135.1493403237882</v>
      </c>
      <c r="L25" s="5">
        <f>100/cpi_2005!L25*nominal_wage_B!L25</f>
        <v>1232.5283235407169</v>
      </c>
      <c r="M25">
        <f>100/cpi_2005!M25*nominal_wage_B!M25</f>
        <v>1203.7871110778126</v>
      </c>
      <c r="N25">
        <f>100/cpi_2005!N25*nominal_wage_B!N25</f>
        <v>1281.3352687108941</v>
      </c>
      <c r="O25">
        <f>100/cpi_2005!O25*nominal_wage_B!O25</f>
        <v>1539.3511366728569</v>
      </c>
      <c r="P25">
        <f>100/cpi_2005!P25*nominal_wage_B!P25</f>
        <v>1552.7497741694376</v>
      </c>
      <c r="Q25" s="5">
        <f>100/cpi_2005!Q25*nominal_wage_B!Q25</f>
        <v>1498.7704123688807</v>
      </c>
      <c r="R25" s="5">
        <f>100/cpi_2005!R25*nominal_wage_B!R25</f>
        <v>1475.1486631173616</v>
      </c>
    </row>
    <row r="26" spans="1:18">
      <c r="A26" t="s">
        <v>115</v>
      </c>
      <c r="B26" t="s">
        <v>116</v>
      </c>
      <c r="C26">
        <f>100/cpi_2005!C26*nominal_wage_B!C26</f>
        <v>1000.367</v>
      </c>
      <c r="D26">
        <f>100/cpi_2005!D26*nominal_wage_B!D26</f>
        <v>958.33866321458845</v>
      </c>
      <c r="E26">
        <f>100/cpi_2005!E26*nominal_wage_B!E26</f>
        <v>873.27116898777444</v>
      </c>
      <c r="F26">
        <f>100/cpi_2005!F26*nominal_wage_B!F26</f>
        <v>815.8027621184109</v>
      </c>
      <c r="G26">
        <f>100/cpi_2005!G26*nominal_wage_B!G26</f>
        <v>862.12900021903522</v>
      </c>
      <c r="H26">
        <f>100/cpi_2005!H26*nominal_wage_B!H26</f>
        <v>864.50846013570674</v>
      </c>
      <c r="I26">
        <f>100/cpi_2005!I26*nominal_wage_B!I26</f>
        <v>1084.898954573983</v>
      </c>
      <c r="J26">
        <f>100/cpi_2005!J26*nominal_wage_B!J26</f>
        <v>1064.9428987905949</v>
      </c>
      <c r="K26">
        <f>100/cpi_2005!K26*nominal_wage_B!K26</f>
        <v>1040.6299436721415</v>
      </c>
      <c r="L26">
        <f>100/cpi_2005!L26*nominal_wage_B!L26</f>
        <v>1040.9580477753757</v>
      </c>
      <c r="M26">
        <f>100/cpi_2005!M26*nominal_wage_B!M26</f>
        <v>1048.0186416876529</v>
      </c>
      <c r="N26">
        <f>100/cpi_2005!N26*nominal_wage_B!N26</f>
        <v>1184.0414186962767</v>
      </c>
      <c r="O26">
        <f>100/cpi_2005!O26*nominal_wage_B!O26</f>
        <v>1355.3844785340852</v>
      </c>
      <c r="P26">
        <f>100/cpi_2005!P26*nominal_wage_B!P26</f>
        <v>1245.0004726321552</v>
      </c>
      <c r="Q26" s="5">
        <f>100/cpi_2005!Q26*nominal_wage_B!Q26</f>
        <v>1380.7897908481311</v>
      </c>
      <c r="R26" s="5">
        <f>100/cpi_2005!R26*nominal_wage_B!R26</f>
        <v>1424.5517622803418</v>
      </c>
    </row>
    <row r="27" spans="1:18">
      <c r="A27" t="s">
        <v>115</v>
      </c>
      <c r="B27" t="s">
        <v>117</v>
      </c>
      <c r="C27">
        <f>100/cpi_2005!C27*nominal_wage_B!C27</f>
        <v>914.34199999999998</v>
      </c>
      <c r="D27">
        <f>100/cpi_2005!D27*nominal_wage_B!D27</f>
        <v>835.8733542313131</v>
      </c>
      <c r="E27">
        <f>100/cpi_2005!E27*nominal_wage_B!E27</f>
        <v>765.11930884110905</v>
      </c>
      <c r="F27">
        <f>100/cpi_2005!F27*nominal_wage_B!F27</f>
        <v>718.84681560480885</v>
      </c>
      <c r="G27">
        <f>100/cpi_2005!G27*nominal_wage_B!G27</f>
        <v>773.81399928132009</v>
      </c>
      <c r="H27">
        <f>100/cpi_2005!H27*nominal_wage_B!H27</f>
        <v>769.82417577205251</v>
      </c>
      <c r="I27">
        <f>100/cpi_2005!I27*nominal_wage_B!I27</f>
        <v>879.64156689441836</v>
      </c>
      <c r="J27">
        <f>100/cpi_2005!J27*nominal_wage_B!J27</f>
        <v>861.51377424583268</v>
      </c>
      <c r="K27">
        <f>100/cpi_2005!K27*nominal_wage_B!K27</f>
        <v>838.18294624883595</v>
      </c>
      <c r="L27">
        <f>100/cpi_2005!L27*nominal_wage_B!L27</f>
        <v>889.43776563989752</v>
      </c>
      <c r="M27">
        <f>100/cpi_2005!M27*nominal_wage_B!M27</f>
        <v>860.20063786898254</v>
      </c>
      <c r="N27">
        <f>100/cpi_2005!N27*nominal_wage_B!N27</f>
        <v>951.78512566010193</v>
      </c>
      <c r="O27">
        <f>100/cpi_2005!O27*nominal_wage_B!O27</f>
        <v>965.83619799985058</v>
      </c>
      <c r="P27">
        <f>100/cpi_2005!P27*nominal_wage_B!P27</f>
        <v>873.91967339581436</v>
      </c>
      <c r="Q27" s="5">
        <f>100/cpi_2005!Q27*nominal_wage_B!Q27</f>
        <v>973.34778154981279</v>
      </c>
      <c r="R27" s="5">
        <f>100/cpi_2005!R27*nominal_wage_B!R27</f>
        <v>965.90510428572304</v>
      </c>
    </row>
    <row r="28" spans="1:18">
      <c r="A28" t="s">
        <v>115</v>
      </c>
      <c r="B28" t="s">
        <v>118</v>
      </c>
      <c r="C28">
        <f>100/cpi_2005!C28*nominal_wage_B!C28</f>
        <v>960.351</v>
      </c>
      <c r="D28">
        <f>100/cpi_2005!D28*nominal_wage_B!D28</f>
        <v>845.24237248198619</v>
      </c>
      <c r="E28">
        <f>100/cpi_2005!E28*nominal_wage_B!E28</f>
        <v>832.6630443485941</v>
      </c>
      <c r="F28">
        <f>100/cpi_2005!F28*nominal_wage_B!F28</f>
        <v>786.83427536022555</v>
      </c>
      <c r="G28">
        <f>100/cpi_2005!G28*nominal_wage_B!G28</f>
        <v>809.80377668202095</v>
      </c>
      <c r="H28">
        <f>100/cpi_2005!H28*nominal_wage_B!H28</f>
        <v>803.12814032366407</v>
      </c>
      <c r="I28">
        <f>100/cpi_2005!I28*nominal_wage_B!I28</f>
        <v>977.25914301984824</v>
      </c>
      <c r="J28">
        <f>100/cpi_2005!J28*nominal_wage_B!J28</f>
        <v>1000.6486933215251</v>
      </c>
      <c r="K28">
        <f>100/cpi_2005!K28*nominal_wage_B!K28</f>
        <v>990.71967412516778</v>
      </c>
      <c r="L28">
        <f>100/cpi_2005!L28*nominal_wage_B!L28</f>
        <v>1019.9990594156156</v>
      </c>
      <c r="M28">
        <f>100/cpi_2005!M28*nominal_wage_B!M28</f>
        <v>1039.6342934410684</v>
      </c>
      <c r="N28">
        <f>100/cpi_2005!N28*nominal_wage_B!N28</f>
        <v>1109.8881799520339</v>
      </c>
      <c r="O28">
        <f>100/cpi_2005!O28*nominal_wage_B!O28</f>
        <v>1273.76440424876</v>
      </c>
      <c r="P28">
        <f>100/cpi_2005!P28*nominal_wage_B!P28</f>
        <v>1221.5145377867352</v>
      </c>
      <c r="Q28" s="5">
        <f>100/cpi_2005!Q28*nominal_wage_B!Q28</f>
        <v>1341.5223156466277</v>
      </c>
      <c r="R28" s="5">
        <f>100/cpi_2005!R28*nominal_wage_B!R28</f>
        <v>1367.5965781594257</v>
      </c>
    </row>
    <row r="29" spans="1:18">
      <c r="A29" t="s">
        <v>115</v>
      </c>
      <c r="B29" t="s">
        <v>119</v>
      </c>
      <c r="C29">
        <f>100/cpi_2005!C29*nominal_wage_B!C29</f>
        <v>1105.059</v>
      </c>
      <c r="D29">
        <f>100/cpi_2005!D29*nominal_wage_B!D29</f>
        <v>880.33583646024533</v>
      </c>
      <c r="E29">
        <f>100/cpi_2005!E29*nominal_wage_B!E29</f>
        <v>749.56614234759081</v>
      </c>
      <c r="F29">
        <f>100/cpi_2005!F29*nominal_wage_B!F29</f>
        <v>742.12498001354868</v>
      </c>
      <c r="G29">
        <f>100/cpi_2005!G29*nominal_wage_B!G29</f>
        <v>833.03258822781947</v>
      </c>
      <c r="H29">
        <f>100/cpi_2005!H29*nominal_wage_B!H29</f>
        <v>848.09081890359573</v>
      </c>
      <c r="I29">
        <f>100/cpi_2005!I29*nominal_wage_B!I29</f>
        <v>999.91521772065119</v>
      </c>
      <c r="J29">
        <f>100/cpi_2005!J29*nominal_wage_B!J29</f>
        <v>980.46795768859101</v>
      </c>
      <c r="K29">
        <f>100/cpi_2005!K29*nominal_wage_B!K29</f>
        <v>991.77906096538209</v>
      </c>
      <c r="L29">
        <f>100/cpi_2005!L29*nominal_wage_B!L29</f>
        <v>1008.6461610808799</v>
      </c>
      <c r="M29">
        <f>100/cpi_2005!M29*nominal_wage_B!M29</f>
        <v>986.54305898722873</v>
      </c>
      <c r="N29">
        <f>100/cpi_2005!N29*nominal_wage_B!N29</f>
        <v>1153.4522543583523</v>
      </c>
      <c r="O29">
        <f>100/cpi_2005!O29*nominal_wage_B!O29</f>
        <v>1265.8225244515206</v>
      </c>
      <c r="P29">
        <f>100/cpi_2005!P29*nominal_wage_B!P29</f>
        <v>1057.1738316775929</v>
      </c>
      <c r="Q29" s="5">
        <f>100/cpi_2005!Q29*nominal_wage_B!Q29</f>
        <v>1129.0492966146642</v>
      </c>
      <c r="R29" s="5">
        <f>100/cpi_2005!R29*nominal_wage_B!R29</f>
        <v>1196.8872412966759</v>
      </c>
    </row>
    <row r="30" spans="1:18">
      <c r="A30" t="s">
        <v>115</v>
      </c>
      <c r="B30" t="s">
        <v>120</v>
      </c>
      <c r="C30">
        <f>100/cpi_2005!C30*nominal_wage_B!C30</f>
        <v>629.76300000000003</v>
      </c>
      <c r="D30">
        <f>100/cpi_2005!D30*nominal_wage_B!D30</f>
        <v>1016.4136938112018</v>
      </c>
      <c r="E30">
        <f>100/cpi_2005!E30*nominal_wage_B!E30</f>
        <v>602.40590955475568</v>
      </c>
      <c r="F30">
        <f>100/cpi_2005!F30*nominal_wage_B!F30</f>
        <v>598.93523567045884</v>
      </c>
      <c r="G30">
        <f>100/cpi_2005!G30*nominal_wage_B!G30</f>
        <v>703.61495643029798</v>
      </c>
      <c r="H30">
        <f>100/cpi_2005!H30*nominal_wage_B!H30</f>
        <v>716.50014816799762</v>
      </c>
      <c r="I30">
        <f>100/cpi_2005!I30*nominal_wage_B!I30</f>
        <v>755.1426164221167</v>
      </c>
      <c r="J30">
        <f>100/cpi_2005!J30*nominal_wage_B!J30</f>
        <v>805.08087287869682</v>
      </c>
      <c r="K30">
        <f>100/cpi_2005!K30*nominal_wage_B!K30</f>
        <v>804.69068196097123</v>
      </c>
      <c r="L30">
        <f>100/cpi_2005!L30*nominal_wage_B!L30</f>
        <v>829.36933523120342</v>
      </c>
      <c r="M30">
        <f>100/cpi_2005!M30*nominal_wage_B!M30</f>
        <v>851.13870990966598</v>
      </c>
      <c r="N30">
        <f>100/cpi_2005!N30*nominal_wage_B!N30</f>
        <v>1033.6535140745964</v>
      </c>
      <c r="O30">
        <f>100/cpi_2005!O30*nominal_wage_B!O30</f>
        <v>1075.9581342979898</v>
      </c>
      <c r="P30">
        <f>100/cpi_2005!P30*nominal_wage_B!P30</f>
        <v>981.56039268699851</v>
      </c>
      <c r="Q30" s="5">
        <f>100/cpi_2005!Q30*nominal_wage_B!Q30</f>
        <v>1081.8249979963634</v>
      </c>
      <c r="R30" s="5">
        <f>100/cpi_2005!R30*nominal_wage_B!R30</f>
        <v>1088.5026274725114</v>
      </c>
    </row>
    <row r="31" spans="1:18">
      <c r="A31" t="s">
        <v>121</v>
      </c>
      <c r="B31" t="s">
        <v>122</v>
      </c>
      <c r="C31">
        <f>100/cpi_2005!C31*nominal_wage_B!C31</f>
        <v>958.40200000000004</v>
      </c>
      <c r="D31">
        <f>100/cpi_2005!D31*nominal_wage_B!D31</f>
        <v>993.51104680391938</v>
      </c>
      <c r="E31">
        <f>100/cpi_2005!E31*nominal_wage_B!E31</f>
        <v>1027.5349044749812</v>
      </c>
      <c r="F31">
        <f>100/cpi_2005!F31*nominal_wage_B!F31</f>
        <v>976.8266326235065</v>
      </c>
      <c r="G31">
        <f>100/cpi_2005!G31*nominal_wage_B!G31</f>
        <v>1098.6733051327744</v>
      </c>
      <c r="H31">
        <f>100/cpi_2005!H31*nominal_wage_B!H31</f>
        <v>1069.2814983739493</v>
      </c>
      <c r="I31">
        <f>100/cpi_2005!I31*nominal_wage_B!I31</f>
        <v>1152.8681677804993</v>
      </c>
      <c r="J31">
        <f>100/cpi_2005!J31*nominal_wage_B!J31</f>
        <v>1136.7627364965024</v>
      </c>
      <c r="K31">
        <f>100/cpi_2005!K31*nominal_wage_B!K31</f>
        <v>1110.8164713730116</v>
      </c>
      <c r="L31">
        <f>100/cpi_2005!L31*nominal_wage_B!L31</f>
        <v>1162.8118185510891</v>
      </c>
      <c r="M31">
        <f>100/cpi_2005!M31*nominal_wage_B!M31</f>
        <v>1144.5419497686594</v>
      </c>
      <c r="N31">
        <f>100/cpi_2005!N31*nominal_wage_B!N31</f>
        <v>1208.6942072216893</v>
      </c>
      <c r="O31">
        <f>100/cpi_2005!O31*nominal_wage_B!O31</f>
        <v>1230.5931618213363</v>
      </c>
      <c r="P31">
        <f>100/cpi_2005!P31*nominal_wage_B!P31</f>
        <v>1063.3715848477591</v>
      </c>
      <c r="Q31" s="5">
        <f>100/cpi_2005!Q31*nominal_wage_B!Q31</f>
        <v>1189.2665414020585</v>
      </c>
      <c r="R31" s="5">
        <f>100/cpi_2005!R31*nominal_wage_B!R31</f>
        <v>1308.7454422741343</v>
      </c>
    </row>
    <row r="32" spans="1:18">
      <c r="A32" t="s">
        <v>121</v>
      </c>
      <c r="B32" t="s">
        <v>123</v>
      </c>
      <c r="C32">
        <f>100/cpi_2005!C32*nominal_wage_B!C32</f>
        <v>845.86800000000005</v>
      </c>
      <c r="D32">
        <f>100/cpi_2005!D32*nominal_wage_B!D32</f>
        <v>1134.6834613422477</v>
      </c>
      <c r="E32">
        <f>100/cpi_2005!E32*nominal_wage_B!E32</f>
        <v>925.68328572638734</v>
      </c>
      <c r="F32">
        <f>100/cpi_2005!F32*nominal_wage_B!F32</f>
        <v>865.89731998633408</v>
      </c>
      <c r="G32">
        <f>100/cpi_2005!G32*nominal_wage_B!G32</f>
        <v>1030.7491723272044</v>
      </c>
      <c r="H32">
        <f>100/cpi_2005!H32*nominal_wage_B!H32</f>
        <v>1040.9249801346298</v>
      </c>
      <c r="I32">
        <f>100/cpi_2005!I32*nominal_wage_B!I32</f>
        <v>1122.7065860897053</v>
      </c>
      <c r="J32">
        <f>100/cpi_2005!J32*nominal_wage_B!J32</f>
        <v>1140.3434990433834</v>
      </c>
      <c r="K32">
        <f>100/cpi_2005!K32*nominal_wage_B!K32</f>
        <v>1121.1648556641917</v>
      </c>
      <c r="L32">
        <f>100/cpi_2005!L32*nominal_wage_B!L32</f>
        <v>1035.7667254586916</v>
      </c>
      <c r="M32">
        <f>100/cpi_2005!M32*nominal_wage_B!M32</f>
        <v>1059.6143411110113</v>
      </c>
      <c r="N32">
        <f>100/cpi_2005!N32*nominal_wage_B!N32</f>
        <v>1123.4410063914897</v>
      </c>
      <c r="O32">
        <f>100/cpi_2005!O32*nominal_wage_B!O32</f>
        <v>1334.9490221824744</v>
      </c>
      <c r="P32">
        <f>100/cpi_2005!P32*nominal_wage_B!P32</f>
        <v>1174.5627519679717</v>
      </c>
      <c r="Q32" s="5">
        <f>100/cpi_2005!Q32*nominal_wage_B!Q32</f>
        <v>1306.8365744018329</v>
      </c>
      <c r="R32" s="5">
        <f>100/cpi_2005!R32*nominal_wage_B!R32</f>
        <v>1250.912030773073</v>
      </c>
    </row>
    <row r="33" spans="1:18">
      <c r="A33" t="s">
        <v>121</v>
      </c>
      <c r="B33" t="s">
        <v>4</v>
      </c>
      <c r="C33">
        <f>100/cpi_2005!C33*nominal_wage_B!C33</f>
        <v>1517.202</v>
      </c>
      <c r="D33">
        <f>100/cpi_2005!D33*nominal_wage_B!D33</f>
        <v>1577.3512237110062</v>
      </c>
      <c r="E33">
        <f>100/cpi_2005!E33*nominal_wage_B!E33</f>
        <v>1263.2683898112462</v>
      </c>
      <c r="F33">
        <f>100/cpi_2005!F33*nominal_wage_B!F33</f>
        <v>1210.8415586555823</v>
      </c>
      <c r="G33">
        <f>100/cpi_2005!G33*nominal_wage_B!G33</f>
        <v>1455.4239922312436</v>
      </c>
      <c r="H33">
        <f>100/cpi_2005!H33*nominal_wage_B!H33</f>
        <v>1471.1219033620434</v>
      </c>
      <c r="I33">
        <f>100/cpi_2005!I33*nominal_wage_B!I33</f>
        <v>1527.4814282078264</v>
      </c>
      <c r="J33">
        <f>100/cpi_2005!J33*nominal_wage_B!J33</f>
        <v>1527.7362322926565</v>
      </c>
      <c r="K33">
        <f>100/cpi_2005!K33*nominal_wage_B!K33</f>
        <v>1438.124110435358</v>
      </c>
      <c r="L33">
        <f>100/cpi_2005!L33*nominal_wage_B!L33</f>
        <v>1440.6228765233082</v>
      </c>
      <c r="M33">
        <f>100/cpi_2005!M33*nominal_wage_B!M33</f>
        <v>1576.9493233247263</v>
      </c>
      <c r="N33">
        <f>100/cpi_2005!N33*nominal_wage_B!N33</f>
        <v>1610.4594602779398</v>
      </c>
      <c r="O33">
        <f>100/cpi_2005!O33*nominal_wage_B!O33</f>
        <v>1837.1434974144343</v>
      </c>
      <c r="P33">
        <f>100/cpi_2005!P33*nominal_wage_B!P33</f>
        <v>1660.6030673140999</v>
      </c>
      <c r="Q33" s="5">
        <f>100/cpi_2005!Q33*nominal_wage_B!Q33</f>
        <v>1777.2662096063368</v>
      </c>
      <c r="R33" s="5">
        <f>100/cpi_2005!R33*nominal_wage_B!R33</f>
        <v>1745.8065282269704</v>
      </c>
    </row>
    <row r="34" spans="1:18">
      <c r="A34" t="s">
        <v>121</v>
      </c>
      <c r="B34" t="s">
        <v>124</v>
      </c>
      <c r="C34" s="5" t="e">
        <f>100/cpi_2005!C34*nominal_wage_B!C34</f>
        <v>#VALUE!</v>
      </c>
      <c r="D34">
        <f>100/cpi_2005!D34*nominal_wage_B!D34</f>
        <v>1575.4010000000001</v>
      </c>
      <c r="E34">
        <f>100/cpi_2005!E34*nominal_wage_B!E34</f>
        <v>1524.6</v>
      </c>
      <c r="F34">
        <f>100/cpi_2005!F34*nominal_wage_B!F34</f>
        <v>1349.6886316701568</v>
      </c>
      <c r="G34">
        <f>100/cpi_2005!G34*nominal_wage_B!G34</f>
        <v>1460.7306432077964</v>
      </c>
      <c r="H34">
        <f>100/cpi_2005!H34*nominal_wage_B!H34</f>
        <v>1449.2932384988287</v>
      </c>
      <c r="I34">
        <f>100/cpi_2005!I34*nominal_wage_B!I34</f>
        <v>1457.3850066167272</v>
      </c>
      <c r="J34">
        <f>100/cpi_2005!J34*nominal_wage_B!J34</f>
        <v>1448.3856376116862</v>
      </c>
      <c r="K34">
        <f>100/cpi_2005!K34*nominal_wage_B!K34</f>
        <v>1388.309979120309</v>
      </c>
      <c r="L34">
        <f>100/cpi_2005!L34*nominal_wage_B!L34</f>
        <v>1627.9669689068985</v>
      </c>
      <c r="M34">
        <f>100/cpi_2005!M34*nominal_wage_B!M34</f>
        <v>1522.9852129292765</v>
      </c>
      <c r="N34">
        <f>100/cpi_2005!N34*nominal_wage_B!N34</f>
        <v>1564.2619835303051</v>
      </c>
      <c r="O34">
        <f>100/cpi_2005!O34*nominal_wage_B!O34</f>
        <v>1680.6364832459544</v>
      </c>
      <c r="P34">
        <f>100/cpi_2005!P34*nominal_wage_B!P34</f>
        <v>1482.6909663955994</v>
      </c>
      <c r="Q34" s="5">
        <f>100/cpi_2005!Q34*nominal_wage_B!Q34</f>
        <v>1576.5434913833246</v>
      </c>
      <c r="R34" s="5">
        <f>100/cpi_2005!R34*nominal_wage_B!R34</f>
        <v>1634.7592956917047</v>
      </c>
    </row>
    <row r="35" spans="1:18">
      <c r="A35" t="s">
        <v>115</v>
      </c>
      <c r="B35" t="s">
        <v>125</v>
      </c>
      <c r="C35" s="5" t="e">
        <f>100/cpi_2005!C35*nominal_wage_B!C35</f>
        <v>#VALUE!</v>
      </c>
      <c r="D35">
        <f>100/cpi_2005!D35*nominal_wage_B!D35</f>
        <v>773.22699999999998</v>
      </c>
      <c r="E35">
        <f>100/cpi_2005!E35*nominal_wage_B!E35</f>
        <v>864.8</v>
      </c>
      <c r="F35">
        <f>100/cpi_2005!F35*nominal_wage_B!F35</f>
        <v>829.05459119496857</v>
      </c>
      <c r="G35">
        <f>100/cpi_2005!G35*nominal_wage_B!G35</f>
        <v>891.74524182252594</v>
      </c>
      <c r="H35">
        <f>100/cpi_2005!H35*nominal_wage_B!H35</f>
        <v>910.21490712438288</v>
      </c>
      <c r="I35">
        <f>100/cpi_2005!I35*nominal_wage_B!I35</f>
        <v>980.14578441437004</v>
      </c>
      <c r="J35">
        <f>100/cpi_2005!J35*nominal_wage_B!J35</f>
        <v>989.68614750718586</v>
      </c>
      <c r="K35">
        <f>100/cpi_2005!K35*nominal_wage_B!K35</f>
        <v>975.42670508471076</v>
      </c>
      <c r="L35">
        <f>100/cpi_2005!L35*nominal_wage_B!L35</f>
        <v>1077.3924384509435</v>
      </c>
      <c r="M35">
        <f>100/cpi_2005!M35*nominal_wage_B!M35</f>
        <v>1110.7442029988567</v>
      </c>
      <c r="N35">
        <f>100/cpi_2005!N35*nominal_wage_B!N35</f>
        <v>1296.1559595169733</v>
      </c>
      <c r="O35">
        <f>100/cpi_2005!O35*nominal_wage_B!O35</f>
        <v>1196.5253902840921</v>
      </c>
      <c r="P35">
        <f>100/cpi_2005!P35*nominal_wage_B!P35</f>
        <v>1029.7005207989571</v>
      </c>
      <c r="Q35" s="5">
        <f>100/cpi_2005!Q35*nominal_wage_B!Q35</f>
        <v>1145.5384427087424</v>
      </c>
      <c r="R35" s="5">
        <f>100/cpi_2005!R35*nominal_wage_B!R35</f>
        <v>1179.3402376528202</v>
      </c>
    </row>
    <row r="36" spans="1:18">
      <c r="A36" t="s">
        <v>159</v>
      </c>
      <c r="B36" t="s">
        <v>157</v>
      </c>
      <c r="C36">
        <f>100/cpi_2005!C36*nominal_wage_B!C36</f>
        <v>845.60299999999995</v>
      </c>
      <c r="D36">
        <f>100/cpi_2005!D36*nominal_wage_B!D36</f>
        <v>850.24390243902428</v>
      </c>
      <c r="E36">
        <f>100/cpi_2005!E36*nominal_wage_B!E36</f>
        <v>777.73418406205531</v>
      </c>
      <c r="F36">
        <f>100/cpi_2005!F36*nominal_wage_B!F36</f>
        <v>752.34647647509769</v>
      </c>
      <c r="G36">
        <f>100/cpi_2005!G36*nominal_wage_B!G36</f>
        <v>826.44569460022251</v>
      </c>
      <c r="H36">
        <f>100/cpi_2005!H36*nominal_wage_B!H36</f>
        <v>816.92755509603023</v>
      </c>
      <c r="I36">
        <f>100/cpi_2005!I36*nominal_wage_B!I36</f>
        <v>905.09510414816657</v>
      </c>
      <c r="J36">
        <f>100/cpi_2005!J36*nominal_wage_B!J36</f>
        <v>921.85035359728261</v>
      </c>
      <c r="K36">
        <f>100/cpi_2005!K36*nominal_wage_B!K36</f>
        <v>907.46562869927311</v>
      </c>
      <c r="L36">
        <f>100/cpi_2005!L36*nominal_wage_B!L36</f>
        <v>942.85916348200476</v>
      </c>
      <c r="M36">
        <f>100/cpi_2005!M36*nominal_wage_B!M36</f>
        <v>975.27857656239803</v>
      </c>
      <c r="N36">
        <f>100/cpi_2005!N36*nominal_wage_B!N36</f>
        <v>1048.7756608072411</v>
      </c>
      <c r="O36">
        <f>100/cpi_2005!O36*nominal_wage_B!O36</f>
        <v>1246.1467271114452</v>
      </c>
      <c r="P36">
        <f>100/cpi_2005!P36*nominal_wage_B!P36</f>
        <v>1183.2076883764134</v>
      </c>
      <c r="Q36" s="5">
        <f>100/cpi_2005!Q36*nominal_wage_B!Q36</f>
        <v>1233.5673492794858</v>
      </c>
      <c r="R36" s="5">
        <f>100/cpi_2005!R36*nominal_wage_B!R36</f>
        <v>1269.7684614562827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</vt:lpstr>
      <vt:lpstr>OLAH</vt:lpstr>
      <vt:lpstr>mv_A</vt:lpstr>
      <vt:lpstr>mv_B</vt:lpstr>
      <vt:lpstr>PIVOT</vt:lpstr>
      <vt:lpstr>nominal_wage_A</vt:lpstr>
      <vt:lpstr>real_wage_A</vt:lpstr>
      <vt:lpstr>nominal_wage_B</vt:lpstr>
      <vt:lpstr>real_wage_B</vt:lpstr>
      <vt:lpstr>cpi_2005</vt:lpstr>
      <vt:lpstr>inflation</vt:lpstr>
      <vt:lpstr>cpi_2012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Rifki Maulana</dc:creator>
  <cp:lastModifiedBy>Harry</cp:lastModifiedBy>
  <dcterms:created xsi:type="dcterms:W3CDTF">2021-03-05T09:09:55Z</dcterms:created>
  <dcterms:modified xsi:type="dcterms:W3CDTF">2021-03-09T07:51:37Z</dcterms:modified>
</cp:coreProperties>
</file>