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Harry\QUARCS Lab Dropbox\Harry Aginta\Statistik Ecommerce\wage convergence\Project_Club_convergence_wage_Indonesia\"/>
    </mc:Choice>
  </mc:AlternateContent>
  <xr:revisionPtr revIDLastSave="0" documentId="13_ncr:1_{E0631C84-52C8-4136-A416-78CCF2DC7948}" xr6:coauthVersionLast="46" xr6:coauthVersionMax="46" xr10:uidLastSave="{00000000-0000-0000-0000-000000000000}"/>
  <bookViews>
    <workbookView xWindow="-110" yWindow="-110" windowWidth="19420" windowHeight="11020" activeTab="1" xr2:uid="{00000000-000D-0000-FFFF-FFFF00000000}"/>
  </bookViews>
  <sheets>
    <sheet name="ALL INDICATORS COMPILE" sheetId="21" r:id="rId1"/>
    <sheet name="logit" sheetId="23" r:id="rId2"/>
    <sheet name="IPM" sheetId="20" r:id="rId3"/>
    <sheet name="RAW PDRB" sheetId="15" r:id="rId4"/>
    <sheet name="PDRB MANUAL (2)" sheetId="19" r:id="rId5"/>
    <sheet name="PDRB RAPI PIVOT" sheetId="16" r:id="rId6"/>
    <sheet name="PIVOT PMA" sheetId="18" r:id="rId7"/>
    <sheet name="Sheet3" sheetId="22" r:id="rId8"/>
    <sheet name="RAW PMA" sheetId="17" r:id="rId9"/>
    <sheet name="RAW-WAGE" sheetId="1" r:id="rId10"/>
    <sheet name="OLAH-WAGE" sheetId="2" r:id="rId11"/>
    <sheet name="PIVOT-WAGE" sheetId="3" r:id="rId12"/>
    <sheet name="nominal_wage_A" sheetId="9" r:id="rId13"/>
    <sheet name="real_wage_A" sheetId="10" r:id="rId14"/>
    <sheet name="nominal_wage_B" sheetId="12" r:id="rId15"/>
    <sheet name="real_wage_B" sheetId="13" r:id="rId16"/>
    <sheet name="cpi_2005" sheetId="11" r:id="rId17"/>
    <sheet name="inflation" sheetId="5" r:id="rId18"/>
    <sheet name="cpi_2012" sheetId="7" r:id="rId19"/>
  </sheets>
  <externalReferences>
    <externalReference r:id="rId20"/>
  </externalReferences>
  <calcPr calcId="191029"/>
  <pivotCaches>
    <pivotCache cacheId="6" r:id="rId21"/>
    <pivotCache cacheId="7" r:id="rId22"/>
    <pivotCache cacheId="8" r:id="rId23"/>
    <pivotCache cacheId="9" r:id="rId2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37" i="18" l="1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DH27" i="16" l="1"/>
  <c r="V12" i="19" l="1"/>
  <c r="R4" i="19"/>
  <c r="S4" i="19"/>
  <c r="T4" i="19"/>
  <c r="U4" i="19"/>
  <c r="V4" i="19"/>
  <c r="R5" i="19"/>
  <c r="S5" i="19"/>
  <c r="T5" i="19"/>
  <c r="U5" i="19"/>
  <c r="V5" i="19"/>
  <c r="R6" i="19"/>
  <c r="S6" i="19"/>
  <c r="T6" i="19"/>
  <c r="U6" i="19"/>
  <c r="V6" i="19"/>
  <c r="R7" i="19"/>
  <c r="S7" i="19"/>
  <c r="T7" i="19"/>
  <c r="U7" i="19"/>
  <c r="V7" i="19"/>
  <c r="R8" i="19"/>
  <c r="S8" i="19"/>
  <c r="T8" i="19"/>
  <c r="U8" i="19"/>
  <c r="V8" i="19"/>
  <c r="R9" i="19"/>
  <c r="S9" i="19"/>
  <c r="T9" i="19"/>
  <c r="U9" i="19"/>
  <c r="V9" i="19"/>
  <c r="R10" i="19"/>
  <c r="S10" i="19"/>
  <c r="T10" i="19"/>
  <c r="U10" i="19"/>
  <c r="V10" i="19"/>
  <c r="R11" i="19"/>
  <c r="S11" i="19"/>
  <c r="T11" i="19"/>
  <c r="U11" i="19"/>
  <c r="V11" i="19"/>
  <c r="R12" i="19"/>
  <c r="S12" i="19"/>
  <c r="T12" i="19"/>
  <c r="U12" i="19"/>
  <c r="R13" i="19"/>
  <c r="S13" i="19"/>
  <c r="T13" i="19"/>
  <c r="U13" i="19"/>
  <c r="V13" i="19"/>
  <c r="R14" i="19"/>
  <c r="S14" i="19"/>
  <c r="T14" i="19"/>
  <c r="U14" i="19"/>
  <c r="V14" i="19"/>
  <c r="R15" i="19"/>
  <c r="S15" i="19"/>
  <c r="T15" i="19"/>
  <c r="U15" i="19"/>
  <c r="V15" i="19"/>
  <c r="R16" i="19"/>
  <c r="S16" i="19"/>
  <c r="T16" i="19"/>
  <c r="U16" i="19"/>
  <c r="V16" i="19"/>
  <c r="R17" i="19"/>
  <c r="S17" i="19"/>
  <c r="T17" i="19"/>
  <c r="U17" i="19"/>
  <c r="V17" i="19"/>
  <c r="R18" i="19"/>
  <c r="S18" i="19"/>
  <c r="T18" i="19"/>
  <c r="U18" i="19"/>
  <c r="V18" i="19"/>
  <c r="R19" i="19"/>
  <c r="S19" i="19"/>
  <c r="T19" i="19"/>
  <c r="U19" i="19"/>
  <c r="V19" i="19"/>
  <c r="R20" i="19"/>
  <c r="S20" i="19"/>
  <c r="T20" i="19"/>
  <c r="U20" i="19"/>
  <c r="V20" i="19"/>
  <c r="R21" i="19"/>
  <c r="S21" i="19"/>
  <c r="T21" i="19"/>
  <c r="U21" i="19"/>
  <c r="V21" i="19"/>
  <c r="R22" i="19"/>
  <c r="S22" i="19"/>
  <c r="T22" i="19"/>
  <c r="U22" i="19"/>
  <c r="V22" i="19"/>
  <c r="R23" i="19"/>
  <c r="S23" i="19"/>
  <c r="T23" i="19"/>
  <c r="U23" i="19"/>
  <c r="V23" i="19"/>
  <c r="R24" i="19"/>
  <c r="S24" i="19"/>
  <c r="T24" i="19"/>
  <c r="U24" i="19"/>
  <c r="V24" i="19"/>
  <c r="R25" i="19"/>
  <c r="S25" i="19"/>
  <c r="T25" i="19"/>
  <c r="U25" i="19"/>
  <c r="V25" i="19"/>
  <c r="R26" i="19"/>
  <c r="S26" i="19"/>
  <c r="T26" i="19"/>
  <c r="U26" i="19"/>
  <c r="V26" i="19"/>
  <c r="R27" i="19"/>
  <c r="S27" i="19"/>
  <c r="T27" i="19"/>
  <c r="U27" i="19"/>
  <c r="V27" i="19"/>
  <c r="R28" i="19"/>
  <c r="S28" i="19"/>
  <c r="T28" i="19"/>
  <c r="U28" i="19"/>
  <c r="V28" i="19"/>
  <c r="R29" i="19"/>
  <c r="S29" i="19"/>
  <c r="T29" i="19"/>
  <c r="U29" i="19"/>
  <c r="V29" i="19"/>
  <c r="R30" i="19"/>
  <c r="S30" i="19"/>
  <c r="T30" i="19"/>
  <c r="U30" i="19"/>
  <c r="V30" i="19"/>
  <c r="R31" i="19"/>
  <c r="S31" i="19"/>
  <c r="T31" i="19"/>
  <c r="U31" i="19"/>
  <c r="V31" i="19"/>
  <c r="R32" i="19"/>
  <c r="S32" i="19"/>
  <c r="T32" i="19"/>
  <c r="U32" i="19"/>
  <c r="V32" i="19"/>
  <c r="R33" i="19"/>
  <c r="S33" i="19"/>
  <c r="T33" i="19"/>
  <c r="U33" i="19"/>
  <c r="V33" i="19"/>
  <c r="R34" i="19"/>
  <c r="S34" i="19"/>
  <c r="T34" i="19"/>
  <c r="U34" i="19"/>
  <c r="V34" i="19"/>
  <c r="R35" i="19"/>
  <c r="S35" i="19"/>
  <c r="T35" i="19"/>
  <c r="U35" i="19"/>
  <c r="V35" i="19"/>
  <c r="R36" i="19"/>
  <c r="S36" i="19"/>
  <c r="T36" i="19"/>
  <c r="U36" i="19"/>
  <c r="V36" i="19"/>
  <c r="S3" i="19"/>
  <c r="T3" i="19"/>
  <c r="U3" i="19"/>
  <c r="V3" i="19"/>
  <c r="R3" i="19"/>
  <c r="J4" i="19"/>
  <c r="K4" i="19"/>
  <c r="L4" i="19"/>
  <c r="M4" i="19"/>
  <c r="N4" i="19"/>
  <c r="J5" i="19"/>
  <c r="K5" i="19"/>
  <c r="L5" i="19"/>
  <c r="M5" i="19"/>
  <c r="N5" i="19"/>
  <c r="J6" i="19"/>
  <c r="K6" i="19"/>
  <c r="L6" i="19"/>
  <c r="M6" i="19"/>
  <c r="N6" i="19"/>
  <c r="J7" i="19"/>
  <c r="K7" i="19"/>
  <c r="L7" i="19"/>
  <c r="M7" i="19"/>
  <c r="N7" i="19"/>
  <c r="J8" i="19"/>
  <c r="K8" i="19"/>
  <c r="L8" i="19"/>
  <c r="M8" i="19"/>
  <c r="N8" i="19"/>
  <c r="J9" i="19"/>
  <c r="K9" i="19"/>
  <c r="L9" i="19"/>
  <c r="M9" i="19"/>
  <c r="N9" i="19"/>
  <c r="J10" i="19"/>
  <c r="K10" i="19"/>
  <c r="L10" i="19"/>
  <c r="M10" i="19"/>
  <c r="N10" i="19"/>
  <c r="J11" i="19"/>
  <c r="K11" i="19"/>
  <c r="L11" i="19"/>
  <c r="M11" i="19"/>
  <c r="N11" i="19"/>
  <c r="J12" i="19"/>
  <c r="K12" i="19"/>
  <c r="L12" i="19"/>
  <c r="M12" i="19"/>
  <c r="N12" i="19"/>
  <c r="J13" i="19"/>
  <c r="K13" i="19"/>
  <c r="L13" i="19"/>
  <c r="M13" i="19"/>
  <c r="N13" i="19"/>
  <c r="J14" i="19"/>
  <c r="K14" i="19"/>
  <c r="L14" i="19"/>
  <c r="M14" i="19"/>
  <c r="N14" i="19"/>
  <c r="J15" i="19"/>
  <c r="K15" i="19"/>
  <c r="L15" i="19"/>
  <c r="M15" i="19"/>
  <c r="N15" i="19"/>
  <c r="J16" i="19"/>
  <c r="K16" i="19"/>
  <c r="L16" i="19"/>
  <c r="M16" i="19"/>
  <c r="N16" i="19"/>
  <c r="J17" i="19"/>
  <c r="K17" i="19"/>
  <c r="L17" i="19"/>
  <c r="M17" i="19"/>
  <c r="N17" i="19"/>
  <c r="J18" i="19"/>
  <c r="K18" i="19"/>
  <c r="L18" i="19"/>
  <c r="M18" i="19"/>
  <c r="N18" i="19"/>
  <c r="J19" i="19"/>
  <c r="K19" i="19"/>
  <c r="L19" i="19"/>
  <c r="M19" i="19"/>
  <c r="N19" i="19"/>
  <c r="J20" i="19"/>
  <c r="K20" i="19"/>
  <c r="L20" i="19"/>
  <c r="M20" i="19"/>
  <c r="N20" i="19"/>
  <c r="J21" i="19"/>
  <c r="K21" i="19"/>
  <c r="L21" i="19"/>
  <c r="M21" i="19"/>
  <c r="N21" i="19"/>
  <c r="J22" i="19"/>
  <c r="K22" i="19"/>
  <c r="L22" i="19"/>
  <c r="M22" i="19"/>
  <c r="N22" i="19"/>
  <c r="J23" i="19"/>
  <c r="K23" i="19"/>
  <c r="L23" i="19"/>
  <c r="M23" i="19"/>
  <c r="N23" i="19"/>
  <c r="J24" i="19"/>
  <c r="K24" i="19"/>
  <c r="L24" i="19"/>
  <c r="M24" i="19"/>
  <c r="N24" i="19"/>
  <c r="J25" i="19"/>
  <c r="K25" i="19"/>
  <c r="L25" i="19"/>
  <c r="M25" i="19"/>
  <c r="N25" i="19"/>
  <c r="J26" i="19"/>
  <c r="K26" i="19"/>
  <c r="L26" i="19"/>
  <c r="M26" i="19"/>
  <c r="N26" i="19"/>
  <c r="J27" i="19"/>
  <c r="K27" i="19"/>
  <c r="L27" i="19"/>
  <c r="M27" i="19"/>
  <c r="N27" i="19"/>
  <c r="J28" i="19"/>
  <c r="K28" i="19"/>
  <c r="L28" i="19"/>
  <c r="M28" i="19"/>
  <c r="N28" i="19"/>
  <c r="J29" i="19"/>
  <c r="K29" i="19"/>
  <c r="L29" i="19"/>
  <c r="M29" i="19"/>
  <c r="N29" i="19"/>
  <c r="J30" i="19"/>
  <c r="K30" i="19"/>
  <c r="L30" i="19"/>
  <c r="M30" i="19"/>
  <c r="N30" i="19"/>
  <c r="J31" i="19"/>
  <c r="K31" i="19"/>
  <c r="L31" i="19"/>
  <c r="M31" i="19"/>
  <c r="N31" i="19"/>
  <c r="J32" i="19"/>
  <c r="K32" i="19"/>
  <c r="L32" i="19"/>
  <c r="M32" i="19"/>
  <c r="N32" i="19"/>
  <c r="J33" i="19"/>
  <c r="K33" i="19"/>
  <c r="L33" i="19"/>
  <c r="M33" i="19"/>
  <c r="N33" i="19"/>
  <c r="J34" i="19"/>
  <c r="K34" i="19"/>
  <c r="L34" i="19"/>
  <c r="M34" i="19"/>
  <c r="N34" i="19"/>
  <c r="J35" i="19"/>
  <c r="K35" i="19"/>
  <c r="L35" i="19"/>
  <c r="M35" i="19"/>
  <c r="N35" i="19"/>
  <c r="J36" i="19"/>
  <c r="K36" i="19"/>
  <c r="L36" i="19"/>
  <c r="M36" i="19"/>
  <c r="N36" i="19"/>
  <c r="K3" i="19"/>
  <c r="L3" i="19"/>
  <c r="M3" i="19"/>
  <c r="N3" i="19"/>
  <c r="J3" i="19"/>
  <c r="AU45" i="16" l="1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Y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CZ47" i="16" s="1"/>
  <c r="BL47" i="16"/>
  <c r="BM47" i="16"/>
  <c r="BN47" i="16"/>
  <c r="BO47" i="16"/>
  <c r="BP47" i="16"/>
  <c r="BQ47" i="16"/>
  <c r="BR47" i="16"/>
  <c r="BS47" i="16"/>
  <c r="DB47" i="16" s="1"/>
  <c r="BT47" i="16"/>
  <c r="BU47" i="16"/>
  <c r="BV47" i="16"/>
  <c r="BW47" i="16"/>
  <c r="BX47" i="16"/>
  <c r="BY47" i="16"/>
  <c r="BZ47" i="16"/>
  <c r="CA47" i="16"/>
  <c r="DD47" i="16" s="1"/>
  <c r="CB47" i="16"/>
  <c r="CC47" i="16"/>
  <c r="CD47" i="16"/>
  <c r="CE47" i="16"/>
  <c r="CF47" i="16"/>
  <c r="CG47" i="16"/>
  <c r="CH47" i="16"/>
  <c r="CI47" i="16"/>
  <c r="DF47" i="16" s="1"/>
  <c r="CJ47" i="16"/>
  <c r="CK47" i="16"/>
  <c r="CL47" i="16"/>
  <c r="AU48" i="16"/>
  <c r="AV48" i="16"/>
  <c r="AW48" i="16"/>
  <c r="AX48" i="16"/>
  <c r="AY48" i="16"/>
  <c r="CW48" i="16" s="1"/>
  <c r="AZ48" i="16"/>
  <c r="BA48" i="16"/>
  <c r="BB48" i="16"/>
  <c r="BC48" i="16"/>
  <c r="BD48" i="16"/>
  <c r="BE48" i="16"/>
  <c r="BF48" i="16"/>
  <c r="BG48" i="16"/>
  <c r="CY48" i="16" s="1"/>
  <c r="BH48" i="16"/>
  <c r="BI48" i="16"/>
  <c r="BJ48" i="16"/>
  <c r="BK48" i="16"/>
  <c r="BL48" i="16"/>
  <c r="BM48" i="16"/>
  <c r="BN48" i="16"/>
  <c r="BO48" i="16"/>
  <c r="DA48" i="16" s="1"/>
  <c r="BP48" i="16"/>
  <c r="BQ48" i="16"/>
  <c r="BR48" i="16"/>
  <c r="BS48" i="16"/>
  <c r="BT48" i="16"/>
  <c r="BU48" i="16"/>
  <c r="BV48" i="16"/>
  <c r="BW48" i="16"/>
  <c r="DC48" i="16" s="1"/>
  <c r="BX48" i="16"/>
  <c r="BY48" i="16"/>
  <c r="BZ48" i="16"/>
  <c r="CA48" i="16"/>
  <c r="CB48" i="16"/>
  <c r="CC48" i="16"/>
  <c r="CD48" i="16"/>
  <c r="CE48" i="16"/>
  <c r="DE48" i="16" s="1"/>
  <c r="CF48" i="16"/>
  <c r="CG48" i="16"/>
  <c r="CH48" i="16"/>
  <c r="CI48" i="16"/>
  <c r="CJ48" i="16"/>
  <c r="CK48" i="16"/>
  <c r="CL48" i="16"/>
  <c r="AU49" i="16"/>
  <c r="AV49" i="16"/>
  <c r="AW49" i="16"/>
  <c r="AX49" i="16"/>
  <c r="AY49" i="16"/>
  <c r="AZ49" i="16"/>
  <c r="BA49" i="16"/>
  <c r="BB49" i="16"/>
  <c r="BC49" i="16"/>
  <c r="CX49" i="16" s="1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DA61" i="16" s="1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BU68" i="16"/>
  <c r="BV68" i="16"/>
  <c r="BW68" i="16"/>
  <c r="BX68" i="16"/>
  <c r="BY68" i="16"/>
  <c r="BZ68" i="16"/>
  <c r="CA68" i="16"/>
  <c r="CB68" i="16"/>
  <c r="CC68" i="16"/>
  <c r="CD68" i="16"/>
  <c r="CE68" i="16"/>
  <c r="CF68" i="16"/>
  <c r="CG68" i="16"/>
  <c r="CH68" i="16"/>
  <c r="CI68" i="16"/>
  <c r="CJ68" i="16"/>
  <c r="CK68" i="16"/>
  <c r="CL68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CD69" i="16"/>
  <c r="CE69" i="16"/>
  <c r="CF69" i="16"/>
  <c r="CG69" i="16"/>
  <c r="CH69" i="16"/>
  <c r="CI69" i="16"/>
  <c r="CJ69" i="16"/>
  <c r="CK69" i="16"/>
  <c r="CL69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CD70" i="16"/>
  <c r="CE70" i="16"/>
  <c r="CF70" i="16"/>
  <c r="CG70" i="16"/>
  <c r="CH70" i="16"/>
  <c r="CI70" i="16"/>
  <c r="CJ70" i="16"/>
  <c r="CK70" i="16"/>
  <c r="CL70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BP71" i="16"/>
  <c r="BQ71" i="16"/>
  <c r="BR71" i="16"/>
  <c r="BS71" i="16"/>
  <c r="BT71" i="16"/>
  <c r="BU71" i="16"/>
  <c r="BV71" i="16"/>
  <c r="BW71" i="16"/>
  <c r="BX71" i="16"/>
  <c r="BY71" i="16"/>
  <c r="BZ71" i="16"/>
  <c r="CA71" i="16"/>
  <c r="CB71" i="16"/>
  <c r="CC71" i="16"/>
  <c r="CD71" i="16"/>
  <c r="CE71" i="16"/>
  <c r="CF71" i="16"/>
  <c r="CG71" i="16"/>
  <c r="CH71" i="16"/>
  <c r="CI71" i="16"/>
  <c r="CJ71" i="16"/>
  <c r="CK71" i="16"/>
  <c r="CL71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BP72" i="16"/>
  <c r="BQ72" i="16"/>
  <c r="BR72" i="16"/>
  <c r="BS72" i="16"/>
  <c r="BT72" i="16"/>
  <c r="BU72" i="16"/>
  <c r="BV72" i="16"/>
  <c r="BW72" i="16"/>
  <c r="BX72" i="16"/>
  <c r="BY72" i="16"/>
  <c r="BZ72" i="16"/>
  <c r="CA72" i="16"/>
  <c r="CB72" i="16"/>
  <c r="CC72" i="16"/>
  <c r="CD72" i="16"/>
  <c r="CE72" i="16"/>
  <c r="CF72" i="16"/>
  <c r="CG72" i="16"/>
  <c r="CH72" i="16"/>
  <c r="CI72" i="16"/>
  <c r="CJ72" i="16"/>
  <c r="CK72" i="16"/>
  <c r="CL72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BQ73" i="16"/>
  <c r="BR73" i="16"/>
  <c r="BS73" i="16"/>
  <c r="BT73" i="16"/>
  <c r="BU73" i="16"/>
  <c r="BV73" i="16"/>
  <c r="BW73" i="16"/>
  <c r="BX73" i="16"/>
  <c r="BY73" i="16"/>
  <c r="BZ73" i="16"/>
  <c r="CA73" i="16"/>
  <c r="CB73" i="16"/>
  <c r="CC73" i="16"/>
  <c r="CD73" i="16"/>
  <c r="CE73" i="16"/>
  <c r="CF73" i="16"/>
  <c r="CG73" i="16"/>
  <c r="CH73" i="16"/>
  <c r="CI73" i="16"/>
  <c r="CJ73" i="16"/>
  <c r="CK73" i="16"/>
  <c r="CL73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CY74" i="16" s="1"/>
  <c r="BH74" i="16"/>
  <c r="BI74" i="16"/>
  <c r="BJ74" i="16"/>
  <c r="BK74" i="16"/>
  <c r="BL74" i="16"/>
  <c r="BM74" i="16"/>
  <c r="BN74" i="16"/>
  <c r="BO74" i="16"/>
  <c r="DA74" i="16" s="1"/>
  <c r="BP74" i="16"/>
  <c r="BQ74" i="16"/>
  <c r="BR74" i="16"/>
  <c r="BS74" i="16"/>
  <c r="BT74" i="16"/>
  <c r="BU74" i="16"/>
  <c r="BV74" i="16"/>
  <c r="BW74" i="16"/>
  <c r="DC74" i="16" s="1"/>
  <c r="BX74" i="16"/>
  <c r="BY74" i="16"/>
  <c r="BZ74" i="16"/>
  <c r="CA74" i="16"/>
  <c r="CB74" i="16"/>
  <c r="CC74" i="16"/>
  <c r="CD74" i="16"/>
  <c r="CE74" i="16"/>
  <c r="DE74" i="16" s="1"/>
  <c r="CF74" i="16"/>
  <c r="CG74" i="16"/>
  <c r="CH74" i="16"/>
  <c r="CI74" i="16"/>
  <c r="CJ74" i="16"/>
  <c r="CK74" i="16"/>
  <c r="CL74" i="16"/>
  <c r="AU75" i="16"/>
  <c r="AV75" i="16"/>
  <c r="AW75" i="16"/>
  <c r="AX75" i="16"/>
  <c r="AY75" i="16"/>
  <c r="AZ75" i="16"/>
  <c r="BA75" i="16"/>
  <c r="BB75" i="16"/>
  <c r="BC75" i="16"/>
  <c r="CX75" i="16" s="1"/>
  <c r="BD75" i="16"/>
  <c r="BE75" i="16"/>
  <c r="BF75" i="16"/>
  <c r="BG75" i="16"/>
  <c r="BH75" i="16"/>
  <c r="BI75" i="16"/>
  <c r="BJ75" i="16"/>
  <c r="BK75" i="16"/>
  <c r="CZ75" i="16" s="1"/>
  <c r="BL75" i="16"/>
  <c r="BM75" i="16"/>
  <c r="BN75" i="16"/>
  <c r="BO75" i="16"/>
  <c r="BP75" i="16"/>
  <c r="BQ75" i="16"/>
  <c r="BR75" i="16"/>
  <c r="BS75" i="16"/>
  <c r="DB75" i="16" s="1"/>
  <c r="BT75" i="16"/>
  <c r="BU75" i="16"/>
  <c r="BV75" i="16"/>
  <c r="BW75" i="16"/>
  <c r="BX75" i="16"/>
  <c r="BY75" i="16"/>
  <c r="BZ75" i="16"/>
  <c r="CA75" i="16"/>
  <c r="DD75" i="16" s="1"/>
  <c r="CB75" i="16"/>
  <c r="CC75" i="16"/>
  <c r="CD75" i="16"/>
  <c r="CE75" i="16"/>
  <c r="CF75" i="16"/>
  <c r="CG75" i="16"/>
  <c r="CH75" i="16"/>
  <c r="CI75" i="16"/>
  <c r="DF75" i="16" s="1"/>
  <c r="CJ75" i="16"/>
  <c r="CK75" i="16"/>
  <c r="CL75" i="16"/>
  <c r="AU76" i="16"/>
  <c r="AV76" i="16"/>
  <c r="AW76" i="16"/>
  <c r="AX76" i="16"/>
  <c r="AY76" i="16"/>
  <c r="CW76" i="16" s="1"/>
  <c r="AZ76" i="16"/>
  <c r="BA76" i="16"/>
  <c r="BB76" i="16"/>
  <c r="BC76" i="16"/>
  <c r="BD76" i="16"/>
  <c r="BE76" i="16"/>
  <c r="BF76" i="16"/>
  <c r="BG76" i="16"/>
  <c r="CY76" i="16" s="1"/>
  <c r="BH76" i="16"/>
  <c r="BI76" i="16"/>
  <c r="BJ76" i="16"/>
  <c r="BK76" i="16"/>
  <c r="BL76" i="16"/>
  <c r="BM76" i="16"/>
  <c r="BN76" i="16"/>
  <c r="BO76" i="16"/>
  <c r="DA76" i="16" s="1"/>
  <c r="BP76" i="16"/>
  <c r="BQ76" i="16"/>
  <c r="BR76" i="16"/>
  <c r="BS76" i="16"/>
  <c r="BT76" i="16"/>
  <c r="BU76" i="16"/>
  <c r="BV76" i="16"/>
  <c r="BW76" i="16"/>
  <c r="DC76" i="16" s="1"/>
  <c r="BX76" i="16"/>
  <c r="BY76" i="16"/>
  <c r="BZ76" i="16"/>
  <c r="CA76" i="16"/>
  <c r="CB76" i="16"/>
  <c r="CC76" i="16"/>
  <c r="CD76" i="16"/>
  <c r="CE76" i="16"/>
  <c r="DE76" i="16" s="1"/>
  <c r="CF76" i="16"/>
  <c r="CG76" i="16"/>
  <c r="CH76" i="16"/>
  <c r="CI76" i="16"/>
  <c r="CJ76" i="16"/>
  <c r="CK76" i="16"/>
  <c r="CL76" i="16"/>
  <c r="AU77" i="16"/>
  <c r="AV77" i="16"/>
  <c r="AW77" i="16"/>
  <c r="AX77" i="16"/>
  <c r="AY77" i="16"/>
  <c r="AZ77" i="16"/>
  <c r="BA77" i="16"/>
  <c r="BB77" i="16"/>
  <c r="BC77" i="16"/>
  <c r="CX77" i="16" s="1"/>
  <c r="BD77" i="16"/>
  <c r="BE77" i="16"/>
  <c r="BF77" i="16"/>
  <c r="BG77" i="16"/>
  <c r="BH77" i="16"/>
  <c r="BI77" i="16"/>
  <c r="BJ77" i="16"/>
  <c r="BK77" i="16"/>
  <c r="CZ77" i="16" s="1"/>
  <c r="BL77" i="16"/>
  <c r="BM77" i="16"/>
  <c r="BN77" i="16"/>
  <c r="BO77" i="16"/>
  <c r="BP77" i="16"/>
  <c r="BQ77" i="16"/>
  <c r="BR77" i="16"/>
  <c r="BS77" i="16"/>
  <c r="DB77" i="16" s="1"/>
  <c r="BT77" i="16"/>
  <c r="BU77" i="16"/>
  <c r="BV77" i="16"/>
  <c r="BW77" i="16"/>
  <c r="BX77" i="16"/>
  <c r="BY77" i="16"/>
  <c r="BZ77" i="16"/>
  <c r="CA77" i="16"/>
  <c r="DD77" i="16" s="1"/>
  <c r="CB77" i="16"/>
  <c r="CC77" i="16"/>
  <c r="CD77" i="16"/>
  <c r="CE77" i="16"/>
  <c r="CF77" i="16"/>
  <c r="CG77" i="16"/>
  <c r="CH77" i="16"/>
  <c r="CI77" i="16"/>
  <c r="DF77" i="16" s="1"/>
  <c r="CJ77" i="16"/>
  <c r="CK77" i="16"/>
  <c r="CL77" i="16"/>
  <c r="AU78" i="16"/>
  <c r="AV78" i="16"/>
  <c r="AW78" i="16"/>
  <c r="AX78" i="16"/>
  <c r="AY78" i="16"/>
  <c r="CW78" i="16" s="1"/>
  <c r="AZ78" i="16"/>
  <c r="BA78" i="16"/>
  <c r="BB78" i="16"/>
  <c r="BC78" i="16"/>
  <c r="BD78" i="16"/>
  <c r="BE78" i="16"/>
  <c r="BF78" i="16"/>
  <c r="BG78" i="16"/>
  <c r="CY78" i="16" s="1"/>
  <c r="BH78" i="16"/>
  <c r="BI78" i="16"/>
  <c r="BJ78" i="16"/>
  <c r="BK78" i="16"/>
  <c r="BL78" i="16"/>
  <c r="BM78" i="16"/>
  <c r="BN78" i="16"/>
  <c r="BO78" i="16"/>
  <c r="DA78" i="16" s="1"/>
  <c r="BP78" i="16"/>
  <c r="BQ78" i="16"/>
  <c r="BR78" i="16"/>
  <c r="BS78" i="16"/>
  <c r="BT78" i="16"/>
  <c r="BU78" i="16"/>
  <c r="BV78" i="16"/>
  <c r="BW78" i="16"/>
  <c r="DC78" i="16" s="1"/>
  <c r="BX78" i="16"/>
  <c r="BY78" i="16"/>
  <c r="BZ78" i="16"/>
  <c r="CA78" i="16"/>
  <c r="CB78" i="16"/>
  <c r="CC78" i="16"/>
  <c r="CD78" i="16"/>
  <c r="CE78" i="16"/>
  <c r="DE78" i="16" s="1"/>
  <c r="CF78" i="16"/>
  <c r="CG78" i="16"/>
  <c r="CH78" i="16"/>
  <c r="CI78" i="16"/>
  <c r="CJ78" i="16"/>
  <c r="CK78" i="16"/>
  <c r="CL78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9" i="16"/>
  <c r="BL79" i="16"/>
  <c r="BM79" i="16"/>
  <c r="BN79" i="16"/>
  <c r="BO79" i="16"/>
  <c r="BP79" i="16"/>
  <c r="BQ79" i="16"/>
  <c r="BR79" i="16"/>
  <c r="BS79" i="16"/>
  <c r="BT79" i="16"/>
  <c r="BU79" i="16"/>
  <c r="BV79" i="16"/>
  <c r="BW79" i="16"/>
  <c r="BX79" i="16"/>
  <c r="BY79" i="16"/>
  <c r="BZ79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AV44" i="16"/>
  <c r="AW44" i="16"/>
  <c r="AX44" i="16"/>
  <c r="AY44" i="16"/>
  <c r="CW44" i="16" s="1"/>
  <c r="AZ44" i="16"/>
  <c r="BA44" i="16"/>
  <c r="BB44" i="16"/>
  <c r="BC44" i="16"/>
  <c r="BD44" i="16"/>
  <c r="BE44" i="16"/>
  <c r="BF44" i="16"/>
  <c r="BG44" i="16"/>
  <c r="CY44" i="16" s="1"/>
  <c r="BH44" i="16"/>
  <c r="BI44" i="16"/>
  <c r="BJ44" i="16"/>
  <c r="BK44" i="16"/>
  <c r="BL44" i="16"/>
  <c r="BM44" i="16"/>
  <c r="BN44" i="16"/>
  <c r="BO44" i="16"/>
  <c r="DA44" i="16" s="1"/>
  <c r="BP44" i="16"/>
  <c r="BQ44" i="16"/>
  <c r="BR44" i="16"/>
  <c r="BS44" i="16"/>
  <c r="BT44" i="16"/>
  <c r="BU44" i="16"/>
  <c r="BV44" i="16"/>
  <c r="BW44" i="16"/>
  <c r="DC44" i="16" s="1"/>
  <c r="BX44" i="16"/>
  <c r="BY44" i="16"/>
  <c r="BZ44" i="16"/>
  <c r="CA44" i="16"/>
  <c r="CB44" i="16"/>
  <c r="CC44" i="16"/>
  <c r="CD44" i="16"/>
  <c r="CE44" i="16"/>
  <c r="DE44" i="16" s="1"/>
  <c r="CF44" i="16"/>
  <c r="CG44" i="16"/>
  <c r="CH44" i="16"/>
  <c r="CI44" i="16"/>
  <c r="CJ44" i="16"/>
  <c r="CK44" i="16"/>
  <c r="CL44" i="16"/>
  <c r="AU44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Y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Y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Y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AV18" i="16"/>
  <c r="AW18" i="16"/>
  <c r="AX18" i="16"/>
  <c r="AY18" i="16"/>
  <c r="CW18" i="16" s="1"/>
  <c r="AZ18" i="16"/>
  <c r="BA18" i="16"/>
  <c r="BB18" i="16"/>
  <c r="BC18" i="16"/>
  <c r="BD18" i="16"/>
  <c r="BE18" i="16"/>
  <c r="BF18" i="16"/>
  <c r="BG18" i="16"/>
  <c r="CY18" i="16" s="1"/>
  <c r="BH18" i="16"/>
  <c r="BI18" i="16"/>
  <c r="BJ18" i="16"/>
  <c r="BK18" i="16"/>
  <c r="BL18" i="16"/>
  <c r="BM18" i="16"/>
  <c r="BN18" i="16"/>
  <c r="BO18" i="16"/>
  <c r="DA18" i="16" s="1"/>
  <c r="BP18" i="16"/>
  <c r="BQ18" i="16"/>
  <c r="BR18" i="16"/>
  <c r="BS18" i="16"/>
  <c r="BT18" i="16"/>
  <c r="BU18" i="16"/>
  <c r="BV18" i="16"/>
  <c r="BW18" i="16"/>
  <c r="DC18" i="16" s="1"/>
  <c r="BX18" i="16"/>
  <c r="BY18" i="16"/>
  <c r="BZ18" i="16"/>
  <c r="CA18" i="16"/>
  <c r="CB18" i="16"/>
  <c r="CC18" i="16"/>
  <c r="CD18" i="16"/>
  <c r="CE18" i="16"/>
  <c r="DE18" i="16" s="1"/>
  <c r="CF18" i="16"/>
  <c r="CG18" i="16"/>
  <c r="CH18" i="16"/>
  <c r="CI18" i="16"/>
  <c r="CJ18" i="16"/>
  <c r="CK18" i="16"/>
  <c r="CL18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Y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AV22" i="16"/>
  <c r="AW22" i="16"/>
  <c r="AX22" i="16"/>
  <c r="AY22" i="16"/>
  <c r="AZ22" i="16"/>
  <c r="BA22" i="16"/>
  <c r="BB22" i="16"/>
  <c r="BC22" i="16"/>
  <c r="CX22" i="16" s="1"/>
  <c r="BD22" i="16"/>
  <c r="BE22" i="16"/>
  <c r="BF22" i="16"/>
  <c r="BG22" i="16"/>
  <c r="BH22" i="16"/>
  <c r="BI22" i="16"/>
  <c r="BJ22" i="16"/>
  <c r="BK22" i="16"/>
  <c r="CZ22" i="16" s="1"/>
  <c r="BL22" i="16"/>
  <c r="BM22" i="16"/>
  <c r="BN22" i="16"/>
  <c r="BO22" i="16"/>
  <c r="BP22" i="16"/>
  <c r="BQ22" i="16"/>
  <c r="BR22" i="16"/>
  <c r="BS22" i="16"/>
  <c r="DB22" i="16" s="1"/>
  <c r="BT22" i="16"/>
  <c r="BU22" i="16"/>
  <c r="BV22" i="16"/>
  <c r="BW22" i="16"/>
  <c r="BX22" i="16"/>
  <c r="BY22" i="16"/>
  <c r="BZ22" i="16"/>
  <c r="CA22" i="16"/>
  <c r="DD22" i="16" s="1"/>
  <c r="CB22" i="16"/>
  <c r="CC22" i="16"/>
  <c r="CD22" i="16"/>
  <c r="CE22" i="16"/>
  <c r="CF22" i="16"/>
  <c r="CG22" i="16"/>
  <c r="CH22" i="16"/>
  <c r="CI22" i="16"/>
  <c r="DF22" i="16" s="1"/>
  <c r="CJ22" i="16"/>
  <c r="CK22" i="16"/>
  <c r="CL22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Y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Y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AV26" i="16"/>
  <c r="AW26" i="16"/>
  <c r="AX26" i="16"/>
  <c r="AY26" i="16"/>
  <c r="CW26" i="16" s="1"/>
  <c r="AZ26" i="16"/>
  <c r="BA26" i="16"/>
  <c r="BB26" i="16"/>
  <c r="BC26" i="16"/>
  <c r="BD26" i="16"/>
  <c r="BE26" i="16"/>
  <c r="BF26" i="16"/>
  <c r="BG26" i="16"/>
  <c r="CY26" i="16" s="1"/>
  <c r="BH26" i="16"/>
  <c r="BI26" i="16"/>
  <c r="BJ26" i="16"/>
  <c r="BK26" i="16"/>
  <c r="BL26" i="16"/>
  <c r="BM26" i="16"/>
  <c r="BN26" i="16"/>
  <c r="BO26" i="16"/>
  <c r="DA26" i="16" s="1"/>
  <c r="BP26" i="16"/>
  <c r="BQ26" i="16"/>
  <c r="BR26" i="16"/>
  <c r="BS26" i="16"/>
  <c r="BT26" i="16"/>
  <c r="BU26" i="16"/>
  <c r="BV26" i="16"/>
  <c r="BW26" i="16"/>
  <c r="DC26" i="16" s="1"/>
  <c r="BX26" i="16"/>
  <c r="BY26" i="16"/>
  <c r="BZ26" i="16"/>
  <c r="CA26" i="16"/>
  <c r="CB26" i="16"/>
  <c r="CC26" i="16"/>
  <c r="CD26" i="16"/>
  <c r="CE26" i="16"/>
  <c r="DE26" i="16" s="1"/>
  <c r="CF26" i="16"/>
  <c r="CG26" i="16"/>
  <c r="CH26" i="16"/>
  <c r="CI26" i="16"/>
  <c r="CJ26" i="16"/>
  <c r="CK26" i="16"/>
  <c r="CL26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Y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Y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Y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AV30" i="16"/>
  <c r="AW30" i="16"/>
  <c r="AX30" i="16"/>
  <c r="AY30" i="16"/>
  <c r="AZ30" i="16"/>
  <c r="BA30" i="16"/>
  <c r="BB30" i="16"/>
  <c r="BC30" i="16"/>
  <c r="CX30" i="16" s="1"/>
  <c r="BD30" i="16"/>
  <c r="BE30" i="16"/>
  <c r="BF30" i="16"/>
  <c r="BG30" i="16"/>
  <c r="BH30" i="16"/>
  <c r="BI30" i="16"/>
  <c r="BJ30" i="16"/>
  <c r="BK30" i="16"/>
  <c r="CZ30" i="16" s="1"/>
  <c r="BL30" i="16"/>
  <c r="BM30" i="16"/>
  <c r="BN30" i="16"/>
  <c r="BO30" i="16"/>
  <c r="BP30" i="16"/>
  <c r="BQ30" i="16"/>
  <c r="BR30" i="16"/>
  <c r="BS30" i="16"/>
  <c r="DB30" i="16" s="1"/>
  <c r="BT30" i="16"/>
  <c r="BU30" i="16"/>
  <c r="BV30" i="16"/>
  <c r="BW30" i="16"/>
  <c r="BX30" i="16"/>
  <c r="BY30" i="16"/>
  <c r="BZ30" i="16"/>
  <c r="CA30" i="16"/>
  <c r="DD30" i="16" s="1"/>
  <c r="CB30" i="16"/>
  <c r="CC30" i="16"/>
  <c r="CD30" i="16"/>
  <c r="CE30" i="16"/>
  <c r="CF30" i="16"/>
  <c r="CG30" i="16"/>
  <c r="CH30" i="16"/>
  <c r="CI30" i="16"/>
  <c r="DF30" i="16" s="1"/>
  <c r="CJ30" i="16"/>
  <c r="CK30" i="16"/>
  <c r="CL30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Y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Y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AV34" i="16"/>
  <c r="AW34" i="16"/>
  <c r="AX34" i="16"/>
  <c r="AY34" i="16"/>
  <c r="CW34" i="16" s="1"/>
  <c r="AZ34" i="16"/>
  <c r="BA34" i="16"/>
  <c r="BB34" i="16"/>
  <c r="BC34" i="16"/>
  <c r="BD34" i="16"/>
  <c r="BE34" i="16"/>
  <c r="BF34" i="16"/>
  <c r="BG34" i="16"/>
  <c r="CY34" i="16" s="1"/>
  <c r="BH34" i="16"/>
  <c r="BI34" i="16"/>
  <c r="BJ34" i="16"/>
  <c r="BK34" i="16"/>
  <c r="BL34" i="16"/>
  <c r="BM34" i="16"/>
  <c r="BN34" i="16"/>
  <c r="BO34" i="16"/>
  <c r="DA34" i="16" s="1"/>
  <c r="BP34" i="16"/>
  <c r="BQ34" i="16"/>
  <c r="BR34" i="16"/>
  <c r="BS34" i="16"/>
  <c r="BT34" i="16"/>
  <c r="BU34" i="16"/>
  <c r="BV34" i="16"/>
  <c r="BW34" i="16"/>
  <c r="DC34" i="16" s="1"/>
  <c r="BX34" i="16"/>
  <c r="BY34" i="16"/>
  <c r="BZ34" i="16"/>
  <c r="CA34" i="16"/>
  <c r="CB34" i="16"/>
  <c r="CC34" i="16"/>
  <c r="CD34" i="16"/>
  <c r="CE34" i="16"/>
  <c r="DE34" i="16" s="1"/>
  <c r="CF34" i="16"/>
  <c r="CG34" i="16"/>
  <c r="CH34" i="16"/>
  <c r="CI34" i="16"/>
  <c r="CJ34" i="16"/>
  <c r="CK34" i="16"/>
  <c r="CL34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Y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Y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Y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AV38" i="16"/>
  <c r="AW38" i="16"/>
  <c r="AX38" i="16"/>
  <c r="AY38" i="16"/>
  <c r="AZ38" i="16"/>
  <c r="BA38" i="16"/>
  <c r="BB38" i="16"/>
  <c r="BC38" i="16"/>
  <c r="CX38" i="16" s="1"/>
  <c r="BD38" i="16"/>
  <c r="BE38" i="16"/>
  <c r="BF38" i="16"/>
  <c r="BG38" i="16"/>
  <c r="BH38" i="16"/>
  <c r="BI38" i="16"/>
  <c r="BJ38" i="16"/>
  <c r="BK38" i="16"/>
  <c r="CZ38" i="16" s="1"/>
  <c r="BL38" i="16"/>
  <c r="BM38" i="16"/>
  <c r="BN38" i="16"/>
  <c r="BO38" i="16"/>
  <c r="BP38" i="16"/>
  <c r="BQ38" i="16"/>
  <c r="BR38" i="16"/>
  <c r="BS38" i="16"/>
  <c r="DB38" i="16" s="1"/>
  <c r="BT38" i="16"/>
  <c r="BU38" i="16"/>
  <c r="BV38" i="16"/>
  <c r="BW38" i="16"/>
  <c r="BX38" i="16"/>
  <c r="BY38" i="16"/>
  <c r="BZ38" i="16"/>
  <c r="CA38" i="16"/>
  <c r="DD38" i="16" s="1"/>
  <c r="CB38" i="16"/>
  <c r="CC38" i="16"/>
  <c r="CD38" i="16"/>
  <c r="CE38" i="16"/>
  <c r="CF38" i="16"/>
  <c r="CG38" i="16"/>
  <c r="CH38" i="16"/>
  <c r="CI38" i="16"/>
  <c r="DF38" i="16" s="1"/>
  <c r="CJ38" i="16"/>
  <c r="CK38" i="16"/>
  <c r="CL38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Y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AU6" i="16"/>
  <c r="AU7" i="16"/>
  <c r="AU8" i="16"/>
  <c r="AU9" i="16"/>
  <c r="AU10" i="16"/>
  <c r="AU11" i="16"/>
  <c r="AU12" i="16"/>
  <c r="CV12" i="16" s="1"/>
  <c r="AU13" i="16"/>
  <c r="AU14" i="16"/>
  <c r="AU15" i="16"/>
  <c r="AU16" i="16"/>
  <c r="AU17" i="16"/>
  <c r="AU18" i="16"/>
  <c r="AU19" i="16"/>
  <c r="AU20" i="16"/>
  <c r="CV20" i="16" s="1"/>
  <c r="AU21" i="16"/>
  <c r="AU22" i="16"/>
  <c r="AU23" i="16"/>
  <c r="AU24" i="16"/>
  <c r="AU25" i="16"/>
  <c r="AU26" i="16"/>
  <c r="AU27" i="16"/>
  <c r="AU28" i="16"/>
  <c r="CV28" i="16" s="1"/>
  <c r="AU29" i="16"/>
  <c r="AU30" i="16"/>
  <c r="AU31" i="16"/>
  <c r="AU32" i="16"/>
  <c r="AU33" i="16"/>
  <c r="AU34" i="16"/>
  <c r="AU35" i="16"/>
  <c r="AU36" i="16"/>
  <c r="CV36" i="16" s="1"/>
  <c r="AU37" i="16"/>
  <c r="AU38" i="16"/>
  <c r="AU39" i="16"/>
  <c r="AU5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AV4" i="16"/>
  <c r="AW4" i="16"/>
  <c r="AX4" i="16"/>
  <c r="AY4" i="16"/>
  <c r="AZ4" i="16"/>
  <c r="BA4" i="16"/>
  <c r="BB4" i="16"/>
  <c r="BC4" i="16"/>
  <c r="CX4" i="16" s="1"/>
  <c r="BD4" i="16"/>
  <c r="BE4" i="16"/>
  <c r="BF4" i="16"/>
  <c r="BG4" i="16"/>
  <c r="BH4" i="16"/>
  <c r="BI4" i="16"/>
  <c r="BJ4" i="16"/>
  <c r="BK4" i="16"/>
  <c r="CZ4" i="16" s="1"/>
  <c r="BL4" i="16"/>
  <c r="BM4" i="16"/>
  <c r="BN4" i="16"/>
  <c r="BO4" i="16"/>
  <c r="BP4" i="16"/>
  <c r="BQ4" i="16"/>
  <c r="BR4" i="16"/>
  <c r="AU4" i="16"/>
  <c r="DH44" i="16" l="1"/>
  <c r="CV44" i="16"/>
  <c r="DF78" i="16"/>
  <c r="CX76" i="16"/>
  <c r="DB78" i="16"/>
  <c r="DE77" i="16"/>
  <c r="DA77" i="16"/>
  <c r="DF76" i="16"/>
  <c r="DB76" i="16"/>
  <c r="DH76" i="16"/>
  <c r="CV76" i="16"/>
  <c r="DC75" i="16"/>
  <c r="CY75" i="16"/>
  <c r="DF74" i="16"/>
  <c r="DB74" i="16"/>
  <c r="CX74" i="16"/>
  <c r="DE73" i="16"/>
  <c r="DA73" i="16"/>
  <c r="CW73" i="16"/>
  <c r="DD72" i="16"/>
  <c r="CZ72" i="16"/>
  <c r="DE71" i="16"/>
  <c r="CY71" i="16"/>
  <c r="CW71" i="16"/>
  <c r="DD70" i="16"/>
  <c r="CZ70" i="16"/>
  <c r="DH70" i="16"/>
  <c r="CV70" i="16"/>
  <c r="DC69" i="16"/>
  <c r="CY69" i="16"/>
  <c r="DF68" i="16"/>
  <c r="DD68" i="16"/>
  <c r="CZ68" i="16"/>
  <c r="DE67" i="16"/>
  <c r="DC67" i="16"/>
  <c r="CY67" i="16"/>
  <c r="DF66" i="16"/>
  <c r="DB66" i="16"/>
  <c r="CX66" i="16"/>
  <c r="DH66" i="16"/>
  <c r="CV66" i="16"/>
  <c r="DC65" i="16"/>
  <c r="CY65" i="16"/>
  <c r="DF64" i="16"/>
  <c r="DB64" i="16"/>
  <c r="CX64" i="16"/>
  <c r="DE63" i="16"/>
  <c r="DA63" i="16"/>
  <c r="CY63" i="16"/>
  <c r="DF62" i="16"/>
  <c r="DB62" i="16"/>
  <c r="CX62" i="16"/>
  <c r="DH62" i="16"/>
  <c r="CV62" i="16"/>
  <c r="DE61" i="16"/>
  <c r="DA4" i="16"/>
  <c r="CY4" i="16"/>
  <c r="CW4" i="16"/>
  <c r="CV32" i="16"/>
  <c r="CV24" i="16"/>
  <c r="CV16" i="16"/>
  <c r="DE38" i="16"/>
  <c r="DC38" i="16"/>
  <c r="DA38" i="16"/>
  <c r="CY38" i="16"/>
  <c r="CW38" i="16"/>
  <c r="DF34" i="16"/>
  <c r="DD34" i="16"/>
  <c r="DB34" i="16"/>
  <c r="CZ34" i="16"/>
  <c r="CX34" i="16"/>
  <c r="DE30" i="16"/>
  <c r="DC30" i="16"/>
  <c r="DA30" i="16"/>
  <c r="CY30" i="16"/>
  <c r="CW30" i="16"/>
  <c r="DF26" i="16"/>
  <c r="DD26" i="16"/>
  <c r="DB26" i="16"/>
  <c r="CZ26" i="16"/>
  <c r="CX26" i="16"/>
  <c r="DE22" i="16"/>
  <c r="DC22" i="16"/>
  <c r="DA22" i="16"/>
  <c r="CY22" i="16"/>
  <c r="CW22" i="16"/>
  <c r="DF18" i="16"/>
  <c r="DD18" i="16"/>
  <c r="DB18" i="16"/>
  <c r="CZ18" i="16"/>
  <c r="CX18" i="16"/>
  <c r="DF44" i="16"/>
  <c r="DD44" i="16"/>
  <c r="DB44" i="16"/>
  <c r="CZ44" i="16"/>
  <c r="CX44" i="16"/>
  <c r="DD78" i="16"/>
  <c r="CX78" i="16"/>
  <c r="DC77" i="16"/>
  <c r="CY77" i="16"/>
  <c r="DD76" i="16"/>
  <c r="CZ76" i="16"/>
  <c r="DE75" i="16"/>
  <c r="DA75" i="16"/>
  <c r="CW75" i="16"/>
  <c r="DD74" i="16"/>
  <c r="CZ74" i="16"/>
  <c r="DH74" i="16"/>
  <c r="CV74" i="16"/>
  <c r="DC73" i="16"/>
  <c r="CY73" i="16"/>
  <c r="DF72" i="16"/>
  <c r="DB72" i="16"/>
  <c r="CX72" i="16"/>
  <c r="DH72" i="16"/>
  <c r="CV72" i="16"/>
  <c r="DA71" i="16"/>
  <c r="DF70" i="16"/>
  <c r="DB70" i="16"/>
  <c r="CX70" i="16"/>
  <c r="DE69" i="16"/>
  <c r="DA69" i="16"/>
  <c r="CW69" i="16"/>
  <c r="DB68" i="16"/>
  <c r="CX68" i="16"/>
  <c r="DH68" i="16"/>
  <c r="CV68" i="16"/>
  <c r="DA67" i="16"/>
  <c r="CW67" i="16"/>
  <c r="DD66" i="16"/>
  <c r="CZ66" i="16"/>
  <c r="DE65" i="16"/>
  <c r="DA65" i="16"/>
  <c r="CW65" i="16"/>
  <c r="DD64" i="16"/>
  <c r="CZ64" i="16"/>
  <c r="DH64" i="16"/>
  <c r="CV64" i="16"/>
  <c r="DC63" i="16"/>
  <c r="CW63" i="16"/>
  <c r="DD62" i="16"/>
  <c r="CZ62" i="16"/>
  <c r="DC61" i="16"/>
  <c r="CV5" i="16"/>
  <c r="CZ78" i="16"/>
  <c r="DH78" i="16"/>
  <c r="CV78" i="16"/>
  <c r="CW77" i="16"/>
  <c r="DC71" i="16"/>
  <c r="DH77" i="16"/>
  <c r="CV77" i="16"/>
  <c r="DH75" i="16"/>
  <c r="CV75" i="16"/>
  <c r="CW74" i="16"/>
  <c r="DF73" i="16"/>
  <c r="DD73" i="16"/>
  <c r="DB73" i="16"/>
  <c r="CZ73" i="16"/>
  <c r="CX73" i="16"/>
  <c r="DH73" i="16"/>
  <c r="CV73" i="16"/>
  <c r="DE72" i="16"/>
  <c r="DC72" i="16"/>
  <c r="DA72" i="16"/>
  <c r="CY72" i="16"/>
  <c r="CW72" i="16"/>
  <c r="DF71" i="16"/>
  <c r="DD71" i="16"/>
  <c r="DB71" i="16"/>
  <c r="CZ71" i="16"/>
  <c r="CX71" i="16"/>
  <c r="DH71" i="16"/>
  <c r="CV71" i="16"/>
  <c r="DE70" i="16"/>
  <c r="DC70" i="16"/>
  <c r="DA70" i="16"/>
  <c r="CY70" i="16"/>
  <c r="CW70" i="16"/>
  <c r="DF69" i="16"/>
  <c r="DD69" i="16"/>
  <c r="DB69" i="16"/>
  <c r="CZ69" i="16"/>
  <c r="CX69" i="16"/>
  <c r="DH69" i="16"/>
  <c r="CV69" i="16"/>
  <c r="DE68" i="16"/>
  <c r="DC68" i="16"/>
  <c r="DA68" i="16"/>
  <c r="CY68" i="16"/>
  <c r="CW68" i="16"/>
  <c r="DF67" i="16"/>
  <c r="DD67" i="16"/>
  <c r="DB67" i="16"/>
  <c r="CZ67" i="16"/>
  <c r="CX67" i="16"/>
  <c r="DH67" i="16"/>
  <c r="CV67" i="16"/>
  <c r="DE66" i="16"/>
  <c r="DC66" i="16"/>
  <c r="DA66" i="16"/>
  <c r="CY66" i="16"/>
  <c r="CW66" i="16"/>
  <c r="DF65" i="16"/>
  <c r="DD65" i="16"/>
  <c r="DB65" i="16"/>
  <c r="CZ65" i="16"/>
  <c r="CX65" i="16"/>
  <c r="DH65" i="16"/>
  <c r="CV65" i="16"/>
  <c r="DE64" i="16"/>
  <c r="DC64" i="16"/>
  <c r="DA64" i="16"/>
  <c r="CY64" i="16"/>
  <c r="CW64" i="16"/>
  <c r="DF63" i="16"/>
  <c r="DD63" i="16"/>
  <c r="DB63" i="16"/>
  <c r="CZ63" i="16"/>
  <c r="CX63" i="16"/>
  <c r="DH63" i="16"/>
  <c r="CV63" i="16"/>
  <c r="DE62" i="16"/>
  <c r="DC62" i="16"/>
  <c r="DA62" i="16"/>
  <c r="CY62" i="16"/>
  <c r="CW62" i="16"/>
  <c r="DF61" i="16"/>
  <c r="DD61" i="16"/>
  <c r="DB61" i="16"/>
  <c r="CZ61" i="16"/>
  <c r="CX61" i="16"/>
  <c r="CY61" i="16"/>
  <c r="CW61" i="16"/>
  <c r="DF60" i="16"/>
  <c r="DD60" i="16"/>
  <c r="DB60" i="16"/>
  <c r="CZ60" i="16"/>
  <c r="CX60" i="16"/>
  <c r="DH60" i="16"/>
  <c r="CV60" i="16"/>
  <c r="DE59" i="16"/>
  <c r="DC59" i="16"/>
  <c r="DA59" i="16"/>
  <c r="CY59" i="16"/>
  <c r="CW59" i="16"/>
  <c r="DF58" i="16"/>
  <c r="DD58" i="16"/>
  <c r="DB58" i="16"/>
  <c r="CZ58" i="16"/>
  <c r="CX58" i="16"/>
  <c r="DH58" i="16"/>
  <c r="CV58" i="16"/>
  <c r="DE57" i="16"/>
  <c r="DC57" i="16"/>
  <c r="DA57" i="16"/>
  <c r="CY57" i="16"/>
  <c r="CW57" i="16"/>
  <c r="DF56" i="16"/>
  <c r="DD56" i="16"/>
  <c r="DB56" i="16"/>
  <c r="CZ56" i="16"/>
  <c r="CX56" i="16"/>
  <c r="DH56" i="16"/>
  <c r="CV56" i="16"/>
  <c r="DE55" i="16"/>
  <c r="DC55" i="16"/>
  <c r="DA55" i="16"/>
  <c r="CY55" i="16"/>
  <c r="CW55" i="16"/>
  <c r="DF54" i="16"/>
  <c r="DD54" i="16"/>
  <c r="DB54" i="16"/>
  <c r="CZ54" i="16"/>
  <c r="CX54" i="16"/>
  <c r="DH54" i="16"/>
  <c r="CV54" i="16"/>
  <c r="DE53" i="16"/>
  <c r="DC53" i="16"/>
  <c r="DA53" i="16"/>
  <c r="CY53" i="16"/>
  <c r="CW53" i="16"/>
  <c r="DF52" i="16"/>
  <c r="DD52" i="16"/>
  <c r="DB52" i="16"/>
  <c r="CZ52" i="16"/>
  <c r="CX52" i="16"/>
  <c r="DH52" i="16"/>
  <c r="CV52" i="16"/>
  <c r="DE51" i="16"/>
  <c r="DC51" i="16"/>
  <c r="DA51" i="16"/>
  <c r="CY51" i="16"/>
  <c r="CW51" i="16"/>
  <c r="DF50" i="16"/>
  <c r="DD50" i="16"/>
  <c r="DB50" i="16"/>
  <c r="CZ50" i="16"/>
  <c r="CX50" i="16"/>
  <c r="DH50" i="16"/>
  <c r="CV50" i="16"/>
  <c r="DE49" i="16"/>
  <c r="DC49" i="16"/>
  <c r="DA49" i="16"/>
  <c r="CY49" i="16"/>
  <c r="CW49" i="16"/>
  <c r="DF48" i="16"/>
  <c r="DD48" i="16"/>
  <c r="DB48" i="16"/>
  <c r="CZ48" i="16"/>
  <c r="CX48" i="16"/>
  <c r="DH48" i="16"/>
  <c r="CV48" i="16"/>
  <c r="DE47" i="16"/>
  <c r="DC47" i="16"/>
  <c r="DA47" i="16"/>
  <c r="CY47" i="16"/>
  <c r="CW47" i="16"/>
  <c r="DF46" i="16"/>
  <c r="DD46" i="16"/>
  <c r="DB46" i="16"/>
  <c r="CZ46" i="16"/>
  <c r="CX46" i="16"/>
  <c r="DH46" i="16"/>
  <c r="CV46" i="16"/>
  <c r="DE45" i="16"/>
  <c r="DC45" i="16"/>
  <c r="DA45" i="16"/>
  <c r="CY45" i="16"/>
  <c r="CW45" i="16"/>
  <c r="DH61" i="16"/>
  <c r="CV61" i="16"/>
  <c r="DE60" i="16"/>
  <c r="DC60" i="16"/>
  <c r="DA60" i="16"/>
  <c r="CY60" i="16"/>
  <c r="CW60" i="16"/>
  <c r="DF59" i="16"/>
  <c r="DD59" i="16"/>
  <c r="DB59" i="16"/>
  <c r="CZ59" i="16"/>
  <c r="CX59" i="16"/>
  <c r="DH59" i="16"/>
  <c r="CV59" i="16"/>
  <c r="DE58" i="16"/>
  <c r="DC58" i="16"/>
  <c r="DA58" i="16"/>
  <c r="CY58" i="16"/>
  <c r="CW58" i="16"/>
  <c r="DF57" i="16"/>
  <c r="DD57" i="16"/>
  <c r="DB57" i="16"/>
  <c r="CZ57" i="16"/>
  <c r="CX57" i="16"/>
  <c r="DH57" i="16"/>
  <c r="CV57" i="16"/>
  <c r="DE56" i="16"/>
  <c r="DC56" i="16"/>
  <c r="DA56" i="16"/>
  <c r="CY56" i="16"/>
  <c r="CW56" i="16"/>
  <c r="DF55" i="16"/>
  <c r="DD55" i="16"/>
  <c r="DB55" i="16"/>
  <c r="CZ55" i="16"/>
  <c r="CX55" i="16"/>
  <c r="DH55" i="16"/>
  <c r="CV55" i="16"/>
  <c r="DE54" i="16"/>
  <c r="DC54" i="16"/>
  <c r="DA54" i="16"/>
  <c r="CY54" i="16"/>
  <c r="CW54" i="16"/>
  <c r="DF53" i="16"/>
  <c r="DD53" i="16"/>
  <c r="DB53" i="16"/>
  <c r="CZ53" i="16"/>
  <c r="CX53" i="16"/>
  <c r="DH53" i="16"/>
  <c r="CV53" i="16"/>
  <c r="DE52" i="16"/>
  <c r="DC52" i="16"/>
  <c r="DA52" i="16"/>
  <c r="CY52" i="16"/>
  <c r="CW52" i="16"/>
  <c r="DF51" i="16"/>
  <c r="DD51" i="16"/>
  <c r="DB51" i="16"/>
  <c r="CZ51" i="16"/>
  <c r="CX51" i="16"/>
  <c r="DH51" i="16"/>
  <c r="CV51" i="16"/>
  <c r="DE50" i="16"/>
  <c r="DC50" i="16"/>
  <c r="DA50" i="16"/>
  <c r="CY50" i="16"/>
  <c r="CW50" i="16"/>
  <c r="DF49" i="16"/>
  <c r="DD49" i="16"/>
  <c r="DB49" i="16"/>
  <c r="CZ49" i="16"/>
  <c r="DH49" i="16"/>
  <c r="CV49" i="16"/>
  <c r="CX47" i="16"/>
  <c r="DH47" i="16"/>
  <c r="CV47" i="16"/>
  <c r="DE46" i="16"/>
  <c r="DC46" i="16"/>
  <c r="DA46" i="16"/>
  <c r="CY46" i="16"/>
  <c r="CW46" i="16"/>
  <c r="DF45" i="16"/>
  <c r="DD45" i="16"/>
  <c r="DB45" i="16"/>
  <c r="CZ45" i="16"/>
  <c r="CX45" i="16"/>
  <c r="DH45" i="16"/>
  <c r="CV45" i="16"/>
  <c r="CV15" i="16"/>
  <c r="CV11" i="16"/>
  <c r="CV7" i="16"/>
  <c r="DF15" i="16"/>
  <c r="DE15" i="16"/>
  <c r="DD15" i="16"/>
  <c r="DC15" i="16"/>
  <c r="DB15" i="16"/>
  <c r="DA15" i="16"/>
  <c r="CZ15" i="16"/>
  <c r="CY15" i="16"/>
  <c r="CX15" i="16"/>
  <c r="CW15" i="16"/>
  <c r="DF11" i="16"/>
  <c r="DE11" i="16"/>
  <c r="DD11" i="16"/>
  <c r="DC11" i="16"/>
  <c r="DB11" i="16"/>
  <c r="DA11" i="16"/>
  <c r="CZ11" i="16"/>
  <c r="CY11" i="16"/>
  <c r="CX11" i="16"/>
  <c r="CW11" i="16"/>
  <c r="DF7" i="16"/>
  <c r="DE7" i="16"/>
  <c r="DD7" i="16"/>
  <c r="DC7" i="16"/>
  <c r="DB7" i="16"/>
  <c r="DA7" i="16"/>
  <c r="CZ7" i="16"/>
  <c r="CY7" i="16"/>
  <c r="CX7" i="16"/>
  <c r="CW7" i="16"/>
  <c r="CV4" i="16"/>
  <c r="CV8" i="16"/>
  <c r="CV31" i="16"/>
  <c r="CV23" i="16"/>
  <c r="CV19" i="16"/>
  <c r="DE35" i="16"/>
  <c r="DC35" i="16"/>
  <c r="DA35" i="16"/>
  <c r="CY35" i="16"/>
  <c r="CW35" i="16"/>
  <c r="DE31" i="16"/>
  <c r="DC31" i="16"/>
  <c r="DA31" i="16"/>
  <c r="CY31" i="16"/>
  <c r="CW31" i="16"/>
  <c r="DE27" i="16"/>
  <c r="DC27" i="16"/>
  <c r="DA27" i="16"/>
  <c r="CZ27" i="16"/>
  <c r="CX27" i="16"/>
  <c r="DF23" i="16"/>
  <c r="DD23" i="16"/>
  <c r="DB23" i="16"/>
  <c r="CZ23" i="16"/>
  <c r="CX23" i="16"/>
  <c r="DE19" i="16"/>
  <c r="DD19" i="16"/>
  <c r="DB19" i="16"/>
  <c r="CZ19" i="16"/>
  <c r="CX19" i="16"/>
  <c r="CV35" i="16"/>
  <c r="DH35" i="16" s="1"/>
  <c r="CV27" i="16"/>
  <c r="DF35" i="16"/>
  <c r="DD35" i="16"/>
  <c r="DB35" i="16"/>
  <c r="CZ35" i="16"/>
  <c r="CX35" i="16"/>
  <c r="DF31" i="16"/>
  <c r="DD31" i="16"/>
  <c r="DB31" i="16"/>
  <c r="CZ31" i="16"/>
  <c r="CX31" i="16"/>
  <c r="DF27" i="16"/>
  <c r="DD27" i="16"/>
  <c r="DB27" i="16"/>
  <c r="CY27" i="16"/>
  <c r="CW27" i="16"/>
  <c r="DE23" i="16"/>
  <c r="DC23" i="16"/>
  <c r="DA23" i="16"/>
  <c r="CY23" i="16"/>
  <c r="CW23" i="16"/>
  <c r="DF19" i="16"/>
  <c r="DC19" i="16"/>
  <c r="DA19" i="16"/>
  <c r="CY19" i="16"/>
  <c r="CW19" i="16"/>
  <c r="CV38" i="16"/>
  <c r="CV34" i="16"/>
  <c r="DH34" i="16" s="1"/>
  <c r="CV30" i="16"/>
  <c r="CV26" i="16"/>
  <c r="CV22" i="16"/>
  <c r="DH22" i="16" s="1"/>
  <c r="CV18" i="16"/>
  <c r="DH18" i="16" s="1"/>
  <c r="CV14" i="16"/>
  <c r="CV10" i="16"/>
  <c r="CV6" i="16"/>
  <c r="DF5" i="16"/>
  <c r="DE5" i="16"/>
  <c r="DD5" i="16"/>
  <c r="DC5" i="16"/>
  <c r="DB5" i="16"/>
  <c r="DA5" i="16"/>
  <c r="CZ5" i="16"/>
  <c r="CY5" i="16"/>
  <c r="CX5" i="16"/>
  <c r="CW5" i="16"/>
  <c r="DF36" i="16"/>
  <c r="DE36" i="16"/>
  <c r="DD36" i="16"/>
  <c r="DC36" i="16"/>
  <c r="DF4" i="16"/>
  <c r="DE4" i="16"/>
  <c r="DD4" i="16"/>
  <c r="DC4" i="16"/>
  <c r="DB4" i="16"/>
  <c r="CV37" i="16"/>
  <c r="CV33" i="16"/>
  <c r="DH33" i="16" s="1"/>
  <c r="CV29" i="16"/>
  <c r="CV25" i="16"/>
  <c r="CV21" i="16"/>
  <c r="CV17" i="16"/>
  <c r="CV13" i="16"/>
  <c r="CV9" i="16"/>
  <c r="DF37" i="16"/>
  <c r="DE37" i="16"/>
  <c r="DD37" i="16"/>
  <c r="DC37" i="16"/>
  <c r="DB37" i="16"/>
  <c r="DA37" i="16"/>
  <c r="CZ37" i="16"/>
  <c r="CY37" i="16"/>
  <c r="CX37" i="16"/>
  <c r="CW37" i="16"/>
  <c r="DF33" i="16"/>
  <c r="DE33" i="16"/>
  <c r="DD33" i="16"/>
  <c r="DC33" i="16"/>
  <c r="DB33" i="16"/>
  <c r="DA33" i="16"/>
  <c r="CZ33" i="16"/>
  <c r="CY33" i="16"/>
  <c r="CX33" i="16"/>
  <c r="CW33" i="16"/>
  <c r="DF29" i="16"/>
  <c r="DE29" i="16"/>
  <c r="DD29" i="16"/>
  <c r="DC29" i="16"/>
  <c r="DB29" i="16"/>
  <c r="DA29" i="16"/>
  <c r="CZ29" i="16"/>
  <c r="CY29" i="16"/>
  <c r="CX29" i="16"/>
  <c r="CW29" i="16"/>
  <c r="DF25" i="16"/>
  <c r="DE25" i="16"/>
  <c r="DD25" i="16"/>
  <c r="DC25" i="16"/>
  <c r="DB25" i="16"/>
  <c r="DA25" i="16"/>
  <c r="CZ25" i="16"/>
  <c r="CY25" i="16"/>
  <c r="CX25" i="16"/>
  <c r="CW25" i="16"/>
  <c r="DF21" i="16"/>
  <c r="DE21" i="16"/>
  <c r="DD21" i="16"/>
  <c r="DC21" i="16"/>
  <c r="DB21" i="16"/>
  <c r="DA21" i="16"/>
  <c r="CZ21" i="16"/>
  <c r="CY21" i="16"/>
  <c r="CX21" i="16"/>
  <c r="CW21" i="16"/>
  <c r="DB36" i="16"/>
  <c r="DA36" i="16"/>
  <c r="CZ36" i="16"/>
  <c r="CY36" i="16"/>
  <c r="CX36" i="16"/>
  <c r="CW36" i="16"/>
  <c r="DH36" i="16" s="1"/>
  <c r="DF32" i="16"/>
  <c r="DE32" i="16"/>
  <c r="DD32" i="16"/>
  <c r="DC32" i="16"/>
  <c r="DB32" i="16"/>
  <c r="DA32" i="16"/>
  <c r="CZ32" i="16"/>
  <c r="CY32" i="16"/>
  <c r="CX32" i="16"/>
  <c r="CW32" i="16"/>
  <c r="DF28" i="16"/>
  <c r="DE28" i="16"/>
  <c r="DD28" i="16"/>
  <c r="DC28" i="16"/>
  <c r="DB28" i="16"/>
  <c r="DA28" i="16"/>
  <c r="CZ28" i="16"/>
  <c r="CY28" i="16"/>
  <c r="CX28" i="16"/>
  <c r="CW28" i="16"/>
  <c r="DH28" i="16" s="1"/>
  <c r="DF24" i="16"/>
  <c r="DE24" i="16"/>
  <c r="DD24" i="16"/>
  <c r="DC24" i="16"/>
  <c r="DB24" i="16"/>
  <c r="DA24" i="16"/>
  <c r="CZ24" i="16"/>
  <c r="CY24" i="16"/>
  <c r="CX24" i="16"/>
  <c r="CW24" i="16"/>
  <c r="DF20" i="16"/>
  <c r="DE20" i="16"/>
  <c r="DD20" i="16"/>
  <c r="DC20" i="16"/>
  <c r="DB20" i="16"/>
  <c r="DA20" i="16"/>
  <c r="CZ20" i="16"/>
  <c r="CY20" i="16"/>
  <c r="CX20" i="16"/>
  <c r="CW20" i="16"/>
  <c r="DH20" i="16" s="1"/>
  <c r="DF16" i="16"/>
  <c r="DE16" i="16"/>
  <c r="DD16" i="16"/>
  <c r="DC16" i="16"/>
  <c r="DB16" i="16"/>
  <c r="DA16" i="16"/>
  <c r="CZ16" i="16"/>
  <c r="CY16" i="16"/>
  <c r="CX16" i="16"/>
  <c r="CW16" i="16"/>
  <c r="DF12" i="16"/>
  <c r="DE12" i="16"/>
  <c r="DD12" i="16"/>
  <c r="DC12" i="16"/>
  <c r="DB12" i="16"/>
  <c r="DA12" i="16"/>
  <c r="CZ12" i="16"/>
  <c r="CY12" i="16"/>
  <c r="DH12" i="16" s="1"/>
  <c r="CX12" i="16"/>
  <c r="CW12" i="16"/>
  <c r="DF8" i="16"/>
  <c r="DE8" i="16"/>
  <c r="DD8" i="16"/>
  <c r="DC8" i="16"/>
  <c r="DB8" i="16"/>
  <c r="DA8" i="16"/>
  <c r="CZ8" i="16"/>
  <c r="CY8" i="16"/>
  <c r="CX8" i="16"/>
  <c r="CW8" i="16"/>
  <c r="DF17" i="16"/>
  <c r="DE17" i="16"/>
  <c r="DD17" i="16"/>
  <c r="DC17" i="16"/>
  <c r="DB17" i="16"/>
  <c r="DA17" i="16"/>
  <c r="CZ17" i="16"/>
  <c r="CY17" i="16"/>
  <c r="CX17" i="16"/>
  <c r="CW17" i="16"/>
  <c r="DF13" i="16"/>
  <c r="DE13" i="16"/>
  <c r="DD13" i="16"/>
  <c r="DC13" i="16"/>
  <c r="DB13" i="16"/>
  <c r="DA13" i="16"/>
  <c r="CZ13" i="16"/>
  <c r="CY13" i="16"/>
  <c r="CX13" i="16"/>
  <c r="CW13" i="16"/>
  <c r="DF9" i="16"/>
  <c r="DE9" i="16"/>
  <c r="DD9" i="16"/>
  <c r="DC9" i="16"/>
  <c r="DB9" i="16"/>
  <c r="DA9" i="16"/>
  <c r="CZ9" i="16"/>
  <c r="CY9" i="16"/>
  <c r="CX9" i="16"/>
  <c r="CW9" i="16"/>
  <c r="DF14" i="16"/>
  <c r="DE14" i="16"/>
  <c r="DD14" i="16"/>
  <c r="DC14" i="16"/>
  <c r="DB14" i="16"/>
  <c r="DA14" i="16"/>
  <c r="CZ14" i="16"/>
  <c r="CY14" i="16"/>
  <c r="CX14" i="16"/>
  <c r="CW14" i="16"/>
  <c r="DF10" i="16"/>
  <c r="DE10" i="16"/>
  <c r="DD10" i="16"/>
  <c r="DC10" i="16"/>
  <c r="DB10" i="16"/>
  <c r="DA10" i="16"/>
  <c r="CZ10" i="16"/>
  <c r="CY10" i="16"/>
  <c r="CX10" i="16"/>
  <c r="CW10" i="16"/>
  <c r="DF6" i="16"/>
  <c r="DE6" i="16"/>
  <c r="DD6" i="16"/>
  <c r="DC6" i="16"/>
  <c r="DB6" i="16"/>
  <c r="DA6" i="16"/>
  <c r="CZ6" i="16"/>
  <c r="CY6" i="16"/>
  <c r="CX6" i="16"/>
  <c r="CW6" i="16"/>
  <c r="DH31" i="16" l="1"/>
  <c r="DH6" i="16"/>
  <c r="DH24" i="16"/>
  <c r="DH25" i="16"/>
  <c r="DH10" i="16"/>
  <c r="DH4" i="16"/>
  <c r="DH11" i="16"/>
  <c r="DH32" i="16"/>
  <c r="DH21" i="16"/>
  <c r="DH38" i="16"/>
  <c r="DH8" i="16"/>
  <c r="DH7" i="16"/>
  <c r="DH29" i="16"/>
  <c r="DH14" i="16"/>
  <c r="DH15" i="16"/>
  <c r="DH37" i="16"/>
  <c r="DH9" i="16"/>
  <c r="DH5" i="16"/>
  <c r="DH26" i="16"/>
  <c r="DH19" i="16"/>
  <c r="DH13" i="16"/>
  <c r="DH30" i="16"/>
  <c r="DH23" i="16"/>
  <c r="DH17" i="16"/>
  <c r="DH16" i="16"/>
  <c r="O15" i="7"/>
  <c r="J25" i="5" l="1"/>
  <c r="C5" i="13" l="1"/>
  <c r="D10" i="13"/>
  <c r="D12" i="13"/>
  <c r="D22" i="13"/>
  <c r="D28" i="13"/>
  <c r="C3" i="12"/>
  <c r="C3" i="13" s="1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C4" i="12"/>
  <c r="C4" i="13" s="1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C6" i="12"/>
  <c r="C6" i="13" s="1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C7" i="12"/>
  <c r="C7" i="13" s="1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C8" i="12"/>
  <c r="C8" i="13" s="1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C9" i="12"/>
  <c r="C9" i="13" s="1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C10" i="12"/>
  <c r="C10" i="13" s="1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C11" i="12"/>
  <c r="C11" i="13" s="1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C12" i="12"/>
  <c r="C12" i="13" s="1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C13" i="12"/>
  <c r="C13" i="13" s="1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C14" i="12"/>
  <c r="C14" i="13" s="1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C15" i="12"/>
  <c r="C15" i="13" s="1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C16" i="12"/>
  <c r="C16" i="13" s="1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C17" i="12"/>
  <c r="C17" i="13" s="1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C18" i="12"/>
  <c r="C18" i="13" s="1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C19" i="12"/>
  <c r="C19" i="13" s="1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C20" i="12"/>
  <c r="C20" i="13" s="1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C21" i="12"/>
  <c r="C21" i="13" s="1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C22" i="12"/>
  <c r="C22" i="13" s="1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C23" i="12"/>
  <c r="C23" i="13" s="1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C24" i="12"/>
  <c r="C24" i="13" s="1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C25" i="12"/>
  <c r="C25" i="13" s="1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C26" i="12"/>
  <c r="C26" i="13" s="1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C27" i="12"/>
  <c r="C27" i="13" s="1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C28" i="12"/>
  <c r="C28" i="13" s="1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C29" i="12"/>
  <c r="C29" i="13" s="1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C30" i="12"/>
  <c r="C30" i="13" s="1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C31" i="12"/>
  <c r="C31" i="13" s="1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C32" i="12"/>
  <c r="C32" i="13" s="1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C33" i="12"/>
  <c r="C33" i="13" s="1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C34" i="12"/>
  <c r="C34" i="13" s="1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C35" i="12"/>
  <c r="C35" i="13" s="1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C36" i="12"/>
  <c r="C36" i="13" s="1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C2" i="13" s="1"/>
  <c r="D3" i="11"/>
  <c r="D4" i="11"/>
  <c r="D5" i="11"/>
  <c r="D5" i="13" s="1"/>
  <c r="E5" i="11"/>
  <c r="D6" i="11"/>
  <c r="E6" i="11"/>
  <c r="E6" i="13" s="1"/>
  <c r="D7" i="11"/>
  <c r="D8" i="11"/>
  <c r="D8" i="13" s="1"/>
  <c r="E8" i="11"/>
  <c r="D9" i="11"/>
  <c r="D9" i="13" s="1"/>
  <c r="E9" i="11"/>
  <c r="D10" i="11"/>
  <c r="E10" i="11" s="1"/>
  <c r="D11" i="11"/>
  <c r="D12" i="11"/>
  <c r="E12" i="11" s="1"/>
  <c r="D13" i="11"/>
  <c r="D13" i="13" s="1"/>
  <c r="E13" i="11"/>
  <c r="D14" i="11"/>
  <c r="E14" i="11"/>
  <c r="F14" i="11" s="1"/>
  <c r="D15" i="11"/>
  <c r="D16" i="11"/>
  <c r="E16" i="11"/>
  <c r="D17" i="11"/>
  <c r="E17" i="11"/>
  <c r="E17" i="13" s="1"/>
  <c r="F17" i="11"/>
  <c r="G17" i="11" s="1"/>
  <c r="D18" i="11"/>
  <c r="D19" i="11"/>
  <c r="D20" i="11"/>
  <c r="D21" i="11"/>
  <c r="E21" i="11"/>
  <c r="D22" i="11"/>
  <c r="D23" i="11"/>
  <c r="D24" i="11"/>
  <c r="D24" i="13" s="1"/>
  <c r="E24" i="11"/>
  <c r="D25" i="11"/>
  <c r="D26" i="11"/>
  <c r="E26" i="11"/>
  <c r="D27" i="11"/>
  <c r="D28" i="11"/>
  <c r="E28" i="11" s="1"/>
  <c r="D29" i="11"/>
  <c r="D29" i="13" s="1"/>
  <c r="E29" i="11"/>
  <c r="D30" i="11"/>
  <c r="E30" i="11"/>
  <c r="E30" i="13" s="1"/>
  <c r="D31" i="11"/>
  <c r="D32" i="11"/>
  <c r="D32" i="13" s="1"/>
  <c r="E32" i="11"/>
  <c r="D33" i="11"/>
  <c r="D34" i="11"/>
  <c r="E34" i="11"/>
  <c r="D35" i="11"/>
  <c r="D36" i="11"/>
  <c r="E2" i="11"/>
  <c r="D2" i="11"/>
  <c r="D2" i="13" s="1"/>
  <c r="E19" i="11" l="1"/>
  <c r="D19" i="13"/>
  <c r="D30" i="13"/>
  <c r="D34" i="13"/>
  <c r="F8" i="11"/>
  <c r="E8" i="13"/>
  <c r="E22" i="11"/>
  <c r="D17" i="13"/>
  <c r="F12" i="11"/>
  <c r="E12" i="13"/>
  <c r="F17" i="13"/>
  <c r="E35" i="11"/>
  <c r="D35" i="13"/>
  <c r="F24" i="11"/>
  <c r="E24" i="13"/>
  <c r="H17" i="11"/>
  <c r="G17" i="13"/>
  <c r="F16" i="11"/>
  <c r="E16" i="13"/>
  <c r="E9" i="13"/>
  <c r="F9" i="11"/>
  <c r="E4" i="11"/>
  <c r="D4" i="13"/>
  <c r="F29" i="11"/>
  <c r="E29" i="13"/>
  <c r="F13" i="11"/>
  <c r="E13" i="13"/>
  <c r="F21" i="11"/>
  <c r="E21" i="13"/>
  <c r="E2" i="13"/>
  <c r="F2" i="11"/>
  <c r="E31" i="11"/>
  <c r="D31" i="13"/>
  <c r="F26" i="11"/>
  <c r="E26" i="13"/>
  <c r="D21" i="13"/>
  <c r="D16" i="13"/>
  <c r="E25" i="11"/>
  <c r="D25" i="13"/>
  <c r="F34" i="11"/>
  <c r="E34" i="13"/>
  <c r="E3" i="11"/>
  <c r="D3" i="13"/>
  <c r="E11" i="11"/>
  <c r="D11" i="13"/>
  <c r="E36" i="11"/>
  <c r="D36" i="13"/>
  <c r="F30" i="11"/>
  <c r="D26" i="13"/>
  <c r="E20" i="11"/>
  <c r="D20" i="13"/>
  <c r="E10" i="13"/>
  <c r="F10" i="11"/>
  <c r="F5" i="11"/>
  <c r="E5" i="13"/>
  <c r="E14" i="13"/>
  <c r="E33" i="11"/>
  <c r="D33" i="13"/>
  <c r="E23" i="11"/>
  <c r="D23" i="13"/>
  <c r="E15" i="11"/>
  <c r="D15" i="13"/>
  <c r="F6" i="11"/>
  <c r="F32" i="11"/>
  <c r="E32" i="13"/>
  <c r="F28" i="11"/>
  <c r="E28" i="13"/>
  <c r="G14" i="11"/>
  <c r="F14" i="13"/>
  <c r="E27" i="11"/>
  <c r="D27" i="13"/>
  <c r="D18" i="13"/>
  <c r="E18" i="11"/>
  <c r="D14" i="13"/>
  <c r="D6" i="13"/>
  <c r="E7" i="11"/>
  <c r="D7" i="13"/>
  <c r="I36" i="7"/>
  <c r="H36" i="7" s="1"/>
  <c r="G36" i="7" s="1"/>
  <c r="F36" i="7" s="1"/>
  <c r="E36" i="7" s="1"/>
  <c r="D36" i="7" s="1"/>
  <c r="C36" i="7" s="1"/>
  <c r="G28" i="11" l="1"/>
  <c r="F28" i="13"/>
  <c r="G21" i="11"/>
  <c r="F21" i="13"/>
  <c r="G6" i="11"/>
  <c r="F6" i="13"/>
  <c r="F20" i="11"/>
  <c r="E20" i="13"/>
  <c r="G34" i="11"/>
  <c r="F34" i="13"/>
  <c r="G29" i="11"/>
  <c r="F29" i="13"/>
  <c r="G16" i="11"/>
  <c r="F16" i="13"/>
  <c r="F22" i="11"/>
  <c r="E22" i="13"/>
  <c r="E18" i="13"/>
  <c r="F18" i="11"/>
  <c r="H14" i="11"/>
  <c r="G14" i="13"/>
  <c r="F33" i="11"/>
  <c r="E33" i="13"/>
  <c r="G2" i="11"/>
  <c r="F2" i="13"/>
  <c r="F35" i="11"/>
  <c r="E35" i="13"/>
  <c r="F15" i="11"/>
  <c r="E15" i="13"/>
  <c r="F7" i="11"/>
  <c r="E7" i="13"/>
  <c r="E7" i="10"/>
  <c r="G5" i="11"/>
  <c r="F5" i="13"/>
  <c r="G26" i="11"/>
  <c r="F26" i="13"/>
  <c r="G9" i="11"/>
  <c r="F9" i="13"/>
  <c r="G8" i="11"/>
  <c r="F8" i="13"/>
  <c r="F19" i="11"/>
  <c r="E19" i="13"/>
  <c r="F11" i="11"/>
  <c r="E11" i="13"/>
  <c r="G30" i="11"/>
  <c r="F30" i="13"/>
  <c r="F25" i="11"/>
  <c r="E25" i="13"/>
  <c r="E25" i="10"/>
  <c r="I17" i="11"/>
  <c r="H17" i="13"/>
  <c r="H17" i="10"/>
  <c r="F27" i="11"/>
  <c r="E27" i="13"/>
  <c r="F23" i="11"/>
  <c r="E23" i="13"/>
  <c r="F10" i="13"/>
  <c r="G10" i="11"/>
  <c r="F36" i="11"/>
  <c r="E36" i="13"/>
  <c r="G13" i="11"/>
  <c r="F13" i="13"/>
  <c r="G12" i="11"/>
  <c r="F12" i="13"/>
  <c r="F4" i="11"/>
  <c r="E4" i="13"/>
  <c r="E4" i="10"/>
  <c r="G32" i="11"/>
  <c r="F32" i="13"/>
  <c r="F3" i="11"/>
  <c r="E3" i="13"/>
  <c r="F31" i="11"/>
  <c r="E31" i="13"/>
  <c r="G24" i="11"/>
  <c r="F24" i="13"/>
  <c r="C3" i="9"/>
  <c r="C3" i="10" s="1"/>
  <c r="D3" i="9"/>
  <c r="D3" i="10" s="1"/>
  <c r="E3" i="9"/>
  <c r="E3" i="10" s="1"/>
  <c r="F3" i="9"/>
  <c r="G3" i="9"/>
  <c r="H3" i="9"/>
  <c r="I3" i="9"/>
  <c r="J3" i="9"/>
  <c r="K3" i="9"/>
  <c r="L3" i="9"/>
  <c r="M3" i="9"/>
  <c r="N3" i="9"/>
  <c r="O3" i="9"/>
  <c r="P3" i="9"/>
  <c r="Q3" i="9"/>
  <c r="R3" i="9"/>
  <c r="C4" i="9"/>
  <c r="C4" i="10" s="1"/>
  <c r="D4" i="9"/>
  <c r="D4" i="10" s="1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C5" i="9"/>
  <c r="C5" i="10" s="1"/>
  <c r="D5" i="9"/>
  <c r="D5" i="10" s="1"/>
  <c r="E5" i="9"/>
  <c r="E5" i="10" s="1"/>
  <c r="F5" i="9"/>
  <c r="F5" i="10" s="1"/>
  <c r="G5" i="9"/>
  <c r="H5" i="9"/>
  <c r="I5" i="9"/>
  <c r="J5" i="9"/>
  <c r="K5" i="9"/>
  <c r="L5" i="9"/>
  <c r="M5" i="9"/>
  <c r="N5" i="9"/>
  <c r="O5" i="9"/>
  <c r="P5" i="9"/>
  <c r="Q5" i="9"/>
  <c r="R5" i="9"/>
  <c r="C6" i="9"/>
  <c r="C6" i="10" s="1"/>
  <c r="D6" i="9"/>
  <c r="D6" i="10" s="1"/>
  <c r="E6" i="9"/>
  <c r="E6" i="10" s="1"/>
  <c r="F6" i="9"/>
  <c r="F6" i="10" s="1"/>
  <c r="G6" i="9"/>
  <c r="H6" i="9"/>
  <c r="I6" i="9"/>
  <c r="J6" i="9"/>
  <c r="K6" i="9"/>
  <c r="L6" i="9"/>
  <c r="M6" i="9"/>
  <c r="N6" i="9"/>
  <c r="O6" i="9"/>
  <c r="P6" i="9"/>
  <c r="Q6" i="9"/>
  <c r="R6" i="9"/>
  <c r="C7" i="9"/>
  <c r="C7" i="10" s="1"/>
  <c r="D7" i="9"/>
  <c r="D7" i="10" s="1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C8" i="9"/>
  <c r="C8" i="10" s="1"/>
  <c r="D8" i="9"/>
  <c r="D8" i="10" s="1"/>
  <c r="E8" i="9"/>
  <c r="E8" i="10" s="1"/>
  <c r="F8" i="9"/>
  <c r="F8" i="10" s="1"/>
  <c r="G8" i="9"/>
  <c r="H8" i="9"/>
  <c r="I8" i="9"/>
  <c r="J8" i="9"/>
  <c r="K8" i="9"/>
  <c r="L8" i="9"/>
  <c r="M8" i="9"/>
  <c r="N8" i="9"/>
  <c r="O8" i="9"/>
  <c r="P8" i="9"/>
  <c r="Q8" i="9"/>
  <c r="R8" i="9"/>
  <c r="C9" i="9"/>
  <c r="C9" i="10" s="1"/>
  <c r="D9" i="9"/>
  <c r="D9" i="10" s="1"/>
  <c r="E9" i="9"/>
  <c r="E9" i="10" s="1"/>
  <c r="F9" i="9"/>
  <c r="F9" i="10" s="1"/>
  <c r="G9" i="9"/>
  <c r="H9" i="9"/>
  <c r="I9" i="9"/>
  <c r="J9" i="9"/>
  <c r="K9" i="9"/>
  <c r="L9" i="9"/>
  <c r="M9" i="9"/>
  <c r="N9" i="9"/>
  <c r="O9" i="9"/>
  <c r="P9" i="9"/>
  <c r="Q9" i="9"/>
  <c r="R9" i="9"/>
  <c r="C10" i="9"/>
  <c r="C10" i="10" s="1"/>
  <c r="D10" i="9"/>
  <c r="D10" i="10" s="1"/>
  <c r="E10" i="9"/>
  <c r="E10" i="10" s="1"/>
  <c r="F10" i="9"/>
  <c r="F10" i="10" s="1"/>
  <c r="G10" i="9"/>
  <c r="H10" i="9"/>
  <c r="I10" i="9"/>
  <c r="J10" i="9"/>
  <c r="K10" i="9"/>
  <c r="L10" i="9"/>
  <c r="M10" i="9"/>
  <c r="N10" i="9"/>
  <c r="O10" i="9"/>
  <c r="P10" i="9"/>
  <c r="Q10" i="9"/>
  <c r="R10" i="9"/>
  <c r="C11" i="9"/>
  <c r="C11" i="10" s="1"/>
  <c r="D11" i="9"/>
  <c r="D11" i="10" s="1"/>
  <c r="E11" i="9"/>
  <c r="E11" i="10" s="1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C12" i="9"/>
  <c r="C12" i="10" s="1"/>
  <c r="D12" i="9"/>
  <c r="D12" i="10" s="1"/>
  <c r="E12" i="9"/>
  <c r="E12" i="10" s="1"/>
  <c r="F12" i="9"/>
  <c r="F12" i="10" s="1"/>
  <c r="G12" i="9"/>
  <c r="H12" i="9"/>
  <c r="I12" i="9"/>
  <c r="J12" i="9"/>
  <c r="K12" i="9"/>
  <c r="L12" i="9"/>
  <c r="M12" i="9"/>
  <c r="N12" i="9"/>
  <c r="O12" i="9"/>
  <c r="P12" i="9"/>
  <c r="Q12" i="9"/>
  <c r="R12" i="9"/>
  <c r="C13" i="9"/>
  <c r="C13" i="10" s="1"/>
  <c r="D13" i="9"/>
  <c r="D13" i="10" s="1"/>
  <c r="E13" i="9"/>
  <c r="E13" i="10" s="1"/>
  <c r="F13" i="9"/>
  <c r="F13" i="10" s="1"/>
  <c r="G13" i="9"/>
  <c r="H13" i="9"/>
  <c r="I13" i="9"/>
  <c r="J13" i="9"/>
  <c r="K13" i="9"/>
  <c r="L13" i="9"/>
  <c r="M13" i="9"/>
  <c r="N13" i="9"/>
  <c r="O13" i="9"/>
  <c r="P13" i="9"/>
  <c r="Q13" i="9"/>
  <c r="R13" i="9"/>
  <c r="C14" i="9"/>
  <c r="C14" i="10" s="1"/>
  <c r="D14" i="9"/>
  <c r="D14" i="10" s="1"/>
  <c r="E14" i="9"/>
  <c r="E14" i="10" s="1"/>
  <c r="F14" i="9"/>
  <c r="F14" i="10" s="1"/>
  <c r="G14" i="9"/>
  <c r="G14" i="10" s="1"/>
  <c r="H14" i="9"/>
  <c r="I14" i="9"/>
  <c r="J14" i="9"/>
  <c r="K14" i="9"/>
  <c r="L14" i="9"/>
  <c r="M14" i="9"/>
  <c r="N14" i="9"/>
  <c r="O14" i="9"/>
  <c r="P14" i="9"/>
  <c r="Q14" i="9"/>
  <c r="R14" i="9"/>
  <c r="C15" i="9"/>
  <c r="C15" i="10" s="1"/>
  <c r="D15" i="9"/>
  <c r="D15" i="10" s="1"/>
  <c r="E15" i="9"/>
  <c r="E15" i="10" s="1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C16" i="9"/>
  <c r="C16" i="10" s="1"/>
  <c r="D16" i="9"/>
  <c r="D16" i="10" s="1"/>
  <c r="E16" i="9"/>
  <c r="E16" i="10" s="1"/>
  <c r="F16" i="9"/>
  <c r="F16" i="10" s="1"/>
  <c r="G16" i="9"/>
  <c r="H16" i="9"/>
  <c r="I16" i="9"/>
  <c r="J16" i="9"/>
  <c r="K16" i="9"/>
  <c r="L16" i="9"/>
  <c r="M16" i="9"/>
  <c r="N16" i="9"/>
  <c r="O16" i="9"/>
  <c r="P16" i="9"/>
  <c r="Q16" i="9"/>
  <c r="R16" i="9"/>
  <c r="C17" i="9"/>
  <c r="C17" i="10" s="1"/>
  <c r="D17" i="9"/>
  <c r="D17" i="10" s="1"/>
  <c r="E17" i="9"/>
  <c r="E17" i="10" s="1"/>
  <c r="F17" i="9"/>
  <c r="F17" i="10" s="1"/>
  <c r="G17" i="9"/>
  <c r="G17" i="10" s="1"/>
  <c r="H17" i="9"/>
  <c r="I17" i="9"/>
  <c r="J17" i="9"/>
  <c r="K17" i="9"/>
  <c r="L17" i="9"/>
  <c r="M17" i="9"/>
  <c r="N17" i="9"/>
  <c r="O17" i="9"/>
  <c r="P17" i="9"/>
  <c r="Q17" i="9"/>
  <c r="R17" i="9"/>
  <c r="C18" i="9"/>
  <c r="C18" i="10" s="1"/>
  <c r="D18" i="9"/>
  <c r="D18" i="10" s="1"/>
  <c r="E18" i="9"/>
  <c r="E18" i="10" s="1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C19" i="9"/>
  <c r="C19" i="10" s="1"/>
  <c r="D19" i="9"/>
  <c r="D19" i="10" s="1"/>
  <c r="E19" i="9"/>
  <c r="E19" i="10" s="1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C20" i="9"/>
  <c r="C20" i="10" s="1"/>
  <c r="D20" i="9"/>
  <c r="D20" i="10" s="1"/>
  <c r="E20" i="9"/>
  <c r="E20" i="10" s="1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C21" i="9"/>
  <c r="C21" i="10" s="1"/>
  <c r="D21" i="9"/>
  <c r="D21" i="10" s="1"/>
  <c r="E21" i="9"/>
  <c r="E21" i="10" s="1"/>
  <c r="F21" i="9"/>
  <c r="F21" i="10" s="1"/>
  <c r="G21" i="9"/>
  <c r="H21" i="9"/>
  <c r="I21" i="9"/>
  <c r="J21" i="9"/>
  <c r="K21" i="9"/>
  <c r="L21" i="9"/>
  <c r="M21" i="9"/>
  <c r="N21" i="9"/>
  <c r="O21" i="9"/>
  <c r="P21" i="9"/>
  <c r="Q21" i="9"/>
  <c r="R21" i="9"/>
  <c r="C22" i="9"/>
  <c r="C22" i="10" s="1"/>
  <c r="D22" i="9"/>
  <c r="D22" i="10" s="1"/>
  <c r="E22" i="9"/>
  <c r="E22" i="10" s="1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C23" i="9"/>
  <c r="C23" i="10" s="1"/>
  <c r="D23" i="9"/>
  <c r="D23" i="10" s="1"/>
  <c r="E23" i="9"/>
  <c r="E23" i="10" s="1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C24" i="9"/>
  <c r="C24" i="10" s="1"/>
  <c r="D24" i="9"/>
  <c r="D24" i="10" s="1"/>
  <c r="E24" i="9"/>
  <c r="E24" i="10" s="1"/>
  <c r="F24" i="9"/>
  <c r="F24" i="10" s="1"/>
  <c r="G24" i="9"/>
  <c r="H24" i="9"/>
  <c r="I24" i="9"/>
  <c r="J24" i="9"/>
  <c r="K24" i="9"/>
  <c r="L24" i="9"/>
  <c r="M24" i="9"/>
  <c r="N24" i="9"/>
  <c r="O24" i="9"/>
  <c r="P24" i="9"/>
  <c r="Q24" i="9"/>
  <c r="R24" i="9"/>
  <c r="C25" i="9"/>
  <c r="C25" i="10" s="1"/>
  <c r="D25" i="9"/>
  <c r="D25" i="10" s="1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C26" i="9"/>
  <c r="C26" i="10" s="1"/>
  <c r="D26" i="9"/>
  <c r="D26" i="10" s="1"/>
  <c r="E26" i="9"/>
  <c r="E26" i="10" s="1"/>
  <c r="F26" i="9"/>
  <c r="F26" i="10" s="1"/>
  <c r="G26" i="9"/>
  <c r="H26" i="9"/>
  <c r="I26" i="9"/>
  <c r="J26" i="9"/>
  <c r="K26" i="9"/>
  <c r="L26" i="9"/>
  <c r="M26" i="9"/>
  <c r="N26" i="9"/>
  <c r="O26" i="9"/>
  <c r="P26" i="9"/>
  <c r="Q26" i="9"/>
  <c r="R26" i="9"/>
  <c r="C27" i="9"/>
  <c r="C27" i="10" s="1"/>
  <c r="D27" i="9"/>
  <c r="D27" i="10" s="1"/>
  <c r="E27" i="9"/>
  <c r="E27" i="10" s="1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C28" i="9"/>
  <c r="C28" i="10" s="1"/>
  <c r="D28" i="9"/>
  <c r="D28" i="10" s="1"/>
  <c r="E28" i="9"/>
  <c r="E28" i="10" s="1"/>
  <c r="F28" i="9"/>
  <c r="F28" i="10" s="1"/>
  <c r="G28" i="9"/>
  <c r="H28" i="9"/>
  <c r="I28" i="9"/>
  <c r="J28" i="9"/>
  <c r="K28" i="9"/>
  <c r="L28" i="9"/>
  <c r="M28" i="9"/>
  <c r="N28" i="9"/>
  <c r="O28" i="9"/>
  <c r="P28" i="9"/>
  <c r="Q28" i="9"/>
  <c r="R28" i="9"/>
  <c r="C29" i="9"/>
  <c r="C29" i="10" s="1"/>
  <c r="D29" i="9"/>
  <c r="D29" i="10" s="1"/>
  <c r="E29" i="9"/>
  <c r="E29" i="10" s="1"/>
  <c r="F29" i="9"/>
  <c r="F29" i="10" s="1"/>
  <c r="G29" i="9"/>
  <c r="H29" i="9"/>
  <c r="I29" i="9"/>
  <c r="J29" i="9"/>
  <c r="K29" i="9"/>
  <c r="L29" i="9"/>
  <c r="M29" i="9"/>
  <c r="N29" i="9"/>
  <c r="O29" i="9"/>
  <c r="P29" i="9"/>
  <c r="Q29" i="9"/>
  <c r="R29" i="9"/>
  <c r="C30" i="9"/>
  <c r="C30" i="10" s="1"/>
  <c r="D30" i="9"/>
  <c r="D30" i="10" s="1"/>
  <c r="E30" i="9"/>
  <c r="E30" i="10" s="1"/>
  <c r="F30" i="9"/>
  <c r="F30" i="10" s="1"/>
  <c r="G30" i="9"/>
  <c r="H30" i="9"/>
  <c r="I30" i="9"/>
  <c r="J30" i="9"/>
  <c r="K30" i="9"/>
  <c r="L30" i="9"/>
  <c r="M30" i="9"/>
  <c r="N30" i="9"/>
  <c r="O30" i="9"/>
  <c r="P30" i="9"/>
  <c r="Q30" i="9"/>
  <c r="R30" i="9"/>
  <c r="C31" i="9"/>
  <c r="C31" i="10" s="1"/>
  <c r="D31" i="9"/>
  <c r="D31" i="10" s="1"/>
  <c r="E31" i="9"/>
  <c r="E31" i="10" s="1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C32" i="9"/>
  <c r="C32" i="10" s="1"/>
  <c r="D32" i="9"/>
  <c r="D32" i="10" s="1"/>
  <c r="E32" i="9"/>
  <c r="E32" i="10" s="1"/>
  <c r="F32" i="9"/>
  <c r="F32" i="10" s="1"/>
  <c r="G32" i="9"/>
  <c r="H32" i="9"/>
  <c r="I32" i="9"/>
  <c r="J32" i="9"/>
  <c r="K32" i="9"/>
  <c r="L32" i="9"/>
  <c r="M32" i="9"/>
  <c r="N32" i="9"/>
  <c r="O32" i="9"/>
  <c r="P32" i="9"/>
  <c r="Q32" i="9"/>
  <c r="R32" i="9"/>
  <c r="C33" i="9"/>
  <c r="C33" i="10" s="1"/>
  <c r="D33" i="9"/>
  <c r="D33" i="10" s="1"/>
  <c r="E33" i="9"/>
  <c r="E33" i="10" s="1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C34" i="9"/>
  <c r="C34" i="10" s="1"/>
  <c r="D34" i="9"/>
  <c r="D34" i="10" s="1"/>
  <c r="E34" i="9"/>
  <c r="E34" i="10" s="1"/>
  <c r="F34" i="9"/>
  <c r="F34" i="10" s="1"/>
  <c r="G34" i="9"/>
  <c r="H34" i="9"/>
  <c r="I34" i="9"/>
  <c r="J34" i="9"/>
  <c r="K34" i="9"/>
  <c r="L34" i="9"/>
  <c r="M34" i="9"/>
  <c r="N34" i="9"/>
  <c r="O34" i="9"/>
  <c r="P34" i="9"/>
  <c r="Q34" i="9"/>
  <c r="R34" i="9"/>
  <c r="C35" i="9"/>
  <c r="C35" i="10" s="1"/>
  <c r="D35" i="9"/>
  <c r="D35" i="10" s="1"/>
  <c r="E35" i="9"/>
  <c r="E35" i="10" s="1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C36" i="9"/>
  <c r="C36" i="10" s="1"/>
  <c r="D36" i="9"/>
  <c r="D36" i="10" s="1"/>
  <c r="E36" i="9"/>
  <c r="E36" i="10" s="1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R2" i="9"/>
  <c r="Q2" i="9"/>
  <c r="P2" i="9"/>
  <c r="O2" i="9"/>
  <c r="N2" i="9"/>
  <c r="M2" i="9"/>
  <c r="L2" i="9"/>
  <c r="K2" i="9"/>
  <c r="J2" i="9"/>
  <c r="I2" i="9"/>
  <c r="H2" i="9"/>
  <c r="G2" i="9"/>
  <c r="F2" i="9"/>
  <c r="F2" i="10" s="1"/>
  <c r="E2" i="9"/>
  <c r="E2" i="10" s="1"/>
  <c r="D2" i="9"/>
  <c r="D2" i="10" s="1"/>
  <c r="C2" i="9"/>
  <c r="C2" i="10" s="1"/>
  <c r="H30" i="11" l="1"/>
  <c r="G30" i="10"/>
  <c r="G30" i="13"/>
  <c r="G15" i="11"/>
  <c r="F15" i="10"/>
  <c r="F15" i="13"/>
  <c r="H29" i="11"/>
  <c r="G29" i="13"/>
  <c r="G29" i="10"/>
  <c r="H24" i="11"/>
  <c r="G24" i="13"/>
  <c r="G24" i="10"/>
  <c r="H8" i="11"/>
  <c r="G8" i="13"/>
  <c r="G8" i="10"/>
  <c r="G33" i="11"/>
  <c r="F33" i="13"/>
  <c r="F33" i="10"/>
  <c r="G22" i="11"/>
  <c r="F22" i="13"/>
  <c r="F22" i="10"/>
  <c r="H6" i="11"/>
  <c r="G6" i="13"/>
  <c r="G6" i="10"/>
  <c r="H12" i="11"/>
  <c r="G12" i="13"/>
  <c r="G12" i="10"/>
  <c r="H32" i="11"/>
  <c r="G32" i="13"/>
  <c r="G32" i="10"/>
  <c r="J17" i="11"/>
  <c r="I17" i="13"/>
  <c r="I17" i="10"/>
  <c r="H5" i="11"/>
  <c r="G5" i="13"/>
  <c r="G5" i="10"/>
  <c r="G31" i="11"/>
  <c r="F31" i="13"/>
  <c r="F31" i="10"/>
  <c r="G23" i="11"/>
  <c r="F23" i="13"/>
  <c r="F23" i="10"/>
  <c r="H9" i="11"/>
  <c r="G9" i="13"/>
  <c r="G9" i="10"/>
  <c r="I14" i="11"/>
  <c r="H14" i="10"/>
  <c r="H14" i="13"/>
  <c r="H21" i="11"/>
  <c r="G21" i="13"/>
  <c r="G21" i="10"/>
  <c r="H13" i="11"/>
  <c r="G13" i="13"/>
  <c r="G13" i="10"/>
  <c r="G11" i="11"/>
  <c r="F11" i="10"/>
  <c r="F11" i="13"/>
  <c r="G4" i="11"/>
  <c r="F4" i="10"/>
  <c r="F4" i="13"/>
  <c r="G25" i="11"/>
  <c r="F25" i="10"/>
  <c r="F25" i="13"/>
  <c r="G7" i="11"/>
  <c r="F7" i="10"/>
  <c r="F7" i="13"/>
  <c r="H16" i="11"/>
  <c r="G16" i="13"/>
  <c r="G16" i="10"/>
  <c r="G35" i="11"/>
  <c r="F35" i="13"/>
  <c r="F35" i="10"/>
  <c r="H34" i="11"/>
  <c r="G34" i="10"/>
  <c r="G34" i="13"/>
  <c r="G36" i="11"/>
  <c r="F36" i="13"/>
  <c r="F36" i="10"/>
  <c r="G19" i="11"/>
  <c r="F19" i="10"/>
  <c r="F19" i="13"/>
  <c r="H2" i="11"/>
  <c r="G2" i="13"/>
  <c r="G2" i="10"/>
  <c r="F18" i="13"/>
  <c r="F18" i="10"/>
  <c r="G18" i="11"/>
  <c r="G20" i="11"/>
  <c r="F20" i="13"/>
  <c r="F20" i="10"/>
  <c r="G3" i="11"/>
  <c r="F3" i="10"/>
  <c r="F3" i="13"/>
  <c r="H10" i="11"/>
  <c r="G10" i="13"/>
  <c r="G10" i="10"/>
  <c r="G27" i="11"/>
  <c r="F27" i="13"/>
  <c r="F27" i="10"/>
  <c r="H26" i="11"/>
  <c r="G26" i="13"/>
  <c r="G26" i="10"/>
  <c r="H28" i="11"/>
  <c r="G28" i="13"/>
  <c r="G28" i="10"/>
  <c r="J3" i="7"/>
  <c r="I3" i="7" s="1"/>
  <c r="H3" i="7" s="1"/>
  <c r="G3" i="7" s="1"/>
  <c r="F3" i="7" s="1"/>
  <c r="E3" i="7" s="1"/>
  <c r="D3" i="7" s="1"/>
  <c r="C3" i="7" s="1"/>
  <c r="K3" i="7"/>
  <c r="L3" i="7"/>
  <c r="M3" i="7"/>
  <c r="N3" i="7"/>
  <c r="O3" i="7"/>
  <c r="P3" i="7"/>
  <c r="Q3" i="7"/>
  <c r="J4" i="7"/>
  <c r="I4" i="7" s="1"/>
  <c r="H4" i="7" s="1"/>
  <c r="G4" i="7" s="1"/>
  <c r="F4" i="7" s="1"/>
  <c r="E4" i="7" s="1"/>
  <c r="D4" i="7" s="1"/>
  <c r="C4" i="7" s="1"/>
  <c r="K4" i="7"/>
  <c r="L4" i="7"/>
  <c r="M4" i="7"/>
  <c r="N4" i="7"/>
  <c r="O4" i="7"/>
  <c r="P4" i="7"/>
  <c r="Q4" i="7"/>
  <c r="J5" i="7"/>
  <c r="I5" i="7" s="1"/>
  <c r="H5" i="7" s="1"/>
  <c r="G5" i="7" s="1"/>
  <c r="F5" i="7" s="1"/>
  <c r="E5" i="7" s="1"/>
  <c r="D5" i="7" s="1"/>
  <c r="C5" i="7" s="1"/>
  <c r="K5" i="7"/>
  <c r="L5" i="7"/>
  <c r="M5" i="7"/>
  <c r="N5" i="7"/>
  <c r="O5" i="7"/>
  <c r="P5" i="7"/>
  <c r="Q5" i="7"/>
  <c r="J6" i="7"/>
  <c r="I6" i="7" s="1"/>
  <c r="H6" i="7" s="1"/>
  <c r="G6" i="7" s="1"/>
  <c r="F6" i="7" s="1"/>
  <c r="E6" i="7" s="1"/>
  <c r="D6" i="7" s="1"/>
  <c r="C6" i="7" s="1"/>
  <c r="K6" i="7"/>
  <c r="L6" i="7"/>
  <c r="M6" i="7"/>
  <c r="N6" i="7"/>
  <c r="O6" i="7"/>
  <c r="P6" i="7"/>
  <c r="Q6" i="7"/>
  <c r="J7" i="7"/>
  <c r="I7" i="7" s="1"/>
  <c r="H7" i="7" s="1"/>
  <c r="G7" i="7" s="1"/>
  <c r="F7" i="7" s="1"/>
  <c r="E7" i="7" s="1"/>
  <c r="D7" i="7" s="1"/>
  <c r="C7" i="7" s="1"/>
  <c r="K7" i="7"/>
  <c r="L7" i="7"/>
  <c r="M7" i="7"/>
  <c r="N7" i="7"/>
  <c r="O7" i="7"/>
  <c r="P7" i="7"/>
  <c r="Q7" i="7"/>
  <c r="J8" i="7"/>
  <c r="I8" i="7" s="1"/>
  <c r="H8" i="7" s="1"/>
  <c r="G8" i="7" s="1"/>
  <c r="F8" i="7" s="1"/>
  <c r="E8" i="7" s="1"/>
  <c r="D8" i="7" s="1"/>
  <c r="C8" i="7" s="1"/>
  <c r="K8" i="7"/>
  <c r="L8" i="7"/>
  <c r="M8" i="7"/>
  <c r="N8" i="7"/>
  <c r="O8" i="7"/>
  <c r="P8" i="7"/>
  <c r="Q8" i="7"/>
  <c r="J9" i="7"/>
  <c r="I9" i="7" s="1"/>
  <c r="H9" i="7" s="1"/>
  <c r="G9" i="7" s="1"/>
  <c r="F9" i="7" s="1"/>
  <c r="E9" i="7" s="1"/>
  <c r="D9" i="7" s="1"/>
  <c r="C9" i="7" s="1"/>
  <c r="K9" i="7"/>
  <c r="L9" i="7"/>
  <c r="M9" i="7"/>
  <c r="N9" i="7"/>
  <c r="O9" i="7"/>
  <c r="P9" i="7"/>
  <c r="Q9" i="7"/>
  <c r="J10" i="7"/>
  <c r="I10" i="7" s="1"/>
  <c r="H10" i="7" s="1"/>
  <c r="G10" i="7" s="1"/>
  <c r="F10" i="7" s="1"/>
  <c r="E10" i="7" s="1"/>
  <c r="D10" i="7" s="1"/>
  <c r="C10" i="7" s="1"/>
  <c r="K10" i="7"/>
  <c r="L10" i="7"/>
  <c r="M10" i="7"/>
  <c r="N10" i="7"/>
  <c r="O10" i="7"/>
  <c r="P10" i="7"/>
  <c r="Q10" i="7"/>
  <c r="J11" i="7"/>
  <c r="I11" i="7" s="1"/>
  <c r="H11" i="7" s="1"/>
  <c r="G11" i="7" s="1"/>
  <c r="F11" i="7" s="1"/>
  <c r="E11" i="7" s="1"/>
  <c r="D11" i="7" s="1"/>
  <c r="C11" i="7" s="1"/>
  <c r="K11" i="7"/>
  <c r="L11" i="7"/>
  <c r="M11" i="7"/>
  <c r="N11" i="7"/>
  <c r="O11" i="7"/>
  <c r="P11" i="7"/>
  <c r="Q11" i="7"/>
  <c r="J12" i="7"/>
  <c r="I12" i="7" s="1"/>
  <c r="H12" i="7" s="1"/>
  <c r="G12" i="7" s="1"/>
  <c r="F12" i="7" s="1"/>
  <c r="E12" i="7" s="1"/>
  <c r="D12" i="7" s="1"/>
  <c r="C12" i="7" s="1"/>
  <c r="K12" i="7"/>
  <c r="L12" i="7"/>
  <c r="M12" i="7"/>
  <c r="N12" i="7"/>
  <c r="O12" i="7"/>
  <c r="P12" i="7"/>
  <c r="Q12" i="7"/>
  <c r="J13" i="7"/>
  <c r="I13" i="7" s="1"/>
  <c r="H13" i="7" s="1"/>
  <c r="G13" i="7" s="1"/>
  <c r="F13" i="7" s="1"/>
  <c r="E13" i="7" s="1"/>
  <c r="D13" i="7" s="1"/>
  <c r="C13" i="7" s="1"/>
  <c r="K13" i="7"/>
  <c r="L13" i="7"/>
  <c r="M13" i="7"/>
  <c r="N13" i="7"/>
  <c r="O13" i="7"/>
  <c r="P13" i="7"/>
  <c r="Q13" i="7"/>
  <c r="J14" i="7"/>
  <c r="I14" i="7" s="1"/>
  <c r="H14" i="7" s="1"/>
  <c r="G14" i="7" s="1"/>
  <c r="F14" i="7" s="1"/>
  <c r="E14" i="7" s="1"/>
  <c r="D14" i="7" s="1"/>
  <c r="C14" i="7" s="1"/>
  <c r="K14" i="7"/>
  <c r="L14" i="7"/>
  <c r="M14" i="7"/>
  <c r="N14" i="7"/>
  <c r="O14" i="7"/>
  <c r="P14" i="7"/>
  <c r="Q14" i="7"/>
  <c r="J15" i="7"/>
  <c r="I15" i="7" s="1"/>
  <c r="H15" i="7" s="1"/>
  <c r="G15" i="7" s="1"/>
  <c r="F15" i="7" s="1"/>
  <c r="E15" i="7" s="1"/>
  <c r="D15" i="7" s="1"/>
  <c r="C15" i="7" s="1"/>
  <c r="K15" i="7"/>
  <c r="L15" i="7"/>
  <c r="M15" i="7"/>
  <c r="N15" i="7"/>
  <c r="P15" i="7"/>
  <c r="Q15" i="7"/>
  <c r="J16" i="7"/>
  <c r="I16" i="7" s="1"/>
  <c r="H16" i="7" s="1"/>
  <c r="G16" i="7" s="1"/>
  <c r="F16" i="7" s="1"/>
  <c r="E16" i="7" s="1"/>
  <c r="D16" i="7" s="1"/>
  <c r="C16" i="7" s="1"/>
  <c r="K16" i="7"/>
  <c r="L16" i="7"/>
  <c r="M16" i="7"/>
  <c r="N16" i="7"/>
  <c r="O16" i="7"/>
  <c r="P16" i="7"/>
  <c r="Q16" i="7"/>
  <c r="J17" i="7"/>
  <c r="I17" i="7" s="1"/>
  <c r="H17" i="7" s="1"/>
  <c r="G17" i="7" s="1"/>
  <c r="F17" i="7" s="1"/>
  <c r="E17" i="7" s="1"/>
  <c r="D17" i="7" s="1"/>
  <c r="C17" i="7" s="1"/>
  <c r="K17" i="7"/>
  <c r="L17" i="7"/>
  <c r="M17" i="7"/>
  <c r="N17" i="7"/>
  <c r="O17" i="7"/>
  <c r="P17" i="7"/>
  <c r="Q17" i="7"/>
  <c r="J18" i="7"/>
  <c r="I18" i="7" s="1"/>
  <c r="H18" i="7" s="1"/>
  <c r="G18" i="7" s="1"/>
  <c r="F18" i="7" s="1"/>
  <c r="E18" i="7" s="1"/>
  <c r="D18" i="7" s="1"/>
  <c r="C18" i="7" s="1"/>
  <c r="K18" i="7"/>
  <c r="L18" i="7"/>
  <c r="M18" i="7"/>
  <c r="N18" i="7"/>
  <c r="O18" i="7"/>
  <c r="P18" i="7"/>
  <c r="Q18" i="7"/>
  <c r="J19" i="7"/>
  <c r="I19" i="7" s="1"/>
  <c r="H19" i="7" s="1"/>
  <c r="G19" i="7" s="1"/>
  <c r="F19" i="7" s="1"/>
  <c r="E19" i="7" s="1"/>
  <c r="D19" i="7" s="1"/>
  <c r="C19" i="7" s="1"/>
  <c r="K19" i="7"/>
  <c r="L19" i="7"/>
  <c r="M19" i="7"/>
  <c r="N19" i="7"/>
  <c r="O19" i="7"/>
  <c r="P19" i="7"/>
  <c r="Q19" i="7"/>
  <c r="J20" i="7"/>
  <c r="I20" i="7" s="1"/>
  <c r="H20" i="7" s="1"/>
  <c r="G20" i="7" s="1"/>
  <c r="F20" i="7" s="1"/>
  <c r="E20" i="7" s="1"/>
  <c r="D20" i="7" s="1"/>
  <c r="C20" i="7" s="1"/>
  <c r="K20" i="7"/>
  <c r="L20" i="7"/>
  <c r="M20" i="7"/>
  <c r="N20" i="7"/>
  <c r="O20" i="7"/>
  <c r="P20" i="7"/>
  <c r="Q20" i="7"/>
  <c r="J21" i="7"/>
  <c r="I21" i="7" s="1"/>
  <c r="H21" i="7" s="1"/>
  <c r="G21" i="7" s="1"/>
  <c r="F21" i="7" s="1"/>
  <c r="E21" i="7" s="1"/>
  <c r="D21" i="7" s="1"/>
  <c r="C21" i="7" s="1"/>
  <c r="K21" i="7"/>
  <c r="L21" i="7"/>
  <c r="M21" i="7"/>
  <c r="N21" i="7"/>
  <c r="O21" i="7"/>
  <c r="P21" i="7"/>
  <c r="Q21" i="7"/>
  <c r="J22" i="7"/>
  <c r="I22" i="7" s="1"/>
  <c r="H22" i="7" s="1"/>
  <c r="G22" i="7" s="1"/>
  <c r="F22" i="7" s="1"/>
  <c r="E22" i="7" s="1"/>
  <c r="D22" i="7" s="1"/>
  <c r="C22" i="7" s="1"/>
  <c r="K22" i="7"/>
  <c r="L22" i="7"/>
  <c r="M22" i="7"/>
  <c r="N22" i="7"/>
  <c r="O22" i="7"/>
  <c r="P22" i="7"/>
  <c r="Q22" i="7"/>
  <c r="J23" i="7"/>
  <c r="I23" i="7" s="1"/>
  <c r="H23" i="7" s="1"/>
  <c r="G23" i="7" s="1"/>
  <c r="F23" i="7" s="1"/>
  <c r="E23" i="7" s="1"/>
  <c r="D23" i="7" s="1"/>
  <c r="C23" i="7" s="1"/>
  <c r="K23" i="7"/>
  <c r="L23" i="7"/>
  <c r="M23" i="7"/>
  <c r="N23" i="7"/>
  <c r="O23" i="7"/>
  <c r="P23" i="7"/>
  <c r="Q23" i="7"/>
  <c r="J24" i="7"/>
  <c r="I24" i="7" s="1"/>
  <c r="H24" i="7" s="1"/>
  <c r="G24" i="7" s="1"/>
  <c r="F24" i="7" s="1"/>
  <c r="E24" i="7" s="1"/>
  <c r="D24" i="7" s="1"/>
  <c r="C24" i="7" s="1"/>
  <c r="K24" i="7"/>
  <c r="L24" i="7"/>
  <c r="M24" i="7"/>
  <c r="N24" i="7"/>
  <c r="O24" i="7"/>
  <c r="P24" i="7"/>
  <c r="Q24" i="7"/>
  <c r="J25" i="7"/>
  <c r="I25" i="7" s="1"/>
  <c r="H25" i="7" s="1"/>
  <c r="G25" i="7" s="1"/>
  <c r="F25" i="7" s="1"/>
  <c r="E25" i="7" s="1"/>
  <c r="D25" i="7" s="1"/>
  <c r="C25" i="7" s="1"/>
  <c r="K25" i="7"/>
  <c r="L25" i="7"/>
  <c r="M25" i="7"/>
  <c r="N25" i="7"/>
  <c r="O25" i="7"/>
  <c r="P25" i="7"/>
  <c r="Q25" i="7"/>
  <c r="J26" i="7"/>
  <c r="I26" i="7" s="1"/>
  <c r="H26" i="7" s="1"/>
  <c r="G26" i="7" s="1"/>
  <c r="F26" i="7" s="1"/>
  <c r="E26" i="7" s="1"/>
  <c r="D26" i="7" s="1"/>
  <c r="C26" i="7" s="1"/>
  <c r="K26" i="7"/>
  <c r="L26" i="7"/>
  <c r="M26" i="7"/>
  <c r="N26" i="7"/>
  <c r="O26" i="7"/>
  <c r="P26" i="7"/>
  <c r="Q26" i="7"/>
  <c r="J27" i="7"/>
  <c r="I27" i="7" s="1"/>
  <c r="H27" i="7" s="1"/>
  <c r="G27" i="7" s="1"/>
  <c r="F27" i="7" s="1"/>
  <c r="E27" i="7" s="1"/>
  <c r="D27" i="7" s="1"/>
  <c r="C27" i="7" s="1"/>
  <c r="K27" i="7"/>
  <c r="L27" i="7"/>
  <c r="M27" i="7"/>
  <c r="N27" i="7"/>
  <c r="O27" i="7"/>
  <c r="P27" i="7"/>
  <c r="Q27" i="7"/>
  <c r="J28" i="7"/>
  <c r="I28" i="7" s="1"/>
  <c r="H28" i="7" s="1"/>
  <c r="G28" i="7" s="1"/>
  <c r="F28" i="7" s="1"/>
  <c r="E28" i="7" s="1"/>
  <c r="D28" i="7" s="1"/>
  <c r="C28" i="7" s="1"/>
  <c r="K28" i="7"/>
  <c r="L28" i="7"/>
  <c r="M28" i="7"/>
  <c r="N28" i="7"/>
  <c r="O28" i="7"/>
  <c r="P28" i="7"/>
  <c r="Q28" i="7"/>
  <c r="J29" i="7"/>
  <c r="I29" i="7" s="1"/>
  <c r="H29" i="7" s="1"/>
  <c r="G29" i="7" s="1"/>
  <c r="F29" i="7" s="1"/>
  <c r="E29" i="7" s="1"/>
  <c r="D29" i="7" s="1"/>
  <c r="C29" i="7" s="1"/>
  <c r="K29" i="7"/>
  <c r="L29" i="7"/>
  <c r="M29" i="7"/>
  <c r="N29" i="7"/>
  <c r="O29" i="7"/>
  <c r="P29" i="7"/>
  <c r="Q29" i="7"/>
  <c r="J30" i="7"/>
  <c r="I30" i="7" s="1"/>
  <c r="H30" i="7" s="1"/>
  <c r="G30" i="7" s="1"/>
  <c r="F30" i="7" s="1"/>
  <c r="E30" i="7" s="1"/>
  <c r="D30" i="7" s="1"/>
  <c r="C30" i="7" s="1"/>
  <c r="K30" i="7"/>
  <c r="L30" i="7"/>
  <c r="M30" i="7"/>
  <c r="N30" i="7"/>
  <c r="O30" i="7"/>
  <c r="P30" i="7"/>
  <c r="Q30" i="7"/>
  <c r="J31" i="7"/>
  <c r="I31" i="7" s="1"/>
  <c r="H31" i="7" s="1"/>
  <c r="G31" i="7" s="1"/>
  <c r="F31" i="7" s="1"/>
  <c r="E31" i="7" s="1"/>
  <c r="D31" i="7" s="1"/>
  <c r="C31" i="7" s="1"/>
  <c r="K31" i="7"/>
  <c r="L31" i="7"/>
  <c r="M31" i="7"/>
  <c r="N31" i="7"/>
  <c r="O31" i="7"/>
  <c r="P31" i="7"/>
  <c r="Q31" i="7"/>
  <c r="J32" i="7"/>
  <c r="I32" i="7" s="1"/>
  <c r="H32" i="7" s="1"/>
  <c r="G32" i="7" s="1"/>
  <c r="F32" i="7" s="1"/>
  <c r="E32" i="7" s="1"/>
  <c r="D32" i="7" s="1"/>
  <c r="C32" i="7" s="1"/>
  <c r="K32" i="7"/>
  <c r="L32" i="7"/>
  <c r="M32" i="7"/>
  <c r="N32" i="7"/>
  <c r="O32" i="7"/>
  <c r="P32" i="7"/>
  <c r="Q32" i="7"/>
  <c r="J33" i="7"/>
  <c r="I33" i="7" s="1"/>
  <c r="H33" i="7" s="1"/>
  <c r="G33" i="7" s="1"/>
  <c r="F33" i="7" s="1"/>
  <c r="E33" i="7" s="1"/>
  <c r="D33" i="7" s="1"/>
  <c r="C33" i="7" s="1"/>
  <c r="K33" i="7"/>
  <c r="L33" i="7"/>
  <c r="M33" i="7"/>
  <c r="N33" i="7"/>
  <c r="O33" i="7"/>
  <c r="P33" i="7"/>
  <c r="Q33" i="7"/>
  <c r="J34" i="7"/>
  <c r="I34" i="7" s="1"/>
  <c r="H34" i="7" s="1"/>
  <c r="G34" i="7" s="1"/>
  <c r="F34" i="7" s="1"/>
  <c r="E34" i="7" s="1"/>
  <c r="D34" i="7" s="1"/>
  <c r="C34" i="7" s="1"/>
  <c r="K34" i="7"/>
  <c r="L34" i="7"/>
  <c r="M34" i="7"/>
  <c r="N34" i="7"/>
  <c r="O34" i="7"/>
  <c r="P34" i="7"/>
  <c r="Q34" i="7"/>
  <c r="J35" i="7"/>
  <c r="I35" i="7" s="1"/>
  <c r="H35" i="7" s="1"/>
  <c r="G35" i="7" s="1"/>
  <c r="F35" i="7" s="1"/>
  <c r="E35" i="7" s="1"/>
  <c r="D35" i="7" s="1"/>
  <c r="C35" i="7" s="1"/>
  <c r="K35" i="7"/>
  <c r="L35" i="7"/>
  <c r="M35" i="7"/>
  <c r="N35" i="7"/>
  <c r="O35" i="7"/>
  <c r="P35" i="7"/>
  <c r="Q35" i="7"/>
  <c r="Q2" i="7"/>
  <c r="P2" i="7"/>
  <c r="O2" i="7"/>
  <c r="N2" i="7"/>
  <c r="M2" i="7"/>
  <c r="L2" i="7"/>
  <c r="K2" i="7"/>
  <c r="J2" i="7"/>
  <c r="I2" i="7" s="1"/>
  <c r="H2" i="7" s="1"/>
  <c r="G2" i="7" s="1"/>
  <c r="F2" i="7" s="1"/>
  <c r="E2" i="7" s="1"/>
  <c r="D2" i="7" s="1"/>
  <c r="C2" i="7" s="1"/>
  <c r="I26" i="11" l="1"/>
  <c r="H26" i="13"/>
  <c r="H26" i="10"/>
  <c r="H36" i="11"/>
  <c r="G36" i="13"/>
  <c r="G36" i="10"/>
  <c r="I32" i="11"/>
  <c r="H32" i="13"/>
  <c r="H32" i="10"/>
  <c r="H20" i="11"/>
  <c r="G20" i="13"/>
  <c r="G20" i="10"/>
  <c r="H7" i="11"/>
  <c r="G7" i="13"/>
  <c r="G7" i="10"/>
  <c r="I28" i="11"/>
  <c r="H28" i="13"/>
  <c r="H28" i="10"/>
  <c r="H18" i="11"/>
  <c r="G18" i="13"/>
  <c r="G18" i="10"/>
  <c r="H19" i="11"/>
  <c r="G19" i="13"/>
  <c r="G19" i="10"/>
  <c r="H11" i="11"/>
  <c r="G11" i="10"/>
  <c r="G11" i="13"/>
  <c r="K17" i="11"/>
  <c r="J17" i="10"/>
  <c r="J17" i="13"/>
  <c r="I29" i="11"/>
  <c r="H29" i="13"/>
  <c r="H29" i="10"/>
  <c r="I8" i="11"/>
  <c r="H8" i="10"/>
  <c r="H8" i="13"/>
  <c r="I13" i="11"/>
  <c r="H13" i="13"/>
  <c r="H13" i="10"/>
  <c r="H15" i="11"/>
  <c r="G15" i="13"/>
  <c r="G15" i="10"/>
  <c r="H23" i="11"/>
  <c r="G23" i="13"/>
  <c r="G23" i="10"/>
  <c r="H33" i="11"/>
  <c r="G33" i="13"/>
  <c r="G33" i="10"/>
  <c r="I10" i="11"/>
  <c r="H10" i="13"/>
  <c r="H10" i="10"/>
  <c r="H35" i="11"/>
  <c r="G35" i="13"/>
  <c r="G35" i="10"/>
  <c r="J14" i="11"/>
  <c r="I14" i="13"/>
  <c r="I14" i="10"/>
  <c r="I6" i="11"/>
  <c r="H6" i="13"/>
  <c r="H6" i="10"/>
  <c r="H25" i="11"/>
  <c r="G25" i="13"/>
  <c r="G25" i="10"/>
  <c r="H3" i="11"/>
  <c r="G3" i="13"/>
  <c r="G3" i="10"/>
  <c r="I16" i="11"/>
  <c r="H16" i="10"/>
  <c r="H16" i="13"/>
  <c r="I9" i="11"/>
  <c r="H9" i="10"/>
  <c r="H9" i="13"/>
  <c r="H22" i="11"/>
  <c r="G22" i="13"/>
  <c r="G22" i="10"/>
  <c r="H31" i="11"/>
  <c r="G31" i="13"/>
  <c r="G31" i="10"/>
  <c r="I2" i="11"/>
  <c r="H2" i="13"/>
  <c r="H2" i="10"/>
  <c r="H4" i="11"/>
  <c r="G4" i="13"/>
  <c r="G4" i="10"/>
  <c r="I5" i="11"/>
  <c r="H5" i="10"/>
  <c r="H5" i="13"/>
  <c r="I24" i="11"/>
  <c r="H24" i="10"/>
  <c r="H24" i="13"/>
  <c r="H27" i="11"/>
  <c r="G27" i="13"/>
  <c r="G27" i="10"/>
  <c r="I34" i="11"/>
  <c r="H34" i="10"/>
  <c r="H34" i="13"/>
  <c r="I21" i="11"/>
  <c r="H21" i="13"/>
  <c r="H21" i="10"/>
  <c r="I12" i="11"/>
  <c r="H12" i="10"/>
  <c r="H12" i="13"/>
  <c r="I30" i="11"/>
  <c r="H30" i="10"/>
  <c r="H30" i="13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AO64" i="2"/>
  <c r="AN64" i="2"/>
  <c r="AM64" i="2"/>
  <c r="AL64" i="2"/>
  <c r="AK64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O64" i="2"/>
  <c r="P64" i="2"/>
  <c r="Q64" i="2"/>
  <c r="R64" i="2"/>
  <c r="S64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E41" i="2"/>
  <c r="J24" i="11" l="1"/>
  <c r="I24" i="10"/>
  <c r="I24" i="13"/>
  <c r="I3" i="11"/>
  <c r="H3" i="13"/>
  <c r="H3" i="10"/>
  <c r="I15" i="11"/>
  <c r="H15" i="13"/>
  <c r="H15" i="10"/>
  <c r="J28" i="11"/>
  <c r="I28" i="13"/>
  <c r="I28" i="10"/>
  <c r="J30" i="11"/>
  <c r="I30" i="13"/>
  <c r="I30" i="10"/>
  <c r="J2" i="11"/>
  <c r="I2" i="13"/>
  <c r="I2" i="10"/>
  <c r="K14" i="11"/>
  <c r="J14" i="13"/>
  <c r="J14" i="10"/>
  <c r="J29" i="11"/>
  <c r="I29" i="13"/>
  <c r="I29" i="10"/>
  <c r="J32" i="11"/>
  <c r="I32" i="13"/>
  <c r="I32" i="10"/>
  <c r="J34" i="11"/>
  <c r="I34" i="13"/>
  <c r="I34" i="10"/>
  <c r="J9" i="11"/>
  <c r="I9" i="13"/>
  <c r="I9" i="10"/>
  <c r="I33" i="11"/>
  <c r="H33" i="13"/>
  <c r="H33" i="10"/>
  <c r="I19" i="11"/>
  <c r="H19" i="13"/>
  <c r="H19" i="10"/>
  <c r="J5" i="11"/>
  <c r="I5" i="13"/>
  <c r="I5" i="10"/>
  <c r="I25" i="11"/>
  <c r="H25" i="13"/>
  <c r="H25" i="10"/>
  <c r="J13" i="11"/>
  <c r="I13" i="13"/>
  <c r="I13" i="10"/>
  <c r="I7" i="11"/>
  <c r="H7" i="13"/>
  <c r="H7" i="10"/>
  <c r="J12" i="11"/>
  <c r="I12" i="13"/>
  <c r="I12" i="10"/>
  <c r="I31" i="11"/>
  <c r="H31" i="13"/>
  <c r="H31" i="10"/>
  <c r="I35" i="11"/>
  <c r="H35" i="13"/>
  <c r="H35" i="10"/>
  <c r="L17" i="11"/>
  <c r="K17" i="13"/>
  <c r="K17" i="10"/>
  <c r="I36" i="11"/>
  <c r="H36" i="13"/>
  <c r="H36" i="10"/>
  <c r="I27" i="11"/>
  <c r="H27" i="13"/>
  <c r="H27" i="10"/>
  <c r="J16" i="11"/>
  <c r="I16" i="13"/>
  <c r="I16" i="10"/>
  <c r="I23" i="11"/>
  <c r="H23" i="13"/>
  <c r="H23" i="10"/>
  <c r="I18" i="11"/>
  <c r="H18" i="13"/>
  <c r="H18" i="10"/>
  <c r="I4" i="11"/>
  <c r="H4" i="10"/>
  <c r="H4" i="13"/>
  <c r="J6" i="11"/>
  <c r="I6" i="13"/>
  <c r="I6" i="10"/>
  <c r="J8" i="11"/>
  <c r="I8" i="13"/>
  <c r="I8" i="10"/>
  <c r="I20" i="11"/>
  <c r="H20" i="13"/>
  <c r="H20" i="10"/>
  <c r="J21" i="11"/>
  <c r="I21" i="13"/>
  <c r="I21" i="10"/>
  <c r="I22" i="11"/>
  <c r="H22" i="13"/>
  <c r="H22" i="10"/>
  <c r="J10" i="11"/>
  <c r="I10" i="13"/>
  <c r="I10" i="10"/>
  <c r="I11" i="11"/>
  <c r="H11" i="13"/>
  <c r="H11" i="10"/>
  <c r="J26" i="11"/>
  <c r="I26" i="13"/>
  <c r="I26" i="10"/>
  <c r="K8" i="11" l="1"/>
  <c r="J8" i="13"/>
  <c r="J8" i="10"/>
  <c r="K10" i="11"/>
  <c r="J10" i="10"/>
  <c r="J10" i="13"/>
  <c r="J23" i="11"/>
  <c r="I23" i="13"/>
  <c r="I23" i="10"/>
  <c r="J20" i="11"/>
  <c r="I20" i="13"/>
  <c r="I20" i="10"/>
  <c r="K5" i="11"/>
  <c r="J5" i="10"/>
  <c r="J5" i="13"/>
  <c r="K2" i="11"/>
  <c r="J2" i="10"/>
  <c r="J2" i="13"/>
  <c r="K26" i="11"/>
  <c r="J26" i="13"/>
  <c r="J26" i="10"/>
  <c r="J4" i="11"/>
  <c r="I4" i="10"/>
  <c r="I4" i="13"/>
  <c r="J31" i="11"/>
  <c r="I31" i="13"/>
  <c r="I31" i="10"/>
  <c r="K9" i="11"/>
  <c r="J9" i="10"/>
  <c r="J9" i="13"/>
  <c r="J15" i="11"/>
  <c r="I15" i="13"/>
  <c r="I15" i="10"/>
  <c r="J7" i="11"/>
  <c r="I7" i="13"/>
  <c r="I7" i="10"/>
  <c r="K32" i="11"/>
  <c r="J32" i="13"/>
  <c r="J32" i="10"/>
  <c r="K24" i="11"/>
  <c r="J24" i="13"/>
  <c r="J24" i="10"/>
  <c r="J36" i="11"/>
  <c r="I36" i="13"/>
  <c r="I36" i="10"/>
  <c r="J22" i="11"/>
  <c r="I22" i="13"/>
  <c r="I22" i="10"/>
  <c r="K16" i="11"/>
  <c r="J16" i="13"/>
  <c r="J16" i="10"/>
  <c r="K13" i="11"/>
  <c r="J13" i="10"/>
  <c r="J13" i="13"/>
  <c r="K29" i="11"/>
  <c r="J29" i="13"/>
  <c r="J29" i="10"/>
  <c r="M17" i="11"/>
  <c r="L17" i="13"/>
  <c r="L17" i="10"/>
  <c r="K30" i="11"/>
  <c r="J30" i="13"/>
  <c r="J30" i="10"/>
  <c r="J11" i="11"/>
  <c r="I11" i="13"/>
  <c r="I11" i="10"/>
  <c r="K12" i="11"/>
  <c r="J12" i="13"/>
  <c r="J12" i="10"/>
  <c r="K21" i="11"/>
  <c r="J21" i="10"/>
  <c r="J21" i="13"/>
  <c r="J27" i="11"/>
  <c r="I27" i="10"/>
  <c r="I27" i="13"/>
  <c r="J25" i="11"/>
  <c r="I25" i="13"/>
  <c r="I25" i="10"/>
  <c r="L14" i="11"/>
  <c r="K14" i="13"/>
  <c r="K14" i="10"/>
  <c r="J19" i="11"/>
  <c r="I19" i="13"/>
  <c r="I19" i="10"/>
  <c r="J18" i="11"/>
  <c r="I18" i="13"/>
  <c r="I18" i="10"/>
  <c r="K34" i="11"/>
  <c r="J34" i="13"/>
  <c r="J34" i="10"/>
  <c r="J3" i="11"/>
  <c r="I3" i="13"/>
  <c r="I3" i="10"/>
  <c r="K6" i="11"/>
  <c r="J6" i="10"/>
  <c r="J6" i="13"/>
  <c r="J35" i="11"/>
  <c r="I35" i="13"/>
  <c r="I35" i="10"/>
  <c r="J33" i="11"/>
  <c r="I33" i="13"/>
  <c r="I33" i="10"/>
  <c r="K28" i="11"/>
  <c r="J28" i="13"/>
  <c r="J28" i="10"/>
  <c r="L16" i="11" l="1"/>
  <c r="K16" i="13"/>
  <c r="K16" i="10"/>
  <c r="K31" i="11"/>
  <c r="J31" i="13"/>
  <c r="J31" i="10"/>
  <c r="L8" i="11"/>
  <c r="K8" i="13"/>
  <c r="K8" i="10"/>
  <c r="L34" i="11"/>
  <c r="K34" i="13"/>
  <c r="K34" i="10"/>
  <c r="K11" i="11"/>
  <c r="J11" i="10"/>
  <c r="J11" i="13"/>
  <c r="L24" i="11"/>
  <c r="K24" i="13"/>
  <c r="K24" i="10"/>
  <c r="L2" i="11"/>
  <c r="K2" i="13"/>
  <c r="K2" i="10"/>
  <c r="L29" i="11"/>
  <c r="K29" i="13"/>
  <c r="K29" i="10"/>
  <c r="K15" i="11"/>
  <c r="J15" i="13"/>
  <c r="J15" i="10"/>
  <c r="K23" i="11"/>
  <c r="J23" i="13"/>
  <c r="J23" i="10"/>
  <c r="L6" i="11"/>
  <c r="K6" i="13"/>
  <c r="K6" i="10"/>
  <c r="L21" i="11"/>
  <c r="K21" i="13"/>
  <c r="K21" i="10"/>
  <c r="K22" i="11"/>
  <c r="J22" i="13"/>
  <c r="J22" i="10"/>
  <c r="K4" i="11"/>
  <c r="J4" i="13"/>
  <c r="J4" i="10"/>
  <c r="K35" i="11"/>
  <c r="J35" i="13"/>
  <c r="J35" i="10"/>
  <c r="K27" i="11"/>
  <c r="J27" i="10"/>
  <c r="J27" i="13"/>
  <c r="M14" i="11"/>
  <c r="L14" i="10"/>
  <c r="L14" i="13"/>
  <c r="K33" i="11"/>
  <c r="J33" i="13"/>
  <c r="J33" i="10"/>
  <c r="K25" i="11"/>
  <c r="J25" i="13"/>
  <c r="J25" i="10"/>
  <c r="L13" i="11"/>
  <c r="K13" i="13"/>
  <c r="K13" i="10"/>
  <c r="L9" i="11"/>
  <c r="K9" i="10"/>
  <c r="K9" i="13"/>
  <c r="L10" i="11"/>
  <c r="K10" i="13"/>
  <c r="K10" i="10"/>
  <c r="L28" i="11"/>
  <c r="K28" i="13"/>
  <c r="K28" i="10"/>
  <c r="K18" i="11"/>
  <c r="J18" i="13"/>
  <c r="J18" i="10"/>
  <c r="L30" i="11"/>
  <c r="K30" i="13"/>
  <c r="K30" i="10"/>
  <c r="L32" i="11"/>
  <c r="K32" i="13"/>
  <c r="K32" i="10"/>
  <c r="K3" i="11"/>
  <c r="J3" i="13"/>
  <c r="J3" i="10"/>
  <c r="L12" i="11"/>
  <c r="K12" i="13"/>
  <c r="K12" i="10"/>
  <c r="K36" i="11"/>
  <c r="J36" i="13"/>
  <c r="J36" i="10"/>
  <c r="L26" i="11"/>
  <c r="K26" i="13"/>
  <c r="K26" i="10"/>
  <c r="L5" i="11"/>
  <c r="K5" i="13"/>
  <c r="K5" i="10"/>
  <c r="K19" i="11"/>
  <c r="J19" i="13"/>
  <c r="J19" i="10"/>
  <c r="N17" i="11"/>
  <c r="M17" i="13"/>
  <c r="M17" i="10"/>
  <c r="K7" i="11"/>
  <c r="J7" i="10"/>
  <c r="J7" i="13"/>
  <c r="K20" i="11"/>
  <c r="J20" i="13"/>
  <c r="J20" i="10"/>
  <c r="O17" i="11" l="1"/>
  <c r="N17" i="13"/>
  <c r="N17" i="10"/>
  <c r="M30" i="11"/>
  <c r="L30" i="13"/>
  <c r="L30" i="10"/>
  <c r="N14" i="11"/>
  <c r="M14" i="10"/>
  <c r="M14" i="13"/>
  <c r="L15" i="11"/>
  <c r="K15" i="13"/>
  <c r="K15" i="10"/>
  <c r="M16" i="11"/>
  <c r="L16" i="10"/>
  <c r="L16" i="13"/>
  <c r="M26" i="11"/>
  <c r="L26" i="13"/>
  <c r="L26" i="10"/>
  <c r="M10" i="11"/>
  <c r="L10" i="10"/>
  <c r="L10" i="13"/>
  <c r="L4" i="11"/>
  <c r="K4" i="13"/>
  <c r="K4" i="10"/>
  <c r="M24" i="11"/>
  <c r="L24" i="13"/>
  <c r="L24" i="10"/>
  <c r="L20" i="11"/>
  <c r="K20" i="13"/>
  <c r="K20" i="10"/>
  <c r="L3" i="11"/>
  <c r="K3" i="13"/>
  <c r="K3" i="10"/>
  <c r="L25" i="11"/>
  <c r="K25" i="13"/>
  <c r="K25" i="10"/>
  <c r="M6" i="11"/>
  <c r="L6" i="10"/>
  <c r="L6" i="13"/>
  <c r="M8" i="11"/>
  <c r="L8" i="13"/>
  <c r="L8" i="10"/>
  <c r="L19" i="11"/>
  <c r="K19" i="13"/>
  <c r="K19" i="10"/>
  <c r="L18" i="11"/>
  <c r="K18" i="13"/>
  <c r="K18" i="10"/>
  <c r="L27" i="11"/>
  <c r="K27" i="13"/>
  <c r="K27" i="10"/>
  <c r="M29" i="11"/>
  <c r="L29" i="13"/>
  <c r="L29" i="10"/>
  <c r="L22" i="11"/>
  <c r="K22" i="13"/>
  <c r="K22" i="10"/>
  <c r="L7" i="11"/>
  <c r="K7" i="13"/>
  <c r="K7" i="10"/>
  <c r="M32" i="11"/>
  <c r="L32" i="10"/>
  <c r="L32" i="13"/>
  <c r="L33" i="11"/>
  <c r="K33" i="13"/>
  <c r="K33" i="10"/>
  <c r="L23" i="11"/>
  <c r="K23" i="13"/>
  <c r="K23" i="10"/>
  <c r="L31" i="11"/>
  <c r="K31" i="13"/>
  <c r="K31" i="10"/>
  <c r="L36" i="11"/>
  <c r="K36" i="10"/>
  <c r="K36" i="13"/>
  <c r="M9" i="11"/>
  <c r="L9" i="13"/>
  <c r="L9" i="10"/>
  <c r="L11" i="11"/>
  <c r="K11" i="13"/>
  <c r="K11" i="10"/>
  <c r="M5" i="11"/>
  <c r="L5" i="13"/>
  <c r="L5" i="10"/>
  <c r="M28" i="11"/>
  <c r="L28" i="13"/>
  <c r="L28" i="10"/>
  <c r="L35" i="11"/>
  <c r="K35" i="13"/>
  <c r="K35" i="10"/>
  <c r="M2" i="11"/>
  <c r="L2" i="13"/>
  <c r="L2" i="10"/>
  <c r="M12" i="11"/>
  <c r="L12" i="10"/>
  <c r="L12" i="13"/>
  <c r="M13" i="11"/>
  <c r="L13" i="13"/>
  <c r="L13" i="10"/>
  <c r="M21" i="11"/>
  <c r="L21" i="13"/>
  <c r="L21" i="10"/>
  <c r="M34" i="11"/>
  <c r="L34" i="13"/>
  <c r="L34" i="10"/>
  <c r="N13" i="11" l="1"/>
  <c r="M13" i="13"/>
  <c r="M13" i="10"/>
  <c r="M36" i="11"/>
  <c r="L36" i="10"/>
  <c r="L36" i="13"/>
  <c r="M27" i="11"/>
  <c r="L27" i="13"/>
  <c r="L27" i="10"/>
  <c r="N24" i="11"/>
  <c r="M24" i="13"/>
  <c r="M24" i="10"/>
  <c r="P17" i="11"/>
  <c r="O17" i="13"/>
  <c r="O17" i="10"/>
  <c r="M35" i="11"/>
  <c r="L35" i="13"/>
  <c r="L35" i="10"/>
  <c r="M33" i="11"/>
  <c r="L33" i="13"/>
  <c r="L33" i="10"/>
  <c r="N8" i="11"/>
  <c r="M8" i="13"/>
  <c r="M8" i="10"/>
  <c r="N26" i="11"/>
  <c r="M26" i="13"/>
  <c r="M26" i="10"/>
  <c r="N34" i="11"/>
  <c r="M34" i="13"/>
  <c r="M34" i="10"/>
  <c r="M11" i="11"/>
  <c r="L11" i="10"/>
  <c r="L11" i="13"/>
  <c r="M22" i="11"/>
  <c r="L22" i="13"/>
  <c r="L22" i="10"/>
  <c r="M3" i="11"/>
  <c r="L3" i="10"/>
  <c r="L3" i="13"/>
  <c r="O14" i="11"/>
  <c r="N14" i="13"/>
  <c r="N14" i="10"/>
  <c r="N12" i="11"/>
  <c r="M12" i="13"/>
  <c r="M12" i="10"/>
  <c r="M31" i="11"/>
  <c r="L31" i="13"/>
  <c r="L31" i="10"/>
  <c r="M18" i="11"/>
  <c r="L18" i="13"/>
  <c r="L18" i="10"/>
  <c r="M4" i="11"/>
  <c r="L4" i="13"/>
  <c r="L4" i="10"/>
  <c r="N21" i="11"/>
  <c r="M21" i="13"/>
  <c r="M21" i="10"/>
  <c r="N9" i="11"/>
  <c r="M9" i="13"/>
  <c r="M9" i="10"/>
  <c r="N29" i="11"/>
  <c r="M29" i="10"/>
  <c r="M29" i="13"/>
  <c r="M20" i="11"/>
  <c r="L20" i="10"/>
  <c r="L20" i="13"/>
  <c r="N30" i="11"/>
  <c r="M30" i="13"/>
  <c r="M30" i="10"/>
  <c r="N28" i="11"/>
  <c r="M28" i="13"/>
  <c r="M28" i="10"/>
  <c r="N32" i="11"/>
  <c r="M32" i="13"/>
  <c r="M32" i="10"/>
  <c r="N16" i="11"/>
  <c r="M16" i="13"/>
  <c r="M16" i="10"/>
  <c r="N2" i="11"/>
  <c r="M2" i="13"/>
  <c r="M2" i="10"/>
  <c r="M23" i="11"/>
  <c r="L23" i="13"/>
  <c r="L23" i="10"/>
  <c r="M19" i="11"/>
  <c r="L19" i="13"/>
  <c r="L19" i="10"/>
  <c r="N10" i="11"/>
  <c r="M10" i="13"/>
  <c r="M10" i="10"/>
  <c r="N6" i="11"/>
  <c r="M6" i="10"/>
  <c r="M6" i="13"/>
  <c r="N5" i="11"/>
  <c r="M5" i="13"/>
  <c r="M5" i="10"/>
  <c r="M7" i="11"/>
  <c r="L7" i="10"/>
  <c r="L7" i="13"/>
  <c r="M25" i="11"/>
  <c r="L25" i="13"/>
  <c r="L25" i="10"/>
  <c r="M15" i="11"/>
  <c r="L15" i="13"/>
  <c r="L15" i="10"/>
  <c r="O32" i="11" l="1"/>
  <c r="N32" i="13"/>
  <c r="N32" i="10"/>
  <c r="P14" i="11"/>
  <c r="O14" i="13"/>
  <c r="O14" i="10"/>
  <c r="N35" i="11"/>
  <c r="M35" i="13"/>
  <c r="M35" i="10"/>
  <c r="O26" i="11"/>
  <c r="N26" i="13"/>
  <c r="N26" i="10"/>
  <c r="N20" i="11"/>
  <c r="M20" i="13"/>
  <c r="M20" i="10"/>
  <c r="O2" i="11"/>
  <c r="N2" i="13"/>
  <c r="N2" i="10"/>
  <c r="O21" i="11"/>
  <c r="N21" i="13"/>
  <c r="N21" i="10"/>
  <c r="N11" i="11"/>
  <c r="M11" i="13"/>
  <c r="M11" i="10"/>
  <c r="N27" i="11"/>
  <c r="M27" i="13"/>
  <c r="M27" i="10"/>
  <c r="O5" i="11"/>
  <c r="N5" i="13"/>
  <c r="N5" i="10"/>
  <c r="O28" i="11"/>
  <c r="N28" i="13"/>
  <c r="N28" i="10"/>
  <c r="N31" i="11"/>
  <c r="M31" i="13"/>
  <c r="M31" i="10"/>
  <c r="O8" i="11"/>
  <c r="N8" i="10"/>
  <c r="N8" i="13"/>
  <c r="O29" i="11"/>
  <c r="N29" i="10"/>
  <c r="N29" i="13"/>
  <c r="N25" i="11"/>
  <c r="M25" i="10"/>
  <c r="M25" i="13"/>
  <c r="N4" i="11"/>
  <c r="M4" i="13"/>
  <c r="M4" i="10"/>
  <c r="O34" i="11"/>
  <c r="N34" i="13"/>
  <c r="N34" i="10"/>
  <c r="N36" i="11"/>
  <c r="M36" i="13"/>
  <c r="M36" i="10"/>
  <c r="O13" i="11"/>
  <c r="N13" i="10"/>
  <c r="N13" i="13"/>
  <c r="N3" i="11"/>
  <c r="M3" i="13"/>
  <c r="M3" i="10"/>
  <c r="O6" i="11"/>
  <c r="N6" i="13"/>
  <c r="N6" i="10"/>
  <c r="O30" i="11"/>
  <c r="N30" i="13"/>
  <c r="N30" i="10"/>
  <c r="O12" i="11"/>
  <c r="N12" i="13"/>
  <c r="N12" i="10"/>
  <c r="N33" i="11"/>
  <c r="M33" i="13"/>
  <c r="M33" i="10"/>
  <c r="N7" i="11"/>
  <c r="M7" i="13"/>
  <c r="M7" i="10"/>
  <c r="N18" i="11"/>
  <c r="M18" i="13"/>
  <c r="M18" i="10"/>
  <c r="O10" i="11"/>
  <c r="N10" i="13"/>
  <c r="N10" i="10"/>
  <c r="N15" i="11"/>
  <c r="M15" i="13"/>
  <c r="M15" i="10"/>
  <c r="N19" i="11"/>
  <c r="M19" i="13"/>
  <c r="M19" i="10"/>
  <c r="P17" i="13"/>
  <c r="Q17" i="11"/>
  <c r="P17" i="10"/>
  <c r="O16" i="11"/>
  <c r="N16" i="13"/>
  <c r="N16" i="10"/>
  <c r="N23" i="11"/>
  <c r="M23" i="13"/>
  <c r="M23" i="10"/>
  <c r="O9" i="11"/>
  <c r="N9" i="10"/>
  <c r="N9" i="13"/>
  <c r="N22" i="11"/>
  <c r="M22" i="13"/>
  <c r="M22" i="10"/>
  <c r="O24" i="11"/>
  <c r="N24" i="13"/>
  <c r="N24" i="10"/>
  <c r="P30" i="11" l="1"/>
  <c r="O30" i="13"/>
  <c r="O30" i="10"/>
  <c r="P29" i="11"/>
  <c r="O29" i="13"/>
  <c r="O29" i="10"/>
  <c r="P2" i="11"/>
  <c r="O2" i="10"/>
  <c r="O2" i="13"/>
  <c r="O33" i="11"/>
  <c r="N33" i="13"/>
  <c r="N33" i="10"/>
  <c r="O4" i="11"/>
  <c r="N4" i="10"/>
  <c r="N4" i="13"/>
  <c r="O11" i="11"/>
  <c r="N11" i="10"/>
  <c r="N11" i="13"/>
  <c r="P10" i="11"/>
  <c r="O10" i="13"/>
  <c r="O10" i="10"/>
  <c r="P28" i="11"/>
  <c r="O28" i="13"/>
  <c r="O28" i="10"/>
  <c r="P6" i="11"/>
  <c r="O6" i="13"/>
  <c r="O6" i="10"/>
  <c r="P8" i="11"/>
  <c r="O8" i="13"/>
  <c r="O8" i="10"/>
  <c r="O20" i="11"/>
  <c r="N20" i="13"/>
  <c r="N20" i="10"/>
  <c r="O23" i="11"/>
  <c r="N23" i="10"/>
  <c r="N23" i="13"/>
  <c r="O18" i="11"/>
  <c r="N18" i="13"/>
  <c r="N18" i="10"/>
  <c r="O36" i="11"/>
  <c r="N36" i="13"/>
  <c r="N36" i="10"/>
  <c r="P5" i="11"/>
  <c r="O5" i="13"/>
  <c r="O5" i="10"/>
  <c r="P14" i="13"/>
  <c r="P14" i="10"/>
  <c r="Q14" i="11"/>
  <c r="P13" i="11"/>
  <c r="O13" i="13"/>
  <c r="O13" i="10"/>
  <c r="O19" i="11"/>
  <c r="N19" i="10"/>
  <c r="N19" i="13"/>
  <c r="P16" i="11"/>
  <c r="O16" i="13"/>
  <c r="O16" i="10"/>
  <c r="P12" i="11"/>
  <c r="O12" i="13"/>
  <c r="O12" i="10"/>
  <c r="O25" i="11"/>
  <c r="N25" i="13"/>
  <c r="N25" i="10"/>
  <c r="P21" i="11"/>
  <c r="O21" i="13"/>
  <c r="O21" i="10"/>
  <c r="P24" i="11"/>
  <c r="O24" i="13"/>
  <c r="O24" i="10"/>
  <c r="O35" i="11"/>
  <c r="N35" i="13"/>
  <c r="N35" i="10"/>
  <c r="O22" i="11"/>
  <c r="N22" i="13"/>
  <c r="N22" i="10"/>
  <c r="O15" i="11"/>
  <c r="N15" i="10"/>
  <c r="N15" i="13"/>
  <c r="O3" i="11"/>
  <c r="N3" i="10"/>
  <c r="N3" i="13"/>
  <c r="O31" i="11"/>
  <c r="N31" i="13"/>
  <c r="N31" i="10"/>
  <c r="P26" i="11"/>
  <c r="O26" i="13"/>
  <c r="O26" i="10"/>
  <c r="P9" i="11"/>
  <c r="O9" i="13"/>
  <c r="O9" i="10"/>
  <c r="Q17" i="10"/>
  <c r="R17" i="11"/>
  <c r="Q17" i="13"/>
  <c r="O7" i="11"/>
  <c r="N7" i="10"/>
  <c r="N7" i="13"/>
  <c r="P34" i="11"/>
  <c r="O34" i="13"/>
  <c r="O34" i="10"/>
  <c r="O27" i="11"/>
  <c r="N27" i="13"/>
  <c r="N27" i="10"/>
  <c r="P32" i="11"/>
  <c r="O32" i="10"/>
  <c r="O32" i="13"/>
  <c r="Q34" i="11" l="1"/>
  <c r="P34" i="10"/>
  <c r="P34" i="13"/>
  <c r="P13" i="13"/>
  <c r="P13" i="10"/>
  <c r="Q13" i="11"/>
  <c r="Q6" i="11"/>
  <c r="P6" i="13"/>
  <c r="P6" i="10"/>
  <c r="P30" i="13"/>
  <c r="Q30" i="11"/>
  <c r="P30" i="10"/>
  <c r="P9" i="10"/>
  <c r="P9" i="13"/>
  <c r="Q9" i="11"/>
  <c r="P21" i="13"/>
  <c r="P21" i="10"/>
  <c r="Q21" i="11"/>
  <c r="Q14" i="13"/>
  <c r="Q14" i="10"/>
  <c r="R14" i="11"/>
  <c r="P36" i="11"/>
  <c r="O36" i="13"/>
  <c r="O36" i="10"/>
  <c r="P11" i="11"/>
  <c r="O11" i="13"/>
  <c r="O11" i="10"/>
  <c r="P3" i="11"/>
  <c r="O3" i="13"/>
  <c r="O3" i="10"/>
  <c r="P16" i="10"/>
  <c r="Q16" i="11"/>
  <c r="P16" i="13"/>
  <c r="P20" i="11"/>
  <c r="O20" i="13"/>
  <c r="O20" i="10"/>
  <c r="P2" i="13"/>
  <c r="P2" i="10"/>
  <c r="Q2" i="11"/>
  <c r="P7" i="11"/>
  <c r="O7" i="13"/>
  <c r="O7" i="10"/>
  <c r="P35" i="11"/>
  <c r="O35" i="13"/>
  <c r="O35" i="10"/>
  <c r="P28" i="13"/>
  <c r="P28" i="10"/>
  <c r="Q28" i="11"/>
  <c r="P22" i="11"/>
  <c r="O22" i="13"/>
  <c r="O22" i="10"/>
  <c r="P26" i="13"/>
  <c r="Q26" i="11"/>
  <c r="P26" i="10"/>
  <c r="P25" i="11"/>
  <c r="O25" i="13"/>
  <c r="O25" i="10"/>
  <c r="P18" i="11"/>
  <c r="O18" i="13"/>
  <c r="O18" i="10"/>
  <c r="P27" i="11"/>
  <c r="O27" i="13"/>
  <c r="O27" i="10"/>
  <c r="R17" i="13"/>
  <c r="R17" i="10"/>
  <c r="P15" i="11"/>
  <c r="O15" i="10"/>
  <c r="O15" i="13"/>
  <c r="P19" i="11"/>
  <c r="O19" i="10"/>
  <c r="O19" i="13"/>
  <c r="P8" i="10"/>
  <c r="P8" i="13"/>
  <c r="Q8" i="11"/>
  <c r="P29" i="13"/>
  <c r="Q29" i="11"/>
  <c r="P29" i="10"/>
  <c r="Q24" i="11"/>
  <c r="P24" i="13"/>
  <c r="P24" i="10"/>
  <c r="P5" i="10"/>
  <c r="P5" i="13"/>
  <c r="Q5" i="11"/>
  <c r="P10" i="13"/>
  <c r="P10" i="10"/>
  <c r="Q10" i="11"/>
  <c r="P32" i="13"/>
  <c r="P32" i="10"/>
  <c r="Q32" i="11"/>
  <c r="P4" i="11"/>
  <c r="O4" i="13"/>
  <c r="O4" i="10"/>
  <c r="P31" i="11"/>
  <c r="O31" i="13"/>
  <c r="O31" i="10"/>
  <c r="P12" i="10"/>
  <c r="P12" i="13"/>
  <c r="Q12" i="11"/>
  <c r="P23" i="11"/>
  <c r="O23" i="13"/>
  <c r="O23" i="10"/>
  <c r="P33" i="11"/>
  <c r="O33" i="13"/>
  <c r="O33" i="10"/>
  <c r="R32" i="11" l="1"/>
  <c r="Q32" i="10"/>
  <c r="Q32" i="13"/>
  <c r="Q22" i="11"/>
  <c r="P22" i="13"/>
  <c r="P22" i="10"/>
  <c r="P11" i="13"/>
  <c r="Q11" i="11"/>
  <c r="P11" i="10"/>
  <c r="R34" i="11"/>
  <c r="Q34" i="10"/>
  <c r="Q34" i="13"/>
  <c r="Q28" i="13"/>
  <c r="R28" i="11"/>
  <c r="Q28" i="10"/>
  <c r="P7" i="13"/>
  <c r="P7" i="10"/>
  <c r="Q7" i="11"/>
  <c r="Q16" i="10"/>
  <c r="R16" i="11"/>
  <c r="Q16" i="13"/>
  <c r="Q2" i="10"/>
  <c r="Q2" i="13"/>
  <c r="R2" i="11"/>
  <c r="R9" i="11"/>
  <c r="Q9" i="13"/>
  <c r="Q9" i="10"/>
  <c r="Q6" i="13"/>
  <c r="Q6" i="10"/>
  <c r="R6" i="11"/>
  <c r="P33" i="13"/>
  <c r="Q33" i="11"/>
  <c r="P33" i="10"/>
  <c r="Q10" i="13"/>
  <c r="R10" i="11"/>
  <c r="Q10" i="10"/>
  <c r="Q24" i="13"/>
  <c r="R24" i="11"/>
  <c r="Q24" i="10"/>
  <c r="P36" i="13"/>
  <c r="P36" i="10"/>
  <c r="Q36" i="11"/>
  <c r="Q13" i="13"/>
  <c r="R13" i="11"/>
  <c r="Q13" i="10"/>
  <c r="P25" i="13"/>
  <c r="P25" i="10"/>
  <c r="Q25" i="11"/>
  <c r="P27" i="13"/>
  <c r="Q27" i="11"/>
  <c r="P27" i="10"/>
  <c r="R14" i="10"/>
  <c r="R14" i="13"/>
  <c r="R29" i="11"/>
  <c r="Q29" i="10"/>
  <c r="Q29" i="13"/>
  <c r="P3" i="13"/>
  <c r="Q3" i="11"/>
  <c r="P3" i="10"/>
  <c r="P31" i="13"/>
  <c r="Q31" i="11"/>
  <c r="P31" i="10"/>
  <c r="P19" i="13"/>
  <c r="P19" i="10"/>
  <c r="Q19" i="11"/>
  <c r="P23" i="13"/>
  <c r="P23" i="10"/>
  <c r="Q23" i="11"/>
  <c r="Q5" i="13"/>
  <c r="Q5" i="10"/>
  <c r="R5" i="11"/>
  <c r="P35" i="13"/>
  <c r="P35" i="10"/>
  <c r="Q35" i="11"/>
  <c r="Q30" i="13"/>
  <c r="R30" i="11"/>
  <c r="Q30" i="10"/>
  <c r="Q26" i="13"/>
  <c r="Q26" i="10"/>
  <c r="R26" i="11"/>
  <c r="Q12" i="13"/>
  <c r="R12" i="11"/>
  <c r="Q12" i="10"/>
  <c r="P4" i="10"/>
  <c r="P4" i="13"/>
  <c r="Q4" i="11"/>
  <c r="Q8" i="13"/>
  <c r="Q8" i="10"/>
  <c r="R8" i="11"/>
  <c r="P15" i="13"/>
  <c r="Q15" i="11"/>
  <c r="P15" i="10"/>
  <c r="P18" i="13"/>
  <c r="Q18" i="11"/>
  <c r="P18" i="10"/>
  <c r="P20" i="13"/>
  <c r="P20" i="10"/>
  <c r="Q20" i="11"/>
  <c r="Q21" i="13"/>
  <c r="Q21" i="10"/>
  <c r="R21" i="11"/>
  <c r="R9" i="10" l="1"/>
  <c r="R9" i="13"/>
  <c r="R32" i="13"/>
  <c r="R32" i="10"/>
  <c r="R26" i="10"/>
  <c r="R26" i="13"/>
  <c r="Q25" i="10"/>
  <c r="Q25" i="13"/>
  <c r="R25" i="11"/>
  <c r="Q33" i="13"/>
  <c r="R33" i="11"/>
  <c r="Q33" i="10"/>
  <c r="R2" i="13"/>
  <c r="R2" i="10"/>
  <c r="R11" i="11"/>
  <c r="Q11" i="13"/>
  <c r="Q11" i="10"/>
  <c r="R19" i="11"/>
  <c r="Q19" i="13"/>
  <c r="Q19" i="10"/>
  <c r="R29" i="10"/>
  <c r="R29" i="13"/>
  <c r="R24" i="13"/>
  <c r="R24" i="10"/>
  <c r="R6" i="10"/>
  <c r="R6" i="13"/>
  <c r="R28" i="13"/>
  <c r="R28" i="10"/>
  <c r="Q4" i="13"/>
  <c r="Q4" i="10"/>
  <c r="R4" i="11"/>
  <c r="R21" i="13"/>
  <c r="R21" i="10"/>
  <c r="R30" i="13"/>
  <c r="R30" i="10"/>
  <c r="R23" i="11"/>
  <c r="Q23" i="13"/>
  <c r="Q23" i="10"/>
  <c r="R13" i="13"/>
  <c r="R13" i="10"/>
  <c r="R16" i="13"/>
  <c r="R16" i="10"/>
  <c r="Q22" i="13"/>
  <c r="R22" i="11"/>
  <c r="Q22" i="10"/>
  <c r="R8" i="13"/>
  <c r="R8" i="10"/>
  <c r="R5" i="13"/>
  <c r="R5" i="10"/>
  <c r="R31" i="11"/>
  <c r="Q31" i="10"/>
  <c r="Q31" i="13"/>
  <c r="R10" i="10"/>
  <c r="R10" i="13"/>
  <c r="Q18" i="13"/>
  <c r="Q18" i="10"/>
  <c r="R18" i="11"/>
  <c r="R15" i="11"/>
  <c r="Q15" i="10"/>
  <c r="Q15" i="13"/>
  <c r="Q20" i="13"/>
  <c r="R20" i="11"/>
  <c r="Q20" i="10"/>
  <c r="R12" i="10"/>
  <c r="R12" i="13"/>
  <c r="R35" i="11"/>
  <c r="Q35" i="13"/>
  <c r="Q35" i="10"/>
  <c r="R3" i="11"/>
  <c r="Q3" i="10"/>
  <c r="Q3" i="13"/>
  <c r="R27" i="11"/>
  <c r="Q27" i="10"/>
  <c r="Q27" i="13"/>
  <c r="Q36" i="13"/>
  <c r="R36" i="11"/>
  <c r="Q36" i="10"/>
  <c r="R7" i="11"/>
  <c r="Q7" i="10"/>
  <c r="Q7" i="13"/>
  <c r="R34" i="10"/>
  <c r="R34" i="13"/>
  <c r="R18" i="13" l="1"/>
  <c r="R18" i="10"/>
  <c r="R25" i="13"/>
  <c r="R25" i="10"/>
  <c r="R27" i="13"/>
  <c r="R27" i="10"/>
  <c r="R4" i="10"/>
  <c r="R4" i="13"/>
  <c r="R11" i="10"/>
  <c r="R11" i="13"/>
  <c r="R7" i="10"/>
  <c r="R7" i="13"/>
  <c r="R20" i="10"/>
  <c r="R20" i="13"/>
  <c r="R36" i="10"/>
  <c r="R36" i="13"/>
  <c r="R22" i="10"/>
  <c r="R22" i="13"/>
  <c r="R23" i="13"/>
  <c r="R23" i="10"/>
  <c r="R33" i="13"/>
  <c r="R33" i="10"/>
  <c r="R3" i="10"/>
  <c r="R3" i="13"/>
  <c r="R35" i="13"/>
  <c r="R35" i="10"/>
  <c r="R15" i="13"/>
  <c r="R15" i="10"/>
  <c r="R31" i="13"/>
  <c r="R31" i="10"/>
  <c r="R19" i="13"/>
  <c r="R19" i="10"/>
</calcChain>
</file>

<file path=xl/sharedStrings.xml><?xml version="1.0" encoding="utf-8"?>
<sst xmlns="http://schemas.openxmlformats.org/spreadsheetml/2006/main" count="6069" uniqueCount="428">
  <si>
    <t>A</t>
  </si>
  <si>
    <t>B</t>
  </si>
  <si>
    <t>2018</t>
  </si>
  <si>
    <t>2019</t>
  </si>
  <si>
    <t>Papua</t>
  </si>
  <si>
    <t>DKI Jakarta</t>
  </si>
  <si>
    <t>Jawa Barat</t>
  </si>
  <si>
    <t xml:space="preserve">Gorontalo </t>
  </si>
  <si>
    <t>Sulawesi Barat</t>
  </si>
  <si>
    <t>Jawa Tengah</t>
  </si>
  <si>
    <t>Kepulauan Riau</t>
  </si>
  <si>
    <t>Sumatera Utara</t>
  </si>
  <si>
    <t xml:space="preserve">Aceh </t>
  </si>
  <si>
    <t>Sumatera Barat</t>
  </si>
  <si>
    <t xml:space="preserve">Riau </t>
  </si>
  <si>
    <t xml:space="preserve">Jambi </t>
  </si>
  <si>
    <t>Sumatera Selatan</t>
  </si>
  <si>
    <t xml:space="preserve">Bengkulu </t>
  </si>
  <si>
    <t xml:space="preserve">Lampung </t>
  </si>
  <si>
    <t>D.I. Yogyakarta</t>
  </si>
  <si>
    <t>Jawa Timur</t>
  </si>
  <si>
    <t xml:space="preserve">Banten </t>
  </si>
  <si>
    <t xml:space="preserve">Bali </t>
  </si>
  <si>
    <t>Kalimantan Barat</t>
  </si>
  <si>
    <t>Kalimantan Tengah</t>
  </si>
  <si>
    <t>Kalimantan Selatan</t>
  </si>
  <si>
    <t>Kalimantan Timur</t>
  </si>
  <si>
    <t xml:space="preserve">Maluku </t>
  </si>
  <si>
    <t>Maluku Utara</t>
  </si>
  <si>
    <t>Papua Barat</t>
  </si>
  <si>
    <t>Kalimantan Utara</t>
  </si>
  <si>
    <t>Sulawesi Utara</t>
  </si>
  <si>
    <t>Sulawesi Tengah</t>
  </si>
  <si>
    <t>Sulawesi Selatan</t>
  </si>
  <si>
    <t>Sulawesi Tenggara</t>
  </si>
  <si>
    <t>Kepulauan Bangka Belitung</t>
  </si>
  <si>
    <t>Nusa Tenggara Barat</t>
  </si>
  <si>
    <t>Nusa Tenggara Timur</t>
  </si>
  <si>
    <t>Rata-rata/avg</t>
  </si>
  <si>
    <t>www.bps.go.</t>
  </si>
  <si>
    <t>2020</t>
  </si>
  <si>
    <t>2016</t>
  </si>
  <si>
    <t>2017</t>
  </si>
  <si>
    <t>www.bps.</t>
  </si>
  <si>
    <t>2015</t>
  </si>
  <si>
    <t>2014</t>
  </si>
  <si>
    <t>2013</t>
  </si>
  <si>
    <t>2012</t>
  </si>
  <si>
    <t>2011</t>
  </si>
  <si>
    <t>2010</t>
  </si>
  <si>
    <t>2009</t>
  </si>
  <si>
    <t>bps.go.</t>
  </si>
  <si>
    <t>2008</t>
  </si>
  <si>
    <t>2007</t>
  </si>
  <si>
    <t>2006</t>
  </si>
  <si>
    <t>2005</t>
  </si>
  <si>
    <t>-</t>
  </si>
  <si>
    <t>Provinsi</t>
  </si>
  <si>
    <t>Pulau</t>
  </si>
  <si>
    <t>BURUH/KARYAWAN/PEGAWAI/EMPLOYEE</t>
  </si>
  <si>
    <r>
      <t>PEKERJA*)</t>
    </r>
    <r>
      <rPr>
        <b/>
        <sz val="11"/>
        <color theme="0"/>
        <rFont val="游ゴシック"/>
        <family val="2"/>
        <scheme val="minor"/>
      </rPr>
      <t>Pekerja terdiri atas buruh/karyawan/pegawai, pekerja bebas di pertanian dan pekerja bebas di nonpertanian</t>
    </r>
  </si>
  <si>
    <t xml:space="preserve">Sumatera </t>
  </si>
  <si>
    <t>Jawa</t>
  </si>
  <si>
    <t>Balinusra</t>
  </si>
  <si>
    <t>Kalimantan</t>
  </si>
  <si>
    <t>Sulampua</t>
  </si>
  <si>
    <t>Nasional</t>
  </si>
  <si>
    <t>PEKERJA*)Pekerja terdiri atas buruh/karyawan/pegawai, pekerja bebas di pertanian dan pekerja bebas di nonpertanian</t>
  </si>
  <si>
    <t>Row Labels</t>
  </si>
  <si>
    <t>Grand Total</t>
  </si>
  <si>
    <t>Average of 2005</t>
  </si>
  <si>
    <t>Average of 2006</t>
  </si>
  <si>
    <t>Average of 2007</t>
  </si>
  <si>
    <t>Average of 2008</t>
  </si>
  <si>
    <t>Average of 2009</t>
  </si>
  <si>
    <t>Average of 2010</t>
  </si>
  <si>
    <t>Average of 2011</t>
  </si>
  <si>
    <t>Average of 2012</t>
  </si>
  <si>
    <t>Average of 2013</t>
  </si>
  <si>
    <t>Average of 2014</t>
  </si>
  <si>
    <t>Average of 2015</t>
  </si>
  <si>
    <t>Average of 2016</t>
  </si>
  <si>
    <t>Average of 2017</t>
  </si>
  <si>
    <t>Average of 2018</t>
  </si>
  <si>
    <t>Average of 2019</t>
  </si>
  <si>
    <t>Average of 2020</t>
  </si>
  <si>
    <t>Region</t>
  </si>
  <si>
    <t>Province</t>
  </si>
  <si>
    <t>SUMATERA</t>
  </si>
  <si>
    <t>Aceh</t>
  </si>
  <si>
    <t>North Sumatera</t>
  </si>
  <si>
    <t>West Sumatera</t>
  </si>
  <si>
    <t>Riau</t>
  </si>
  <si>
    <t>Jambi</t>
  </si>
  <si>
    <t>Bengkulu</t>
  </si>
  <si>
    <t>South Sumatera</t>
  </si>
  <si>
    <t>Bangka Belitung</t>
  </si>
  <si>
    <t>Lampung</t>
  </si>
  <si>
    <t>JAWA</t>
  </si>
  <si>
    <t>Jakarta</t>
  </si>
  <si>
    <t>Banten</t>
  </si>
  <si>
    <t>West Java</t>
  </si>
  <si>
    <t>Central Java</t>
  </si>
  <si>
    <t>Yogyakarta</t>
  </si>
  <si>
    <t>East Java</t>
  </si>
  <si>
    <t>BALNUSTRA</t>
  </si>
  <si>
    <t>Bali</t>
  </si>
  <si>
    <t>West Nusa Tenggara</t>
  </si>
  <si>
    <t>East Nusa Tenggara</t>
  </si>
  <si>
    <t>KALIMANTAN</t>
  </si>
  <si>
    <t>West Kalimantan</t>
  </si>
  <si>
    <t>Central Kalimantan</t>
  </si>
  <si>
    <t>South Kalimantan</t>
  </si>
  <si>
    <t>East Kalimantan</t>
  </si>
  <si>
    <t>North Kalimantan</t>
  </si>
  <si>
    <t>SULAWESI</t>
  </si>
  <si>
    <t>North Sulawesi</t>
  </si>
  <si>
    <t>Central Sulawesi</t>
  </si>
  <si>
    <t>South Sulawesi</t>
  </si>
  <si>
    <t>Southeast Sulawesi</t>
  </si>
  <si>
    <t>Gorontalo</t>
  </si>
  <si>
    <t>MAPUA</t>
  </si>
  <si>
    <t>Maluku</t>
  </si>
  <si>
    <t>North Maluku</t>
  </si>
  <si>
    <t>West Papua</t>
  </si>
  <si>
    <t>West Sulawesi</t>
  </si>
  <si>
    <t>Province</t>
    <phoneticPr fontId="3"/>
  </si>
  <si>
    <t>Aceh</t>
    <phoneticPr fontId="3"/>
  </si>
  <si>
    <t>North Sumatera</t>
    <phoneticPr fontId="3"/>
  </si>
  <si>
    <t>West Sumatera</t>
    <phoneticPr fontId="3"/>
  </si>
  <si>
    <t>Riau</t>
    <phoneticPr fontId="3"/>
  </si>
  <si>
    <t>Jambi</t>
    <phoneticPr fontId="3"/>
  </si>
  <si>
    <t>South Sumatera</t>
    <phoneticPr fontId="3"/>
  </si>
  <si>
    <t>Bengkulu</t>
    <phoneticPr fontId="3"/>
  </si>
  <si>
    <t>Lampung</t>
    <phoneticPr fontId="3"/>
  </si>
  <si>
    <t>Bangka Belitung</t>
    <phoneticPr fontId="3"/>
  </si>
  <si>
    <t>Riau Islands</t>
  </si>
  <si>
    <t>Riau Islands</t>
    <phoneticPr fontId="3"/>
  </si>
  <si>
    <t>Jakarta</t>
    <phoneticPr fontId="3"/>
  </si>
  <si>
    <t>West Java</t>
    <phoneticPr fontId="3"/>
  </si>
  <si>
    <t>Central Java</t>
    <phoneticPr fontId="3"/>
  </si>
  <si>
    <t>Yogyakarta</t>
    <phoneticPr fontId="3"/>
  </si>
  <si>
    <t>East Java</t>
    <phoneticPr fontId="3"/>
  </si>
  <si>
    <t>Banten</t>
    <phoneticPr fontId="3"/>
  </si>
  <si>
    <t>Bali</t>
    <phoneticPr fontId="3"/>
  </si>
  <si>
    <t>West Nusa Tenggara</t>
    <phoneticPr fontId="3"/>
  </si>
  <si>
    <t>East Nusa Tenggara</t>
    <phoneticPr fontId="3"/>
  </si>
  <si>
    <t>Gorontalo</t>
    <phoneticPr fontId="3"/>
  </si>
  <si>
    <t>West Sulawesi</t>
    <phoneticPr fontId="3"/>
  </si>
  <si>
    <t>Maluku</t>
    <phoneticPr fontId="3"/>
  </si>
  <si>
    <t>North Maluku</t>
    <phoneticPr fontId="3"/>
  </si>
  <si>
    <t>West Papua</t>
    <phoneticPr fontId="3"/>
  </si>
  <si>
    <t>Papua</t>
    <phoneticPr fontId="3"/>
  </si>
  <si>
    <t>National</t>
  </si>
  <si>
    <t>National</t>
    <phoneticPr fontId="3"/>
  </si>
  <si>
    <t>INDONESIA</t>
  </si>
  <si>
    <t>INDONESIA</t>
    <phoneticPr fontId="3"/>
  </si>
  <si>
    <t>Tabel 1. PRODUK DOMESTIK REGIONAL BRUTO ATAS DASAR HARGA KONSTAN (Juta Rupiah)</t>
  </si>
  <si>
    <t>Kembali ke Indeks</t>
  </si>
  <si>
    <t>WILAYAH</t>
  </si>
  <si>
    <t>PROVINSI</t>
  </si>
  <si>
    <t>LAPANGAN USAHA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</si>
  <si>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</si>
  <si>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</si>
  <si>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</si>
  <si>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</si>
  <si>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</si>
  <si>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</si>
  <si>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</si>
  <si>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</si>
  <si>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</si>
  <si>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</si>
  <si>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</si>
  <si>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</si>
  <si>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</si>
  <si>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</si>
  <si>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</si>
  <si>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</si>
  <si>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</si>
  <si>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</si>
  <si>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</si>
  <si>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</si>
  <si>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</si>
  <si>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</si>
  <si>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</si>
  <si>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</si>
  <si>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</si>
  <si>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</si>
  <si>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</si>
  <si>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</si>
  <si>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</si>
  <si>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</si>
  <si>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</si>
  <si>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</si>
  <si>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</si>
  <si>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</si>
  <si>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</si>
  <si>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</si>
  <si>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</si>
  <si>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</si>
  <si>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</si>
  <si>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</si>
  <si>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Q1 2020</t>
  </si>
  <si>
    <t>Q2 2020</t>
  </si>
  <si>
    <t>Q3 2020</t>
  </si>
  <si>
    <t>Q4 2020</t>
  </si>
  <si>
    <t>I SUMATERA</t>
  </si>
  <si>
    <t>01 NAD</t>
  </si>
  <si>
    <t>1. Pertanian, Kehutanan, dan Perikanan</t>
  </si>
  <si>
    <t xml:space="preserve">2. Pertambangan dan Penggalian </t>
  </si>
  <si>
    <t>3. Industri Pengolahan</t>
  </si>
  <si>
    <t>4. Pengadaan Listrik dan Gas</t>
  </si>
  <si>
    <t>5. Pengadaan Air, Pengelolaan Sampah, Limbah, dan Daur Ulang</t>
  </si>
  <si>
    <t>6. Konstruksi</t>
  </si>
  <si>
    <t>7. Perdagangan Besar dan Eceran, dan Reparasi Mobil dan Sepeda Motor</t>
  </si>
  <si>
    <t xml:space="preserve">8. Transportasi dan Pergudangan </t>
  </si>
  <si>
    <t>9. Penyediaan Akomodasi dan Makan Minum</t>
  </si>
  <si>
    <t>10. Informasi dan Komunikasi</t>
  </si>
  <si>
    <t>11.Jasa Keuangan dan Asuransi</t>
  </si>
  <si>
    <t>12. Real Estate</t>
  </si>
  <si>
    <t>13. Jasa Perusahaan</t>
  </si>
  <si>
    <t>14.Administrasi Pemerintahan, Pertahanan dan Jaminan Sosial Wajib</t>
  </si>
  <si>
    <t>15. Jasa Pendidikan</t>
  </si>
  <si>
    <t>16. Jasa Kesehatan dan Kegiatan Sosial</t>
  </si>
  <si>
    <t>17 Jasa lainnya</t>
  </si>
  <si>
    <t xml:space="preserve"> PRODUK DOMESTIK REGIONAL BRUTO</t>
  </si>
  <si>
    <t>02 SUMUT</t>
  </si>
  <si>
    <t>03 SUMBAR</t>
  </si>
  <si>
    <t>04 RIAU</t>
  </si>
  <si>
    <t>05 JAMBI</t>
  </si>
  <si>
    <t>06 SUMSEL</t>
  </si>
  <si>
    <t>07 BENGKULU</t>
  </si>
  <si>
    <t>08 LAMPUNG</t>
  </si>
  <si>
    <t>09 BABEL</t>
  </si>
  <si>
    <t>10 KEPRI</t>
  </si>
  <si>
    <t>V JAKARTA</t>
  </si>
  <si>
    <t>11 DKI JAKARTA</t>
  </si>
  <si>
    <t>II JAWA</t>
  </si>
  <si>
    <t>12 JABAR</t>
  </si>
  <si>
    <t>13 JATENG</t>
  </si>
  <si>
    <t>14 DIY</t>
  </si>
  <si>
    <t>15 JATIM</t>
  </si>
  <si>
    <t>16 BANTEN</t>
  </si>
  <si>
    <t>VI BALNUSTRA</t>
  </si>
  <si>
    <t>17 BALI</t>
  </si>
  <si>
    <t>18 NTB</t>
  </si>
  <si>
    <t>19 NTT</t>
  </si>
  <si>
    <t>III KALIMANTAN</t>
  </si>
  <si>
    <t>20 KALBAR</t>
  </si>
  <si>
    <t>21 KALTENG</t>
  </si>
  <si>
    <t>22 KALSEL</t>
  </si>
  <si>
    <t>23 KALTIM</t>
  </si>
  <si>
    <t>24 KALTARA</t>
  </si>
  <si>
    <t>IX SULAWESI</t>
  </si>
  <si>
    <t>25 SULUT</t>
  </si>
  <si>
    <t>26 SULTENG</t>
  </si>
  <si>
    <t>27 SULSEL</t>
  </si>
  <si>
    <t>28 SULTRA</t>
  </si>
  <si>
    <t>29 GORONTALO</t>
  </si>
  <si>
    <t>30 SULBAR</t>
  </si>
  <si>
    <t>X MAPUA</t>
  </si>
  <si>
    <t>31 MALUKU</t>
  </si>
  <si>
    <t>32 MALUT</t>
  </si>
  <si>
    <t>33 PAPUA BARAT</t>
  </si>
  <si>
    <t>34 PAPUA</t>
  </si>
  <si>
    <t>NASIONAL (rilis BPS)</t>
  </si>
  <si>
    <t>Juta Rupiah</t>
  </si>
  <si>
    <t>Sum of Q1 2010</t>
  </si>
  <si>
    <t>Sum of Q2 2010</t>
  </si>
  <si>
    <t>Sum of Q3 2010</t>
  </si>
  <si>
    <t>Sum of Q4 2010</t>
  </si>
  <si>
    <t>Sum of Q1 2011</t>
  </si>
  <si>
    <t>Sum of Q2 2011</t>
  </si>
  <si>
    <t>Sum of Q3 2011</t>
  </si>
  <si>
    <t>Sum of Q4 2011</t>
  </si>
  <si>
    <t>Sum of Q1 2012</t>
  </si>
  <si>
    <t>Sum of Q2 2012</t>
  </si>
  <si>
    <t>Sum of Q3 2012</t>
  </si>
  <si>
    <t>Sum of Q4 2012</t>
  </si>
  <si>
    <t>Sum of Q1 2013</t>
  </si>
  <si>
    <t>Sum of Q2 2013</t>
  </si>
  <si>
    <t>Sum of Q3 2013</t>
  </si>
  <si>
    <t>Sum of Q4 2013</t>
  </si>
  <si>
    <t>Sum of Q1 2014</t>
  </si>
  <si>
    <t>Sum of Q2 2014</t>
  </si>
  <si>
    <t>Sum of Q3 2014</t>
  </si>
  <si>
    <t>Sum of Q4 2014</t>
  </si>
  <si>
    <t>Sum of Q1 2015</t>
  </si>
  <si>
    <t>Sum of Q2 2015</t>
  </si>
  <si>
    <t>Sum of Q3 2015</t>
  </si>
  <si>
    <t>Sum of Q4 2015</t>
  </si>
  <si>
    <t>Sum of Q1 2016</t>
  </si>
  <si>
    <t>Sum of Q2 2016</t>
  </si>
  <si>
    <t>Sum of Q3 2016</t>
  </si>
  <si>
    <t>Sum of Q4 2016</t>
  </si>
  <si>
    <t>Sum of Q1 2017</t>
  </si>
  <si>
    <t>Sum of Q2 2017</t>
  </si>
  <si>
    <t>Sum of Q3 2017</t>
  </si>
  <si>
    <t>Sum of Q4 2017</t>
  </si>
  <si>
    <t>Sum of Q1 2018</t>
  </si>
  <si>
    <t>Sum of Q2 2018</t>
  </si>
  <si>
    <t>Sum of Q3 2018</t>
  </si>
  <si>
    <t>Sum of Q4 2018</t>
  </si>
  <si>
    <t>Sum of Q1 2019</t>
  </si>
  <si>
    <t>Sum of Q2 2019</t>
  </si>
  <si>
    <t>Sum of Q3 2019</t>
  </si>
  <si>
    <t>Sum of Q4 2019</t>
  </si>
  <si>
    <t>Sum of Q1 2020</t>
  </si>
  <si>
    <t>Sum of Q2 2020</t>
  </si>
  <si>
    <t>Sum of Q3 2020</t>
  </si>
  <si>
    <t>Sum of Q4 2020</t>
  </si>
  <si>
    <t>Industri Pengoalahan</t>
  </si>
  <si>
    <t>Pertambangan</t>
  </si>
  <si>
    <r>
      <rPr>
        <b/>
        <sz val="8"/>
        <color theme="1"/>
        <rFont val="Andale WT"/>
        <family val="2"/>
      </rPr>
      <t>Tanaman Pangan, Perkebunan, dan Peternakan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Food Crops, Plantation, and Livestock</t>
    </r>
  </si>
  <si>
    <r>
      <rPr>
        <b/>
        <sz val="8"/>
        <color theme="1"/>
        <rFont val="Andale WT"/>
        <family val="2"/>
      </rPr>
      <t>Kehutanan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Forestry</t>
    </r>
  </si>
  <si>
    <r>
      <rPr>
        <b/>
        <sz val="8"/>
        <color theme="1"/>
        <rFont val="Andale WT"/>
        <family val="2"/>
      </rPr>
      <t>Perikanan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Fishery</t>
    </r>
  </si>
  <si>
    <r>
      <rPr>
        <b/>
        <sz val="8"/>
        <color theme="1"/>
        <rFont val="Andale WT"/>
        <family val="2"/>
      </rPr>
      <t>Pertambangan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Mining</t>
    </r>
  </si>
  <si>
    <r>
      <rPr>
        <b/>
        <sz val="8"/>
        <color theme="1"/>
        <rFont val="Andale WT"/>
        <family val="2"/>
      </rPr>
      <t>Industri Makanan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Food Industry</t>
    </r>
  </si>
  <si>
    <r>
      <rPr>
        <b/>
        <sz val="8"/>
        <color theme="1"/>
        <rFont val="Andale WT"/>
        <family val="2"/>
      </rPr>
      <t>Industri Kayu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Wood Industry</t>
    </r>
  </si>
  <si>
    <r>
      <rPr>
        <b/>
        <sz val="8"/>
        <color theme="1"/>
        <rFont val="Andale WT"/>
        <family val="2"/>
      </rPr>
      <t>Industri Kimia Dan Farmasi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Chemical and Pharmaceutical Industry</t>
    </r>
  </si>
  <si>
    <r>
      <rPr>
        <b/>
        <sz val="8"/>
        <color theme="1"/>
        <rFont val="Andale WT"/>
        <family val="2"/>
      </rPr>
      <t>Industri Kertas dan Percetakan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Paper and Printing Industry</t>
    </r>
  </si>
  <si>
    <r>
      <rPr>
        <b/>
        <sz val="8"/>
        <color theme="1"/>
        <rFont val="Andale WT"/>
        <family val="2"/>
      </rPr>
      <t>Industri Karet dan Plastik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Rubber and Plastic Industry</t>
    </r>
  </si>
  <si>
    <r>
      <rPr>
        <b/>
        <sz val="8"/>
        <color theme="1"/>
        <rFont val="Andale WT"/>
        <family val="2"/>
      </rPr>
      <t>Industri Mineral Non Logam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Non Metallic Mineral Industry</t>
    </r>
  </si>
  <si>
    <r>
      <rPr>
        <b/>
        <sz val="8"/>
        <color theme="1"/>
        <rFont val="Andale WT"/>
        <family val="2"/>
      </rPr>
      <t>Industri Logam Dasar, Barang Logam, Bukan Mesin dan Peralatannya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Metal Industry not Machinery &amp; Electronic Industry</t>
    </r>
  </si>
  <si>
    <r>
      <rPr>
        <b/>
        <sz val="8"/>
        <color theme="1"/>
        <rFont val="Andale WT"/>
        <family val="2"/>
      </rPr>
      <t>Industri  Mesin, Elektronik, Instrumen Kedokteran, Peralatan Listrik, Presisi, Optik dan Jam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Medical Preci. &amp; Optical Instru, Watches &amp; Clock, Machinary, and Electronic Industry</t>
    </r>
  </si>
  <si>
    <r>
      <rPr>
        <b/>
        <sz val="8"/>
        <color theme="1"/>
        <rFont val="Andale WT"/>
        <family val="2"/>
      </rPr>
      <t>Industri Lainnya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Other Industry</t>
    </r>
  </si>
  <si>
    <r>
      <rPr>
        <b/>
        <sz val="8"/>
        <color theme="1"/>
        <rFont val="Andale WT"/>
        <family val="2"/>
      </rPr>
      <t>Listrik, Gas dan Air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Electricity, Gas &amp; Water Supply</t>
    </r>
  </si>
  <si>
    <r>
      <rPr>
        <b/>
        <sz val="8"/>
        <color theme="1"/>
        <rFont val="Andale WT"/>
        <family val="2"/>
      </rPr>
      <t>Konstruksi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Construction</t>
    </r>
  </si>
  <si>
    <r>
      <rPr>
        <b/>
        <sz val="8"/>
        <color theme="1"/>
        <rFont val="Andale WT"/>
        <family val="2"/>
      </rPr>
      <t>Perdagangan dan Reparasi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Trade &amp; Repair</t>
    </r>
  </si>
  <si>
    <r>
      <rPr>
        <b/>
        <sz val="8"/>
        <color theme="1"/>
        <rFont val="Andale WT"/>
        <family val="2"/>
      </rPr>
      <t>Hotel dan Restoran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Hotel &amp; Restaurant</t>
    </r>
  </si>
  <si>
    <r>
      <rPr>
        <b/>
        <sz val="8"/>
        <color theme="1"/>
        <rFont val="Andale WT"/>
        <family val="2"/>
      </rPr>
      <t>Transportasi, Gudang dan Telekomunikasi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Transport, Storage &amp; Communication</t>
    </r>
  </si>
  <si>
    <r>
      <rPr>
        <b/>
        <sz val="8"/>
        <color theme="1"/>
        <rFont val="Andale WT"/>
        <family val="2"/>
      </rPr>
      <t>Jasa Lainnya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Other Services</t>
    </r>
  </si>
  <si>
    <r>
      <rPr>
        <b/>
        <sz val="8"/>
        <color theme="1"/>
        <rFont val="Andale WT"/>
        <family val="2"/>
      </rPr>
      <t>Perumahan, Kawasan Industri dan Perkantoran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Real Estate, Ind. Estate &amp; Business Activities</t>
    </r>
  </si>
  <si>
    <r>
      <rPr>
        <b/>
        <sz val="8"/>
        <color theme="1"/>
        <rFont val="Andale WT"/>
        <family val="2"/>
      </rPr>
      <t>Industri Tekstil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Textile Industry</t>
    </r>
  </si>
  <si>
    <r>
      <rPr>
        <b/>
        <sz val="8"/>
        <color theme="1"/>
        <rFont val="Andale WT"/>
        <family val="2"/>
      </rPr>
      <t>Industri Barang dari Kulit dan Alas Kaki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Leather Goods &amp; Footwear Industry</t>
    </r>
  </si>
  <si>
    <r>
      <rPr>
        <b/>
        <sz val="8"/>
        <color theme="1"/>
        <rFont val="Andale WT"/>
        <family val="2"/>
      </rPr>
      <t>Industri Kendaraan Bermotor dan Alat Transportasi Lain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Motor Vehicles &amp; Other Transport Equip. Industry</t>
    </r>
  </si>
  <si>
    <t>US$ Ribu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</si>
  <si>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</si>
  <si>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</si>
  <si>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</si>
  <si>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</si>
  <si>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</si>
  <si>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</si>
  <si>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</si>
  <si>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</si>
  <si>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BANGKA BELITUNG</t>
  </si>
  <si>
    <t>KEPULAUAN RIAU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</si>
  <si>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</si>
  <si>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</si>
  <si>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</si>
  <si>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</si>
  <si>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</si>
  <si>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</si>
  <si>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</si>
  <si>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NTB</t>
  </si>
  <si>
    <t>NTT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</si>
  <si>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</si>
  <si>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</si>
  <si>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</si>
  <si>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</si>
  <si>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</si>
  <si>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</si>
  <si>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</si>
  <si>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</si>
  <si>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</si>
  <si>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</si>
  <si>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</si>
  <si>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</si>
  <si>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</si>
  <si>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</si>
  <si>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</t>
  </si>
  <si>
    <t>Wilayah</t>
  </si>
  <si>
    <t>BALINUSRA</t>
  </si>
  <si>
    <r>
      <t>Industri Kimia Dan Farmasi</t>
    </r>
    <r>
      <rPr>
        <b/>
        <sz val="8"/>
        <color theme="1"/>
        <rFont val="Andale WT"/>
        <family val="2"/>
      </rPr>
      <t xml:space="preserve"> / </t>
    </r>
    <r>
      <rPr>
        <b/>
        <i/>
        <sz val="8"/>
        <color theme="1"/>
        <rFont val="Andale WT"/>
        <family val="2"/>
      </rPr>
      <t>Chemical and Pharmaceutical Industry</t>
    </r>
  </si>
  <si>
    <t>Subsektor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</si>
  <si>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</si>
  <si>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</si>
  <si>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</si>
  <si>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</si>
  <si>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</si>
  <si>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</si>
  <si>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</si>
  <si>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</si>
  <si>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</si>
  <si>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</si>
  <si>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</si>
  <si>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</si>
  <si>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Sum of 2020</t>
  </si>
  <si>
    <t>SULAMPUA</t>
  </si>
  <si>
    <t>PMA (US$ Ribu)</t>
  </si>
  <si>
    <t>PDRB TOTAL</t>
  </si>
  <si>
    <t>TAMBANG</t>
  </si>
  <si>
    <t>INDUSTRI</t>
  </si>
  <si>
    <t>%industri</t>
  </si>
  <si>
    <t>%tambang</t>
  </si>
  <si>
    <t>Industri Pengolahan</t>
  </si>
  <si>
    <t>Average dari 2005</t>
  </si>
  <si>
    <t>Average dari 2008</t>
  </si>
  <si>
    <t>PANGSA PDRB INDUSTRI PENGOLAHAN</t>
  </si>
  <si>
    <t>PANGSA PDRB TAMBANG</t>
  </si>
  <si>
    <t>vlookup</t>
  </si>
  <si>
    <t>PMA (US$Ribu)</t>
  </si>
  <si>
    <t>average</t>
  </si>
  <si>
    <t>Indeks Pembangunan Manusia</t>
  </si>
  <si>
    <t>provinsi</t>
  </si>
  <si>
    <t>IPM</t>
  </si>
  <si>
    <t>club</t>
    <phoneticPr fontId="3"/>
  </si>
  <si>
    <t>manu_gdp</t>
    <phoneticPr fontId="3"/>
  </si>
  <si>
    <t>min_gdp</t>
    <phoneticPr fontId="3"/>
  </si>
  <si>
    <t>pma_usd</t>
    <phoneticPr fontId="3"/>
  </si>
  <si>
    <t>pma_share_nat</t>
    <phoneticPr fontId="3"/>
  </si>
  <si>
    <t>ipm</t>
    <phoneticPr fontId="3"/>
  </si>
  <si>
    <t>export_gdp</t>
    <phoneticPr fontId="3"/>
  </si>
  <si>
    <t>manu_g</t>
    <phoneticPr fontId="3"/>
  </si>
  <si>
    <t>min_g</t>
    <phoneticPr fontId="3"/>
  </si>
  <si>
    <t>export_g</t>
    <phoneticPr fontId="3"/>
  </si>
  <si>
    <t>pma_usd_g</t>
    <phoneticPr fontId="3"/>
  </si>
  <si>
    <t>Share manu to GDP</t>
    <phoneticPr fontId="3"/>
  </si>
  <si>
    <t>Club number</t>
    <phoneticPr fontId="3"/>
  </si>
  <si>
    <t>Share mining to GDP</t>
    <phoneticPr fontId="3"/>
  </si>
  <si>
    <t>Share export to GDP</t>
    <phoneticPr fontId="3"/>
  </si>
  <si>
    <t>PMA value</t>
    <phoneticPr fontId="3"/>
  </si>
  <si>
    <t>PMA prov / PMA national</t>
    <phoneticPr fontId="3"/>
  </si>
  <si>
    <t>IMP score</t>
    <phoneticPr fontId="3"/>
  </si>
  <si>
    <t>Growth manu yoy</t>
    <phoneticPr fontId="3"/>
  </si>
  <si>
    <t>Growth mining yoy</t>
    <phoneticPr fontId="3"/>
  </si>
  <si>
    <t>Growth export yoy</t>
    <phoneticPr fontId="3"/>
  </si>
  <si>
    <t>Growth PMA yoy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</si>
</sst>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_(* #,##0.00_);_(* \(#,##0.00\);_(* &quot;-&quot;??_);_(@_)"/>
    <numFmt numFmtId="177" formatCode="0.0"/>
    <numFmt numFmtId="178" formatCode="_(* #,##0_);_(* \(#,##0\);_(* &quot;-&quot;??_);_(@_)"/>
    <numFmt numFmtId="179" formatCode="#,##0.0"/>
    <numFmt numFmtId="180" formatCode="0.0%"/>
  </numFmts>
  <fonts count="14">
    <font>
      <sz val="11"/>
      <color theme="1"/>
      <name val="游ゴシック"/>
      <family val="2"/>
      <scheme val="minor"/>
    </font>
    <font>
      <sz val="11"/>
      <color theme="0"/>
      <name val="游ゴシック"/>
      <family val="2"/>
      <scheme val="minor"/>
    </font>
    <font>
      <b/>
      <sz val="11"/>
      <color theme="0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sz val="10"/>
      <name val="Arial"/>
      <family val="2"/>
    </font>
    <font>
      <b/>
      <sz val="8"/>
      <color theme="1"/>
      <name val="Andale WT"/>
      <family val="2"/>
    </font>
    <font>
      <b/>
      <i/>
      <sz val="8"/>
      <color theme="1"/>
      <name val="Andale WT"/>
      <family val="2"/>
    </font>
    <font>
      <sz val="8"/>
      <color theme="1"/>
      <name val="Andale WT"/>
      <family val="2"/>
    </font>
    <font>
      <sz val="10"/>
      <color theme="1"/>
      <name val="Andale WT"/>
      <family val="2"/>
    </font>
    <font>
      <b/>
      <sz val="16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sz val="11"/>
      <color rgb="FFFF0000"/>
      <name val="游ゴシック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FD2E2"/>
      </patternFill>
    </fill>
  </fills>
  <borders count="6">
    <border>
      <left/>
      <right/>
      <top/>
      <bottom/>
      <diagonal/>
    </border>
    <border>
      <left/>
      <right/>
      <top style="medium">
        <color rgb="FFCFCFCF"/>
      </top>
      <bottom/>
      <diagonal/>
    </border>
    <border>
      <left/>
      <right style="medium">
        <color rgb="FFCFCFCF"/>
      </right>
      <top style="medium">
        <color rgb="FFCFCFCF"/>
      </top>
      <bottom/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/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0" fontId="5" fillId="0" borderId="0"/>
    <xf numFmtId="176" fontId="5" fillId="0" borderId="0" applyFont="0" applyFill="0" applyBorder="0" applyAlignment="0" applyProtection="0"/>
  </cellStyleXfs>
  <cellXfs count="61">
    <xf numFmtId="0" fontId="0" fillId="0" borderId="0" xfId="0"/>
    <xf numFmtId="177" fontId="0" fillId="0" borderId="0" xfId="0" applyNumberFormat="1"/>
    <xf numFmtId="2" fontId="0" fillId="0" borderId="0" xfId="0" applyNumberFormat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3" borderId="0" xfId="0" applyFill="1"/>
    <xf numFmtId="177" fontId="0" fillId="3" borderId="0" xfId="0" applyNumberFormat="1" applyFill="1"/>
    <xf numFmtId="0" fontId="0" fillId="2" borderId="0" xfId="0" applyFill="1"/>
    <xf numFmtId="0" fontId="1" fillId="4" borderId="0" xfId="0" applyFont="1" applyFill="1"/>
    <xf numFmtId="0" fontId="1" fillId="2" borderId="0" xfId="0" quotePrefix="1" applyFont="1" applyFill="1" applyAlignment="1"/>
    <xf numFmtId="0" fontId="1" fillId="2" borderId="0" xfId="0" applyFont="1" applyFill="1" applyAlignment="1"/>
    <xf numFmtId="0" fontId="1" fillId="4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0" fillId="0" borderId="0" xfId="0" applyFill="1"/>
    <xf numFmtId="0" fontId="1" fillId="0" borderId="0" xfId="0" quotePrefix="1" applyFont="1" applyFill="1" applyAlignment="1"/>
    <xf numFmtId="177" fontId="0" fillId="0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  <xf numFmtId="2" fontId="0" fillId="3" borderId="0" xfId="0" applyNumberFormat="1" applyFill="1"/>
    <xf numFmtId="0" fontId="1" fillId="5" borderId="0" xfId="0" applyFont="1" applyFill="1"/>
    <xf numFmtId="178" fontId="0" fillId="0" borderId="0" xfId="0" applyNumberFormat="1"/>
    <xf numFmtId="10" fontId="0" fillId="0" borderId="0" xfId="1" applyNumberFormat="1" applyFont="1"/>
    <xf numFmtId="0" fontId="0" fillId="6" borderId="0" xfId="0" applyFont="1" applyFill="1"/>
    <xf numFmtId="10" fontId="0" fillId="6" borderId="0" xfId="0" applyNumberFormat="1" applyFont="1" applyFill="1"/>
    <xf numFmtId="0" fontId="0" fillId="0" borderId="0" xfId="0" applyAlignment="1"/>
    <xf numFmtId="0" fontId="0" fillId="8" borderId="0" xfId="0" applyFill="1" applyAlignment="1">
      <alignment horizontal="left"/>
    </xf>
    <xf numFmtId="178" fontId="0" fillId="8" borderId="0" xfId="0" applyNumberFormat="1" applyFill="1"/>
    <xf numFmtId="0" fontId="0" fillId="8" borderId="0" xfId="0" applyFill="1"/>
    <xf numFmtId="10" fontId="0" fillId="8" borderId="0" xfId="1" applyNumberFormat="1" applyFont="1" applyFill="1"/>
    <xf numFmtId="10" fontId="0" fillId="8" borderId="0" xfId="0" applyNumberFormat="1" applyFont="1" applyFill="1"/>
    <xf numFmtId="0" fontId="0" fillId="0" borderId="0" xfId="0"/>
    <xf numFmtId="0" fontId="6" fillId="9" borderId="3" xfId="0" applyFont="1" applyFill="1" applyBorder="1" applyAlignment="1">
      <alignment vertical="top"/>
    </xf>
    <xf numFmtId="0" fontId="0" fillId="0" borderId="5" xfId="0" applyBorder="1"/>
    <xf numFmtId="179" fontId="8" fillId="0" borderId="5" xfId="0" applyNumberFormat="1" applyFont="1" applyBorder="1" applyAlignment="1">
      <alignment horizontal="right" vertical="top"/>
    </xf>
    <xf numFmtId="10" fontId="0" fillId="0" borderId="0" xfId="0" applyNumberFormat="1"/>
    <xf numFmtId="9" fontId="0" fillId="0" borderId="0" xfId="1" applyFont="1"/>
    <xf numFmtId="0" fontId="1" fillId="7" borderId="0" xfId="0" quotePrefix="1" applyFont="1" applyFill="1"/>
    <xf numFmtId="0" fontId="1" fillId="2" borderId="0" xfId="0" quotePrefix="1" applyFont="1" applyFill="1"/>
    <xf numFmtId="0" fontId="10" fillId="0" borderId="0" xfId="0" applyFont="1"/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1" fillId="2" borderId="4" xfId="0" quotePrefix="1" applyFont="1" applyFill="1" applyBorder="1"/>
    <xf numFmtId="3" fontId="0" fillId="0" borderId="0" xfId="0" applyNumberFormat="1"/>
    <xf numFmtId="0" fontId="1" fillId="7" borderId="0" xfId="0" applyFont="1" applyFill="1"/>
    <xf numFmtId="3" fontId="0" fillId="8" borderId="0" xfId="0" applyNumberFormat="1" applyFill="1"/>
    <xf numFmtId="0" fontId="1" fillId="4" borderId="0" xfId="0" applyFont="1" applyFill="1" applyAlignment="1">
      <alignment horizontal="center"/>
    </xf>
    <xf numFmtId="0" fontId="0" fillId="0" borderId="0" xfId="0"/>
    <xf numFmtId="180" fontId="0" fillId="0" borderId="0" xfId="1" applyNumberFormat="1" applyFont="1"/>
    <xf numFmtId="0" fontId="12" fillId="0" borderId="0" xfId="0" applyFont="1" applyAlignment="1">
      <alignment vertical="center"/>
    </xf>
    <xf numFmtId="177" fontId="0" fillId="0" borderId="0" xfId="0" applyNumberFormat="1" applyAlignment="1">
      <alignment horizontal="center"/>
    </xf>
    <xf numFmtId="177" fontId="1" fillId="2" borderId="0" xfId="0" applyNumberFormat="1" applyFont="1" applyFill="1"/>
    <xf numFmtId="177" fontId="1" fillId="2" borderId="0" xfId="0" applyNumberFormat="1" applyFont="1" applyFill="1" applyAlignment="1">
      <alignment horizontal="center"/>
    </xf>
    <xf numFmtId="0" fontId="11" fillId="0" borderId="0" xfId="0" applyFont="1"/>
    <xf numFmtId="0" fontId="0" fillId="0" borderId="0" xfId="1" applyNumberFormat="1" applyFont="1"/>
    <xf numFmtId="0" fontId="0" fillId="8" borderId="0" xfId="1" applyNumberFormat="1" applyFont="1" applyFill="1"/>
    <xf numFmtId="0" fontId="13" fillId="0" borderId="0" xfId="0" applyFont="1"/>
    <xf numFmtId="0" fontId="1" fillId="4" borderId="0" xfId="0" applyFont="1" applyFill="1" applyAlignment="1">
      <alignment horizontal="center"/>
    </xf>
    <xf numFmtId="0" fontId="0" fillId="0" borderId="0" xfId="0"/>
    <xf numFmtId="3" fontId="9" fillId="0" borderId="0" xfId="0" applyNumberFormat="1" applyFont="1" applyAlignment="1">
      <alignment horizontal="center" vertical="top"/>
    </xf>
  </cellXfs>
  <cellStyles count="4">
    <cellStyle name="Comma 2" xfId="3" xr:uid="{00000000-0005-0000-0000-000000000000}"/>
    <cellStyle name="Normal" xfId="0" builtinId="0"/>
    <cellStyle name="Normal 2" xfId="2" xr:uid="{00000000-0005-0000-0000-000002000000}"/>
    <cellStyle name="Percent" xfId="1" builtinId="5"/>
  </cellStyles>
  <dxfs count="2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76" formatCode="_(* #,##0.00_);_(* \(#,##0.00\);_(* &quot;-&quot;??_);_(@_)"/>
    </dxf>
    <dxf>
      <numFmt numFmtId="181" formatCode="_(* #,##0.000_);_(* \(#,##0.000\);_(* &quot;-&quot;??_);_(@_)"/>
    </dxf>
    <dxf>
      <numFmt numFmtId="176" formatCode="_(* #,##0.00_);_(* \(#,##0.00\);_(* &quot;-&quot;??_);_(@_)"/>
    </dxf>
    <dxf>
      <numFmt numFmtId="176" formatCode="_(* #,##0.00_);_(* \(#,##0.00\);_(* &quot;-&quot;??_);_(@_)"/>
    </dxf>
    <dxf>
      <numFmt numFmtId="181" formatCode="_(* #,##0.000_);_(* \(#,##0.000\);_(* &quot;-&quot;??_);_(@_)"/>
    </dxf>
    <dxf>
      <numFmt numFmtId="176" formatCode="_(* #,##0.00_);_(* \(#,##0.00\);_(* &quot;-&quot;??_);_(@_)"/>
    </dxf>
    <dxf>
      <numFmt numFmtId="176" formatCode="_(* #,##0.00_);_(* \(#,##0.00\);_(* &quot;-&quot;??_);_(@_)"/>
    </dxf>
    <dxf>
      <numFmt numFmtId="176" formatCode="_(* #,##0.00_);_(* \(#,##0.00\);_(* &quot;-&quot;??_);_(@_)"/>
    </dxf>
    <dxf>
      <numFmt numFmtId="178" formatCode="_(* #,##0_);_(* \(#,##0\);_(* &quot;-&quot;??_);_(@_)"/>
    </dxf>
    <dxf>
      <numFmt numFmtId="182" formatCode="_(* #,##0.0_);_(* \(#,##0.0\);_(* &quot;-&quot;??_);_(@_)"/>
    </dxf>
    <dxf>
      <numFmt numFmtId="176" formatCode="_(* #,##0.00_);_(* \(#,##0.00\);_(* &quot;-&quot;??_);_(@_)"/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178" formatCode="_(* #,##0_);_(* \(#,##0\);_(* &quot;-&quot;??_);_(@_)"/>
    </dxf>
    <dxf>
      <numFmt numFmtId="182" formatCode="_(* #,##0.0_);_(* \(#,##0.0\);_(* &quot;-&quot;??_);_(@_)"/>
    </dxf>
    <dxf>
      <numFmt numFmtId="176" formatCode="_(* #,##0.00_);_(* \(#,##0.00\);_(* &quot;-&quot;??_);_(@_)"/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178" formatCode="_(* #,##0_);_(* \(#,##0\);_(* &quot;-&quot;??_);_(@_)"/>
    </dxf>
    <dxf>
      <numFmt numFmtId="182" formatCode="_(* #,##0.0_);_(* \(#,##0.0\);_(* &quot;-&quot;??_);_(@_)"/>
    </dxf>
    <dxf>
      <numFmt numFmtId="176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hamad_rm/Downloads/Data%20Inflasi%20Daera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BH 2012"/>
      <sheetName val="Bobot Inflasi"/>
      <sheetName val="SBH 2018"/>
      <sheetName val="IHK Sumatera"/>
      <sheetName val="IHK DKI-Jawa"/>
      <sheetName val="IHK KTI"/>
      <sheetName val="Inf Sumatera"/>
      <sheetName val="Inf DKI-Jawa"/>
      <sheetName val="Inf KTI"/>
      <sheetName val="Summary"/>
      <sheetName val="Inf-AllProvince"/>
      <sheetName val="Sheet1"/>
      <sheetName val="Sheet3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5">
          <cell r="D25">
            <v>5.5356074207061567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ad Rifki Maulana" refreshedDate="44264.407287847222" createdVersion="6" refreshedVersion="6" minRefreshableVersion="3" recordCount="35" xr:uid="{00000000-000A-0000-FFFF-FFFF00000000}">
  <cacheSource type="worksheet">
    <worksheetSource ref="A3:S38" sheet="OLAH-WAGE"/>
  </cacheSource>
  <cacheFields count="18">
    <cacheField name="Pulau" numFmtId="0">
      <sharedItems count="6">
        <s v="Sumatera "/>
        <s v="Jawa"/>
        <s v="Balinusra"/>
        <s v="Kalimantan"/>
        <s v="Sulampua"/>
        <s v="Nasional"/>
      </sharedItems>
    </cacheField>
    <cacheField name="Provinsi" numFmtId="0">
      <sharedItems/>
    </cacheField>
    <cacheField name="2005" numFmtId="177">
      <sharedItems containsBlank="1" containsMixedTypes="1" containsNumber="1" minValue="701.63" maxValue="1524.1389999999999"/>
    </cacheField>
    <cacheField name="2006" numFmtId="177">
      <sharedItems containsString="0" containsBlank="1" containsNumber="1" minValue="689.81899999999996" maxValue="1728.9690000000001"/>
    </cacheField>
    <cacheField name="2007" numFmtId="177">
      <sharedItems containsString="0" containsBlank="1" containsNumber="1" minValue="769.5" maxValue="1694.1" count="35">
        <n v="1260.5999999999999"/>
        <n v="1009.7"/>
        <n v="1064.5"/>
        <n v="1233.7"/>
        <n v="928"/>
        <n v="983.9"/>
        <n v="1125.5999999999999"/>
        <n v="844.7"/>
        <n v="963.5"/>
        <n v="1544.9"/>
        <n v="1510.7"/>
        <n v="1100.8"/>
        <n v="769.5"/>
        <n v="993.5"/>
        <n v="868.1"/>
        <n v="1178.9000000000001"/>
        <n v="1123.9000000000001"/>
        <n v="942.1"/>
        <n v="1096.0999999999999"/>
        <n v="1060.5999999999999"/>
        <n v="1037.5999999999999"/>
        <n v="1040.9000000000001"/>
        <n v="1694.1"/>
        <m/>
        <n v="1109.2"/>
        <n v="1022"/>
        <n v="1004.3"/>
        <n v="995.9"/>
        <n v="785.3"/>
        <n v="959.6"/>
        <n v="1179.0999999999999"/>
        <n v="1179.5"/>
        <n v="1542.9"/>
        <n v="1643.9"/>
        <n v="1049.2"/>
      </sharedItems>
    </cacheField>
    <cacheField name="2008" numFmtId="177">
      <sharedItems containsString="0" containsBlank="1" containsNumber="1" minValue="829" maxValue="1791.5"/>
    </cacheField>
    <cacheField name="2009" numFmtId="177">
      <sharedItems containsString="0" containsBlank="1" containsNumber="1" minValue="940.2" maxValue="2124.6"/>
    </cacheField>
    <cacheField name="2010" numFmtId="177">
      <sharedItems containsString="0" containsBlank="1" containsNumber="1" minValue="981" maxValue="2164.8000000000002"/>
    </cacheField>
    <cacheField name="2011" numFmtId="177">
      <sharedItems containsString="0" containsBlank="1" containsNumber="1" minValue="1166.0999999999999" maxValue="2359.8000000000002"/>
    </cacheField>
    <cacheField name="2012" numFmtId="177">
      <sharedItems containsString="0" containsBlank="1" containsNumber="1" minValue="1220.8" maxValue="2454"/>
    </cacheField>
    <cacheField name="2013" numFmtId="177">
      <sharedItems containsString="0" containsBlank="1" containsNumber="1" minValue="1306.2" maxValue="2527.4"/>
    </cacheField>
    <cacheField name="2014" numFmtId="177">
      <sharedItems containsString="0" containsBlank="1" containsNumber="1" minValue="1378.1" maxValue="2871.8"/>
    </cacheField>
    <cacheField name="2015" numFmtId="177">
      <sharedItems containsSemiMixedTypes="0" containsString="0" containsNumber="1" minValue="1455" maxValue="3411.1"/>
    </cacheField>
    <cacheField name="2016" numFmtId="177">
      <sharedItems containsSemiMixedTypes="0" containsString="0" containsNumber="1" minValue="1703.7" maxValue="3503.4"/>
    </cacheField>
    <cacheField name="2017" numFmtId="177">
      <sharedItems containsSemiMixedTypes="0" containsString="0" containsNumber="1" minValue="1988.1" maxValue="4067.6"/>
    </cacheField>
    <cacheField name="2018" numFmtId="177">
      <sharedItems containsSemiMixedTypes="0" containsString="0" containsNumber="1" minValue="1946" maxValue="4097.8999999999996"/>
    </cacheField>
    <cacheField name="2019" numFmtId="177">
      <sharedItems containsSemiMixedTypes="0" containsString="0" containsNumber="1" minValue="2145.3000000000002" maxValue="4462.3999999999996"/>
    </cacheField>
    <cacheField name="2020" numFmtId="177">
      <sharedItems containsSemiMixedTypes="0" containsString="0" containsNumber="1" minValue="2217.1" maxValue="4560.1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ad Rifki Maulana" refreshedDate="44264.411776157409" createdVersion="6" refreshedVersion="6" minRefreshableVersion="3" recordCount="35" xr:uid="{00000000-000A-0000-FFFF-FFFF01000000}">
  <cacheSource type="worksheet">
    <worksheetSource ref="W3:AO38" sheet="OLAH-WAGE"/>
  </cacheSource>
  <cacheFields count="18">
    <cacheField name="Pulau" numFmtId="0">
      <sharedItems count="6">
        <s v="Sumatera "/>
        <s v="Jawa"/>
        <s v="Balinusra"/>
        <s v="Kalimantan"/>
        <s v="Sulampua"/>
        <s v="Nasional"/>
      </sharedItems>
    </cacheField>
    <cacheField name="Provinsi" numFmtId="0">
      <sharedItems/>
    </cacheField>
    <cacheField name="2005" numFmtId="177">
      <sharedItems containsBlank="1" containsMixedTypes="1" containsNumber="1" minValue="629.76300000000003" maxValue="1517.202"/>
    </cacheField>
    <cacheField name="2006" numFmtId="177">
      <sharedItems containsString="0" containsBlank="1" containsNumber="1" minValue="611.66399999999999" maxValue="1727.442"/>
    </cacheField>
    <cacheField name="2007" numFmtId="177">
      <sharedItems containsString="0" containsBlank="1" containsNumber="1" minValue="635.29999999999995" maxValue="1632.5"/>
    </cacheField>
    <cacheField name="2008" numFmtId="177">
      <sharedItems containsString="0" containsBlank="1" containsNumber="1" minValue="688.2" maxValue="1696.6"/>
    </cacheField>
    <cacheField name="2009" numFmtId="177">
      <sharedItems containsString="0" containsBlank="1" containsNumber="1" minValue="755.3" maxValue="2017.5"/>
    </cacheField>
    <cacheField name="2010" numFmtId="177">
      <sharedItems containsString="0" containsBlank="1" containsNumber="1" minValue="810.3" maxValue="2130.6999999999998"/>
    </cacheField>
    <cacheField name="2011" numFmtId="177">
      <sharedItems containsString="0" containsBlank="1" containsNumber="1" minValue="972" maxValue="2287.5"/>
    </cacheField>
    <cacheField name="2012" numFmtId="177">
      <sharedItems containsString="0" containsBlank="1" containsNumber="1" minValue="1041.9000000000001" maxValue="2391.3000000000002"/>
    </cacheField>
    <cacheField name="2013" numFmtId="177">
      <sharedItems containsString="0" containsBlank="1" containsNumber="1" minValue="1126" maxValue="2437.1"/>
    </cacheField>
    <cacheField name="2014" numFmtId="177">
      <sharedItems containsString="0" containsBlank="1" containsNumber="1" minValue="1231.2" maxValue="2792.1"/>
    </cacheField>
    <cacheField name="2015" numFmtId="177">
      <sharedItems containsSemiMixedTypes="0" containsString="0" containsNumber="1" minValue="1319.6" maxValue="3326.4"/>
    </cacheField>
    <cacheField name="2016" numFmtId="177">
      <sharedItems containsSemiMixedTypes="0" containsString="0" containsNumber="1" minValue="1538.3" maxValue="3410.8"/>
    </cacheField>
    <cacheField name="2017" numFmtId="177">
      <sharedItems containsSemiMixedTypes="0" containsString="0" containsNumber="1" minValue="1743.2" maxValue="3976.4"/>
    </cacheField>
    <cacheField name="2018" numFmtId="177">
      <sharedItems containsSemiMixedTypes="0" containsString="0" containsNumber="1" minValue="1728.5" maxValue="3985.4"/>
    </cacheField>
    <cacheField name="2019" numFmtId="177">
      <sharedItems containsSemiMixedTypes="0" containsString="0" containsNumber="1" minValue="1950.5" maxValue="4413.6000000000004"/>
    </cacheField>
    <cacheField name="2020" numFmtId="177">
      <sharedItems containsSemiMixedTypes="0" containsString="0" containsNumber="1" minValue="2043.8" maxValue="4502.8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ad Rifki Maulana" refreshedDate="44268.710861342595" createdVersion="6" refreshedVersion="6" minRefreshableVersion="3" recordCount="630" xr:uid="{00000000-000A-0000-FFFF-FFFF02000000}">
  <cacheSource type="worksheet">
    <worksheetSource ref="A5:AU635" sheet="RAW PDRB"/>
  </cacheSource>
  <cacheFields count="47">
    <cacheField name="WILAYAH" numFmtId="0">
      <sharedItems/>
    </cacheField>
    <cacheField name="PROVINSI" numFmtId="0">
      <sharedItems count="35">
        <s v="01 NAD"/>
        <s v="02 SUMUT"/>
        <s v="03 SUMBAR"/>
        <s v="04 RIAU"/>
        <s v="05 JAMBI"/>
        <s v="06 SUMSEL"/>
        <s v="07 BENGKULU"/>
        <s v="08 LAMPUNG"/>
        <s v="09 BABEL"/>
        <s v="10 KEPRI"/>
        <s v="11 DKI JAKARTA"/>
        <s v="12 JABAR"/>
        <s v="13 JATENG"/>
        <s v="14 DIY"/>
        <s v="15 JATIM"/>
        <s v="16 BANTEN"/>
        <s v="17 BALI"/>
        <s v="18 NTB"/>
        <s v="19 NTT"/>
        <s v="20 KALBAR"/>
        <s v="21 KALTENG"/>
        <s v="22 KALSEL"/>
        <s v="23 KALTIM"/>
        <s v="24 KALTARA"/>
        <s v="25 SULUT"/>
        <s v="26 SULTENG"/>
        <s v="27 SULSEL"/>
        <s v="28 SULTRA"/>
        <s v="29 GORONTALO"/>
        <s v="30 SULBAR"/>
        <s v="31 MALUKU"/>
        <s v="32 MALUT"/>
        <s v="33 PAPUA BARAT"/>
        <s v="34 PAPUA"/>
        <s v="Juta Rupiah"/>
      </sharedItems>
    </cacheField>
    <cacheField name="LAPANGAN USAHA" numFmtId="0">
      <sharedItems count="18">
        <s v="1. Pertanian, Kehutanan, dan Perikanan"/>
        <s v="2. Pertambangan dan Penggalian "/>
        <s v="3. Industri Pengolahan"/>
        <s v="4. Pengadaan Listrik dan Gas"/>
        <s v="5. Pengadaan Air, Pengelolaan Sampah, Limbah, dan Daur Ulang"/>
        <s v="6. Konstruksi"/>
        <s v="7. Perdagangan Besar dan Eceran, dan Reparasi Mobil dan Sepeda Motor"/>
        <s v="8. Transportasi dan Pergudangan "/>
        <s v="9. Penyediaan Akomodasi dan Makan Minum"/>
        <s v="10. Informasi dan Komunikasi"/>
        <s v="11.Jasa Keuangan dan Asuransi"/>
        <s v="12. Real Estate"/>
        <s v="13. Jasa Perusahaan"/>
        <s v="14.Administrasi Pemerintahan, Pertahanan dan Jaminan Sosial Wajib"/>
        <s v="15. Jasa Pendidikan"/>
        <s v="16. Jasa Kesehatan dan Kegiatan Sosial"/>
        <s v="17 Jasa lainnya"/>
        <s v=" PRODUK DOMESTIK REGIONAL BRUTO"/>
      </sharedItems>
    </cacheField>
    <cacheField name="Q1 2010" numFmtId="0">
      <sharedItems containsSemiMixedTypes="0" containsString="0" containsNumber="1" minValue="1375.7382732593985" maxValue="1642356300.0000005"/>
    </cacheField>
    <cacheField name="Q2 2010" numFmtId="0">
      <sharedItems containsSemiMixedTypes="0" containsString="0" containsNumber="1" minValue="1397.6375079561012" maxValue="1709132000"/>
    </cacheField>
    <cacheField name="Q3 2010" numFmtId="0">
      <sharedItems containsSemiMixedTypes="0" containsString="0" containsNumber="1" minValue="1415.4226101178913" maxValue="1775109900"/>
    </cacheField>
    <cacheField name="Q4 2010" numFmtId="0">
      <sharedItems containsSemiMixedTypes="0" containsString="0" containsNumber="1" minValue="1483.4576976163316" maxValue="1737534899.9999998"/>
    </cacheField>
    <cacheField name="Q1 2011" numFmtId="0">
      <sharedItems containsSemiMixedTypes="0" containsString="0" containsNumber="1" minValue="1526.8834008169629" maxValue="1748731200.0000002"/>
    </cacheField>
    <cacheField name="Q2 2011" numFmtId="0">
      <sharedItems containsSemiMixedTypes="0" containsString="0" containsNumber="1" minValue="1567.8453634561868" maxValue="1816268199.9999995"/>
    </cacheField>
    <cacheField name="Q3 2011" numFmtId="0">
      <sharedItems containsSemiMixedTypes="0" containsString="0" containsNumber="1" minValue="1597.2659437812347" maxValue="1881849699.9999998"/>
    </cacheField>
    <cacheField name="Q4 2011" numFmtId="0">
      <sharedItems containsSemiMixedTypes="0" containsString="0" containsNumber="1" minValue="1645.3542721430003" maxValue="1840786200"/>
    </cacheField>
    <cacheField name="Q1 2012" numFmtId="0">
      <sharedItems containsSemiMixedTypes="0" containsString="0" containsNumber="1" minValue="1651.1759649499857" maxValue="1855580200.0000005"/>
    </cacheField>
    <cacheField name="Q2 2012" numFmtId="0">
      <sharedItems containsSemiMixedTypes="0" containsString="0" containsNumber="1" minValue="1696.1345062036773" maxValue="1929018700"/>
    </cacheField>
    <cacheField name="Q3 2012" numFmtId="0">
      <sharedItems containsSemiMixedTypes="0" containsString="0" containsNumber="1" minValue="1763.6812677341425" maxValue="1993632300.0000005"/>
    </cacheField>
    <cacheField name="Q4 2012" numFmtId="0">
      <sharedItems containsSemiMixedTypes="0" containsString="0" containsNumber="1" minValue="1767.8072800694513" maxValue="1948852200"/>
    </cacheField>
    <cacheField name="Q1 2013" numFmtId="0">
      <sharedItems containsSemiMixedTypes="0" containsString="0" containsNumber="1" minValue="1783.9975303591739" maxValue="1958395500"/>
    </cacheField>
    <cacheField name="Q2 2013" numFmtId="0">
      <sharedItems containsSemiMixedTypes="0" containsString="0" containsNumber="1" minValue="1820.9839167810287" maxValue="2036816600.0000002"/>
    </cacheField>
    <cacheField name="Q3 2013" numFmtId="0">
      <sharedItems containsSemiMixedTypes="0" containsString="0" containsNumber="1" minValue="1852.709342173657" maxValue="2103598100"/>
    </cacheField>
    <cacheField name="Q4 2013" numFmtId="0">
      <sharedItems containsSemiMixedTypes="0" containsString="0" containsNumber="1" minValue="1858.072935719249" maxValue="2057687600"/>
    </cacheField>
    <cacheField name="Q1 2014" numFmtId="0">
      <sharedItems containsSemiMixedTypes="0" containsString="0" containsNumber="1" minValue="1845.8468158022163" maxValue="2058584899.9999995"/>
    </cacheField>
    <cacheField name="Q2 2014" numFmtId="0">
      <sharedItems containsSemiMixedTypes="0" containsString="0" containsNumber="1" minValue="1885.7111080213924" maxValue="2137385600"/>
    </cacheField>
    <cacheField name="Q3 2014" numFmtId="0">
      <sharedItems containsSemiMixedTypes="0" containsString="0" containsNumber="1" minValue="1902.1890567559569" maxValue="2207343599.9999995"/>
    </cacheField>
    <cacheField name="Q4 2014" numFmtId="0">
      <sharedItems containsSemiMixedTypes="0" containsString="0" containsNumber="1" minValue="1912.4816661159839" maxValue="2161552500"/>
    </cacheField>
    <cacheField name="Q1 2015" numFmtId="0">
      <sharedItems containsSemiMixedTypes="0" containsString="0" containsNumber="1" minValue="1916.5721201531062" maxValue="2158039999.9999995"/>
    </cacheField>
    <cacheField name="Q2 2015" numFmtId="0">
      <sharedItems containsSemiMixedTypes="0" containsString="0" containsNumber="1" minValue="1918.8984337736144" maxValue="2238704400"/>
    </cacheField>
    <cacheField name="Q3 2015" numFmtId="0">
      <sharedItems containsSemiMixedTypes="0" containsString="0" containsNumber="1" minValue="1978.9194494912495" maxValue="2312843500.0000005"/>
    </cacheField>
    <cacheField name="Q4 2015" numFmtId="0">
      <sharedItems containsSemiMixedTypes="0" containsString="0" containsNumber="1" minValue="1983.1453898246536" maxValue="2272929199.999999"/>
    </cacheField>
    <cacheField name="Q1 2016" numFmtId="0">
      <sharedItems containsSemiMixedTypes="0" containsString="0" containsNumber="1" minValue="1984.0005578133628" maxValue="2264721000"/>
    </cacheField>
    <cacheField name="Q2 2016" numFmtId="0">
      <sharedItems containsSemiMixedTypes="0" containsString="0" containsNumber="1" minValue="2061.2423447687429" maxValue="2355445000"/>
    </cacheField>
    <cacheField name="Q3 2016" numFmtId="0">
      <sharedItems containsSemiMixedTypes="0" containsString="0" containsNumber="1" minValue="2061.4925446833495" maxValue="2429260599.9999995"/>
    </cacheField>
    <cacheField name="Q4 2016" numFmtId="0">
      <sharedItems containsSemiMixedTypes="0" containsString="0" containsNumber="1" minValue="2146.3117701796837" maxValue="2385186800.000001"/>
    </cacheField>
    <cacheField name="Q1 2017" numFmtId="0">
      <sharedItems containsSemiMixedTypes="0" containsString="0" containsNumber="1" minValue="2166.8465659855324" maxValue="2378146400"/>
    </cacheField>
    <cacheField name="Q2 2017" numFmtId="0">
      <sharedItems containsSemiMixedTypes="0" containsString="0" containsNumber="1" minValue="2223.4967375451574" maxValue="2473512900.0000005"/>
    </cacheField>
    <cacheField name="Q3 2017" numFmtId="0">
      <sharedItems containsSemiMixedTypes="0" containsString="0" containsNumber="1" minValue="2221.7699105218776" maxValue="2552296900.0000005"/>
    </cacheField>
    <cacheField name="Q4 2017" numFmtId="0">
      <sharedItems containsSemiMixedTypes="0" containsString="0" containsNumber="1" minValue="2266.9882427093753" maxValue="2508971900"/>
    </cacheField>
    <cacheField name="Q1 2018" numFmtId="0">
      <sharedItems containsSemiMixedTypes="0" containsString="0" containsNumber="1" minValue="2295.3920041047263" maxValue="2498697500"/>
    </cacheField>
    <cacheField name="Q2 2018" numFmtId="0">
      <sharedItems containsSemiMixedTypes="0" containsString="0" containsNumber="1" minValue="2238.3951074854135" maxValue="2603852600.0000005"/>
    </cacheField>
    <cacheField name="Q3 2018" numFmtId="0">
      <sharedItems containsSemiMixedTypes="0" containsString="0" containsNumber="1" minValue="2151.0280009471594" maxValue="2684332199.999999"/>
    </cacheField>
    <cacheField name="Q4 2018" numFmtId="0">
      <sharedItems containsSemiMixedTypes="0" containsString="0" containsNumber="1" minValue="2175.5300654363496" maxValue="2638969599.9999995"/>
    </cacheField>
    <cacheField name="Q1 2019" numFmtId="0">
      <sharedItems containsSemiMixedTypes="0" containsString="0" containsNumber="1" minValue="2151.5979074505804" maxValue="2625125699.999999"/>
    </cacheField>
    <cacheField name="Q2 2019" numFmtId="0">
      <sharedItems containsSemiMixedTypes="0" containsString="0" containsNumber="1" minValue="2111.9006535044127" maxValue="2735403100"/>
    </cacheField>
    <cacheField name="Q3 2019" numFmtId="0">
      <sharedItems containsSemiMixedTypes="0" containsString="0" containsNumber="1" minValue="2067.7636587413353" maxValue="2818721500.0000005"/>
    </cacheField>
    <cacheField name="Q4 2019" numFmtId="0">
      <sharedItems containsSemiMixedTypes="0" containsString="0" containsNumber="1" minValue="2194.5283978312573" maxValue="2769787499.9999995"/>
    </cacheField>
    <cacheField name="Q1 2020" numFmtId="0">
      <sharedItems containsSemiMixedTypes="0" containsString="0" containsNumber="1" minValue="1568.3365220462028" maxValue="2703149000"/>
    </cacheField>
    <cacheField name="Q2 2020" numFmtId="0">
      <sharedItems containsSemiMixedTypes="0" containsString="0" containsNumber="1" minValue="1001.7824975916484" maxValue="2589818100"/>
    </cacheField>
    <cacheField name="Q3 2020" numFmtId="0">
      <sharedItems containsSemiMixedTypes="0" containsString="0" containsNumber="1" minValue="1001.5611173626362" maxValue="2720478499.999999"/>
    </cacheField>
    <cacheField name="Q4 2020" numFmtId="0">
      <sharedItems containsSemiMixedTypes="0" containsString="0" containsNumber="1" minValue="1455.3934986675806" maxValue="2708997099.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ad Rifki Maulana" refreshedDate="44270.49095324074" createdVersion="6" refreshedVersion="6" minRefreshableVersion="3" recordCount="631" xr:uid="{00000000-000A-0000-FFFF-FFFF03000000}">
  <cacheSource type="worksheet">
    <worksheetSource ref="A5:P636" sheet="RAW PMA"/>
  </cacheSource>
  <cacheFields count="16">
    <cacheField name="Wilayah" numFmtId="0">
      <sharedItems count="6">
        <s v="SUMATERA"/>
        <s v="JAWA"/>
        <s v="BALINUSRA"/>
        <s v="KALIMANTAN"/>
        <s v="SULAMPUA"/>
        <s v="SULAWESI" u="1"/>
      </sharedItems>
    </cacheField>
    <cacheField name="Provinsi" numFmtId="0">
      <sharedItems count="34">
        <s v="ACEH"/>
        <s v="SUMATERA UTARA"/>
        <s v="SUMATERA BARAT"/>
        <s v="RIAU"/>
        <s v="JAMBI"/>
        <s v="SUMATERA SELATAN"/>
        <s v="BENGKULU"/>
        <s v="LAMPUNG"/>
        <s v="BANGKA BELITUNG"/>
        <s v="KEPULAUAN RIAU"/>
        <s v="DKI JAKARTA"/>
        <s v="JAWA BARAT"/>
        <s v="JAWA TENGAH"/>
        <s v="DI YOGYAKARTA"/>
        <s v="JAWA TIMUR"/>
        <s v="BANTEN"/>
        <s v="BALI"/>
        <s v="NTB"/>
        <s v="NTT"/>
        <s v="KALIMANTAN BARAT"/>
        <s v="KALIMANTAN TENGAH"/>
        <s v="KALIMANTAN SELATAN"/>
        <s v="KALIMANTAN TIMUR"/>
        <s v="KALIMANTAN UTARA"/>
        <s v="SULAWESI UTARA"/>
        <s v="SULAWESI TENGAH"/>
        <s v="SULAWESI SELATAN"/>
        <s v="SULAWESI TENGGARA"/>
        <s v="GORONTALO"/>
        <s v="SULAWESI BARAT"/>
        <s v="MALUKU"/>
        <s v="MALUKU UTARA"/>
        <s v="PAPUA BARAT"/>
        <s v="PAPUA"/>
      </sharedItems>
    </cacheField>
    <cacheField name="Subsektor" numFmtId="0">
      <sharedItems/>
    </cacheField>
    <cacheField name="2008" numFmtId="0">
      <sharedItems containsString="0" containsBlank="1" containsNumber="1" minValue="35" maxValue="8428265.5999999996"/>
    </cacheField>
    <cacheField name="2009" numFmtId="0">
      <sharedItems containsString="0" containsBlank="1" containsNumber="1" minValue="0" maxValue="4104322.1"/>
    </cacheField>
    <cacheField name="2010" numFmtId="0">
      <sharedItems containsString="0" containsBlank="1" containsNumber="1" minValue="0" maxValue="4949717.9000000004"/>
    </cacheField>
    <cacheField name="2011" numFmtId="0">
      <sharedItems containsString="0" containsBlank="1" containsNumber="1" minValue="0" maxValue="3722249.9"/>
    </cacheField>
    <cacheField name="2012" numFmtId="0">
      <sharedItems containsString="0" containsBlank="1" containsNumber="1" minValue="0" maxValue="2709949.4"/>
    </cacheField>
    <cacheField name="2013" numFmtId="0">
      <sharedItems containsString="0" containsBlank="1" containsNumber="1" minValue="0" maxValue="3474151.8"/>
    </cacheField>
    <cacheField name="2014" numFmtId="0">
      <sharedItems containsString="0" containsBlank="1" containsNumber="1" minValue="0" maxValue="2105910.1"/>
    </cacheField>
    <cacheField name="2015" numFmtId="0">
      <sharedItems containsString="0" containsBlank="1" containsNumber="1" minValue="0" maxValue="1626544.5"/>
    </cacheField>
    <cacheField name="2016" numFmtId="0">
      <sharedItems containsString="0" containsBlank="1" containsNumber="1" minValue="0" maxValue="2423255.5"/>
    </cacheField>
    <cacheField name="2017" numFmtId="0">
      <sharedItems containsString="0" containsBlank="1" containsNumber="1" minValue="0" maxValue="1772619.4"/>
    </cacheField>
    <cacheField name="2018" numFmtId="0">
      <sharedItems containsString="0" containsBlank="1" containsNumber="1" minValue="0" maxValue="2087726.9"/>
    </cacheField>
    <cacheField name="2019" numFmtId="0">
      <sharedItems containsString="0" containsBlank="1" containsNumber="1" minValue="0" maxValue="2346006.2999999998"/>
    </cacheField>
    <cacheField name="2020" numFmtId="0">
      <sharedItems containsString="0" containsBlank="1" containsNumber="1" minValue="0" maxValue="1966087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">
  <r>
    <x v="0"/>
    <s v="Aceh "/>
    <n v="1102.6869999999999"/>
    <n v="1196.115"/>
    <x v="0"/>
    <n v="1348.9"/>
    <n v="1420.4"/>
    <n v="1456.8"/>
    <n v="1497.5"/>
    <n v="1567.9"/>
    <n v="1660.6"/>
    <n v="1731.2"/>
    <n v="1744.6"/>
    <n v="1918.7"/>
    <n v="2402.1"/>
    <n v="2192.6999999999998"/>
    <n v="2400.3000000000002"/>
    <n v="2549.4"/>
  </r>
  <r>
    <x v="0"/>
    <s v="Sumatera Utara"/>
    <n v="808.13599999999997"/>
    <n v="889.47699999999998"/>
    <x v="1"/>
    <n v="1093"/>
    <n v="1301.7"/>
    <n v="1344"/>
    <n v="1425.4"/>
    <n v="1477.5"/>
    <n v="1579.6"/>
    <n v="1676"/>
    <n v="1741.6"/>
    <n v="1921.4"/>
    <n v="2297.1999999999998"/>
    <n v="2152.6"/>
    <n v="2349.6"/>
    <n v="2436"/>
  </r>
  <r>
    <x v="0"/>
    <s v="Sumatera Barat"/>
    <n v="1112.4559999999999"/>
    <n v="1116.1579999999999"/>
    <x v="2"/>
    <n v="1152.5999999999999"/>
    <n v="1430.9"/>
    <n v="1488.1"/>
    <n v="1640.6"/>
    <n v="1716.5"/>
    <n v="1770.1"/>
    <n v="1881.1"/>
    <n v="1899.5"/>
    <n v="2013.9"/>
    <n v="2473.1999999999998"/>
    <n v="2394.4"/>
    <n v="2564.3000000000002"/>
    <n v="2769.3"/>
  </r>
  <r>
    <x v="0"/>
    <s v="Riau "/>
    <n v="1218.72"/>
    <n v="1213.1400000000001"/>
    <x v="3"/>
    <n v="1307.9000000000001"/>
    <n v="1359.5"/>
    <n v="1422.8"/>
    <n v="1739.9"/>
    <n v="1817.7"/>
    <n v="1929.2"/>
    <n v="2134.1"/>
    <n v="2099.4"/>
    <n v="2307.6999999999998"/>
    <n v="2545.8000000000002"/>
    <n v="2280.1"/>
    <n v="2688.4"/>
    <n v="2776.2"/>
  </r>
  <r>
    <x v="0"/>
    <s v="Jambi "/>
    <n v="1012.558"/>
    <n v="1182.479"/>
    <x v="4"/>
    <n v="1002.3"/>
    <n v="1244"/>
    <n v="1300.5"/>
    <n v="1349.6"/>
    <n v="1395.5"/>
    <n v="1527.9"/>
    <n v="1764.2"/>
    <n v="1860"/>
    <n v="1976.8"/>
    <n v="2204.6"/>
    <n v="2093.3000000000002"/>
    <n v="2313.1999999999998"/>
    <n v="2433.1"/>
  </r>
  <r>
    <x v="0"/>
    <s v="Sumatera Selatan"/>
    <n v="825.154"/>
    <n v="987.94500000000005"/>
    <x v="5"/>
    <n v="1067.8"/>
    <n v="1195.0999999999999"/>
    <n v="1222.4000000000001"/>
    <n v="1418.6"/>
    <n v="1475.1"/>
    <n v="1585.8"/>
    <n v="1596.2"/>
    <n v="1807.6"/>
    <n v="1958.7"/>
    <n v="2113.1999999999998"/>
    <n v="2050.8000000000002"/>
    <n v="2180"/>
    <n v="2256.5"/>
  </r>
  <r>
    <x v="0"/>
    <s v="Bengkulu "/>
    <n v="874.78399999999999"/>
    <n v="874.56100000000004"/>
    <x v="6"/>
    <n v="1211.8"/>
    <n v="1400.6"/>
    <n v="1441.8"/>
    <n v="1549.2"/>
    <n v="1587.2"/>
    <n v="1699.2"/>
    <n v="1867.6"/>
    <n v="1931.3"/>
    <n v="2048.4"/>
    <n v="2497.4"/>
    <n v="2427.8000000000002"/>
    <n v="2494.1999999999998"/>
    <n v="2548.6"/>
  </r>
  <r>
    <x v="0"/>
    <s v="Lampung "/>
    <n v="743.28899999999999"/>
    <n v="689.81899999999996"/>
    <x v="7"/>
    <n v="951.6"/>
    <n v="1056.2"/>
    <n v="1077.3"/>
    <n v="1166.0999999999999"/>
    <n v="1220.8"/>
    <n v="1306.2"/>
    <n v="1564.3"/>
    <n v="1714.3"/>
    <n v="1889"/>
    <n v="2238.6999999999998"/>
    <n v="2268.1"/>
    <n v="2290.6"/>
    <n v="2329.1"/>
  </r>
  <r>
    <x v="0"/>
    <s v="Kepulauan Bangka Belitung"/>
    <n v="916.89700000000005"/>
    <n v="1064.979"/>
    <x v="8"/>
    <n v="1014.7"/>
    <n v="1188.3"/>
    <n v="1247.0999999999999"/>
    <n v="1509.5"/>
    <n v="1572.8"/>
    <n v="1680"/>
    <n v="1933.8"/>
    <n v="1956.1"/>
    <n v="2214.1999999999998"/>
    <n v="2485.4"/>
    <n v="2518.6"/>
    <n v="2786.5"/>
    <n v="2911.2"/>
  </r>
  <r>
    <x v="0"/>
    <s v="Kepulauan Riau"/>
    <m/>
    <n v="1327.662"/>
    <x v="9"/>
    <n v="1632.5"/>
    <n v="1860.2"/>
    <n v="1897.9"/>
    <n v="2178.1999999999998"/>
    <n v="2277.3000000000002"/>
    <n v="2360"/>
    <n v="2744.9"/>
    <n v="3411.1"/>
    <n v="3503.4"/>
    <n v="3446.4"/>
    <n v="3559.8"/>
    <n v="3646.4"/>
    <n v="3972.6"/>
  </r>
  <r>
    <x v="1"/>
    <s v="DKI Jakarta"/>
    <n v="1100.874"/>
    <n v="1251.8420000000001"/>
    <x v="10"/>
    <n v="1618.6"/>
    <n v="1901.3"/>
    <n v="1925.7"/>
    <n v="2052.6999999999998"/>
    <n v="2129.6999999999998"/>
    <n v="2300.1999999999998"/>
    <n v="2871.8"/>
    <n v="2918.2"/>
    <n v="3180.4"/>
    <n v="4067.6"/>
    <n v="4097.8999999999996"/>
    <n v="4462.3999999999996"/>
    <n v="4560.1000000000004"/>
  </r>
  <r>
    <x v="1"/>
    <s v="Jawa Barat"/>
    <n v="929.21699999999998"/>
    <n v="992.68200000000002"/>
    <x v="11"/>
    <n v="1170.8"/>
    <n v="1308.5999999999999"/>
    <n v="1361.2"/>
    <n v="1511"/>
    <n v="1606.1"/>
    <n v="1669.3"/>
    <n v="1900.8"/>
    <n v="2004.5"/>
    <n v="2203.8000000000002"/>
    <n v="3057"/>
    <n v="2965.9"/>
    <n v="3053.7"/>
    <n v="3209.9"/>
  </r>
  <r>
    <x v="1"/>
    <s v="Jawa Tengah"/>
    <n v="701.63"/>
    <n v="788.53099999999995"/>
    <x v="12"/>
    <n v="829"/>
    <n v="940.2"/>
    <n v="981"/>
    <n v="1182.0999999999999"/>
    <n v="1239.8"/>
    <n v="1313.1"/>
    <n v="1378.1"/>
    <n v="1455"/>
    <n v="1703.7"/>
    <n v="1988.1"/>
    <n v="1946"/>
    <n v="2145.3000000000002"/>
    <n v="2251.8000000000002"/>
  </r>
  <r>
    <x v="1"/>
    <s v="D.I. Yogyakarta"/>
    <n v="759.00300000000004"/>
    <n v="860.08399999999995"/>
    <x v="13"/>
    <n v="1027.5999999999999"/>
    <n v="1148.2"/>
    <n v="1216.0999999999999"/>
    <n v="1360.7"/>
    <n v="1411.8"/>
    <n v="1539.2"/>
    <n v="1690.9"/>
    <n v="1745.7"/>
    <n v="2057.4"/>
    <n v="2345.1999999999998"/>
    <n v="2025.2"/>
    <n v="2230.9"/>
    <n v="2450.6999999999998"/>
  </r>
  <r>
    <x v="1"/>
    <s v="Jawa Timur"/>
    <n v="779.31100000000004"/>
    <n v="848.64300000000003"/>
    <x v="14"/>
    <n v="912.4"/>
    <n v="1019.2"/>
    <n v="1046.4000000000001"/>
    <n v="1207.8"/>
    <n v="1269.2"/>
    <n v="1344.1"/>
    <n v="1490.8"/>
    <n v="1612.5"/>
    <n v="1785.6"/>
    <n v="2166.1999999999998"/>
    <n v="2134.6"/>
    <n v="2287.5"/>
    <n v="2417.8000000000002"/>
  </r>
  <r>
    <x v="1"/>
    <s v="Banten "/>
    <n v="1093.1110000000001"/>
    <n v="1134.114"/>
    <x v="15"/>
    <n v="1260.4000000000001"/>
    <n v="1513"/>
    <n v="1564.4"/>
    <n v="1738.3"/>
    <n v="1843"/>
    <n v="1945.9"/>
    <n v="2366.6999999999998"/>
    <n v="2392.6"/>
    <n v="2648"/>
    <n v="3627.6"/>
    <n v="3664.4"/>
    <n v="3680.4"/>
    <n v="3951.3"/>
  </r>
  <r>
    <x v="2"/>
    <s v="Bali "/>
    <n v="872.36099999999999"/>
    <n v="1006.264"/>
    <x v="16"/>
    <n v="1212.2"/>
    <n v="1422.3"/>
    <n v="1460.3"/>
    <n v="1544.8"/>
    <n v="1602.4"/>
    <n v="1660.3"/>
    <n v="1883.2"/>
    <n v="1930.9"/>
    <n v="2251.5"/>
    <n v="2792.4"/>
    <n v="2608.8000000000002"/>
    <n v="3033"/>
    <n v="3082.4"/>
  </r>
  <r>
    <x v="2"/>
    <s v="Nusa Tenggara Barat"/>
    <n v="906.19"/>
    <n v="771.68100000000004"/>
    <x v="17"/>
    <n v="1008.5"/>
    <n v="1224.5999999999999"/>
    <n v="1346.7"/>
    <n v="1319.8"/>
    <n v="1400.8"/>
    <n v="1518.7"/>
    <n v="1692"/>
    <n v="1795.7"/>
    <n v="1976.2"/>
    <n v="2232.8000000000002"/>
    <n v="1998.6"/>
    <n v="2370.5"/>
    <n v="2465.6999999999998"/>
  </r>
  <r>
    <x v="2"/>
    <s v="Nusa Tenggara Timur"/>
    <n v="847.12300000000005"/>
    <n v="781.00699999999995"/>
    <x v="18"/>
    <n v="1202.7"/>
    <n v="1427.2"/>
    <n v="1466.1"/>
    <n v="1505.2"/>
    <n v="1565.6"/>
    <n v="1631.4"/>
    <n v="1784.4"/>
    <n v="1845.1"/>
    <n v="1972.9"/>
    <n v="2271.1"/>
    <n v="2125.1999999999998"/>
    <n v="2204.6999999999998"/>
    <n v="2236.5"/>
  </r>
  <r>
    <x v="3"/>
    <s v="Kalimantan Barat"/>
    <n v="910.904"/>
    <n v="847.13699999999994"/>
    <x v="19"/>
    <n v="1141.3"/>
    <n v="1195.5"/>
    <n v="1227.3"/>
    <n v="1413.2"/>
    <n v="1486.7"/>
    <n v="1588.6"/>
    <n v="1831.5"/>
    <n v="1978.9"/>
    <n v="2104.5"/>
    <n v="2377.6"/>
    <n v="2231.1999999999998"/>
    <n v="2405"/>
    <n v="2538.9"/>
  </r>
  <r>
    <x v="3"/>
    <s v="Kalimantan Tengah"/>
    <n v="1070.912"/>
    <n v="1136.8710000000001"/>
    <x v="20"/>
    <n v="1099.5999999999999"/>
    <n v="1276.3"/>
    <n v="1372"/>
    <n v="1707.7"/>
    <n v="1761"/>
    <n v="1883.4"/>
    <n v="2065.9"/>
    <n v="2137.8000000000002"/>
    <n v="2334.6"/>
    <n v="2733.4"/>
    <n v="2875.7"/>
    <n v="3090.9"/>
    <n v="3143.5"/>
  </r>
  <r>
    <x v="3"/>
    <s v="Kalimantan Selatan"/>
    <n v="931.67200000000003"/>
    <n v="963.23299999999995"/>
    <x v="21"/>
    <n v="1109.3"/>
    <n v="1280.4000000000001"/>
    <n v="1348.8"/>
    <n v="1594.9"/>
    <n v="1669.8"/>
    <n v="1762.7"/>
    <n v="2149.1"/>
    <n v="2184.6999999999998"/>
    <n v="2255.3000000000002"/>
    <n v="2712.1"/>
    <n v="2647.2"/>
    <n v="2780.5"/>
    <n v="2976.6"/>
  </r>
  <r>
    <x v="3"/>
    <s v="Kalimantan Timur"/>
    <n v="1334.386"/>
    <n v="1561.0540000000001"/>
    <x v="22"/>
    <n v="1791.5"/>
    <n v="2118.9"/>
    <n v="2156"/>
    <n v="2132.3000000000002"/>
    <n v="2221"/>
    <n v="2332.3000000000002"/>
    <n v="2823.4"/>
    <n v="2825.2"/>
    <n v="3180.9"/>
    <n v="3885"/>
    <n v="3539"/>
    <n v="3822.8"/>
    <n v="3886.7"/>
  </r>
  <r>
    <x v="3"/>
    <s v="Kalimantan Utara"/>
    <m/>
    <m/>
    <x v="23"/>
    <m/>
    <m/>
    <m/>
    <m/>
    <m/>
    <m/>
    <m/>
    <n v="2559.4"/>
    <n v="2764.6"/>
    <n v="3439.2"/>
    <n v="3627.5"/>
    <n v="3637"/>
    <n v="3703.4"/>
  </r>
  <r>
    <x v="4"/>
    <s v="Sulawesi Utara"/>
    <n v="1016.574"/>
    <n v="1039.605"/>
    <x v="24"/>
    <n v="1180.5"/>
    <n v="1300.5999999999999"/>
    <n v="1328.7"/>
    <n v="1695.2"/>
    <n v="1760.1"/>
    <n v="1819.9"/>
    <n v="2077.5"/>
    <n v="2179.4"/>
    <n v="2457.1"/>
    <n v="2853.5"/>
    <n v="2761.2"/>
    <n v="3135.1"/>
    <n v="3213.6"/>
  </r>
  <r>
    <x v="4"/>
    <s v="Sulawesi Tengah"/>
    <n v="946.55399999999997"/>
    <n v="941.31399999999996"/>
    <x v="25"/>
    <n v="1102.8"/>
    <n v="1260.3"/>
    <n v="1283.7"/>
    <n v="1455"/>
    <n v="1538.4"/>
    <n v="1672.5"/>
    <n v="1831.2"/>
    <n v="1955.7"/>
    <n v="2176.8000000000002"/>
    <n v="2335.6"/>
    <n v="2293.6"/>
    <n v="2437.6999999999998"/>
    <n v="2447.6999999999998"/>
  </r>
  <r>
    <x v="4"/>
    <s v="Sulawesi Selatan"/>
    <n v="995.51599999999996"/>
    <n v="957.904"/>
    <x v="26"/>
    <n v="1116.9000000000001"/>
    <n v="1220.4000000000001"/>
    <n v="1271.0999999999999"/>
    <n v="1556.9"/>
    <n v="1610.8"/>
    <n v="1696.7"/>
    <n v="1887.4"/>
    <n v="2021.3"/>
    <n v="2200.1999999999998"/>
    <n v="2700.7"/>
    <n v="2709.5"/>
    <n v="2957"/>
    <n v="3066.6"/>
  </r>
  <r>
    <x v="4"/>
    <s v="Sulawesi Tenggara"/>
    <n v="1119.692"/>
    <n v="1005.311"/>
    <x v="27"/>
    <n v="1111.0999999999999"/>
    <n v="1311"/>
    <n v="1358.7"/>
    <n v="1662.1"/>
    <n v="1703.4"/>
    <n v="1811.7"/>
    <n v="2017.9"/>
    <n v="2063.5"/>
    <n v="2390.5"/>
    <n v="2764"/>
    <n v="2364.4"/>
    <n v="2571"/>
    <n v="2755.9"/>
  </r>
  <r>
    <x v="4"/>
    <s v="Gorontalo "/>
    <n v="734.09900000000005"/>
    <n v="1169.7460000000001"/>
    <x v="28"/>
    <n v="859.3"/>
    <n v="1222.4000000000001"/>
    <n v="1260.2"/>
    <n v="1334.5"/>
    <n v="1407.8"/>
    <n v="1490.8"/>
    <n v="1606.9"/>
    <n v="1734.3"/>
    <n v="2088.9"/>
    <n v="2345.1999999999998"/>
    <n v="2156"/>
    <n v="2410.6"/>
    <n v="2434.3000000000002"/>
  </r>
  <r>
    <x v="4"/>
    <s v="Sulawesi Barat"/>
    <s v="-"/>
    <n v="813.58699999999999"/>
    <x v="29"/>
    <n v="1101.9000000000001"/>
    <n v="1171.4000000000001"/>
    <n v="1217.9000000000001"/>
    <n v="1341.8"/>
    <n v="1421.9"/>
    <n v="1496.2"/>
    <n v="1749.8"/>
    <n v="2054.6999999999998"/>
    <n v="2188.3000000000002"/>
    <n v="2164"/>
    <n v="1978.1"/>
    <n v="2152.6"/>
    <n v="2217.1"/>
  </r>
  <r>
    <x v="4"/>
    <s v="Maluku "/>
    <n v="960.53"/>
    <n v="1051.566"/>
    <x v="30"/>
    <n v="1304.7"/>
    <n v="1519.3"/>
    <n v="1575.7"/>
    <n v="1735.8"/>
    <n v="1828.9"/>
    <n v="1909.6"/>
    <n v="2036"/>
    <n v="2279.4"/>
    <n v="2516.9"/>
    <n v="2507.3000000000002"/>
    <n v="2304.4"/>
    <n v="2572.6"/>
    <n v="2879.3"/>
  </r>
  <r>
    <x v="4"/>
    <s v="Maluku Utara"/>
    <n v="923.95100000000002"/>
    <n v="1320.9"/>
    <x v="31"/>
    <n v="1273.3"/>
    <n v="1563"/>
    <n v="1584.5"/>
    <n v="1795.8"/>
    <n v="1871.3"/>
    <n v="1971.4"/>
    <n v="2061.8000000000002"/>
    <n v="2215.4"/>
    <n v="2313.5"/>
    <n v="2731.9"/>
    <n v="2579.3000000000002"/>
    <n v="2850.7"/>
    <n v="2884.3"/>
  </r>
  <r>
    <x v="4"/>
    <s v="Papua Barat"/>
    <s v="-"/>
    <n v="1590.8219999999999"/>
    <x v="32"/>
    <n v="1657.7"/>
    <n v="1878.5"/>
    <n v="1950.8"/>
    <n v="2031.5"/>
    <n v="2092.1999999999998"/>
    <n v="2160.1"/>
    <n v="2729.6"/>
    <n v="2750.4"/>
    <n v="2847.2"/>
    <n v="3113.8"/>
    <n v="2876.7"/>
    <n v="3086.5"/>
    <n v="3208.7"/>
  </r>
  <r>
    <x v="4"/>
    <s v="Papua"/>
    <n v="1524.1389999999999"/>
    <n v="1728.9690000000001"/>
    <x v="33"/>
    <n v="1741"/>
    <n v="2124.6"/>
    <n v="2164.8000000000002"/>
    <n v="2359.8000000000002"/>
    <n v="2454"/>
    <n v="2527.4"/>
    <n v="2847.6"/>
    <n v="3114.2"/>
    <n v="3227.3"/>
    <n v="3835.5"/>
    <n v="3621"/>
    <n v="3934.2"/>
    <n v="3967.3"/>
  </r>
  <r>
    <x v="5"/>
    <s v="Rata-rata/avg"/>
    <n v="914.84900000000005"/>
    <n v="991.00800000000004"/>
    <x v="34"/>
    <n v="1126.8"/>
    <n v="1296.0999999999999"/>
    <n v="1337.8"/>
    <n v="1510.6"/>
    <n v="1580.9"/>
    <n v="1667.3"/>
    <n v="1885.8"/>
    <n v="1981.7"/>
    <n v="2180.6"/>
    <n v="2702.6"/>
    <n v="2617.5"/>
    <n v="2784.9"/>
    <n v="2911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">
  <r>
    <x v="0"/>
    <s v="Aceh "/>
    <n v="1080.373"/>
    <n v="1180.588"/>
    <n v="1119.7"/>
    <n v="1170.0999999999999"/>
    <n v="1296.5999999999999"/>
    <n v="1356.6"/>
    <n v="1385"/>
    <n v="1446"/>
    <n v="1511.9"/>
    <n v="1543.9"/>
    <n v="1607.7"/>
    <n v="1758.9"/>
    <n v="2143.1999999999998"/>
    <n v="1985.4"/>
    <n v="2247.6"/>
    <n v="2384"/>
  </r>
  <r>
    <x v="0"/>
    <s v="Sumatera Utara"/>
    <n v="781.04899999999998"/>
    <n v="855.66099999999994"/>
    <n v="931.9"/>
    <n v="969.9"/>
    <n v="1138.3"/>
    <n v="1184.5"/>
    <n v="1318.3"/>
    <n v="1373.5"/>
    <n v="1485.9"/>
    <n v="1566.5"/>
    <n v="1658"/>
    <n v="1776.8"/>
    <n v="2129.3000000000002"/>
    <n v="2020"/>
    <n v="2223.9"/>
    <n v="2301"/>
  </r>
  <r>
    <x v="0"/>
    <s v="Sumatera Barat"/>
    <n v="1078.998"/>
    <n v="994.71699999999998"/>
    <n v="913.5"/>
    <n v="1008.9"/>
    <n v="1122.4000000000001"/>
    <n v="1200.5999999999999"/>
    <n v="1385"/>
    <n v="1500.6"/>
    <n v="1558"/>
    <n v="1668.1"/>
    <n v="1678"/>
    <n v="1805.6"/>
    <n v="2220.6"/>
    <n v="2187.9"/>
    <n v="2330.1999999999998"/>
    <n v="2511.6999999999998"/>
  </r>
  <r>
    <x v="0"/>
    <s v="Riau "/>
    <n v="1183.7059999999999"/>
    <n v="1159.9559999999999"/>
    <n v="1113.3"/>
    <n v="1204.0999999999999"/>
    <n v="1266.4000000000001"/>
    <n v="1314.2"/>
    <n v="1634.7"/>
    <n v="1711.9"/>
    <n v="1805.7"/>
    <n v="2013.7"/>
    <n v="1977.5"/>
    <n v="2134"/>
    <n v="2343.8000000000002"/>
    <n v="2150.4"/>
    <n v="2475.6999999999998"/>
    <n v="2572.6"/>
  </r>
  <r>
    <x v="0"/>
    <s v="Jambi "/>
    <n v="964.40099999999995"/>
    <n v="1047.712"/>
    <n v="861.6"/>
    <n v="907.2"/>
    <n v="1104.4000000000001"/>
    <n v="1200.2"/>
    <n v="1247"/>
    <n v="1331.3"/>
    <n v="1442.1"/>
    <n v="1676.2"/>
    <n v="1739.9"/>
    <n v="1857"/>
    <n v="2057.9"/>
    <n v="1975.1"/>
    <n v="2150.5"/>
    <n v="2271.6"/>
  </r>
  <r>
    <x v="0"/>
    <s v="Sumatera Selatan"/>
    <n v="762.601"/>
    <n v="928.96199999999999"/>
    <n v="880.4"/>
    <n v="943.2"/>
    <n v="1055.8"/>
    <n v="1087.0999999999999"/>
    <n v="1329.6"/>
    <n v="1417.9"/>
    <n v="1481.4"/>
    <n v="1509.8"/>
    <n v="1700.9"/>
    <n v="1834.3"/>
    <n v="1996.9"/>
    <n v="1942.4"/>
    <n v="2072.6999999999998"/>
    <n v="2130"/>
  </r>
  <r>
    <x v="0"/>
    <s v="Bengkulu "/>
    <n v="805.03499999999997"/>
    <n v="829.89499999999998"/>
    <n v="917.1"/>
    <n v="1024.3"/>
    <n v="1164.9000000000001"/>
    <n v="1233.2"/>
    <n v="1375.8"/>
    <n v="1486.7"/>
    <n v="1554.5"/>
    <n v="1671.4"/>
    <n v="1731.8"/>
    <n v="1845.8"/>
    <n v="2166.1"/>
    <n v="2081"/>
    <n v="2192.4"/>
    <n v="2244.3000000000002"/>
  </r>
  <r>
    <x v="0"/>
    <s v="Lampung "/>
    <n v="681.178"/>
    <n v="668.36300000000006"/>
    <n v="675"/>
    <n v="733.9"/>
    <n v="813.6"/>
    <n v="859.8"/>
    <n v="1001.2"/>
    <n v="1088.4000000000001"/>
    <n v="1159.5"/>
    <n v="1305.5999999999999"/>
    <n v="1470"/>
    <n v="1615"/>
    <n v="1877.2"/>
    <n v="1887.6"/>
    <n v="1980.7"/>
    <n v="2066.6999999999998"/>
  </r>
  <r>
    <x v="0"/>
    <s v="Kepulauan Bangka Belitung"/>
    <n v="880.30399999999997"/>
    <n v="1000.876"/>
    <n v="937.7"/>
    <n v="987"/>
    <n v="1153.5999999999999"/>
    <n v="1219.5"/>
    <n v="1478"/>
    <n v="1573.3"/>
    <n v="1665.4"/>
    <n v="1870.1"/>
    <n v="1919.7"/>
    <n v="2131.4"/>
    <n v="2391.8000000000002"/>
    <n v="2431.8000000000002"/>
    <n v="2671.1"/>
    <n v="2799.7"/>
  </r>
  <r>
    <x v="0"/>
    <s v="Kepulauan Riau"/>
    <m/>
    <n v="1313.88"/>
    <n v="1493.6"/>
    <n v="1564.5"/>
    <n v="1778.9"/>
    <n v="1853.4"/>
    <n v="2142"/>
    <n v="2243.6999999999998"/>
    <n v="2308.8000000000002"/>
    <n v="2693.8"/>
    <n v="3326.4"/>
    <n v="3410.8"/>
    <n v="3291.6"/>
    <n v="3449.1"/>
    <n v="3503"/>
    <n v="3891.5"/>
  </r>
  <r>
    <x v="1"/>
    <s v="DKI Jakarta"/>
    <n v="1087.1500000000001"/>
    <n v="1226.1389999999999"/>
    <n v="1471.5"/>
    <n v="1590.1"/>
    <n v="1861.6"/>
    <n v="1882.3"/>
    <n v="2002.2"/>
    <n v="2115.4"/>
    <n v="2256.4"/>
    <n v="2792.1"/>
    <n v="2858.9"/>
    <n v="3117.7"/>
    <n v="3976.4"/>
    <n v="3985.4"/>
    <n v="4413.6000000000004"/>
    <n v="4502.8999999999996"/>
  </r>
  <r>
    <x v="1"/>
    <s v="Jawa Barat"/>
    <n v="851.03499999999997"/>
    <n v="896.01300000000003"/>
    <n v="879.1"/>
    <n v="934.9"/>
    <n v="1017.4"/>
    <n v="1095.8"/>
    <n v="1241.3"/>
    <n v="1357.2"/>
    <n v="1436.8"/>
    <n v="1624.6"/>
    <n v="1757"/>
    <n v="2000.6"/>
    <n v="2666.6"/>
    <n v="2650.4"/>
    <n v="2736.8"/>
    <n v="2871.1"/>
  </r>
  <r>
    <x v="1"/>
    <s v="Jawa Tengah"/>
    <n v="631.327"/>
    <n v="688.221"/>
    <n v="648.70000000000005"/>
    <n v="688.2"/>
    <n v="755.3"/>
    <n v="810.3"/>
    <n v="972"/>
    <n v="1041.9000000000001"/>
    <n v="1126"/>
    <n v="1231.2"/>
    <n v="1319.6"/>
    <n v="1544.6"/>
    <n v="1792.4"/>
    <n v="1785.7"/>
    <n v="1980.1"/>
    <n v="2069.9"/>
  </r>
  <r>
    <x v="1"/>
    <s v="D.I. Yogyakarta"/>
    <n v="690.58"/>
    <n v="777.58900000000006"/>
    <n v="884.3"/>
    <n v="928.4"/>
    <n v="1030.4000000000001"/>
    <n v="1093.5999999999999"/>
    <n v="1224.0999999999999"/>
    <n v="1308.5999999999999"/>
    <n v="1399.1"/>
    <n v="1596.1"/>
    <n v="1606.1"/>
    <n v="1846.9"/>
    <n v="2179.6"/>
    <n v="1906.2"/>
    <n v="2112"/>
    <n v="2319"/>
  </r>
  <r>
    <x v="1"/>
    <s v="Jawa Timur"/>
    <n v="691.97799999999995"/>
    <n v="750.08699999999999"/>
    <n v="683.7"/>
    <n v="731.3"/>
    <n v="793.3"/>
    <n v="858.9"/>
    <n v="995.7"/>
    <n v="1056"/>
    <n v="1159.0999999999999"/>
    <n v="1239.2"/>
    <n v="1420"/>
    <n v="1577.6"/>
    <n v="1950.5"/>
    <n v="1924.8"/>
    <n v="2044.3"/>
    <n v="2165.6999999999998"/>
  </r>
  <r>
    <x v="1"/>
    <s v="Banten "/>
    <n v="1067.6120000000001"/>
    <n v="1107.489"/>
    <n v="1052"/>
    <n v="1128.5999999999999"/>
    <n v="1349.8"/>
    <n v="1405.5"/>
    <n v="1558"/>
    <n v="1631.8"/>
    <n v="1774.2"/>
    <n v="2197.3000000000002"/>
    <n v="2228.1"/>
    <n v="2432.3000000000002"/>
    <n v="3279.9"/>
    <n v="3300.7"/>
    <n v="3418.3"/>
    <n v="3693.6"/>
  </r>
  <r>
    <x v="2"/>
    <s v="Bali "/>
    <n v="813.75400000000002"/>
    <n v="932.82899999999995"/>
    <n v="1000.3"/>
    <n v="1098.4000000000001"/>
    <n v="1258"/>
    <n v="1314.3"/>
    <n v="1418.7"/>
    <n v="1488.2"/>
    <n v="1554.5"/>
    <n v="1771.9"/>
    <n v="1841.6"/>
    <n v="2143.8000000000002"/>
    <n v="2641.4"/>
    <n v="2514"/>
    <n v="2901"/>
    <n v="2959"/>
  </r>
  <r>
    <x v="2"/>
    <s v="Nusa Tenggara Barat"/>
    <n v="721.48500000000001"/>
    <n v="611.66399999999999"/>
    <n v="635.29999999999995"/>
    <n v="699.1"/>
    <n v="879.8"/>
    <n v="937.2"/>
    <n v="1021.3"/>
    <n v="1104.3"/>
    <n v="1182.2"/>
    <n v="1310.7"/>
    <n v="1352.6"/>
    <n v="1538.3"/>
    <n v="1743.2"/>
    <n v="1736.6"/>
    <n v="2041.2"/>
    <n v="2170.1999999999998"/>
  </r>
  <r>
    <x v="2"/>
    <s v="Nusa Tenggara Timur"/>
    <n v="823.423"/>
    <n v="751.11900000000003"/>
    <n v="1012.4"/>
    <n v="1055.2"/>
    <n v="1245.4000000000001"/>
    <n v="1315.3"/>
    <n v="1340.1"/>
    <n v="1424.5"/>
    <n v="1470.9"/>
    <n v="1517.8"/>
    <n v="1657.4"/>
    <n v="1783.1"/>
    <n v="2096.4"/>
    <n v="1924.7"/>
    <n v="2052.1"/>
    <n v="2061.6999999999998"/>
  </r>
  <r>
    <x v="3"/>
    <s v="Kalimantan Barat"/>
    <n v="893.08399999999995"/>
    <n v="832.654"/>
    <n v="1011.7"/>
    <n v="1059.4000000000001"/>
    <n v="1159"/>
    <n v="1198.8"/>
    <n v="1369.5"/>
    <n v="1445.2"/>
    <n v="1548.3"/>
    <n v="1743.9"/>
    <n v="1877.9"/>
    <n v="1997.4"/>
    <n v="2254.1999999999998"/>
    <n v="2138.5"/>
    <n v="2298.3000000000002"/>
    <n v="2426"/>
  </r>
  <r>
    <x v="3"/>
    <s v="Kalimantan Tengah"/>
    <n v="1013.316"/>
    <n v="1073.2"/>
    <n v="998.2"/>
    <n v="1057.7"/>
    <n v="1281.7"/>
    <n v="1367.1"/>
    <n v="1672.8"/>
    <n v="1759.9"/>
    <n v="1821.9"/>
    <n v="2008.9"/>
    <n v="2056.1"/>
    <n v="2258.9"/>
    <n v="2596.1"/>
    <n v="2781.8"/>
    <n v="2975.1"/>
    <n v="3028.1"/>
  </r>
  <r>
    <x v="3"/>
    <s v="Kalimantan Selatan"/>
    <n v="909.32899999999995"/>
    <n v="927.59100000000001"/>
    <n v="926.8"/>
    <n v="998.4"/>
    <n v="1170.0999999999999"/>
    <n v="1232.4000000000001"/>
    <n v="1505.9"/>
    <n v="1547.9"/>
    <n v="1656.3"/>
    <n v="1981.4"/>
    <n v="2051.6999999999998"/>
    <n v="2121.6999999999998"/>
    <n v="2543"/>
    <n v="2540"/>
    <n v="2651.9"/>
    <n v="2865.5"/>
  </r>
  <r>
    <x v="3"/>
    <s v="Kalimantan Timur"/>
    <n v="1323.5809999999999"/>
    <n v="1522.759"/>
    <n v="1632.5"/>
    <n v="1696.6"/>
    <n v="1995"/>
    <n v="2065.6999999999998"/>
    <n v="2060.6"/>
    <n v="2163.4"/>
    <n v="2300"/>
    <n v="2774.1"/>
    <n v="2769.5"/>
    <n v="3057.3"/>
    <n v="3738.3"/>
    <n v="3421.4"/>
    <n v="3671.9"/>
    <n v="3754.6"/>
  </r>
  <r>
    <x v="3"/>
    <s v="Kalimantan Utara"/>
    <m/>
    <m/>
    <m/>
    <m/>
    <m/>
    <m/>
    <m/>
    <m/>
    <m/>
    <m/>
    <n v="2405.1999999999998"/>
    <n v="2670.4"/>
    <n v="3296.9"/>
    <n v="3491.9"/>
    <n v="3419.9"/>
    <n v="3410.3"/>
  </r>
  <r>
    <x v="4"/>
    <s v="Sulawesi Utara"/>
    <n v="1000.367"/>
    <n v="1007.139"/>
    <n v="1010.7"/>
    <n v="1035.9000000000001"/>
    <n v="1120"/>
    <n v="1193.5999999999999"/>
    <n v="1507.9"/>
    <n v="1569.6"/>
    <n v="1658.3"/>
    <n v="1819.2"/>
    <n v="1933.3"/>
    <n v="2191.9"/>
    <n v="2570.4"/>
    <n v="2451.5"/>
    <n v="2814.5"/>
    <n v="2912.8"/>
  </r>
  <r>
    <x v="4"/>
    <s v="Sulawesi Tengah"/>
    <n v="914.34199999999998"/>
    <n v="908.47900000000004"/>
    <n v="899.2"/>
    <n v="932.7"/>
    <n v="1061.5"/>
    <n v="1123.5999999999999"/>
    <n v="1341.2"/>
    <n v="1390.7"/>
    <n v="1455.5"/>
    <n v="1681.1"/>
    <n v="1693.6"/>
    <n v="1901.9"/>
    <n v="2013.5"/>
    <n v="1939.5"/>
    <n v="2209.9"/>
    <n v="2228.5"/>
  </r>
  <r>
    <x v="4"/>
    <s v="Sulawesi Selatan"/>
    <n v="960.351"/>
    <n v="906.19799999999998"/>
    <n v="943.7"/>
    <n v="1002.3"/>
    <n v="1066.5"/>
    <n v="1127.0999999999999"/>
    <n v="1410.9"/>
    <n v="1508.3"/>
    <n v="1586.3"/>
    <n v="1773.8"/>
    <n v="1889"/>
    <n v="2075.9"/>
    <n v="2488.1"/>
    <n v="2469.6"/>
    <n v="2775.9"/>
    <n v="2887.6"/>
  </r>
  <r>
    <x v="4"/>
    <s v="Sulawesi Tenggara"/>
    <n v="1105.059"/>
    <n v="973.38199999999995"/>
    <n v="891.2"/>
    <n v="1017.2"/>
    <n v="1194.3"/>
    <n v="1263"/>
    <n v="1564.9"/>
    <n v="1615.1"/>
    <n v="1730.3"/>
    <n v="1908.4"/>
    <n v="1908.9"/>
    <n v="2291.9"/>
    <n v="2589.9"/>
    <n v="2220.4"/>
    <n v="2435.5"/>
    <n v="2616.3000000000002"/>
  </r>
  <r>
    <x v="4"/>
    <s v="Gorontalo "/>
    <n v="629.76300000000003"/>
    <n v="1093.011"/>
    <n v="693.3"/>
    <n v="752.7"/>
    <n v="922.7"/>
    <n v="1009.4"/>
    <n v="1107.3"/>
    <n v="1243.0999999999999"/>
    <n v="1315.1"/>
    <n v="1438.7"/>
    <n v="1540"/>
    <n v="1894.5"/>
    <n v="2057.6999999999998"/>
    <n v="1917.5"/>
    <n v="2174.1"/>
    <n v="2205.3000000000002"/>
  </r>
  <r>
    <x v="4"/>
    <s v="Sulawesi Barat"/>
    <s v="-"/>
    <n v="773.22699999999998"/>
    <n v="864.8"/>
    <n v="925.7"/>
    <n v="1013.4"/>
    <n v="1087.4000000000001"/>
    <n v="1228.4000000000001"/>
    <n v="1281"/>
    <n v="1337.2"/>
    <n v="1593.5"/>
    <n v="1726.2"/>
    <n v="2059.3000000000002"/>
    <n v="1973.1"/>
    <n v="1728.5"/>
    <n v="1950.5"/>
    <n v="2043.8"/>
  </r>
  <r>
    <x v="4"/>
    <s v="Maluku "/>
    <n v="958.40200000000004"/>
    <n v="1041.1610000000001"/>
    <n v="1139.8"/>
    <n v="1184.8"/>
    <n v="1418.9"/>
    <n v="1502.2"/>
    <n v="1665.7"/>
    <n v="1752.9"/>
    <n v="1863.9"/>
    <n v="2091.5"/>
    <n v="2185.1999999999998"/>
    <n v="2382.8000000000002"/>
    <n v="2444.9"/>
    <n v="2183.4"/>
    <n v="2492.8000000000002"/>
    <n v="2749"/>
  </r>
  <r>
    <x v="4"/>
    <s v="Maluku Utara"/>
    <n v="845.86800000000005"/>
    <n v="1192.7670000000001"/>
    <n v="1074.5999999999999"/>
    <n v="1118.3"/>
    <n v="1382.9"/>
    <n v="1470.8"/>
    <n v="1658.1"/>
    <n v="1739.5"/>
    <n v="1877.5"/>
    <n v="1896.6"/>
    <n v="2028"/>
    <n v="2191.1999999999998"/>
    <n v="2655.1"/>
    <n v="2432.3000000000002"/>
    <n v="2761"/>
    <n v="2698.9"/>
  </r>
  <r>
    <x v="4"/>
    <s v="Papua Barat"/>
    <s v="-"/>
    <n v="1575.4010000000001"/>
    <n v="1524.6"/>
    <n v="1616.2"/>
    <n v="1811.9"/>
    <n v="1931"/>
    <n v="1970"/>
    <n v="2057"/>
    <n v="2114.6999999999998"/>
    <n v="2642.3"/>
    <n v="2603.9"/>
    <n v="2771.3"/>
    <n v="3020.4"/>
    <n v="2803.5"/>
    <n v="3038.5"/>
    <n v="3173"/>
  </r>
  <r>
    <x v="4"/>
    <s v="Papua"/>
    <n v="1517.202"/>
    <n v="1727.442"/>
    <n v="1526.6"/>
    <n v="1646.9"/>
    <n v="2017.5"/>
    <n v="2130.6999999999998"/>
    <n v="2287.5"/>
    <n v="2391.3000000000002"/>
    <n v="2437.1"/>
    <n v="2663.7"/>
    <n v="3020.3"/>
    <n v="3183.9"/>
    <n v="3708.3"/>
    <n v="3565.2"/>
    <n v="3826"/>
    <n v="3819.8"/>
  </r>
  <r>
    <x v="5"/>
    <s v="Rata-rata/avg"/>
    <n v="845.60299999999995"/>
    <n v="906.36"/>
    <n v="883.7"/>
    <n v="949.4"/>
    <n v="1071.9000000000001"/>
    <n v="1133.3"/>
    <n v="1303.2"/>
    <n v="1384.4"/>
    <n v="1477"/>
    <n v="1662.9"/>
    <n v="1777.7"/>
    <n v="1969.4"/>
    <n v="2424.5"/>
    <n v="2374.1"/>
    <n v="2542.3000000000002"/>
    <n v="2661.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30">
  <r>
    <s v="I SUMATERA"/>
    <x v="0"/>
    <x v="0"/>
    <n v="6336904.6427139994"/>
    <n v="6432677.6294946205"/>
    <n v="6395779.0106118843"/>
    <n v="6414213.2617821582"/>
    <n v="6538429.8576568328"/>
    <n v="6648377.399276061"/>
    <n v="6647307.2091202093"/>
    <n v="6681369.9563590856"/>
    <n v="6884371.1716756485"/>
    <n v="7072174.0501433164"/>
    <n v="6890892.0902664065"/>
    <n v="6837676.9540406251"/>
    <n v="7094305.96496889"/>
    <n v="7255892.732368283"/>
    <n v="7338736.9699376337"/>
    <n v="7291497.771929292"/>
    <n v="7220862.9287836272"/>
    <n v="7496080.4121251507"/>
    <n v="7675606.5484232139"/>
    <n v="7298011.8106862754"/>
    <n v="7593127.1696895342"/>
    <n v="7700173.0797854457"/>
    <n v="8099041.1256197728"/>
    <n v="7794037.5621261764"/>
    <n v="7988104.1924491767"/>
    <n v="7918889.5511052208"/>
    <n v="8234151.0141748805"/>
    <n v="8213948.5172915068"/>
    <n v="8474932.9927503653"/>
    <n v="8474536.0706703141"/>
    <n v="8708632.0024731942"/>
    <n v="8394748.6201619599"/>
    <n v="8756996.1449528448"/>
    <n v="8821032.0762581341"/>
    <n v="8912375.1948970631"/>
    <n v="8935757.4781143926"/>
    <n v="9057049.8910195623"/>
    <n v="9184095.6787532866"/>
    <n v="9255352.1078754943"/>
    <n v="9130213.853366008"/>
    <n v="9639522.1341404933"/>
    <n v="9229916.1078900006"/>
    <n v="9779563.4181004725"/>
    <n v="9248015.0759184249"/>
  </r>
  <r>
    <s v="I SUMATERA"/>
    <x v="0"/>
    <x v="1"/>
    <n v="4263395.7182228668"/>
    <n v="3760444.6855923962"/>
    <n v="3823201.7314275769"/>
    <n v="3734990.4058153341"/>
    <n v="3819758.0456866818"/>
    <n v="3793246.2644900959"/>
    <n v="3764801.8077500192"/>
    <n v="3889602.594967654"/>
    <n v="3848367.6458577146"/>
    <n v="3709436.6836491195"/>
    <n v="3672110.9586967994"/>
    <n v="3659730.8658027309"/>
    <n v="3635183.6143731084"/>
    <n v="3513743.1416577771"/>
    <n v="3535255.8791177412"/>
    <n v="3436677.8857559673"/>
    <n v="3420132.5393460947"/>
    <n v="3336703.7340896325"/>
    <n v="3127577.5952089312"/>
    <n v="2915567.0247702887"/>
    <n v="2484708.8720177379"/>
    <n v="2461385.16481196"/>
    <n v="2376643.2192677213"/>
    <n v="1996977.6260385001"/>
    <n v="2279329.1810340811"/>
    <n v="1729122.4114476324"/>
    <n v="2081588.2705946371"/>
    <n v="2037791.5073021823"/>
    <n v="2277992.8914046977"/>
    <n v="2189285.5772107448"/>
    <n v="2175774.9503421858"/>
    <n v="1938243.1607713124"/>
    <n v="2247626.8146737167"/>
    <n v="2272971.7773955129"/>
    <n v="2391198.2331728349"/>
    <n v="2240708.9735967624"/>
    <n v="2412925.4041612344"/>
    <n v="2354895.8103832193"/>
    <n v="2495412.6905243616"/>
    <n v="2430103.1866455376"/>
    <n v="2329427.3152923658"/>
    <n v="2977578.93444"/>
    <n v="2729913.7381091956"/>
    <n v="2454411.4290122674"/>
  </r>
  <r>
    <s v="I SUMATERA"/>
    <x v="0"/>
    <x v="2"/>
    <n v="2228908.7008520411"/>
    <n v="2244580.9606242706"/>
    <n v="2249509.5391141353"/>
    <n v="2259948.6942429519"/>
    <n v="2227361.5635026032"/>
    <n v="2226448.5433680066"/>
    <n v="2283653.8625942892"/>
    <n v="2327828.8387594623"/>
    <n v="2308781.0124842785"/>
    <n v="2317940.983313954"/>
    <n v="2321910.0556078581"/>
    <n v="2333551.600485614"/>
    <n v="2326308.8104478493"/>
    <n v="2230343.1620000228"/>
    <n v="2179103.5590385306"/>
    <n v="2102575.2054486601"/>
    <n v="2177998.5681265476"/>
    <n v="2179829.3920884989"/>
    <n v="2035662.0950601527"/>
    <n v="1771301.2755000729"/>
    <n v="1594495.0697669075"/>
    <n v="1660854.5021149151"/>
    <n v="1710170.0015027444"/>
    <n v="1509214.1127860602"/>
    <n v="1529429.5812410903"/>
    <n v="1427644.5313342866"/>
    <n v="1671145.3137973901"/>
    <n v="1468381.9185259512"/>
    <n v="1528825.6574439213"/>
    <n v="1476806.6151377507"/>
    <n v="1435452.1083722748"/>
    <n v="1480354.8302634824"/>
    <n v="1516860.6230323375"/>
    <n v="1678178.3679247834"/>
    <n v="1699280.8251698287"/>
    <n v="1515943.1306822828"/>
    <n v="1470774.7245126853"/>
    <n v="1673005.9056953578"/>
    <n v="1643582.5105860878"/>
    <n v="1552277.1449908791"/>
    <n v="1385021.9688761346"/>
    <n v="1609281.5999999999"/>
    <n v="1622881.7285857622"/>
    <n v="1441516.5215609819"/>
  </r>
  <r>
    <s v="I SUMATERA"/>
    <x v="0"/>
    <x v="3"/>
    <n v="26283.164122710285"/>
    <n v="27669.158176272082"/>
    <n v="28520.683171438766"/>
    <n v="29554.066466878758"/>
    <n v="29730.388187928424"/>
    <n v="29692.181478768522"/>
    <n v="29976.369342797814"/>
    <n v="30521.818848712694"/>
    <n v="30245.791409829715"/>
    <n v="32141.550321540519"/>
    <n v="33286.545344021397"/>
    <n v="34673.358181544223"/>
    <n v="33450.280346890533"/>
    <n v="33892.970540343224"/>
    <n v="33909.32558965416"/>
    <n v="34333.629412413044"/>
    <n v="33448.778243013199"/>
    <n v="36457.932817418354"/>
    <n v="36140.792472028013"/>
    <n v="42323.476604821779"/>
    <n v="39619.728015091379"/>
    <n v="36448.529941252898"/>
    <n v="41350.036941441947"/>
    <n v="41990.939107924438"/>
    <n v="43614.838188892754"/>
    <n v="44550.362843710354"/>
    <n v="43233.315258737304"/>
    <n v="44584.898540752227"/>
    <n v="44693.419988653273"/>
    <n v="45683.463941350397"/>
    <n v="47093.463990034768"/>
    <n v="46511.438305926058"/>
    <n v="48226.7170577504"/>
    <n v="50025.50551236001"/>
    <n v="50192.316086677798"/>
    <n v="49296.829256822544"/>
    <n v="52135.166430791302"/>
    <n v="53810.50999989979"/>
    <n v="53670.000880499225"/>
    <n v="51869.830524302248"/>
    <n v="53694.576208654311"/>
    <n v="56291.253364456163"/>
    <n v="55180.947391855349"/>
    <n v="52204.1550866174"/>
  </r>
  <r>
    <s v="I SUMATERA"/>
    <x v="0"/>
    <x v="4"/>
    <n v="6234.5173990750454"/>
    <n v="6264.711140282925"/>
    <n v="6340.9155803395251"/>
    <n v="6399.3316860376926"/>
    <n v="6605.1263402583518"/>
    <n v="6649.3067024705997"/>
    <n v="6717.9199144762606"/>
    <n v="6781.6821928179324"/>
    <n v="6915.6251464644911"/>
    <n v="7057.470306765762"/>
    <n v="7246.5873965447081"/>
    <n v="7388.5138316262173"/>
    <n v="7461.5218243697727"/>
    <n v="7505.3535083888337"/>
    <n v="7638.0555051696128"/>
    <n v="7707.0975085185701"/>
    <n v="7951.3644953004805"/>
    <n v="7892.6056180341611"/>
    <n v="7972.037970212501"/>
    <n v="7964.3116762185409"/>
    <n v="7848.4358760587975"/>
    <n v="8346.147076303736"/>
    <n v="8763.095107316929"/>
    <n v="8963.6322954310199"/>
    <n v="8699.4263764609877"/>
    <n v="9186.3334905189186"/>
    <n v="9167.4385882956794"/>
    <n v="10025.340834668437"/>
    <n v="9459.0118002641811"/>
    <n v="9357.3372494991618"/>
    <n v="9874.2160046038261"/>
    <n v="10065.241399919103"/>
    <n v="10380.490894058727"/>
    <n v="10384.489186714396"/>
    <n v="10174.254891586164"/>
    <n v="10602.662375515911"/>
    <n v="10674.082396277037"/>
    <n v="13404.107058113645"/>
    <n v="13329.642336252826"/>
    <n v="14188.62365181209"/>
    <n v="11928.375904078423"/>
    <n v="12805.842999999999"/>
    <n v="12787.360339999999"/>
    <n v="12592.919813860943"/>
  </r>
  <r>
    <s v="I SUMATERA"/>
    <x v="0"/>
    <x v="5"/>
    <n v="1973521.9822387369"/>
    <n v="2049409.9418186056"/>
    <n v="2073480.4589373614"/>
    <n v="2109598.3792659175"/>
    <n v="2108745.6069886107"/>
    <n v="2159147.1542217485"/>
    <n v="2197797.1116368375"/>
    <n v="2225147.3571840143"/>
    <n v="2182101.4971108139"/>
    <n v="2253991.3328164741"/>
    <n v="2365692.4412334301"/>
    <n v="2463079.43306582"/>
    <n v="2308508.1840314334"/>
    <n v="2358017.1075441642"/>
    <n v="2458773.46315778"/>
    <n v="2569734.7583493399"/>
    <n v="2438890.0365249398"/>
    <n v="2498390.1914711506"/>
    <n v="2615885.0606777272"/>
    <n v="2724601.5437966329"/>
    <n v="2437290.1334766028"/>
    <n v="2497201.2815489611"/>
    <n v="2615622.8783055227"/>
    <n v="3226575.4248641683"/>
    <n v="2842622.2668404616"/>
    <n v="2903320.2305337568"/>
    <n v="3085025.5111969044"/>
    <n v="3309472.0268708919"/>
    <n v="2759357.1339963935"/>
    <n v="2482530.1372982068"/>
    <n v="3170388.102786222"/>
    <n v="3218846.2230217396"/>
    <n v="2873349.947364883"/>
    <n v="2678068.9967817552"/>
    <n v="3084527.8264154019"/>
    <n v="3313529.6136650192"/>
    <n v="2813302.9957303759"/>
    <n v="2659599.1982899155"/>
    <n v="3179204.8889604672"/>
    <n v="3914482.2250417471"/>
    <n v="3349609.4416607912"/>
    <n v="3296182"/>
    <n v="3643105.1555000003"/>
    <n v="3611541.3254854959"/>
  </r>
  <r>
    <s v="I SUMATERA"/>
    <x v="0"/>
    <x v="6"/>
    <n v="3338226.0408504196"/>
    <n v="3445943.16267573"/>
    <n v="3511263.0664145285"/>
    <n v="3566084.6505842339"/>
    <n v="3619865.0453696973"/>
    <n v="3640594.0031758104"/>
    <n v="3658102.4155124035"/>
    <n v="3697857.5603089207"/>
    <n v="3715915.8545621019"/>
    <n v="3866219.6236994034"/>
    <n v="3989450.190827731"/>
    <n v="3960997.5293476041"/>
    <n v="3936092.5424576774"/>
    <n v="4110374.135693538"/>
    <n v="4201421.8680938156"/>
    <n v="4154322.9692219095"/>
    <n v="4106783.6386132073"/>
    <n v="4242604.8372251531"/>
    <n v="4403795.3148546256"/>
    <n v="4334119.5142099159"/>
    <n v="4277912.5878727222"/>
    <n v="4439833.9474356798"/>
    <n v="4584095.5321322074"/>
    <n v="4452230.4268791545"/>
    <n v="4447054.0734579358"/>
    <n v="4520709.318736149"/>
    <n v="4601588.2292108033"/>
    <n v="4743652.7060129438"/>
    <n v="4659390.9099465152"/>
    <n v="4730271.5067571346"/>
    <n v="4789805.0044212854"/>
    <n v="4782883.8326873947"/>
    <n v="4797816.1637012661"/>
    <n v="4935349.6750711538"/>
    <n v="4942122.7327806251"/>
    <n v="5055023.5054549538"/>
    <n v="5011111.2583976258"/>
    <n v="5272764.1696337285"/>
    <n v="5010692.5877951216"/>
    <n v="5029922.3065856285"/>
    <n v="4739993.049739168"/>
    <n v="4778016.9000000004"/>
    <n v="4691914.7190240007"/>
    <n v="5028800.4090750748"/>
  </r>
  <r>
    <s v="I SUMATERA"/>
    <x v="0"/>
    <x v="7"/>
    <n v="1818397.9053947052"/>
    <n v="1839952.0012276629"/>
    <n v="1853025.844574135"/>
    <n v="1876440.3144444523"/>
    <n v="1917876.0325163074"/>
    <n v="1928650.7128813292"/>
    <n v="1949624.2579332294"/>
    <n v="1957993.5310480359"/>
    <n v="1987711.508483985"/>
    <n v="2016050.1780527923"/>
    <n v="2073926.119830288"/>
    <n v="2088809.1469352106"/>
    <n v="2082465.9009875169"/>
    <n v="2104200.5763616487"/>
    <n v="2156655.1259306609"/>
    <n v="2175541.4203992211"/>
    <n v="2109982.7006259086"/>
    <n v="2128572.6958135897"/>
    <n v="2224712.8782630288"/>
    <n v="2274789.8043930605"/>
    <n v="2172831.0554292682"/>
    <n v="2196819.4065905586"/>
    <n v="2273224.8339756876"/>
    <n v="2285903.6005141484"/>
    <n v="2186389.0826296206"/>
    <n v="2227231.9205409829"/>
    <n v="2232898.6544330036"/>
    <n v="2238865.5720734037"/>
    <n v="2222061.0951598696"/>
    <n v="2339157.7088373085"/>
    <n v="2307973.6431525508"/>
    <n v="2459299.8487605974"/>
    <n v="2314006.0149081568"/>
    <n v="2444606.9414638518"/>
    <n v="2373488.9256082568"/>
    <n v="2445524.6747519518"/>
    <n v="2431656.7315766164"/>
    <n v="2392732.8453026689"/>
    <n v="2542965.3278645906"/>
    <n v="2493927.1597599084"/>
    <n v="2316676.1291677905"/>
    <n v="1180044.7000000002"/>
    <n v="1763741.4735066667"/>
    <n v="1796224.3209827326"/>
  </r>
  <r>
    <s v="I SUMATERA"/>
    <x v="0"/>
    <x v="8"/>
    <n v="224368.05639731954"/>
    <n v="224880.44021185747"/>
    <n v="227700.38293855794"/>
    <n v="233743.07062408084"/>
    <n v="237476.92554166075"/>
    <n v="244098.92114780203"/>
    <n v="247306.67756118515"/>
    <n v="252708.4745837801"/>
    <n v="255853.32194313972"/>
    <n v="261550.87005506529"/>
    <n v="268730.74383510288"/>
    <n v="273774.53114604275"/>
    <n v="272925.5263282535"/>
    <n v="277700.61767788808"/>
    <n v="284294.81541769457"/>
    <n v="290333.08650336385"/>
    <n v="290435.75071502337"/>
    <n v="297053.36010143149"/>
    <n v="302600.65145237988"/>
    <n v="310705.83712479641"/>
    <n v="310029.78452301363"/>
    <n v="317476.53860843822"/>
    <n v="322126.75818635791"/>
    <n v="331084.24742042588"/>
    <n v="337802.95926268393"/>
    <n v="342612.0911333827"/>
    <n v="350103.86911056697"/>
    <n v="357710.66429678479"/>
    <n v="359507.52221198246"/>
    <n v="394122.26869574166"/>
    <n v="383656.71034739749"/>
    <n v="407658.8735453203"/>
    <n v="395498.78202878829"/>
    <n v="419455.00304519181"/>
    <n v="422941.68878714088"/>
    <n v="435018.57848454989"/>
    <n v="429526.94221466954"/>
    <n v="459258.39080378914"/>
    <n v="448987.62416747608"/>
    <n v="447669.79517161578"/>
    <n v="410757.33408343443"/>
    <n v="388629.10000000003"/>
    <n v="404914.83212000004"/>
    <n v="444935.62730736361"/>
  </r>
  <r>
    <s v="I SUMATERA"/>
    <x v="0"/>
    <x v="9"/>
    <n v="792462.09639691934"/>
    <n v="823956.47655943991"/>
    <n v="824693.24069164053"/>
    <n v="837134.02956017875"/>
    <n v="838988.42730462295"/>
    <n v="846643.43912889389"/>
    <n v="857780.8599897878"/>
    <n v="869631.13101674384"/>
    <n v="893705.97403273685"/>
    <n v="904109.16108516662"/>
    <n v="921983.68768690119"/>
    <n v="937912.06774390512"/>
    <n v="941950.43770155101"/>
    <n v="951554.74749628198"/>
    <n v="965560.50557802897"/>
    <n v="979990.41070914001"/>
    <n v="980969.4811886095"/>
    <n v="982176.3559808837"/>
    <n v="1008999.6530374016"/>
    <n v="1023712.4765623084"/>
    <n v="1002038.4955572466"/>
    <n v="1017695.3470503285"/>
    <n v="1024346.9506258208"/>
    <n v="1036426.5137228235"/>
    <n v="1038255.1105445116"/>
    <n v="1042667.163265961"/>
    <n v="1050691.118498812"/>
    <n v="1060013.8336870836"/>
    <n v="1065648.5830534515"/>
    <n v="1089093.6927924759"/>
    <n v="1070673.6774652072"/>
    <n v="1079986.2358631233"/>
    <n v="1095175.3505382934"/>
    <n v="1105743.792670988"/>
    <n v="1096295.2664616201"/>
    <n v="1104026.9629343606"/>
    <n v="1119554.1905856354"/>
    <n v="1154971.9843785858"/>
    <n v="1163807.520059082"/>
    <n v="1194241.0867086269"/>
    <n v="1281181.8378210149"/>
    <n v="1354273.3"/>
    <n v="1294073.1432683999"/>
    <n v="1257839.0952568846"/>
  </r>
  <r>
    <s v="I SUMATERA"/>
    <x v="0"/>
    <x v="10"/>
    <n v="365149.84036602353"/>
    <n v="365502.95848847349"/>
    <n v="366970.48790898098"/>
    <n v="368570.13050285954"/>
    <n v="401574.01347256836"/>
    <n v="412885.31672459806"/>
    <n v="398870.28980933386"/>
    <n v="376180.68126644671"/>
    <n v="405645.94994895562"/>
    <n v="421924.19282015716"/>
    <n v="415716.43003246002"/>
    <n v="377790.67851375864"/>
    <n v="414638.67506676994"/>
    <n v="427895.05136838625"/>
    <n v="435706.14729562891"/>
    <n v="441012.8510086945"/>
    <n v="424920.62611350825"/>
    <n v="438049.03319824924"/>
    <n v="438081.80268139567"/>
    <n v="443646.99989603308"/>
    <n v="447388.53769210581"/>
    <n v="412000.95935735205"/>
    <n v="456249.07686431607"/>
    <n v="481732.27510587644"/>
    <n v="476937.57922730787"/>
    <n v="485014.14625569095"/>
    <n v="545105.82651864039"/>
    <n v="467602.89978972287"/>
    <n v="501811.44297542743"/>
    <n v="554291.33255033905"/>
    <n v="501328.32809512649"/>
    <n v="505765.49986878759"/>
    <n v="506631.96896001097"/>
    <n v="509103.11393915321"/>
    <n v="531205.56569343084"/>
    <n v="534306.43656776857"/>
    <n v="567400.21055824321"/>
    <n v="572211.71361689479"/>
    <n v="578762.1628969427"/>
    <n v="624645.46603928308"/>
    <n v="615995.21915051935"/>
    <n v="595721.22615560167"/>
    <n v="577290.73241070798"/>
    <n v="566947.61639496568"/>
  </r>
  <r>
    <s v="I SUMATERA"/>
    <x v="0"/>
    <x v="11"/>
    <n v="770536.11490872875"/>
    <n v="788932.26657892147"/>
    <n v="790912.40585540934"/>
    <n v="798617.05114003946"/>
    <n v="811188.85129679134"/>
    <n v="815030.3521883816"/>
    <n v="824211.40756339673"/>
    <n v="832139.86089182086"/>
    <n v="847225.71439256147"/>
    <n v="855337.00127409853"/>
    <n v="867565.25779995602"/>
    <n v="874749.14192317857"/>
    <n v="874439.46423718717"/>
    <n v="897866.96781618451"/>
    <n v="918270.00314618042"/>
    <n v="937327.4306302045"/>
    <n v="954321.472432549"/>
    <n v="966812.43455944513"/>
    <n v="984076.32386009977"/>
    <n v="1001030.8458540061"/>
    <n v="1020230.922808944"/>
    <n v="1032762.5544003752"/>
    <n v="1056545.1521030099"/>
    <n v="1070652.5375039517"/>
    <n v="1092214.7518523666"/>
    <n v="1128813.7537774309"/>
    <n v="1130642.1251111794"/>
    <n v="1154021.5747292012"/>
    <n v="1181515.1864670382"/>
    <n v="1215832.6804944561"/>
    <n v="1220399.6842280475"/>
    <n v="1243111.5972797645"/>
    <n v="1268270.2689371419"/>
    <n v="1283937.2662746618"/>
    <n v="1285681.9773993462"/>
    <n v="1318755.6330835156"/>
    <n v="1342987.0669633811"/>
    <n v="1380703.3382428952"/>
    <n v="1390317.1755870804"/>
    <n v="1396990.6980298983"/>
    <n v="1407588.0164254329"/>
    <n v="1348750.8"/>
    <n v="1353876.0530399999"/>
    <n v="1335463.3387186558"/>
  </r>
  <r>
    <s v="I SUMATERA"/>
    <x v="0"/>
    <x v="12"/>
    <n v="131530.32412155898"/>
    <n v="135092.31894494977"/>
    <n v="135962.90652287539"/>
    <n v="136781.21040914254"/>
    <n v="139832.69844156987"/>
    <n v="140776.85811076904"/>
    <n v="141696.20387905688"/>
    <n v="142413.10404810272"/>
    <n v="144626.30276009027"/>
    <n v="147217.75260383158"/>
    <n v="149693.78668966456"/>
    <n v="151263.22555444192"/>
    <n v="150444.12441537797"/>
    <n v="152974.3765920593"/>
    <n v="156446.93613003491"/>
    <n v="157094.09190473036"/>
    <n v="161879.12713800688"/>
    <n v="168169.15696766454"/>
    <n v="170052.26459934458"/>
    <n v="170425.42578241439"/>
    <n v="166936.11210798996"/>
    <n v="170066.16421001483"/>
    <n v="171904.36247208022"/>
    <n v="177562.74362561095"/>
    <n v="174836.16054730819"/>
    <n v="178114.33855757027"/>
    <n v="188979.6721212058"/>
    <n v="193562.65193632367"/>
    <n v="189012.12715075084"/>
    <n v="184271.56105529788"/>
    <n v="192789.7215346109"/>
    <n v="203757.27715274086"/>
    <n v="197288.64203231063"/>
    <n v="199688.74716652368"/>
    <n v="208136.04427732195"/>
    <n v="215579.21116722532"/>
    <n v="210323.3089356164"/>
    <n v="218998.64901752651"/>
    <n v="209404.42248913963"/>
    <n v="229822.31801765412"/>
    <n v="211598.55731044422"/>
    <n v="202516.4"/>
    <n v="205191.64164399999"/>
    <n v="221500.66304329864"/>
  </r>
  <r>
    <s v="I SUMATERA"/>
    <x v="0"/>
    <x v="13"/>
    <n v="1719091.60634068"/>
    <n v="1807865.6952990999"/>
    <n v="1816764.71945794"/>
    <n v="1842788.5721984501"/>
    <n v="1837351.49135995"/>
    <n v="1867736.2035030066"/>
    <n v="1893092.9160713579"/>
    <n v="1921335.3918573111"/>
    <n v="1878030.8690308479"/>
    <n v="1910689.34902631"/>
    <n v="1946256.86557067"/>
    <n v="1959834.4341074899"/>
    <n v="1926793.818525858"/>
    <n v="1945265.8590127178"/>
    <n v="2005966.9853058397"/>
    <n v="2043556.4985643199"/>
    <n v="2067242.9168957588"/>
    <n v="2022615.6316297445"/>
    <n v="2164559.9433843298"/>
    <n v="2232129.49840164"/>
    <n v="2160757.8155697817"/>
    <n v="2211769.0795687665"/>
    <n v="2344696.0168331433"/>
    <n v="2348828.480300195"/>
    <n v="2180604.9828873249"/>
    <n v="2746665.4010264995"/>
    <n v="2509138.585952179"/>
    <n v="2513621.5115577113"/>
    <n v="2353178.9208397213"/>
    <n v="2712196.1286747213"/>
    <n v="2880441.56622069"/>
    <n v="2862030.4941498023"/>
    <n v="2410573.404853276"/>
    <n v="3035903.465168132"/>
    <n v="3015764.5306408824"/>
    <n v="3023928.4925973392"/>
    <n v="2560666.486569568"/>
    <n v="3020329.2803918193"/>
    <n v="3014148.0274353367"/>
    <n v="3255999.8957822989"/>
    <n v="2665125.0108814184"/>
    <n v="2935210.5"/>
    <n v="2807984.0700437902"/>
    <n v="3050721.5660157516"/>
  </r>
  <r>
    <s v="I SUMATERA"/>
    <x v="0"/>
    <x v="14"/>
    <n v="489083.7839842416"/>
    <n v="495756.01893580984"/>
    <n v="499631.8245967098"/>
    <n v="506643.70312896575"/>
    <n v="506721.26595765515"/>
    <n v="505999.6027313465"/>
    <n v="509563.9094479832"/>
    <n v="513896.12370934337"/>
    <n v="516140.21230481408"/>
    <n v="524543.42291997967"/>
    <n v="531785.08555511117"/>
    <n v="536034.791720076"/>
    <n v="536958.1301479846"/>
    <n v="534773.41351447999"/>
    <n v="554431.92297509604"/>
    <n v="575676.81511300802"/>
    <n v="552800.56956720003"/>
    <n v="560839.11631607579"/>
    <n v="596885.22766881669"/>
    <n v="626695.65345915826"/>
    <n v="584192.06016902975"/>
    <n v="601181.59289690549"/>
    <n v="639059.69990928611"/>
    <n v="662997.26890493813"/>
    <n v="630836.35998400871"/>
    <n v="709972.10660885239"/>
    <n v="665951.53188726516"/>
    <n v="729254.59084066213"/>
    <n v="672865.21867624903"/>
    <n v="753112.733482396"/>
    <n v="767758.52627906878"/>
    <n v="815373.48330088309"/>
    <n v="729955.45019120921"/>
    <n v="820845.6194528112"/>
    <n v="824003.5823688599"/>
    <n v="873311.91367376747"/>
    <n v="778273.53416154673"/>
    <n v="893244.20308854908"/>
    <n v="918754.37426140008"/>
    <n v="938756.27019539638"/>
    <n v="837550.47324192582"/>
    <n v="907226"/>
    <n v="915862.79151999997"/>
    <n v="991006.49998567265"/>
  </r>
  <r>
    <s v="I SUMATERA"/>
    <x v="0"/>
    <x v="15"/>
    <n v="519696.10142547288"/>
    <n v="543582.9415181278"/>
    <n v="546507.63925990893"/>
    <n v="550636.25475265016"/>
    <n v="555755.49865885999"/>
    <n v="553974.23044306529"/>
    <n v="570777.78044651123"/>
    <n v="576236.50875165919"/>
    <n v="608537.39431902417"/>
    <n v="623640.27900093107"/>
    <n v="637832.7452958707"/>
    <n v="644898.31722400803"/>
    <n v="634818.7457209985"/>
    <n v="651146.73237842158"/>
    <n v="680714.85108235804"/>
    <n v="716463.68460484804"/>
    <n v="679354.01569901395"/>
    <n v="701448.21880930895"/>
    <n v="700795.22283891519"/>
    <n v="751948.84850067704"/>
    <n v="729015.0638723959"/>
    <n v="741427.79708965938"/>
    <n v="758897.31345757795"/>
    <n v="773669.2364856546"/>
    <n v="773708.69361671538"/>
    <n v="844768.40217156068"/>
    <n v="773898.11435118271"/>
    <n v="825763.79871935607"/>
    <n v="798713.6660470335"/>
    <n v="874441.77949892019"/>
    <n v="885929.07892457035"/>
    <n v="950051.13020289678"/>
    <n v="852822.31851460726"/>
    <n v="936781.36868805299"/>
    <n v="935586.87777058082"/>
    <n v="987107.89242060331"/>
    <n v="899880.38019522396"/>
    <n v="1018720.6558301735"/>
    <n v="1030490.6351074972"/>
    <n v="1042465.8958834426"/>
    <n v="973939.56025403412"/>
    <n v="952634.2"/>
    <n v="1058948.1767199999"/>
    <n v="1184916.2178313697"/>
  </r>
  <r>
    <s v="I SUMATERA"/>
    <x v="0"/>
    <x v="16"/>
    <n v="277455.71120130678"/>
    <n v="279143.41802982381"/>
    <n v="282821.34928903216"/>
    <n v="287106.40199860721"/>
    <n v="288555.3988677492"/>
    <n v="291896.84320296341"/>
    <n v="294787.24359930441"/>
    <n v="298834.73103585315"/>
    <n v="300934.45281420194"/>
    <n v="307364.53408542625"/>
    <n v="313183.67603642197"/>
    <n v="318971.03024635237"/>
    <n v="319722.56978579535"/>
    <n v="320837.37422776438"/>
    <n v="327707.28417244286"/>
    <n v="330934.62295311503"/>
    <n v="335640.09601681383"/>
    <n v="342943.97956863814"/>
    <n v="346668.71489889972"/>
    <n v="351059.08780140488"/>
    <n v="359606.6134174391"/>
    <n v="366895.93666238716"/>
    <n v="357266.95536496141"/>
    <n v="366316.1432055906"/>
    <n v="376934.00242894108"/>
    <n v="378805.938184247"/>
    <n v="388043.51602734829"/>
    <n v="399212.52174415498"/>
    <n v="400843.52243658929"/>
    <n v="415212.39250793209"/>
    <n v="429569.63433525496"/>
    <n v="424738.22296956903"/>
    <n v="427278.1310518306"/>
    <n v="439908.4527457389"/>
    <n v="452141.14648281434"/>
    <n v="440084.36620598071"/>
    <n v="450056.64324504836"/>
    <n v="474378.57933176315"/>
    <n v="480556.734319165"/>
    <n v="481812.57069863536"/>
    <n v="478190.02174002776"/>
    <n v="448567.86599999998"/>
    <n v="479246.92234451999"/>
    <n v="508457.71962963179"/>
  </r>
  <r>
    <s v="I SUMATERA"/>
    <x v="0"/>
    <x v="17"/>
    <n v="25281246.306936808"/>
    <n v="25271654.785316341"/>
    <n v="25433086.206352454"/>
    <n v="25559249.528602939"/>
    <n v="25885816.237150345"/>
    <n v="26111847.332775116"/>
    <n v="26276068.242172182"/>
    <n v="26600479.346829761"/>
    <n v="26815110.29827721"/>
    <n v="27231388.435174331"/>
    <n v="27407263.267705239"/>
    <n v="27461135.619870029"/>
    <n v="27496468.311367512"/>
    <n v="27773984.319758348"/>
    <n v="28240593.697474293"/>
    <n v="28244780.230016746"/>
    <n v="27963614.610525124"/>
    <n v="28406639.088380069"/>
    <n v="28840072.1273515"/>
    <n v="28280033.435019724"/>
    <n v="27388028.457861871"/>
    <n v="27872338.029149309"/>
    <n v="28840003.00866897"/>
    <n v="28565162.77088663"/>
    <n v="28407373.242568888"/>
    <n v="28638088.001013458"/>
    <n v="29561352.106833033"/>
    <n v="29767486.534753308"/>
    <n v="29499809.302348923"/>
    <n v="29940202.98685459"/>
    <n v="30977540.418972325"/>
    <n v="30823426.009705223"/>
    <n v="30448757.233692486"/>
    <n v="31641984.658745524"/>
    <n v="32235116.988904268"/>
    <n v="32498506.355032813"/>
    <n v="31618299.017654099"/>
    <n v="32797125.01981819"/>
    <n v="33429438.433145992"/>
    <n v="34229388.327092677"/>
    <n v="32707799.021897726"/>
    <n v="32273646.730850063"/>
    <n v="33396476.903669368"/>
    <n v="33207094.501119051"/>
  </r>
  <r>
    <s v="I SUMATERA"/>
    <x v="1"/>
    <x v="0"/>
    <n v="21581922.944322184"/>
    <n v="20354944.161501944"/>
    <n v="21744831.593848109"/>
    <n v="21879445.259469017"/>
    <n v="22993445.30924755"/>
    <n v="21962048.958948653"/>
    <n v="23231800.507440537"/>
    <n v="22405252.332118127"/>
    <n v="23791414.358824454"/>
    <n v="23140680.944990903"/>
    <n v="25002738.851563372"/>
    <n v="23470582.729753934"/>
    <n v="25592084.358823068"/>
    <n v="23927817.054412149"/>
    <n v="25788087.936789621"/>
    <n v="24586576.957583278"/>
    <n v="26454559.51641573"/>
    <n v="25108173.80097302"/>
    <n v="26886464.562086787"/>
    <n v="25813631.927505285"/>
    <n v="27984428.535140842"/>
    <n v="26620214.787554711"/>
    <n v="27864614.170051102"/>
    <n v="27596742.860914465"/>
    <n v="29034545.093646199"/>
    <n v="28537755.790916897"/>
    <n v="29300521.571506944"/>
    <n v="28306867.54518963"/>
    <n v="29678099.664509166"/>
    <n v="29671138.628697917"/>
    <n v="31400116.058729451"/>
    <n v="30550687.62394394"/>
    <n v="30641729.745853223"/>
    <n v="31190600.300114755"/>
    <n v="32962791.276758179"/>
    <n v="32407525.943617746"/>
    <n v="32502850.681928314"/>
    <n v="33071023.808258995"/>
    <n v="34304267.383258358"/>
    <n v="33847882.568874516"/>
    <n v="34497618.640065774"/>
    <n v="33534392.668642648"/>
    <n v="34512277.794814117"/>
    <n v="33788142.149805948"/>
  </r>
  <r>
    <s v="I SUMATERA"/>
    <x v="1"/>
    <x v="1"/>
    <n v="801108.35748922243"/>
    <n v="813814.45338321838"/>
    <n v="843662.70009798149"/>
    <n v="877754.75324733602"/>
    <n v="884700.61434907687"/>
    <n v="906948.12601014914"/>
    <n v="932265.41195163678"/>
    <n v="970076.76413727715"/>
    <n v="941622.08298029075"/>
    <n v="948429.70065055357"/>
    <n v="1089302.8464948956"/>
    <n v="1155900.5339949823"/>
    <n v="1243621.2746172892"/>
    <n v="1285041.2790817595"/>
    <n v="1320872.358222798"/>
    <n v="1362112.5102356938"/>
    <n v="1317771.6293427846"/>
    <n v="1351989.5666720467"/>
    <n v="1395166.5177847198"/>
    <n v="1415445.9921039001"/>
    <n v="1466324.0043418098"/>
    <n v="1434131.4348204352"/>
    <n v="1442052.1343003435"/>
    <n v="1472431.4114309812"/>
    <n v="1491451.2861240432"/>
    <n v="1530479.7577792089"/>
    <n v="1560548.99156854"/>
    <n v="1562514.8722007389"/>
    <n v="1562761.6876665941"/>
    <n v="1601503.0314510248"/>
    <n v="1631114.7701134204"/>
    <n v="1645161.1453971772"/>
    <n v="1636818.6918941345"/>
    <n v="1689950.8419965217"/>
    <n v="1729651.7459271322"/>
    <n v="1735592.7333512616"/>
    <n v="1726321.105905869"/>
    <n v="1755498.2017963575"/>
    <n v="1804658.4599092649"/>
    <n v="1813316.8049784498"/>
    <n v="1786413.2932539657"/>
    <n v="1692708.1360563592"/>
    <n v="1719292.1635674336"/>
    <n v="1737643.2601064304"/>
  </r>
  <r>
    <s v="I SUMATERA"/>
    <x v="1"/>
    <x v="2"/>
    <n v="17736835.362645272"/>
    <n v="18011654.736034438"/>
    <n v="17613203.899795286"/>
    <n v="17179259.804327283"/>
    <n v="17814673.410384063"/>
    <n v="18010573.966561887"/>
    <n v="18369731.642586861"/>
    <n v="18620244.055934612"/>
    <n v="18615248.370957807"/>
    <n v="18917425.842071529"/>
    <n v="19686530.726556454"/>
    <n v="19703205.644084848"/>
    <n v="19302164.044838432"/>
    <n v="19970602.642262559"/>
    <n v="20410122.405362993"/>
    <n v="20965728.92297864"/>
    <n v="19976584.644533973"/>
    <n v="20792630.13249689"/>
    <n v="21269804.074650016"/>
    <n v="21030068.619821701"/>
    <n v="20260360.315133054"/>
    <n v="21491722.413068701"/>
    <n v="22338547.079552297"/>
    <n v="22228266.160042658"/>
    <n v="22134559.803789932"/>
    <n v="22132032.402680706"/>
    <n v="22993197.762731057"/>
    <n v="23421198.996118248"/>
    <n v="22873821.326017473"/>
    <n v="23040715.652033009"/>
    <n v="23345390.637859248"/>
    <n v="23517318.374151688"/>
    <n v="23450202.283372477"/>
    <n v="23813668.313106511"/>
    <n v="24438470.773808483"/>
    <n v="24472263.489510842"/>
    <n v="23985790.817123681"/>
    <n v="23976232.584884536"/>
    <n v="24732545.957776912"/>
    <n v="24667525.91698068"/>
    <n v="24057910.322071925"/>
    <n v="23785869.929095395"/>
    <n v="24368448.706335079"/>
    <n v="24336076.561568618"/>
  </r>
  <r>
    <s v="I SUMATERA"/>
    <x v="1"/>
    <x v="3"/>
    <n v="117273.02422078114"/>
    <n v="127265.18874860392"/>
    <n v="125476.43213959155"/>
    <n v="131164.1958848387"/>
    <n v="131627.79387717071"/>
    <n v="151096.29651968984"/>
    <n v="150217.22639055172"/>
    <n v="137770.12860116153"/>
    <n v="128709.29585449895"/>
    <n v="145027.15013033216"/>
    <n v="140470.41924118804"/>
    <n v="139189.43203714699"/>
    <n v="131559.0166406426"/>
    <n v="134783.69978492719"/>
    <n v="127179.56954773684"/>
    <n v="137875.85454828609"/>
    <n v="140062.93106775807"/>
    <n v="144439.04644758566"/>
    <n v="139264.25894998113"/>
    <n v="156948.38184852069"/>
    <n v="142357.17755099031"/>
    <n v="139741.76426421106"/>
    <n v="148491.57411555178"/>
    <n v="163378.62449840986"/>
    <n v="147330.56038412167"/>
    <n v="155090.92869473726"/>
    <n v="159073.80907471201"/>
    <n v="161260.0414350816"/>
    <n v="163680.63321881802"/>
    <n v="167191.4728934528"/>
    <n v="171759.27331164802"/>
    <n v="174452.54900726391"/>
    <n v="171073.17649902604"/>
    <n v="172566.45296186418"/>
    <n v="176924.60650254891"/>
    <n v="174016.28917818377"/>
    <n v="174245.65378612542"/>
    <n v="180652.70504115018"/>
    <n v="183260.09959750768"/>
    <n v="190627.95330590065"/>
    <n v="190009.90882510133"/>
    <n v="182706.25773703551"/>
    <n v="191320.58861638722"/>
    <n v="187813.65127328725"/>
  </r>
  <r>
    <s v="I SUMATERA"/>
    <x v="1"/>
    <x v="4"/>
    <n v="75681.160815080249"/>
    <n v="78457.90224238862"/>
    <n v="80269.80891964912"/>
    <n v="82142.952531361036"/>
    <n v="82826.163972549126"/>
    <n v="82993.220697454701"/>
    <n v="84405.930279986627"/>
    <n v="86265.963155981604"/>
    <n v="86839.871093465059"/>
    <n v="87232.518134773156"/>
    <n v="89050.839386255539"/>
    <n v="90622.536764698962"/>
    <n v="90759.608601648579"/>
    <n v="92041.411270085722"/>
    <n v="95243.267238751549"/>
    <n v="95800.000314773977"/>
    <n v="94730.290157481591"/>
    <n v="98306.502038288658"/>
    <n v="101035.26861608612"/>
    <n v="102356.56150750577"/>
    <n v="103920.01569261187"/>
    <n v="106778.41414811974"/>
    <n v="105422.99183782442"/>
    <n v="105836.83253225498"/>
    <n v="107158.631722672"/>
    <n v="110054.041735001"/>
    <n v="114640.968309249"/>
    <n v="114198.42875932599"/>
    <n v="116998.72486157699"/>
    <n v="117397.983633137"/>
    <n v="120331.397823641"/>
    <n v="121096.697338343"/>
    <n v="121011.92965020613"/>
    <n v="120951.42368538104"/>
    <n v="122765.69504066175"/>
    <n v="124877.26499536115"/>
    <n v="125219.29918602176"/>
    <n v="128863.18079233498"/>
    <n v="130602.83373303151"/>
    <n v="131543.17413590936"/>
    <n v="132266.66159365681"/>
    <n v="131803.72827807901"/>
    <n v="135362.42894158713"/>
    <n v="136337.03842996657"/>
  </r>
  <r>
    <s v="I SUMATERA"/>
    <x v="1"/>
    <x v="5"/>
    <n v="9079463.7258988395"/>
    <n v="9413289.6561199538"/>
    <n v="9828778.4670303408"/>
    <n v="10329359.455409329"/>
    <n v="10014764.866701212"/>
    <n v="10139106.233368702"/>
    <n v="10600556.859489031"/>
    <n v="11167468.18506366"/>
    <n v="10796036.885604026"/>
    <n v="10953403.292576514"/>
    <n v="11268924.023692928"/>
    <n v="11699923.599688342"/>
    <n v="11559900.294355651"/>
    <n v="11934431.54450996"/>
    <n v="12112373.412754845"/>
    <n v="12537676.532483235"/>
    <n v="12241287.664634947"/>
    <n v="12516889.788621152"/>
    <n v="13046178.94637797"/>
    <n v="13607004.69423067"/>
    <n v="13255654.218967268"/>
    <n v="13341118.542328723"/>
    <n v="13771215.990242995"/>
    <n v="13880921.006407376"/>
    <n v="13715974.3152966"/>
    <n v="14140116.132511472"/>
    <n v="14526316.2900481"/>
    <n v="14904036.627637601"/>
    <n v="14430932.2752111"/>
    <n v="14971182.880426001"/>
    <n v="15595475.137746301"/>
    <n v="16178396.0148133"/>
    <n v="15421847.081319999"/>
    <n v="15861369.723137619"/>
    <n v="16413345.389502807"/>
    <n v="16810548.347928774"/>
    <n v="16565442.982273281"/>
    <n v="17054123.550250344"/>
    <n v="17593033.854438256"/>
    <n v="17999432.93647578"/>
    <n v="17069965.691904899"/>
    <n v="16006342.7675447"/>
    <n v="16686050.513464"/>
    <n v="17080953.509819884"/>
  </r>
  <r>
    <s v="I SUMATERA"/>
    <x v="1"/>
    <x v="6"/>
    <n v="14004478.51925032"/>
    <n v="13907393.79292774"/>
    <n v="14306144.10986721"/>
    <n v="14337783.121592259"/>
    <n v="14933221.041536773"/>
    <n v="14937031.24716958"/>
    <n v="15327078.127361141"/>
    <n v="15391724.619283531"/>
    <n v="16368669.702798011"/>
    <n v="16092719.64493138"/>
    <n v="16005096.875779629"/>
    <n v="16918118.99581651"/>
    <n v="17143521.455448709"/>
    <n v="17167296.768380068"/>
    <n v="17073468.159109753"/>
    <n v="17640921.256838743"/>
    <n v="18470763.11388154"/>
    <n v="18250500.636254501"/>
    <n v="18491675.401158642"/>
    <n v="18599702.668551672"/>
    <n v="19160627.33020743"/>
    <n v="19073406.520988278"/>
    <n v="19234038.092382759"/>
    <n v="19228956.856284067"/>
    <n v="19491290.293870881"/>
    <n v="20006605.262350354"/>
    <n v="20588059.527201653"/>
    <n v="20616788.647253383"/>
    <n v="20887579.4136982"/>
    <n v="21293764.854580037"/>
    <n v="21574588.418413918"/>
    <n v="21680815.179959733"/>
    <n v="22069265.04355051"/>
    <n v="22552965.770698108"/>
    <n v="22922783.526906826"/>
    <n v="23107694.510374248"/>
    <n v="23303974.328174468"/>
    <n v="23996975.250283513"/>
    <n v="24757079.826009016"/>
    <n v="24878161.17882029"/>
    <n v="24379777.345998377"/>
    <n v="22925688.05103609"/>
    <n v="23926832.467608109"/>
    <n v="23819838.538010284"/>
  </r>
  <r>
    <s v="I SUMATERA"/>
    <x v="1"/>
    <x v="7"/>
    <n v="3374296.7787726377"/>
    <n v="3471699.646484613"/>
    <n v="3610127.6790051553"/>
    <n v="3645442.9280968262"/>
    <n v="3733015.9673632672"/>
    <n v="3838313.0140208211"/>
    <n v="3953667.5288003604"/>
    <n v="4020801.8403734593"/>
    <n v="4062964.5577396527"/>
    <n v="4117218.696975952"/>
    <n v="4220633.8230367824"/>
    <n v="4427040.5566249238"/>
    <n v="4466690.1044226689"/>
    <n v="4470028.3689543065"/>
    <n v="4575969.1429493744"/>
    <n v="4562559.5807795785"/>
    <n v="4696063.6695452891"/>
    <n v="4740721.492651172"/>
    <n v="4793031.8694094894"/>
    <n v="4852243.6708544521"/>
    <n v="4937251.7780276416"/>
    <n v="4986868.7031242121"/>
    <n v="5112194.1337573575"/>
    <n v="5128876.2846595608"/>
    <n v="5102589.5195854306"/>
    <n v="5294650.4462477667"/>
    <n v="5493452.0368071254"/>
    <n v="5499334.6076210346"/>
    <n v="5500069.1895017875"/>
    <n v="5706733.3366004759"/>
    <n v="5839905.429427865"/>
    <n v="5915193.576270232"/>
    <n v="5911276.3805544479"/>
    <n v="6084476.9994857274"/>
    <n v="6167943.982426676"/>
    <n v="6208812.5096279401"/>
    <n v="6219075.5056449678"/>
    <n v="6399746.4353241995"/>
    <n v="6557164.6780774277"/>
    <n v="6610510.7727672253"/>
    <n v="6514808.9804795645"/>
    <n v="5099160.4072813205"/>
    <n v="5387122.1970516602"/>
    <n v="5491502.2378510376"/>
  </r>
  <r>
    <s v="I SUMATERA"/>
    <x v="1"/>
    <x v="8"/>
    <n v="1679741.4595320881"/>
    <n v="1694965.7683268869"/>
    <n v="1751365.368696162"/>
    <n v="1810684.1765140987"/>
    <n v="1835687.7625536716"/>
    <n v="1853027.8487678173"/>
    <n v="1902097.6612526062"/>
    <n v="1936683.2439206268"/>
    <n v="1969935.2050656006"/>
    <n v="1967998.0480609764"/>
    <n v="2023302.8423632213"/>
    <n v="2074399.7970970406"/>
    <n v="2117835.3162660939"/>
    <n v="2132857.9302518577"/>
    <n v="2198300.6673182305"/>
    <n v="2214615.7021868788"/>
    <n v="2233273.1826728173"/>
    <n v="2306004.6310276049"/>
    <n v="2327488.767859397"/>
    <n v="2358656.919885511"/>
    <n v="2439046.3753456715"/>
    <n v="2464283.8116697082"/>
    <n v="2471264.2328294646"/>
    <n v="2492181.669578216"/>
    <n v="2542751.5144716571"/>
    <n v="2604720.9944224204"/>
    <n v="2660639.945547082"/>
    <n v="2704088.0582146198"/>
    <n v="2713276.9587687012"/>
    <n v="2788007.7282471652"/>
    <n v="2866087.7285918053"/>
    <n v="2914788.209874711"/>
    <n v="2916269.5336963939"/>
    <n v="3002736.7097514085"/>
    <n v="3061639.7526045274"/>
    <n v="3151090.7427515057"/>
    <n v="3170541.6054253569"/>
    <n v="3273156.1123837042"/>
    <n v="3341757.813640397"/>
    <n v="3423662.7365432922"/>
    <n v="3424185.8596943286"/>
    <n v="2789757.6327785137"/>
    <n v="2855776.5303738588"/>
    <n v="2915865.9081259617"/>
  </r>
  <r>
    <s v="I SUMATERA"/>
    <x v="1"/>
    <x v="9"/>
    <n v="1775365.3463659033"/>
    <n v="1813629.4176848803"/>
    <n v="1888570.5180700256"/>
    <n v="1988098.795425551"/>
    <n v="1980182.2026509556"/>
    <n v="2034975.812667795"/>
    <n v="2065906.1477834554"/>
    <n v="2128137.0614761724"/>
    <n v="2168455.7043037196"/>
    <n v="2203207.4501192844"/>
    <n v="2270919.901749305"/>
    <n v="2288001.1252399259"/>
    <n v="2298516.9640322421"/>
    <n v="2363818.329423028"/>
    <n v="2461775.6441238914"/>
    <n v="2500996.285900495"/>
    <n v="2529154.885876406"/>
    <n v="2571199.028945921"/>
    <n v="2601446.3501954144"/>
    <n v="2619491.3281753925"/>
    <n v="2676053.3023921656"/>
    <n v="2753102.6710888981"/>
    <n v="2812107.4104351019"/>
    <n v="2814097.0853377306"/>
    <n v="2830763.3015298871"/>
    <n v="2942851.0313020265"/>
    <n v="3053922.4742453499"/>
    <n v="3085590.3180581401"/>
    <n v="3092864.42650632"/>
    <n v="3199809.5814940799"/>
    <n v="3299330.9732373701"/>
    <n v="3341947.2917651301"/>
    <n v="3346428.7851834903"/>
    <n v="3467904.1500856509"/>
    <n v="3561190.7717229547"/>
    <n v="3648796.0647073393"/>
    <n v="3646333.2733906945"/>
    <n v="3808595.1040565805"/>
    <n v="3911808.0313765132"/>
    <n v="4008820.8705546507"/>
    <n v="4010023.516815817"/>
    <n v="4014835.5450359965"/>
    <n v="4103563.4105812921"/>
    <n v="4195483.2309783129"/>
  </r>
  <r>
    <s v="I SUMATERA"/>
    <x v="1"/>
    <x v="10"/>
    <n v="2409836.1719708038"/>
    <n v="2348014.8460077466"/>
    <n v="2389550.7421174911"/>
    <n v="2529579.8622203562"/>
    <n v="2551061.2334493487"/>
    <n v="2575042.3219813034"/>
    <n v="2676132.6578816352"/>
    <n v="2717195.8650122858"/>
    <n v="2721228.3540551029"/>
    <n v="2881671.0477322703"/>
    <n v="2961382.8007915998"/>
    <n v="3016765.9085882627"/>
    <n v="3093410.7753148708"/>
    <n v="3203434.2905659559"/>
    <n v="3250998.323160836"/>
    <n v="3144041.671153001"/>
    <n v="3237731.5200265739"/>
    <n v="3232129.6864639013"/>
    <n v="3260462.881719538"/>
    <n v="3293772.5610002554"/>
    <n v="3375097.709100713"/>
    <n v="3384950.0821949081"/>
    <n v="3537153.7158769839"/>
    <n v="3660745.5469943439"/>
    <n v="3629626.2039216505"/>
    <n v="3593967.9855620423"/>
    <n v="3667632.100024323"/>
    <n v="3639811.2361887819"/>
    <n v="3612652.2539595524"/>
    <n v="3683992.3464819132"/>
    <n v="3626254.7562343194"/>
    <n v="3678651.0807620003"/>
    <n v="3680056.5435521482"/>
    <n v="3711343.702889238"/>
    <n v="3782566.7430690164"/>
    <n v="3680386.080398805"/>
    <n v="3691015.5128488094"/>
    <n v="3770398.4795932942"/>
    <n v="3795235.71209634"/>
    <n v="3882245.1765398672"/>
    <n v="3880734.5271234615"/>
    <n v="3682871.0923589794"/>
    <n v="3808109.3273333865"/>
    <n v="3963045.0027444619"/>
  </r>
  <r>
    <s v="I SUMATERA"/>
    <x v="1"/>
    <x v="11"/>
    <n v="3113336.1626400398"/>
    <n v="3108200.1981657525"/>
    <n v="3255296.6030284199"/>
    <n v="3337644.2650807556"/>
    <n v="3447386.0234836042"/>
    <n v="3438799.2958842381"/>
    <n v="3580991.1840824015"/>
    <n v="3584980.7523604017"/>
    <n v="3687462.8037804961"/>
    <n v="3651161.8406995563"/>
    <n v="3847386.0418000496"/>
    <n v="3844043.8501855992"/>
    <n v="3917347.0989163914"/>
    <n v="3945482.3456713739"/>
    <n v="4144682.1065325602"/>
    <n v="4065348.5737961698"/>
    <n v="4171430.96781905"/>
    <n v="4255669.7946989704"/>
    <n v="4317209.6399186701"/>
    <n v="4387910.7498927061"/>
    <n v="4377581.4430671614"/>
    <n v="4495034.5272771604"/>
    <n v="4580695.4894964108"/>
    <n v="4665914.1457783692"/>
    <n v="4576857.235498514"/>
    <n v="4730808.3418465564"/>
    <n v="4891562.3978784503"/>
    <n v="4988664.3812284498"/>
    <n v="5007693.9276766097"/>
    <n v="5141809.7647496499"/>
    <n v="5234558.7209856398"/>
    <n v="5253866.51304367"/>
    <n v="5273831.2057932364"/>
    <n v="5403567.4534557499"/>
    <n v="5520824.8671957403"/>
    <n v="5541804.0016910844"/>
    <n v="5526286.9504863489"/>
    <n v="5665549.3816386042"/>
    <n v="5788491.8032201622"/>
    <n v="5812224.6196133643"/>
    <n v="5794206.7232925631"/>
    <n v="5694546.367651931"/>
    <n v="5818687.4784667436"/>
    <n v="5842544.0971284574"/>
  </r>
  <r>
    <s v="I SUMATERA"/>
    <x v="1"/>
    <x v="12"/>
    <n v="653965.22439364018"/>
    <n v="664467.38657347823"/>
    <n v="691117.46998311102"/>
    <n v="702140.28407282545"/>
    <n v="719541.6902278635"/>
    <n v="739916.94347301463"/>
    <n v="768381.01946788409"/>
    <n v="773380.49200151348"/>
    <n v="777904.70507957297"/>
    <n v="782640.50537167466"/>
    <n v="805131.85876435367"/>
    <n v="816912.52881974599"/>
    <n v="810184.90050658211"/>
    <n v="833579.16546689684"/>
    <n v="871903.50249321526"/>
    <n v="879434.45300489524"/>
    <n v="866329.67415725673"/>
    <n v="886322.9509519561"/>
    <n v="927029.08550896298"/>
    <n v="945017.57267135475"/>
    <n v="929082.36257673264"/>
    <n v="946960.38234489621"/>
    <n v="973447.53722498636"/>
    <n v="987450.09569909365"/>
    <n v="981797.37212658301"/>
    <n v="1003244.43530476"/>
    <n v="1031385.62109018"/>
    <n v="1048977.7450486"/>
    <n v="1049972.8023661301"/>
    <n v="1073627.5838973301"/>
    <n v="1114209.4369142901"/>
    <n v="1130884.83684716"/>
    <n v="1131337.1907818988"/>
    <n v="1162448.9635284012"/>
    <n v="1191045.2080311999"/>
    <n v="1194022.8210512779"/>
    <n v="1190790.9328519639"/>
    <n v="1227083.8323778897"/>
    <n v="1258129.0533370504"/>
    <n v="1274736.3568410994"/>
    <n v="1252300.9969606961"/>
    <n v="1132706.2517509498"/>
    <n v="1157965.6011649959"/>
    <n v="1174756.1023818883"/>
  </r>
  <r>
    <s v="I SUMATERA"/>
    <x v="1"/>
    <x v="13"/>
    <n v="2665812.7532116552"/>
    <n v="2723228.819908299"/>
    <n v="2851554.5098170373"/>
    <n v="2972396.9418122377"/>
    <n v="2947395.9824903826"/>
    <n v="3008799.6556145544"/>
    <n v="3080115.4461186957"/>
    <n v="3177460.1933767237"/>
    <n v="3018787.7826996236"/>
    <n v="3081916.0433978485"/>
    <n v="3168562.6883888328"/>
    <n v="3253443.6917619635"/>
    <n v="3107666.8915531379"/>
    <n v="3126303.6635271544"/>
    <n v="3273023.271754791"/>
    <n v="3433566.4147952287"/>
    <n v="3340534.7752688783"/>
    <n v="3398379.4464005427"/>
    <n v="3485178.3820656394"/>
    <n v="3611904.1060415953"/>
    <n v="3518193.3862696216"/>
    <n v="3612739.3796555344"/>
    <n v="3730695.9214571179"/>
    <n v="3780433.227194278"/>
    <n v="3617077.9427823001"/>
    <n v="3795244.9612088199"/>
    <n v="3810798.1825373401"/>
    <n v="3860456.2200636701"/>
    <n v="3660939.1934119598"/>
    <n v="3820838.9020518502"/>
    <n v="3938371.9088487499"/>
    <n v="4043117.38507056"/>
    <n v="3874923.7018516255"/>
    <n v="4049682.7608051333"/>
    <n v="4179677.5774269779"/>
    <n v="4302560.0982033312"/>
    <n v="4198868.3998366306"/>
    <n v="4388657.2515092455"/>
    <n v="4512856.251726957"/>
    <n v="4636508.5130242761"/>
    <n v="4399119.2771574333"/>
    <n v="4416715.7542660628"/>
    <n v="4512558.4861336369"/>
    <n v="4537828.8136559855"/>
  </r>
  <r>
    <s v="I SUMATERA"/>
    <x v="1"/>
    <x v="14"/>
    <n v="1464699.2035496272"/>
    <n v="1659860.1911437479"/>
    <n v="1739330.7568826573"/>
    <n v="1827003.7375690993"/>
    <n v="1649121.9004542041"/>
    <n v="1730656.1872984685"/>
    <n v="1786913.8331047036"/>
    <n v="1844479.1596598737"/>
    <n v="1716844.0254087064"/>
    <n v="1830539.8536681561"/>
    <n v="1858262.8377284561"/>
    <n v="1951574.6029841218"/>
    <n v="1907788.3682842804"/>
    <n v="1928690.9366156096"/>
    <n v="2025598.3060890106"/>
    <n v="2108373.6820433568"/>
    <n v="2085595.6423923704"/>
    <n v="2141177.9678995139"/>
    <n v="2143008.3731627353"/>
    <n v="2108478.6386356917"/>
    <n v="2136717.4818733325"/>
    <n v="2135847.6379136951"/>
    <n v="2317380.7972578448"/>
    <n v="2314795.5534466286"/>
    <n v="2294515.3347674576"/>
    <n v="2285280.0247771316"/>
    <n v="2384116.9652135898"/>
    <n v="2377457.2712880899"/>
    <n v="2357128.0653176899"/>
    <n v="2346689.0416066502"/>
    <n v="2525540.2782003302"/>
    <n v="2572781.6342544402"/>
    <n v="2547825.6524021719"/>
    <n v="2576361.2997090765"/>
    <n v="2631753.067652822"/>
    <n v="2662807.7538511255"/>
    <n v="2647896.0304295588"/>
    <n v="2712504.6935720402"/>
    <n v="2773536.049177411"/>
    <n v="2791009.3262872286"/>
    <n v="2766727.5451485296"/>
    <n v="2728270.0322709652"/>
    <n v="2789656.1079970617"/>
    <n v="2806673.0102558439"/>
  </r>
  <r>
    <s v="I SUMATERA"/>
    <x v="1"/>
    <x v="15"/>
    <n v="612865.789273464"/>
    <n v="605346.48230726784"/>
    <n v="636632.9717301731"/>
    <n v="645576.26329804864"/>
    <n v="706675.63141379063"/>
    <n v="716869.94103964302"/>
    <n v="735445.87246371177"/>
    <n v="741548.27483999496"/>
    <n v="788620.99309854489"/>
    <n v="791346.32641724031"/>
    <n v="805465.61474072363"/>
    <n v="822114.40989134088"/>
    <n v="864945.64371411537"/>
    <n v="873662.08479113854"/>
    <n v="902453.66476668813"/>
    <n v="913455.36291414744"/>
    <n v="932204.57329954079"/>
    <n v="939679.19963441556"/>
    <n v="939751.45728654496"/>
    <n v="981633.43270736397"/>
    <n v="991572.18475230807"/>
    <n v="1013869.76123579"/>
    <n v="1022919.2629223573"/>
    <n v="1038361.061118647"/>
    <n v="1070111.3160665929"/>
    <n v="1067030.5144734387"/>
    <n v="1110375.5376565701"/>
    <n v="1118763.9185419001"/>
    <n v="1143772.67402239"/>
    <n v="1145479.80474475"/>
    <n v="1197295.60306009"/>
    <n v="1213378.3981264399"/>
    <n v="1219323.9522772592"/>
    <n v="1217251.1015583877"/>
    <n v="1260341.7905535549"/>
    <n v="1280129.1566652458"/>
    <n v="1285121.6603762403"/>
    <n v="1283193.9778856761"/>
    <n v="1315787.1049239724"/>
    <n v="1323155.5127115466"/>
    <n v="1317465.944006887"/>
    <n v="1232489.3906184428"/>
    <n v="1261083.1444807907"/>
    <n v="1268145.2100898833"/>
  </r>
  <r>
    <s v="I SUMATERA"/>
    <x v="1"/>
    <x v="16"/>
    <n v="364183.66664381447"/>
    <n v="367453.4276353569"/>
    <n v="387800.09869040205"/>
    <n v="391495.21876602259"/>
    <n v="396636.73448784591"/>
    <n v="403109.29772402527"/>
    <n v="420998.19894301315"/>
    <n v="426144.31818070158"/>
    <n v="432268.38084346964"/>
    <n v="434261.56094998494"/>
    <n v="451427.29311563482"/>
    <n v="457815.67591601732"/>
    <n v="458756.93274050811"/>
    <n v="468780.48872715002"/>
    <n v="488218.03198392852"/>
    <n v="492384.21600042249"/>
    <n v="493838.09605305886"/>
    <n v="504393.10309845791"/>
    <n v="522018.60955416312"/>
    <n v="522302.8503579502"/>
    <n v="524219.82175653009"/>
    <n v="539247.37511310435"/>
    <n v="551304.52891205414"/>
    <n v="564413.33048613311"/>
    <n v="560683.36374850222"/>
    <n v="573217.15916287922"/>
    <n v="586713.85103231005"/>
    <n v="600264.60792002105"/>
    <n v="607397.71539572498"/>
    <n v="617398.14121247001"/>
    <n v="629597.05432756001"/>
    <n v="641846.10689752398"/>
    <n v="644220.93749304477"/>
    <n v="655945.75855541823"/>
    <n v="666112.91781302728"/>
    <n v="678635.84066791215"/>
    <n v="681011.06611024973"/>
    <n v="696197.61288450833"/>
    <n v="709982.32561962167"/>
    <n v="723046.00041102269"/>
    <n v="716177.06340711797"/>
    <n v="649071.27256587101"/>
    <n v="663870.09758037282"/>
    <n v="676085.30737585167"/>
  </r>
  <r>
    <s v="I SUMATERA"/>
    <x v="1"/>
    <x v="17"/>
    <n v="81510865.650995359"/>
    <n v="81163686.075196356"/>
    <n v="83743713.729718804"/>
    <n v="84666972.015317231"/>
    <n v="86821964.328643322"/>
    <n v="86529308.367747769"/>
    <n v="89666705.255398214"/>
    <n v="90129613.249496102"/>
    <n v="92073013.080187052"/>
    <n v="92026880.466878906"/>
    <n v="95694590.285193682"/>
    <n v="96129655.619249389"/>
    <n v="98106753.049076349"/>
    <n v="97858652.003695965"/>
    <n v="101120269.77019902"/>
    <n v="101641467.97755682"/>
    <n v="103281916.77714545"/>
    <n v="103238606.77527592"/>
    <n v="106646214.44630475"/>
    <n v="106406570.67579153"/>
    <n v="108278487.44219589"/>
    <n v="108540018.20879108"/>
    <n v="112013545.06265254"/>
    <n v="112123801.75240323"/>
    <n v="113329083.08933303"/>
    <n v="114503150.21097621"/>
    <n v="117932958.03247258"/>
    <n v="118010273.52276734"/>
    <n v="118459640.9321098"/>
    <n v="120387280.73480093"/>
    <n v="124109927.58382565"/>
    <n v="124574382.61752331"/>
    <n v="124057441.83572528"/>
    <n v="126733791.72552495"/>
    <n v="130789829.69294313"/>
    <n v="131181563.64857198"/>
    <n v="130640785.80577859"/>
    <n v="133388452.16253297"/>
    <n v="137470197.2379182"/>
    <n v="138014410.41886508"/>
    <n v="136189712.29780012"/>
    <n v="129699935.28496936"/>
    <n v="133897977.04451051"/>
    <n v="133958733.62960209"/>
  </r>
  <r>
    <s v="I SUMATERA"/>
    <x v="2"/>
    <x v="0"/>
    <n v="6698779.7233936489"/>
    <n v="6940921.6431825235"/>
    <n v="6894242.3759690616"/>
    <n v="6743780.1513781529"/>
    <n v="6819955.2293119859"/>
    <n v="6987366.6647147192"/>
    <n v="7318657.1966759264"/>
    <n v="7409040.787050317"/>
    <n v="7310734.8107356448"/>
    <n v="7275267.9587956956"/>
    <n v="7285343.6535040997"/>
    <n v="7413558.2209291747"/>
    <n v="7094409.9164927416"/>
    <n v="7750717.8615963617"/>
    <n v="8061827.1121257786"/>
    <n v="7466036.0784511138"/>
    <n v="7613218.7610075083"/>
    <n v="8175348.0066516995"/>
    <n v="8563356.7899975665"/>
    <n v="7799566.1516064312"/>
    <n v="7895899.4454716388"/>
    <n v="8231379.5598006649"/>
    <n v="8706693.9194364324"/>
    <n v="8712784.2620943356"/>
    <n v="8320454.3377399314"/>
    <n v="8449823.5382848103"/>
    <n v="8668098.356893409"/>
    <n v="8784185.4847648405"/>
    <n v="8663457.851226544"/>
    <n v="8803023.2693567388"/>
    <n v="8977237.7683085203"/>
    <n v="8950975.3161481712"/>
    <n v="8866642.4985689633"/>
    <n v="9145589.3981567156"/>
    <n v="9275754.7750963885"/>
    <n v="9351612.0515089184"/>
    <n v="9179830.9121846464"/>
    <n v="9375064.3064195216"/>
    <n v="9525674.1119564567"/>
    <n v="9477075.1811963357"/>
    <n v="9413293.6743032485"/>
    <n v="9424088.3702615164"/>
    <n v="9508851.0681278743"/>
    <n v="9658436.093484519"/>
  </r>
  <r>
    <s v="I SUMATERA"/>
    <x v="2"/>
    <x v="1"/>
    <n v="1157305.0557860204"/>
    <n v="1184093.0051481235"/>
    <n v="1210752.2666022016"/>
    <n v="1229924.1668328214"/>
    <n v="1247802.5292584586"/>
    <n v="1252991.8209871259"/>
    <n v="1240449.9518417744"/>
    <n v="1286943.5365614286"/>
    <n v="1297184.308784574"/>
    <n v="1334932.1388832838"/>
    <n v="1332141.9430002258"/>
    <n v="1356748.6650920105"/>
    <n v="1401723.8509869762"/>
    <n v="1408479.2357132323"/>
    <n v="1394934.3555563521"/>
    <n v="1517683.8432092096"/>
    <n v="1474982.6228756746"/>
    <n v="1459718.4665366295"/>
    <n v="1455241.4043643291"/>
    <n v="1533622.7146177932"/>
    <n v="1568880.331985093"/>
    <n v="1540901.2086121144"/>
    <n v="1546552.7445347235"/>
    <n v="1488243.1659219521"/>
    <n v="1519146.5663557304"/>
    <n v="1533496.1570321457"/>
    <n v="1588894.6355058698"/>
    <n v="1626069.4048673199"/>
    <n v="1564473.1623908568"/>
    <n v="1553083.8665587804"/>
    <n v="1588588.8260095599"/>
    <n v="1632121.3175060975"/>
    <n v="1598183.0485001251"/>
    <n v="1639395.9888995944"/>
    <n v="1701373.6663968244"/>
    <n v="1766096.728614632"/>
    <n v="1679632.0260548866"/>
    <n v="1722754.4674785554"/>
    <n v="1823170.8609262072"/>
    <n v="1896302.8973068492"/>
    <n v="1774661.7860285447"/>
    <n v="1644655.6026260199"/>
    <n v="1769724.5021962977"/>
    <n v="1839865.7247895221"/>
  </r>
  <r>
    <s v="I SUMATERA"/>
    <x v="2"/>
    <x v="2"/>
    <n v="3066197.7364389049"/>
    <n v="2983040.9998481381"/>
    <n v="3088931.2045505256"/>
    <n v="3138857.9665844981"/>
    <n v="3239866.730352337"/>
    <n v="3252139.3360418463"/>
    <n v="3196498.4870969784"/>
    <n v="3170675.2942713606"/>
    <n v="3174914.8074821504"/>
    <n v="3418061.5609328761"/>
    <n v="3533354.8345732172"/>
    <n v="3564142.8182645445"/>
    <n v="3551074.5812980165"/>
    <n v="3639126.7097232877"/>
    <n v="3628425.1928647114"/>
    <n v="3569896.8145892182"/>
    <n v="3676137.303465107"/>
    <n v="3679445.1246414552"/>
    <n v="3817953.8447690345"/>
    <n v="3966535.6084526791"/>
    <n v="3822195.0300695305"/>
    <n v="3850818.5263260594"/>
    <n v="3858517.8936187415"/>
    <n v="3887008.7235726034"/>
    <n v="3886433.1871523862"/>
    <n v="4129203.3953791461"/>
    <n v="4087342.5197138288"/>
    <n v="4071117.7451297953"/>
    <n v="4035666.3950961675"/>
    <n v="4148459.9275677176"/>
    <n v="4211614.5884598084"/>
    <n v="4145077.2126543997"/>
    <n v="3943681.6217206717"/>
    <n v="4072761.914768775"/>
    <n v="4405933.1212228397"/>
    <n v="4022463.3416071362"/>
    <n v="3898195.4522686554"/>
    <n v="3854435.2700252282"/>
    <n v="4238785.7012676876"/>
    <n v="4127261.4501932464"/>
    <n v="3863277.4598961845"/>
    <n v="3777563.8117616205"/>
    <n v="4186363.0995558444"/>
    <n v="4204651.802584555"/>
  </r>
  <r>
    <s v="I SUMATERA"/>
    <x v="2"/>
    <x v="3"/>
    <n v="24359.140319688253"/>
    <n v="25753.282317932146"/>
    <n v="26004.315773430972"/>
    <n v="26887.354333780786"/>
    <n v="26985.537002203724"/>
    <n v="26848.616318236061"/>
    <n v="26884.221213890432"/>
    <n v="27332.189992237338"/>
    <n v="27267.1181046161"/>
    <n v="29143.731381223763"/>
    <n v="30265.678003213434"/>
    <n v="30169.371251016772"/>
    <n v="29738.268032229331"/>
    <n v="30270.515377208267"/>
    <n v="29450.45197613319"/>
    <n v="31377.941995770696"/>
    <n v="31034.034813073464"/>
    <n v="33266.862891213859"/>
    <n v="33233.104563564491"/>
    <n v="42477.687346346764"/>
    <n v="34545.928275276186"/>
    <n v="35523.326734774084"/>
    <n v="35207.28813147523"/>
    <n v="40409.590573523761"/>
    <n v="39413.664130710109"/>
    <n v="40854.456003155516"/>
    <n v="40419.394321251646"/>
    <n v="40941.418755401581"/>
    <n v="40271.883608671713"/>
    <n v="40955.05222744721"/>
    <n v="42728.862590195196"/>
    <n v="44240.819841999102"/>
    <n v="42444.946019206902"/>
    <n v="43757.691508432967"/>
    <n v="44623.489075154517"/>
    <n v="44253.819837109892"/>
    <n v="43891.338367677752"/>
    <n v="45520.788855153885"/>
    <n v="45800.213560154407"/>
    <n v="47228.685674987559"/>
    <n v="45254.501302467441"/>
    <n v="41728.831750624908"/>
    <n v="41300.873561075532"/>
    <n v="41741.221705352902"/>
  </r>
  <r>
    <s v="I SUMATERA"/>
    <x v="2"/>
    <x v="4"/>
    <n v="27900.670813362121"/>
    <n v="28170.940821241053"/>
    <n v="28576.930833076498"/>
    <n v="28855.960841210799"/>
    <n v="30044.620862464821"/>
    <n v="29560.1611556836"/>
    <n v="29627.867370345575"/>
    <n v="29060.348894155111"/>
    <n v="29867.429471082472"/>
    <n v="30090.774895468025"/>
    <n v="31360.208555305373"/>
    <n v="31336.45270920025"/>
    <n v="31945.384422018335"/>
    <n v="32050.404568608472"/>
    <n v="32963.3617595623"/>
    <n v="31727.776218211038"/>
    <n v="32936.680746877806"/>
    <n v="33143.623089082073"/>
    <n v="33844.676355150019"/>
    <n v="33771.931617315109"/>
    <n v="35066.973747464755"/>
    <n v="35546.650341876913"/>
    <n v="35348.541004446219"/>
    <n v="35745.6662146132"/>
    <n v="36608.024502209752"/>
    <n v="37585.934660737279"/>
    <n v="38120.951647665541"/>
    <n v="38456.196235818272"/>
    <n v="38792.351397584986"/>
    <n v="39745.091547909673"/>
    <n v="38793.594056252718"/>
    <n v="39405.157934774783"/>
    <n v="38683.579429408397"/>
    <n v="40329.35547197079"/>
    <n v="40844.764634902596"/>
    <n v="40383.218794528191"/>
    <n v="41618.945289640789"/>
    <n v="43086.198584111597"/>
    <n v="43256.389068518802"/>
    <n v="42051.266069069898"/>
    <n v="41379.864257517962"/>
    <n v="40416.137499999997"/>
    <n v="42596.613700384136"/>
    <n v="43445.961982634348"/>
  </r>
  <r>
    <s v="I SUMATERA"/>
    <x v="2"/>
    <x v="5"/>
    <n v="1960219.0007514702"/>
    <n v="2042939.0007831817"/>
    <n v="2101874.0008057752"/>
    <n v="2174071.0008334527"/>
    <n v="2200226.050579566"/>
    <n v="2205951.0507121696"/>
    <n v="2239981.0512467409"/>
    <n v="2278869.0524096349"/>
    <n v="2297809.0287220157"/>
    <n v="2399999.0299993642"/>
    <n v="2524789.0315592065"/>
    <n v="2591415.0323920147"/>
    <n v="2601821.0297239101"/>
    <n v="2604714.8860026598"/>
    <n v="2741311.8356870664"/>
    <n v="2877394.6039222046"/>
    <n v="2865373.7252390492"/>
    <n v="2798270.0683213719"/>
    <n v="2847121.3860214865"/>
    <n v="3012814.7326530088"/>
    <n v="2940096.7315683248"/>
    <n v="3025902.2683526995"/>
    <n v="3127176.7330015744"/>
    <n v="3221864.5099341646"/>
    <n v="3104777.5643714825"/>
    <n v="3211553.0381545131"/>
    <n v="3350335.768847263"/>
    <n v="3460170.5419497974"/>
    <n v="3343125.4872039082"/>
    <n v="3399470.5241652424"/>
    <n v="3584843.651847973"/>
    <n v="3748455.916118314"/>
    <n v="3596638.4071246958"/>
    <n v="3630760.8912689346"/>
    <n v="3777171.3242093585"/>
    <n v="4056518.4544596798"/>
    <n v="3893090.4485789747"/>
    <n v="3972120.1846851236"/>
    <n v="4068430.9548365646"/>
    <n v="4402670.0520294989"/>
    <n v="4066458.2070118515"/>
    <n v="3767314.6106730355"/>
    <n v="3921724.9028483755"/>
    <n v="4103129.8142796876"/>
  </r>
  <r>
    <s v="I SUMATERA"/>
    <x v="2"/>
    <x v="6"/>
    <n v="3750094.2166498695"/>
    <n v="3881266.551878266"/>
    <n v="4091144.3039899324"/>
    <n v="4173087.2507591089"/>
    <n v="4062726.0418615602"/>
    <n v="4170647.2974261516"/>
    <n v="4358287.3956913762"/>
    <n v="4245607.9601953216"/>
    <n v="4470198.9551697969"/>
    <n v="4563615.2231679847"/>
    <n v="4777455.0016945833"/>
    <n v="4476817.1663262863"/>
    <n v="4500896.3615841353"/>
    <n v="4843549.6669071596"/>
    <n v="5099681.4607512169"/>
    <n v="4997890.305191474"/>
    <n v="4970898.393238158"/>
    <n v="5091840.636903719"/>
    <n v="5306104.2218888868"/>
    <n v="5154303.7816938851"/>
    <n v="5220276.2246617638"/>
    <n v="5365652.966959333"/>
    <n v="5505873.0520304823"/>
    <n v="5534807.40158852"/>
    <n v="5600149.0002513649"/>
    <n v="5614887.3571264567"/>
    <n v="5720954.1419805391"/>
    <n v="5860941.9731640993"/>
    <n v="5876061.1209720038"/>
    <n v="5989524.5597415827"/>
    <n v="6162784.2115871869"/>
    <n v="6250890.5621307828"/>
    <n v="6194765.4990652008"/>
    <n v="6418548.5271292683"/>
    <n v="6592155.26973176"/>
    <n v="6771072.5400306778"/>
    <n v="6540702.3445344735"/>
    <n v="6901592.6190517349"/>
    <n v="7131685.0950044887"/>
    <n v="7295944.6572964154"/>
    <n v="6950617.7952009086"/>
    <n v="6669713.3343104525"/>
    <n v="6954330.4051651759"/>
    <n v="6978190.4050618149"/>
  </r>
  <r>
    <s v="I SUMATERA"/>
    <x v="2"/>
    <x v="7"/>
    <n v="2651126.8638862581"/>
    <n v="2668949.8295103773"/>
    <n v="2776688.7944322848"/>
    <n v="2841765.4088475141"/>
    <n v="2878565.5465348545"/>
    <n v="2944465.035278399"/>
    <n v="3029443.4859105046"/>
    <n v="3019559.8634923548"/>
    <n v="3118093.7221743353"/>
    <n v="3173442.2054072563"/>
    <n v="3251560.4228870608"/>
    <n v="3250932.6731249155"/>
    <n v="3307026.9372531492"/>
    <n v="3420429.5412946641"/>
    <n v="3538176.8785532415"/>
    <n v="3612081.6638696655"/>
    <n v="3599722.5997312949"/>
    <n v="3620515.3541231062"/>
    <n v="3745730.7940897201"/>
    <n v="3963980.124072344"/>
    <n v="3940467.9532914273"/>
    <n v="4037215.374386258"/>
    <n v="4154055.7651603683"/>
    <n v="4127554.2993417466"/>
    <n v="4243351.1349493163"/>
    <n v="4419207.7841274012"/>
    <n v="4536643.7692478038"/>
    <n v="4307712.1865067221"/>
    <n v="4457145.31210953"/>
    <n v="4721921.8027222157"/>
    <n v="4834232.1333577316"/>
    <n v="4748902.9331583446"/>
    <n v="4825975.9464823538"/>
    <n v="5017829.6831234982"/>
    <n v="5035515.696096424"/>
    <n v="5090228.3630942078"/>
    <n v="5035892.6532528643"/>
    <n v="5360455.4622472208"/>
    <n v="5362749.8622924304"/>
    <n v="5159612.7378375409"/>
    <n v="4978715.460347306"/>
    <n v="3777493.0262716543"/>
    <n v="4378978.4984675236"/>
    <n v="4416161.0725207031"/>
  </r>
  <r>
    <s v="I SUMATERA"/>
    <x v="2"/>
    <x v="8"/>
    <n v="255948.32172298513"/>
    <n v="263068.51177156833"/>
    <n v="272836.72181211447"/>
    <n v="277314.28178519919"/>
    <n v="280943.33995028125"/>
    <n v="280928.71382211224"/>
    <n v="278704.40518458281"/>
    <n v="279493.45501552621"/>
    <n v="292802.62634581578"/>
    <n v="294530.16277975554"/>
    <n v="293874.19296914479"/>
    <n v="298151.90613470622"/>
    <n v="303704.14449312538"/>
    <n v="311163.13003791962"/>
    <n v="315209.17041908897"/>
    <n v="318839.6031570473"/>
    <n v="322500.90050047258"/>
    <n v="332296.76054020529"/>
    <n v="336474.90401047032"/>
    <n v="338123.61594846752"/>
    <n v="339018.60352182953"/>
    <n v="348478.6570694343"/>
    <n v="361505.62801567389"/>
    <n v="371407.38752322982"/>
    <n v="372349.76361147122"/>
    <n v="384827.70748483035"/>
    <n v="395586.14825042285"/>
    <n v="404338.81397651439"/>
    <n v="403089.02306100103"/>
    <n v="421000.77762332413"/>
    <n v="428526.2076703154"/>
    <n v="440878.31260485464"/>
    <n v="435966.71352409001"/>
    <n v="458249.57383034693"/>
    <n v="461412.2296898989"/>
    <n v="477250.04399612901"/>
    <n v="465966.29830090806"/>
    <n v="494618.74934308109"/>
    <n v="504456.13300692715"/>
    <n v="516518.19992022112"/>
    <n v="492581.21483950212"/>
    <n v="330197.79229000013"/>
    <n v="401504.57830936601"/>
    <n v="441220.91937028361"/>
  </r>
  <r>
    <s v="I SUMATERA"/>
    <x v="2"/>
    <x v="9"/>
    <n v="1367451.9528286038"/>
    <n v="1397729.951555219"/>
    <n v="1458294.9494511164"/>
    <n v="1539885.9468278666"/>
    <n v="1573710.3724587532"/>
    <n v="1536410.7094942541"/>
    <n v="1572537.0472486555"/>
    <n v="1613053.5131126647"/>
    <n v="1677977.5804800079"/>
    <n v="1704249.775903214"/>
    <n v="1814818.9870412638"/>
    <n v="1838368.9772031317"/>
    <n v="1828349.0022851969"/>
    <n v="1871006.1543662837"/>
    <n v="1937452.7106941873"/>
    <n v="2039659.0972879354"/>
    <n v="2038197.9915772805"/>
    <n v="1993229.8708750049"/>
    <n v="2098243.6620528898"/>
    <n v="2193201.7772227554"/>
    <n v="2244645.5181092904"/>
    <n v="2272751.6224997439"/>
    <n v="2338093.7443368062"/>
    <n v="2225065.1996782231"/>
    <n v="2403362.5274379649"/>
    <n v="2495215.6335344752"/>
    <n v="2555908.8172322726"/>
    <n v="2479847.8445890797"/>
    <n v="2582017.5757861496"/>
    <n v="2722866.6345452843"/>
    <n v="2732260.5244344654"/>
    <n v="2765492.5104317977"/>
    <n v="2815223.8383893585"/>
    <n v="2951549.7859126376"/>
    <n v="2948303.081148129"/>
    <n v="3008148.1066885483"/>
    <n v="3084431.6337527954"/>
    <n v="3217859.7824742692"/>
    <n v="3226265.1540120686"/>
    <n v="3217898.8032146818"/>
    <n v="3418531.6109500797"/>
    <n v="3588668.1693310891"/>
    <n v="3483699.1641528998"/>
    <n v="3499328.2093589781"/>
  </r>
  <r>
    <s v="I SUMATERA"/>
    <x v="2"/>
    <x v="10"/>
    <n v="878980.48880521732"/>
    <n v="611411.43593700486"/>
    <n v="777414.13157170417"/>
    <n v="766700.74969845708"/>
    <n v="835988.99015759851"/>
    <n v="840504.01661963353"/>
    <n v="812499.33870539989"/>
    <n v="827579.67711814237"/>
    <n v="878816.88414659072"/>
    <n v="903889.66763349681"/>
    <n v="926644.39402608038"/>
    <n v="931990.87233924621"/>
    <n v="976531.10736176593"/>
    <n v="988363.45061472082"/>
    <n v="951804.423054958"/>
    <n v="939980.94743332069"/>
    <n v="994220.45806889771"/>
    <n v="1012608.045636124"/>
    <n v="1006264.6522654073"/>
    <n v="1028252.0040792127"/>
    <n v="1063098.4990015514"/>
    <n v="1005126.7308606399"/>
    <n v="1046395.3394381746"/>
    <n v="1073610.8965064168"/>
    <n v="1118352.4779692672"/>
    <n v="1103751.7833898931"/>
    <n v="1118949.440578494"/>
    <n v="1183334.5892013763"/>
    <n v="1148805.0140318943"/>
    <n v="1160403.0172674721"/>
    <n v="1145798.5664956961"/>
    <n v="1164798.6005620833"/>
    <n v="1181122.1252859577"/>
    <n v="1193868.9443573123"/>
    <n v="1143896.9876746256"/>
    <n v="1146527.7398047023"/>
    <n v="1158454.6615267124"/>
    <n v="1177673.4958969404"/>
    <n v="1189988.8805349572"/>
    <n v="1245907.4803803822"/>
    <n v="1202557.1858100111"/>
    <n v="1157046.2912177928"/>
    <n v="1224731.6369127289"/>
    <n v="1251669.1062907747"/>
  </r>
  <r>
    <s v="I SUMATERA"/>
    <x v="2"/>
    <x v="11"/>
    <n v="526405.30640653439"/>
    <n v="534101.50650019979"/>
    <n v="543149.20661031327"/>
    <n v="549464.40668717155"/>
    <n v="551896.72886852233"/>
    <n v="554388.15268604807"/>
    <n v="564708.09883932886"/>
    <n v="569343.59946489276"/>
    <n v="573070.29040355457"/>
    <n v="578604.99020885862"/>
    <n v="594980.99003576417"/>
    <n v="596726.98990651232"/>
    <n v="604106.78603735298"/>
    <n v="608519.66001249268"/>
    <n v="621991.57825300749"/>
    <n v="637709.3343822849"/>
    <n v="642513.7715562568"/>
    <n v="646137.0562784184"/>
    <n v="654764.23706206761"/>
    <n v="666479.2637618389"/>
    <n v="658498.26592702733"/>
    <n v="669152.64131916664"/>
    <n v="692341.39435078239"/>
    <n v="728103.53196456179"/>
    <n v="703747.03091566672"/>
    <n v="712458.01166434085"/>
    <n v="724486.09999999974"/>
    <n v="754865.18299999973"/>
    <n v="738391.41893130308"/>
    <n v="768092.31292028364"/>
    <n v="750848.64049522334"/>
    <n v="768283.23904090258"/>
    <n v="762839.40632485203"/>
    <n v="793032.7607353921"/>
    <n v="794728.39959341299"/>
    <n v="816252.61841601809"/>
    <n v="820068.59940711199"/>
    <n v="845306.0185797991"/>
    <n v="847250.2224225332"/>
    <n v="868789.94955220306"/>
    <n v="871977.37303033518"/>
    <n v="863340.12760000001"/>
    <n v="829951.43788385333"/>
    <n v="823559.98186070984"/>
  </r>
  <r>
    <s v="I SUMATERA"/>
    <x v="2"/>
    <x v="12"/>
    <n v="100310.20726320332"/>
    <n v="110423.71167608138"/>
    <n v="121072.3690741028"/>
    <n v="127363.76164684031"/>
    <n v="119260.89822725969"/>
    <n v="119958.38669393546"/>
    <n v="120500.63406208323"/>
    <n v="122064.34602231001"/>
    <n v="124862.10468322107"/>
    <n v="127513.1254028299"/>
    <n v="127103.36241560447"/>
    <n v="131017.01035966713"/>
    <n v="135372.46636948313"/>
    <n v="136644.07478317851"/>
    <n v="138169.40984744616"/>
    <n v="137596.01076252371"/>
    <n v="144624.75864302344"/>
    <n v="146585.4698419545"/>
    <n v="146997.08454951667"/>
    <n v="147778.57742311669"/>
    <n v="150461.23145404377"/>
    <n v="152375.53185463385"/>
    <n v="156288.91133093298"/>
    <n v="161481.38322003133"/>
    <n v="159346.89755772558"/>
    <n v="159716.06558125961"/>
    <n v="162633.92657047947"/>
    <n v="169587.11394366043"/>
    <n v="167649.88334511046"/>
    <n v="171343.49120434406"/>
    <n v="171936.33968391109"/>
    <n v="174133.68610507148"/>
    <n v="173521.739901472"/>
    <n v="178859.26862084097"/>
    <n v="183411.23700724196"/>
    <n v="186632.90232745197"/>
    <n v="187161.95061567996"/>
    <n v="192919.05221661797"/>
    <n v="197657.14413905799"/>
    <n v="189507.74008620501"/>
    <n v="190437.20505126796"/>
    <n v="181978.22100000002"/>
    <n v="182401.6932855802"/>
    <n v="181888.17187702181"/>
  </r>
  <r>
    <s v="I SUMATERA"/>
    <x v="2"/>
    <x v="13"/>
    <n v="1600831.1306200037"/>
    <n v="1630067.1330055187"/>
    <n v="1679908.1370723012"/>
    <n v="1726375.1408637818"/>
    <n v="1759490.131183272"/>
    <n v="1798020.1340559747"/>
    <n v="1809106.1348825195"/>
    <n v="1858120.1385368838"/>
    <n v="1718509.0249013326"/>
    <n v="1780505.0257996598"/>
    <n v="1830133.0265187733"/>
    <n v="1906869.0276306842"/>
    <n v="1746670.5569732753"/>
    <n v="1828974.261091935"/>
    <n v="1863958.4451531034"/>
    <n v="1923164.3663410069"/>
    <n v="1828114.6350078606"/>
    <n v="1801850.5052366648"/>
    <n v="1902950.2124549798"/>
    <n v="1978200.2809783795"/>
    <n v="1920255.8409984983"/>
    <n v="1936158.7892338187"/>
    <n v="1971871.3812873662"/>
    <n v="2067061.4090739014"/>
    <n v="2039658.5224265254"/>
    <n v="2070727.7183650646"/>
    <n v="2087045.0527857814"/>
    <n v="2089517.7587197814"/>
    <n v="2082689.564533724"/>
    <n v="2144490.7146910862"/>
    <n v="2189096.1215566606"/>
    <n v="2242799.0276106885"/>
    <n v="2231701.5853553801"/>
    <n v="2275626.6493747002"/>
    <n v="2351410.3645215002"/>
    <n v="2317111.8699509599"/>
    <n v="2359820.9419635497"/>
    <n v="2479935.8279094896"/>
    <n v="2463141.5212251297"/>
    <n v="2511977.6123810797"/>
    <n v="2495926.7313485728"/>
    <n v="2394796.1229999997"/>
    <n v="2354054.0962849003"/>
    <n v="2502498.9801751361"/>
  </r>
  <r>
    <s v="I SUMATERA"/>
    <x v="2"/>
    <x v="14"/>
    <n v="686473.6153646129"/>
    <n v="825420.64831482305"/>
    <n v="913615.64310888771"/>
    <n v="940730.5140768931"/>
    <n v="818349.66194864968"/>
    <n v="879117.63468047732"/>
    <n v="940204.33299717878"/>
    <n v="1012858.7569490193"/>
    <n v="887667.27385933977"/>
    <n v="977687.98373098252"/>
    <n v="982675.82706398296"/>
    <n v="1172406.6743412518"/>
    <n v="1050656.7070450946"/>
    <n v="973528.96570655948"/>
    <n v="1053106.9494973309"/>
    <n v="1280343.5827542134"/>
    <n v="1122235.6837429525"/>
    <n v="1110787.7924213577"/>
    <n v="1138169.8222923365"/>
    <n v="1286425.3456626302"/>
    <n v="1221650.6737571082"/>
    <n v="1239036.0078402313"/>
    <n v="1255423.245837067"/>
    <n v="1305920.7582716714"/>
    <n v="1332499.4492784268"/>
    <n v="1335147.125684143"/>
    <n v="1361983.5829103943"/>
    <n v="1386818.6725529737"/>
    <n v="1443485.5192110171"/>
    <n v="1481320.7612719694"/>
    <n v="1508784.6274257638"/>
    <n v="1521036.4401911041"/>
    <n v="1557878.6116368"/>
    <n v="1579714.16701642"/>
    <n v="1611620.1279618999"/>
    <n v="1633490.1583445498"/>
    <n v="1680761.4033388598"/>
    <n v="1697860.5828231298"/>
    <n v="1735709.6330497798"/>
    <n v="1775068.4053900198"/>
    <n v="1792308.5263909861"/>
    <n v="1735782.4449999994"/>
    <n v="1873307.9651133579"/>
    <n v="1834489.7291853915"/>
  </r>
  <r>
    <s v="I SUMATERA"/>
    <x v="2"/>
    <x v="15"/>
    <n v="286815.74553942401"/>
    <n v="308583.19828148786"/>
    <n v="334354.21448356303"/>
    <n v="328752.5773997677"/>
    <n v="326459.30644924525"/>
    <n v="334659.70699772012"/>
    <n v="345938.40725050884"/>
    <n v="353472.50741589698"/>
    <n v="355767.94433570997"/>
    <n v="367874.0928422393"/>
    <n v="381950.50819056033"/>
    <n v="398416.65717782063"/>
    <n v="371781.371117517"/>
    <n v="385363.08815578849"/>
    <n v="406030.35911453766"/>
    <n v="457550.78248676274"/>
    <n v="422331.87982268166"/>
    <n v="427012.9211783316"/>
    <n v="435773.26570895326"/>
    <n v="464807.97292181087"/>
    <n v="442368.50124362274"/>
    <n v="453637.1281265617"/>
    <n v="479059.64749996678"/>
    <n v="506233.72155163245"/>
    <n v="470183.64718118444"/>
    <n v="483970.08386125538"/>
    <n v="504361.95039791247"/>
    <n v="525777.83748124831"/>
    <n v="520407.47890846961"/>
    <n v="533326.71866524953"/>
    <n v="545147.05206171493"/>
    <n v="555707.2997061098"/>
    <n v="561424.43677222298"/>
    <n v="572099.82432204287"/>
    <n v="579794.56695917505"/>
    <n v="598131.57724242215"/>
    <n v="606068.0057013781"/>
    <n v="614749.2929284561"/>
    <n v="623422.3638823661"/>
    <n v="641482.90976403817"/>
    <n v="654380.93549541931"/>
    <n v="640630.37080000027"/>
    <n v="703353.5608393288"/>
    <n v="706878.20904622332"/>
  </r>
  <r>
    <s v="I SUMATERA"/>
    <x v="2"/>
    <x v="16"/>
    <n v="395016.75568868779"/>
    <n v="397137.91829668637"/>
    <n v="406977.53908610478"/>
    <n v="410790.50923316623"/>
    <n v="414143.20075540483"/>
    <n v="424655.25534217403"/>
    <n v="427584.75994192995"/>
    <n v="439777.52097911452"/>
    <n v="455810.44068659213"/>
    <n v="447815.62811225309"/>
    <n v="460754.74373177934"/>
    <n v="457571.91857825959"/>
    <n v="466795.38264207495"/>
    <n v="476363.92854808981"/>
    <n v="483599.59400660108"/>
    <n v="491738.83965648909"/>
    <n v="495361.34026010789"/>
    <n v="506414.17607193912"/>
    <n v="524482.79147536133"/>
    <n v="540911.73615217221"/>
    <n v="547522.90321915783"/>
    <n v="560849.88188427722"/>
    <n v="570535.87427496002"/>
    <n v="585775.65614282852"/>
    <n v="596774.52539468277"/>
    <n v="611239.05755905306"/>
    <n v="623891.64905170072"/>
    <n v="644631.74589695095"/>
    <n v="640620.98399314471"/>
    <n v="665447.76197930402"/>
    <n v="679222.4685984198"/>
    <n v="688095.28139252739"/>
    <n v="697881.20365021599"/>
    <n v="724630.12079214095"/>
    <n v="718675.02235414204"/>
    <n v="742211.62933624"/>
    <n v="751438.06210051896"/>
    <n v="775742.27118905412"/>
    <n v="778294.23053858418"/>
    <n v="794034.84220411209"/>
    <n v="784333.86916447862"/>
    <n v="632555.21539999999"/>
    <n v="671984.5187166594"/>
    <n v="697438.4183835556"/>
  </r>
  <r>
    <s v="I SUMATERA"/>
    <x v="2"/>
    <x v="17"/>
    <n v="25434215.932278499"/>
    <n v="25833079.268828373"/>
    <n v="26725837.105226494"/>
    <n v="27024607.148629688"/>
    <n v="27186414.915762417"/>
    <n v="27638612.693026658"/>
    <n v="28311612.816159725"/>
    <n v="28542852.547481261"/>
    <n v="28691354.350486375"/>
    <n v="29407223.075876441"/>
    <n v="30179206.805769864"/>
    <n v="30446640.433760446"/>
    <n v="30002603.854118064"/>
    <n v="31309265.534500148"/>
    <n v="32298093.289314322"/>
    <n v="32330671.591708444"/>
    <n v="32274405.540296279"/>
    <n v="32868470.741238277"/>
    <n v="34046706.853921719"/>
    <n v="34151253.306210183"/>
    <n v="34044948.656302653"/>
    <n v="34760506.872202285"/>
    <n v="35840941.103289977"/>
    <n v="36073077.563173957"/>
    <n v="35946608.321226045"/>
    <n v="36793664.847892679"/>
    <n v="37565656.205935091"/>
    <n v="37828314.510735378"/>
    <n v="37746150.025807083"/>
    <n v="38764476.284055948"/>
    <n v="39592444.184639394"/>
    <n v="39881293.633138023"/>
    <n v="39524575.207750976"/>
    <n v="40736604.545289025"/>
    <n v="41666624.123373672"/>
    <n v="42068385.164053902"/>
    <n v="41427025.677239336"/>
    <n v="42771694.370707482"/>
    <n v="43805738.471723907"/>
    <n v="44209332.870496884"/>
    <n v="43036693.400428675"/>
    <n v="40667968.480793804"/>
    <n v="42528858.615121216"/>
    <n v="43224593.821956865"/>
  </r>
  <r>
    <s v="I SUMATERA"/>
    <x v="3"/>
    <x v="0"/>
    <n v="19656901.334635898"/>
    <n v="21620309.441651441"/>
    <n v="24739767.329357468"/>
    <n v="25135788.897000723"/>
    <n v="20450289.252315804"/>
    <n v="23717798.05247188"/>
    <n v="25663162.978555415"/>
    <n v="24476148.119054362"/>
    <n v="21191410.94617188"/>
    <n v="24555261.981271684"/>
    <n v="28347289.931651432"/>
    <n v="23816992.059875377"/>
    <n v="22203461.610827707"/>
    <n v="25902299.319853697"/>
    <n v="29233279.355982143"/>
    <n v="24877702.567270316"/>
    <n v="24200370.785246212"/>
    <n v="27609986.51631844"/>
    <n v="30287542.103398144"/>
    <n v="26400189.900662445"/>
    <n v="25989680.113300197"/>
    <n v="26385651.45754353"/>
    <n v="27999165.665934972"/>
    <n v="28594540.069071352"/>
    <n v="26934369.516210929"/>
    <n v="27606201.861616522"/>
    <n v="28853226.171203934"/>
    <n v="29893793.985996354"/>
    <n v="28447979.904289808"/>
    <n v="28977754.036530741"/>
    <n v="30311907.864846312"/>
    <n v="31544002.248003669"/>
    <n v="30300675.540465496"/>
    <n v="29932230.879287388"/>
    <n v="32071537.941882379"/>
    <n v="32243413.477884952"/>
    <n v="31065652.535182491"/>
    <n v="31198412.601699162"/>
    <n v="33995214.241878696"/>
    <n v="33420272.751070071"/>
    <n v="33467223.749558885"/>
    <n v="32299079.707763888"/>
    <n v="35099361.179754712"/>
    <n v="34449235.001930006"/>
  </r>
  <r>
    <s v="I SUMATERA"/>
    <x v="3"/>
    <x v="1"/>
    <n v="29996460.644030657"/>
    <n v="31437698.503044993"/>
    <n v="31893720.794816546"/>
    <n v="33426816.704210967"/>
    <n v="32131676.735074766"/>
    <n v="32195279.515532285"/>
    <n v="32226030.64583661"/>
    <n v="34142427.017046943"/>
    <n v="32507753.005947329"/>
    <n v="31985637.187992096"/>
    <n v="32382973.546785861"/>
    <n v="31954505.561226524"/>
    <n v="30629661.945934527"/>
    <n v="30869912.758406512"/>
    <n v="30618713.00603538"/>
    <n v="30989592.607139066"/>
    <n v="29426401.527600117"/>
    <n v="29103228.33978194"/>
    <n v="29051647.334694289"/>
    <n v="29074545.692978937"/>
    <n v="26925056.978334419"/>
    <n v="26885110.538610406"/>
    <n v="27287280.971747871"/>
    <n v="27451736.080831613"/>
    <n v="26525269.628065407"/>
    <n v="26026941.683171853"/>
    <n v="25851519.916465182"/>
    <n v="25554720.539303325"/>
    <n v="24578303.176547416"/>
    <n v="24363936.544909794"/>
    <n v="24386570.86761523"/>
    <n v="24020142.511285067"/>
    <n v="23339956.380728148"/>
    <n v="23104525.778077316"/>
    <n v="22829884.099285185"/>
    <n v="22780964.936234288"/>
    <n v="22522079.497189745"/>
    <n v="21401235.589789733"/>
    <n v="20762611.752203658"/>
    <n v="20938688.201677129"/>
    <n v="21162543.48784136"/>
    <n v="19816639.891285077"/>
    <n v="19215901.171762187"/>
    <n v="19814510.571220741"/>
  </r>
  <r>
    <s v="I SUMATERA"/>
    <x v="3"/>
    <x v="2"/>
    <n v="22516504.523601521"/>
    <n v="22867854.926705047"/>
    <n v="23681490.274547249"/>
    <n v="24468040.511344258"/>
    <n v="24289490.562969085"/>
    <n v="24880650.410042506"/>
    <n v="25924623.052664664"/>
    <n v="26358443.367797919"/>
    <n v="26136804.906195089"/>
    <n v="26796339.438386288"/>
    <n v="28014707.309559572"/>
    <n v="27432750.731069226"/>
    <n v="27996565.340747166"/>
    <n v="28612762.648907829"/>
    <n v="29430034.635065943"/>
    <n v="29876475.731795527"/>
    <n v="29904352.702320784"/>
    <n v="30508414.730676062"/>
    <n v="31426984.087701663"/>
    <n v="30603062.94019318"/>
    <n v="29761367.536496926"/>
    <n v="30844916.480846774"/>
    <n v="32771583.680892192"/>
    <n v="33504740.742939416"/>
    <n v="31287123.618199155"/>
    <n v="32124601.421871979"/>
    <n v="33818696.418955073"/>
    <n v="35294680.847051211"/>
    <n v="33629228.787107751"/>
    <n v="33697335.726450428"/>
    <n v="35615774.968033344"/>
    <n v="36774772.453820623"/>
    <n v="34652320.620542318"/>
    <n v="35008101.670405835"/>
    <n v="37532668.366037145"/>
    <n v="37534715.090023234"/>
    <n v="36867487.489522681"/>
    <n v="37265885.244357429"/>
    <n v="39658860.872614533"/>
    <n v="39361399.025933243"/>
    <n v="38766772.081664279"/>
    <n v="37716670.508052997"/>
    <n v="40274276.977316275"/>
    <n v="39355017.511513121"/>
  </r>
  <r>
    <s v="I SUMATERA"/>
    <x v="3"/>
    <x v="3"/>
    <n v="42373.901334113034"/>
    <n v="43220.052091164907"/>
    <n v="43305.659248658274"/>
    <n v="44063.159663048405"/>
    <n v="44452.949165273028"/>
    <n v="45576.592385212389"/>
    <n v="47122.388795102008"/>
    <n v="47029.855256979623"/>
    <n v="46516.403792228506"/>
    <n v="48620.66142911229"/>
    <n v="49627.204368136037"/>
    <n v="49222.385028347926"/>
    <n v="49920.10748842152"/>
    <n v="50577.258682355474"/>
    <n v="49374.254133123701"/>
    <n v="49965.849186260864"/>
    <n v="49815.426771391372"/>
    <n v="52644.689527086623"/>
    <n v="53464.771799300019"/>
    <n v="62703.107950712976"/>
    <n v="56438.202069804902"/>
    <n v="58984.432490627398"/>
    <n v="60123.996807014802"/>
    <n v="64283.161903958404"/>
    <n v="65413.5012571677"/>
    <n v="68212.201431892798"/>
    <n v="69017.424291159201"/>
    <n v="69603.914105891497"/>
    <n v="68752.683863048194"/>
    <n v="67799.696201447689"/>
    <n v="68035.245776689524"/>
    <n v="70478.879074709956"/>
    <n v="69788.07610611686"/>
    <n v="71299.329934306705"/>
    <n v="71870.810937160801"/>
    <n v="71586.244959625503"/>
    <n v="74037.883032086742"/>
    <n v="83604.312644499616"/>
    <n v="83978.648099268088"/>
    <n v="81688.366311160193"/>
    <n v="93174.421196589217"/>
    <n v="92693.667663416592"/>
    <n v="96173.473497033148"/>
    <n v="88375.224646797826"/>
  </r>
  <r>
    <s v="I SUMATERA"/>
    <x v="3"/>
    <x v="4"/>
    <n v="14309.168667784612"/>
    <n v="14589.342042339304"/>
    <n v="14962.608406303129"/>
    <n v="15078.880883572894"/>
    <n v="14542.42252095547"/>
    <n v="14744.705396361349"/>
    <n v="14995.558011276393"/>
    <n v="15371.69646838448"/>
    <n v="14885.80190212102"/>
    <n v="14959.571776574252"/>
    <n v="15096.284311126008"/>
    <n v="15229.452409105515"/>
    <n v="15154.575209943472"/>
    <n v="15100.240748498591"/>
    <n v="15154.396818047511"/>
    <n v="15149.212435454418"/>
    <n v="15509.70618292156"/>
    <n v="15144.68101880183"/>
    <n v="15363.591658999503"/>
    <n v="15179.905884081007"/>
    <n v="15060.591823832099"/>
    <n v="15613.466149685"/>
    <n v="15756.0795494962"/>
    <n v="16244.518015530601"/>
    <n v="15361.466016206399"/>
    <n v="15433.875358567"/>
    <n v="15631.1602875594"/>
    <n v="15968.6547326412"/>
    <n v="16151.096612961601"/>
    <n v="16245.386714988101"/>
    <n v="16470.9766530671"/>
    <n v="16493.366125220498"/>
    <n v="15909.748364879571"/>
    <n v="16026.8089877042"/>
    <n v="16573.522852455801"/>
    <n v="16703.393945894946"/>
    <n v="16402.950564190836"/>
    <n v="16307.791438957018"/>
    <n v="16769.035364871863"/>
    <n v="16998.91588109548"/>
    <n v="16556.395245833672"/>
    <n v="16765.005825931177"/>
    <n v="16422.024916585757"/>
    <n v="17206.256757771964"/>
  </r>
  <r>
    <s v="I SUMATERA"/>
    <x v="3"/>
    <x v="5"/>
    <n v="6148187.9351702165"/>
    <n v="6214514.8165222062"/>
    <n v="6400110.4159339452"/>
    <n v="6619041.7268581018"/>
    <n v="6536620.6415550467"/>
    <n v="6841921.3806700902"/>
    <n v="7157007.0995190497"/>
    <n v="7507682.1142302165"/>
    <n v="7262885.82331884"/>
    <n v="7346114.5034378245"/>
    <n v="7222964.8517766576"/>
    <n v="7247899.4771671779"/>
    <n v="7116330.7465215577"/>
    <n v="7278820.6466196226"/>
    <n v="7505392.1362973312"/>
    <n v="7949264.9660663866"/>
    <n v="7854265.5119436067"/>
    <n v="7955088.4568727817"/>
    <n v="8072057.8302625837"/>
    <n v="8493389.1285093799"/>
    <n v="8214423.7625834905"/>
    <n v="8358489.1561884796"/>
    <n v="8722826.5877535604"/>
    <n v="9146843.1881842595"/>
    <n v="8529556.0999508109"/>
    <n v="8765568.9172364492"/>
    <n v="9180480.6644882504"/>
    <n v="9661825.2921570409"/>
    <n v="8798367.2894475497"/>
    <n v="9312360.8889193293"/>
    <n v="9902263.3388265707"/>
    <n v="10262871.035714701"/>
    <n v="9450390.3244302757"/>
    <n v="9983725.6926254705"/>
    <n v="10263358.8137144"/>
    <n v="10670099.035401653"/>
    <n v="9957502.728008166"/>
    <n v="10489681.553752577"/>
    <n v="10770642.637368552"/>
    <n v="11680759.41183305"/>
    <n v="10178564.142495601"/>
    <n v="9974138.6162813921"/>
    <n v="10226250.341433199"/>
    <n v="11112572.228744948"/>
  </r>
  <r>
    <s v="I SUMATERA"/>
    <x v="3"/>
    <x v="6"/>
    <n v="6867392.2012838805"/>
    <n v="7198338.3465961404"/>
    <n v="7572386.2392631099"/>
    <n v="7572946.2927944902"/>
    <n v="7314144.2235130724"/>
    <n v="7808045.988761723"/>
    <n v="8088342.871419413"/>
    <n v="8184310.5644536801"/>
    <n v="7745157.8569918443"/>
    <n v="8393928.4624074437"/>
    <n v="9352920.4328561295"/>
    <n v="9348611.0971081816"/>
    <n v="8723031.1469099317"/>
    <n v="9153510.0797128342"/>
    <n v="9406648.0324914157"/>
    <n v="9505973.4413128234"/>
    <n v="9123965.2932061441"/>
    <n v="9430841.1514993869"/>
    <n v="9932232.0526466295"/>
    <n v="9758850.0801042505"/>
    <n v="9247675.7598546501"/>
    <n v="9484935.7418380491"/>
    <n v="9989972.5652077496"/>
    <n v="10094106.775643559"/>
    <n v="9703901.0284695104"/>
    <n v="10110929.897884041"/>
    <n v="10350236.006663291"/>
    <n v="10544203.5405924"/>
    <n v="10284938.278532561"/>
    <n v="10834658.71026144"/>
    <n v="10976087.97186313"/>
    <n v="11206654.15657655"/>
    <n v="10985818.120113697"/>
    <n v="11621951.498797089"/>
    <n v="11591818.790821755"/>
    <n v="11841273.064987805"/>
    <n v="11480078.895777604"/>
    <n v="12234114.724399311"/>
    <n v="12180377.486484364"/>
    <n v="12535385.47361749"/>
    <n v="10879197.679217614"/>
    <n v="9626151.2437448148"/>
    <n v="10598566.9167416"/>
    <n v="11508374.888305558"/>
  </r>
  <r>
    <s v="I SUMATERA"/>
    <x v="3"/>
    <x v="7"/>
    <n v="632982.89884165267"/>
    <n v="643101.82194420591"/>
    <n v="660556.94644968875"/>
    <n v="671446.56291702751"/>
    <n v="669790.41914265056"/>
    <n v="686332.63130577316"/>
    <n v="714270.27664000774"/>
    <n v="722884.40266362089"/>
    <n v="724107.51092429413"/>
    <n v="748093.18311655102"/>
    <n v="826224.57424154517"/>
    <n v="807516.65715478838"/>
    <n v="800883.35246126761"/>
    <n v="809248.8771095589"/>
    <n v="851974.5972436805"/>
    <n v="853918.62350384681"/>
    <n v="865169.29929420631"/>
    <n v="877966.77196005732"/>
    <n v="916139.15936808044"/>
    <n v="921753.80271733983"/>
    <n v="902263.46546404192"/>
    <n v="918141.61769971426"/>
    <n v="968292.67299468676"/>
    <n v="984920.5349368857"/>
    <n v="943019.70310337539"/>
    <n v="959114.96504122089"/>
    <n v="992129.24061224144"/>
    <n v="994922.69675367314"/>
    <n v="983948.24054670148"/>
    <n v="1016503.8316178479"/>
    <n v="1028942.2038517511"/>
    <n v="1040790.8344292771"/>
    <n v="1018403.7300724103"/>
    <n v="1058782.8426929808"/>
    <n v="1056782.450285709"/>
    <n v="1066926.0916275119"/>
    <n v="1034607.0665844585"/>
    <n v="1095611.8150424324"/>
    <n v="1032558.0477245802"/>
    <n v="1078119.5822613067"/>
    <n v="990736.84713503649"/>
    <n v="635726.45072650141"/>
    <n v="765558.76028789592"/>
    <n v="812303.39282442303"/>
  </r>
  <r>
    <s v="I SUMATERA"/>
    <x v="3"/>
    <x v="8"/>
    <n v="342167.50595782272"/>
    <n v="359639.56642978976"/>
    <n v="371475.42806043202"/>
    <n v="378626.04626054666"/>
    <n v="380645.82345462433"/>
    <n v="391855.75912100601"/>
    <n v="400407.93392419419"/>
    <n v="415126.28628174635"/>
    <n v="401893.11854433018"/>
    <n v="410941.94165563001"/>
    <n v="460344.71943802584"/>
    <n v="479418.95125693933"/>
    <n v="455546.09770168579"/>
    <n v="459346.57023993897"/>
    <n v="467550.16700931999"/>
    <n v="474011.812286056"/>
    <n v="472659.41112437152"/>
    <n v="501675.04450382141"/>
    <n v="515525.92548467458"/>
    <n v="495990.76480819547"/>
    <n v="477771.86403214"/>
    <n v="490765.20144757803"/>
    <n v="515387.332232552"/>
    <n v="539393.92289227096"/>
    <n v="503894.98623309098"/>
    <n v="520711.37621011998"/>
    <n v="524004.74230876099"/>
    <n v="538752.73363542499"/>
    <n v="520543.15264001198"/>
    <n v="541883.68723958405"/>
    <n v="554374.98641574197"/>
    <n v="562398.49021114095"/>
    <n v="544249.74132167897"/>
    <n v="564953.70730253204"/>
    <n v="583730.86103857902"/>
    <n v="586978.27980125253"/>
    <n v="563488.73407868575"/>
    <n v="601798.78363348998"/>
    <n v="566940.61292262119"/>
    <n v="605643.19643461518"/>
    <n v="528415.30234447797"/>
    <n v="338919.22905856208"/>
    <n v="457444.10530791502"/>
    <n v="496396.22416254506"/>
  </r>
  <r>
    <s v="I SUMATERA"/>
    <x v="3"/>
    <x v="9"/>
    <n v="532724.47895371204"/>
    <n v="572323.52875678998"/>
    <n v="611263.48680606205"/>
    <n v="627913.28841541603"/>
    <n v="593241.23164903547"/>
    <n v="616798.26210969756"/>
    <n v="651754.27199536888"/>
    <n v="685547.16423095809"/>
    <n v="691087.53384898079"/>
    <n v="705832.68024188839"/>
    <n v="758539.01895269088"/>
    <n v="792116.97530479939"/>
    <n v="802874.80758236197"/>
    <n v="813143.59138509899"/>
    <n v="822454.08550646098"/>
    <n v="830773.38129671698"/>
    <n v="832433.64959876938"/>
    <n v="851256.74833230488"/>
    <n v="882260.66830317758"/>
    <n v="887660.93909404601"/>
    <n v="906346.20186197595"/>
    <n v="916827.90263476805"/>
    <n v="928625.77794274595"/>
    <n v="948865.17677300901"/>
    <n v="944547.84021869104"/>
    <n v="964429.26216744003"/>
    <n v="986746.35782414"/>
    <n v="987987.09269446798"/>
    <n v="970913.944622259"/>
    <n v="1025929.57514957"/>
    <n v="1042118.74384543"/>
    <n v="1055569.7108178099"/>
    <n v="1026205.8726022801"/>
    <n v="1077393.2760284501"/>
    <n v="1099889.32749216"/>
    <n v="1120269.112326758"/>
    <n v="1082083.6548518599"/>
    <n v="1190804.7521104752"/>
    <n v="1218984.0702011699"/>
    <n v="1233787.424385445"/>
    <n v="1268902.151611069"/>
    <n v="1326964.1741935879"/>
    <n v="1361502.0186329156"/>
    <n v="1362993.3448293621"/>
  </r>
  <r>
    <s v="I SUMATERA"/>
    <x v="3"/>
    <x v="10"/>
    <n v="730500.19798196107"/>
    <n v="732326.42408281344"/>
    <n v="759348.57289701817"/>
    <n v="745583.06079242053"/>
    <n v="810762.98079513211"/>
    <n v="814277.1178540953"/>
    <n v="783186.47187878808"/>
    <n v="824482.70736313937"/>
    <n v="858316.59664464858"/>
    <n v="900292.06885360286"/>
    <n v="960902.1094606095"/>
    <n v="948098.04128026008"/>
    <n v="986951.09708894766"/>
    <n v="1005028.3714640768"/>
    <n v="1026270.7442305702"/>
    <n v="1009829.1079133365"/>
    <n v="1025790.4985711618"/>
    <n v="1059117.5534596008"/>
    <n v="1067776.9967507084"/>
    <n v="1074053.040730407"/>
    <n v="1085685.6922589771"/>
    <n v="1022653.9453624492"/>
    <n v="1066573.8891155221"/>
    <n v="1066684.5273700305"/>
    <n v="1105569.427299385"/>
    <n v="1109277.5427614236"/>
    <n v="1130110.2506071692"/>
    <n v="1136312.4165693535"/>
    <n v="1108458.6706432439"/>
    <n v="1087846.7314897252"/>
    <n v="1091538.7083254014"/>
    <n v="1093155.5104271472"/>
    <n v="1112685.6557918855"/>
    <n v="1148129.9446857849"/>
    <n v="1177906.558507242"/>
    <n v="1145487.6630324798"/>
    <n v="1138494.5733164295"/>
    <n v="1130068.9269701105"/>
    <n v="1149650.4304325827"/>
    <n v="1173125.2407414413"/>
    <n v="1172734.155863547"/>
    <n v="1167031.6874692964"/>
    <n v="1201177.916417772"/>
    <n v="1240787.8252498547"/>
  </r>
  <r>
    <s v="I SUMATERA"/>
    <x v="3"/>
    <x v="11"/>
    <n v="677670.39528099296"/>
    <n v="697647.94676704705"/>
    <n v="723000.78491473501"/>
    <n v="765453.36767860095"/>
    <n v="737380.94857146288"/>
    <n v="747566.0106903679"/>
    <n v="785225.47300003096"/>
    <n v="804397.94289763854"/>
    <n v="791621.42092380486"/>
    <n v="801098.53394201782"/>
    <n v="849357.73151003034"/>
    <n v="867479.50066585699"/>
    <n v="869683.35965717398"/>
    <n v="872718.83696856501"/>
    <n v="883688.91274925997"/>
    <n v="902760.49342471105"/>
    <n v="914485.20366432378"/>
    <n v="923734.76425678656"/>
    <n v="938187.51837834832"/>
    <n v="940238.49011227535"/>
    <n v="978882.29205588996"/>
    <n v="996795.97504403302"/>
    <n v="1016813.48903651"/>
    <n v="1034031.19184637"/>
    <n v="997545.03622905596"/>
    <n v="1001847.31529682"/>
    <n v="1028205.91816228"/>
    <n v="1060127.29063577"/>
    <n v="1031122.20796398"/>
    <n v="1044218.96544354"/>
    <n v="1065306.2364974001"/>
    <n v="1082860.6935604"/>
    <n v="1062730.3132671122"/>
    <n v="1094508.0749256699"/>
    <n v="1104205.7320687601"/>
    <n v="1113764.7197069395"/>
    <n v="1098674.9529783926"/>
    <n v="1160864.0829182914"/>
    <n v="1171133.7564104649"/>
    <n v="1172930.0683230327"/>
    <n v="1087605.5097812833"/>
    <n v="1173803.5748450053"/>
    <n v="1213762.5665098648"/>
    <n v="1217962.0604367601"/>
  </r>
  <r>
    <s v="I SUMATERA"/>
    <x v="3"/>
    <x v="12"/>
    <n v="3515.4986425974398"/>
    <n v="3624.6239757088902"/>
    <n v="3685.7996763248798"/>
    <n v="3860.5109843527598"/>
    <n v="3782.545362154"/>
    <n v="3891.3091725335698"/>
    <n v="4027.19978972135"/>
    <n v="4209.3964792848801"/>
    <n v="4164.97767546048"/>
    <n v="4229.4015501445101"/>
    <n v="4595.5915951591096"/>
    <n v="4755.0034764119901"/>
    <n v="4689.8372117744057"/>
    <n v="4734.2222389356621"/>
    <n v="4963.3541842404447"/>
    <n v="4943.9022136697986"/>
    <n v="5220.9116349049918"/>
    <n v="5429.7661649979564"/>
    <n v="5544.1663032188753"/>
    <n v="5617.9868476266847"/>
    <n v="5585.2452202787199"/>
    <n v="5814.7987988321702"/>
    <n v="6005.1279208957303"/>
    <n v="6081.3389993398096"/>
    <n v="5595.78725774942"/>
    <n v="5892.9313952380799"/>
    <n v="6103.78908423954"/>
    <n v="6513.5608606208698"/>
    <n v="6130.61865187685"/>
    <n v="6315.5582414471501"/>
    <n v="6644.6215618362203"/>
    <n v="6924.8110568648899"/>
    <n v="6718.8117775452729"/>
    <n v="6820.5591899862602"/>
    <n v="7170.3496284946204"/>
    <n v="7437.7530339191517"/>
    <n v="6959.9068248737203"/>
    <n v="7398.9286936926046"/>
    <n v="7667.6618826459589"/>
    <n v="7962.3546497854513"/>
    <n v="6306.5525315955247"/>
    <n v="4066.2935294100621"/>
    <n v="5516.6834938087668"/>
    <n v="6708.3245198882769"/>
  </r>
  <r>
    <s v="I SUMATERA"/>
    <x v="3"/>
    <x v="13"/>
    <n v="1532776.6085954914"/>
    <n v="1628196.4918853212"/>
    <n v="1679063.6855091902"/>
    <n v="1697451.5392347879"/>
    <n v="1665424.3943991824"/>
    <n v="1737601.919292263"/>
    <n v="1836661.7843335052"/>
    <n v="1852010.0241807592"/>
    <n v="1777072.1554164749"/>
    <n v="1883247.7526897877"/>
    <n v="1918466.2181909236"/>
    <n v="1953612.7416815737"/>
    <n v="1837723.5789182649"/>
    <n v="1922984.4558716191"/>
    <n v="1992346.7588963395"/>
    <n v="2009766.0689524065"/>
    <n v="1919116.025833251"/>
    <n v="1871956.6165491336"/>
    <n v="1989700.075321534"/>
    <n v="2100754.92815493"/>
    <n v="1945580.56463184"/>
    <n v="1985720.2477782599"/>
    <n v="2107484.0394988698"/>
    <n v="2189127.97118905"/>
    <n v="1870407.61443768"/>
    <n v="2058420.14530137"/>
    <n v="2050861.00025986"/>
    <n v="2223701.2638862501"/>
    <n v="2007759.8578515199"/>
    <n v="2050411.0538776"/>
    <n v="2077006.3111628001"/>
    <n v="2147665.9981581601"/>
    <n v="2029797.38867792"/>
    <n v="2120753.6148831998"/>
    <n v="2084989.9593493999"/>
    <n v="2128532.8833560203"/>
    <n v="2101685.70835638"/>
    <n v="2168136.2147883563"/>
    <n v="2147173.8322550831"/>
    <n v="2180344.4465177599"/>
    <n v="1971619.04784229"/>
    <n v="2038481.669144013"/>
    <n v="2126679.6547167003"/>
    <n v="2172391.6401490904"/>
  </r>
  <r>
    <s v="I SUMATERA"/>
    <x v="3"/>
    <x v="14"/>
    <n v="386633.74989458383"/>
    <n v="439607.30465319974"/>
    <n v="453047.3918521477"/>
    <n v="447550.74654081755"/>
    <n v="410460.01966339175"/>
    <n v="445367.1444375696"/>
    <n v="459059.72715083661"/>
    <n v="458092.20728018205"/>
    <n v="425164.50420051609"/>
    <n v="468455.1524232183"/>
    <n v="478736.36127988639"/>
    <n v="477526.47972309921"/>
    <n v="456426.77617513016"/>
    <n v="470246.86298010102"/>
    <n v="477732.05442325998"/>
    <n v="522319.45035656885"/>
    <n v="488241.97991971503"/>
    <n v="489906.71446966199"/>
    <n v="512223.82840599603"/>
    <n v="550050.95741688705"/>
    <n v="518953.97279881098"/>
    <n v="521584.79934905597"/>
    <n v="557846.145032709"/>
    <n v="571695.95862927998"/>
    <n v="522230.79476802202"/>
    <n v="535358.84137921804"/>
    <n v="563287.869703362"/>
    <n v="564029.43818382698"/>
    <n v="541391.10142932995"/>
    <n v="555763.08616431395"/>
    <n v="584276.76695099403"/>
    <n v="585304.14168969705"/>
    <n v="566580.84750118526"/>
    <n v="585814.837193285"/>
    <n v="612937.29768463306"/>
    <n v="610941.55410919455"/>
    <n v="594144.85377372196"/>
    <n v="629909.6953344025"/>
    <n v="653942.80289973493"/>
    <n v="655153.44976834895"/>
    <n v="556996.35621056089"/>
    <n v="650901.26302851702"/>
    <n v="697335.35960126994"/>
    <n v="680984.44689374568"/>
  </r>
  <r>
    <s v="I SUMATERA"/>
    <x v="3"/>
    <x v="15"/>
    <n v="126108.1963445916"/>
    <n v="128698.67799300754"/>
    <n v="137513.65176362626"/>
    <n v="142716.53781392862"/>
    <n v="137297.68931551327"/>
    <n v="139646.90165476929"/>
    <n v="149277.27306320213"/>
    <n v="154784.78988167027"/>
    <n v="149106.45971180414"/>
    <n v="151749.36005436286"/>
    <n v="164415.45613437769"/>
    <n v="169100.87079697431"/>
    <n v="160190.29332049115"/>
    <n v="165048.46481265072"/>
    <n v="174584.35265321037"/>
    <n v="188523.80065790066"/>
    <n v="177315.82724978056"/>
    <n v="182696.01022889343"/>
    <n v="188580.00799759812"/>
    <n v="197566.09217099086"/>
    <n v="198023.81435759799"/>
    <n v="198984.754004029"/>
    <n v="209428.86407173099"/>
    <n v="213890.29574872099"/>
    <n v="198357.93325153401"/>
    <n v="201029.24334158501"/>
    <n v="211367.17218042599"/>
    <n v="214160.30481392099"/>
    <n v="209784.388721689"/>
    <n v="216544.39674031601"/>
    <n v="221053.697769041"/>
    <n v="225516.316556381"/>
    <n v="221408.22112746333"/>
    <n v="227669.537750808"/>
    <n v="231510.56101726199"/>
    <n v="240895.25750552339"/>
    <n v="234057.79377114004"/>
    <n v="247730.37879768608"/>
    <n v="273992.7489639296"/>
    <n v="264221.78939793172"/>
    <n v="276258.64804587036"/>
    <n v="285061.365039467"/>
    <n v="324745.74322599702"/>
    <n v="296450.07305779925"/>
  </r>
  <r>
    <s v="I SUMATERA"/>
    <x v="3"/>
    <x v="16"/>
    <n v="302564.98250748601"/>
    <n v="305338.61489646399"/>
    <n v="322355.562777307"/>
    <n v="331989.84330352303"/>
    <n v="327796.51579491998"/>
    <n v="333564.31189609203"/>
    <n v="355700.31206608698"/>
    <n v="363319.86372768198"/>
    <n v="357128.02707496198"/>
    <n v="363362.63852273399"/>
    <n v="390656.91380548"/>
    <n v="400102.69717547402"/>
    <n v="391191.35725039599"/>
    <n v="400944.86813402601"/>
    <n v="419836.107296923"/>
    <n v="439825.34403754398"/>
    <n v="440552.18418314349"/>
    <n v="449482.93393675366"/>
    <n v="467320.2740637954"/>
    <n v="478386.88547390018"/>
    <n v="477596.111952212"/>
    <n v="492428.87710948102"/>
    <n v="519637.911433517"/>
    <n v="532161.70473697595"/>
    <n v="504567.84315827303"/>
    <n v="523318.29060501402"/>
    <n v="550913.39837659197"/>
    <n v="571477.39788913506"/>
    <n v="535424.60328850301"/>
    <n v="566553.52579718898"/>
    <n v="590986.59984001296"/>
    <n v="627290.92794370302"/>
    <n v="585912.67417189956"/>
    <n v="615071.40821097896"/>
    <n v="635826.23181611102"/>
    <n v="684667.21954025701"/>
    <n v="635075.96707122796"/>
    <n v="674489.41992518294"/>
    <n v="683004.53821686644"/>
    <n v="749548.40217181563"/>
    <n v="585975.77141407656"/>
    <n v="390303.65234811942"/>
    <n v="493655.70638425479"/>
    <n v="654892.62213724421"/>
  </r>
  <r>
    <s v="I SUMATERA"/>
    <x v="3"/>
    <x v="17"/>
    <n v="90509774.221724972"/>
    <n v="94907030.430037677"/>
    <n v="100067054.63227981"/>
    <n v="103094367.6766966"/>
    <n v="96517799.355262056"/>
    <n v="101420918.01279423"/>
    <n v="105260855.31864326"/>
    <n v="107016267.51929517"/>
    <n v="101085077.04928461"/>
    <n v="105578164.51975095"/>
    <n v="112197818.25591764"/>
    <n v="106764938.68240011"/>
    <n v="103500286.03100675"/>
    <n v="108806428.07413591"/>
    <n v="113379996.95101665"/>
    <n v="110500796.35984859"/>
    <n v="107715665.9443448"/>
    <n v="111888571.48955651"/>
    <n v="116322550.39253873"/>
    <n v="112059994.64380959"/>
    <n v="107706392.1690971"/>
    <n v="109583419.39289576"/>
    <n v="114742804.79717261"/>
    <n v="116959347.15971163"/>
    <n v="110656731.82412603"/>
    <n v="112597289.77207075"/>
    <n v="116182537.50147352"/>
    <n v="119332780.96986131"/>
    <n v="113739198.0027602"/>
    <n v="115382061.40174928"/>
    <n v="119539360.10983476"/>
    <n v="122322892.08545113"/>
    <n v="116989552.06706232"/>
    <n v="118237759.46097879"/>
    <n v="122972661.67441884"/>
    <n v="123864655.77747729"/>
    <n v="120472515.19088413"/>
    <n v="121596054.81629579"/>
    <n v="126373503.17592362"/>
    <n v="127156028.10097472"/>
    <n v="123009582.29999997"/>
    <n v="117553398"/>
    <n v="124174330.59999999"/>
    <n v="125287161.63737968"/>
  </r>
  <r>
    <s v="I SUMATERA"/>
    <x v="4"/>
    <x v="0"/>
    <n v="5670190.7190862736"/>
    <n v="6085894.401401449"/>
    <n v="5800997.5030295458"/>
    <n v="6070159.342060579"/>
    <n v="5574681.0051189642"/>
    <n v="6229121.2273403686"/>
    <n v="6114689.1569640376"/>
    <n v="6826387.9769823896"/>
    <n v="6548365.7995389076"/>
    <n v="6799552.7634638585"/>
    <n v="6473324.4591329377"/>
    <n v="6607802.1040185224"/>
    <n v="6544908.2388336323"/>
    <n v="7040774.1841685046"/>
    <n v="7041193.9958992051"/>
    <n v="7444086.5786626823"/>
    <n v="7726006.571629758"/>
    <n v="7893740.4841009472"/>
    <n v="7651931.0167487208"/>
    <n v="7873750.5476354212"/>
    <n v="8228328.418948289"/>
    <n v="8267408.9293905385"/>
    <n v="8218772.5452036252"/>
    <n v="8131683.3772752332"/>
    <n v="8404890.0641487762"/>
    <n v="8606792.0253034346"/>
    <n v="8811845.6044847183"/>
    <n v="9110160.8932782896"/>
    <n v="9111673.3055583388"/>
    <n v="8980658.9091712572"/>
    <n v="9102347.8675462473"/>
    <n v="9614408.0717779789"/>
    <n v="9363984.1127889175"/>
    <n v="9325232.8290794939"/>
    <n v="9451049.3041120134"/>
    <n v="9901346.9602142572"/>
    <n v="9688760.3519443162"/>
    <n v="9780580.3626288231"/>
    <n v="9902742.6708701197"/>
    <n v="9787994.4941364825"/>
    <n v="9759036.4671427123"/>
    <n v="9901882.5122938063"/>
    <n v="9958963.283806162"/>
    <n v="10138019.541170027"/>
  </r>
  <r>
    <s v="I SUMATERA"/>
    <x v="4"/>
    <x v="1"/>
    <n v="5858319.1435549166"/>
    <n v="5876922.4922890449"/>
    <n v="6164970.3174852002"/>
    <n v="6355066.2223682068"/>
    <n v="6658989.9940827554"/>
    <n v="6714559.2725639269"/>
    <n v="6843447.2788241925"/>
    <n v="7048310.0417649643"/>
    <n v="6566893.1616046308"/>
    <n v="7026669.0299059385"/>
    <n v="7169626.425236647"/>
    <n v="7832586.2425547801"/>
    <n v="7299183.0953084873"/>
    <n v="7474686.2147798566"/>
    <n v="7650648.9908868819"/>
    <n v="7267816.6096453723"/>
    <n v="7534794.853009616"/>
    <n v="7804012.7225786531"/>
    <n v="7822281.3537363"/>
    <n v="7790896.9993074387"/>
    <n v="7662402.1877844268"/>
    <n v="7807953.536998081"/>
    <n v="7800888.1304493565"/>
    <n v="7608653.1570159728"/>
    <n v="7960718.8651722735"/>
    <n v="7944189.9927622955"/>
    <n v="7617873.6829890274"/>
    <n v="7494105.1519505847"/>
    <n v="7911948.0875864401"/>
    <n v="8091232.6432593176"/>
    <n v="8097572.9992454331"/>
    <n v="8106290.7415013565"/>
    <n v="8329446.7485205038"/>
    <n v="8505572.9243003651"/>
    <n v="8629441.365595527"/>
    <n v="8639711.6719095185"/>
    <n v="8692112.1000573114"/>
    <n v="8954921.3090470303"/>
    <n v="9023124.1953623444"/>
    <n v="9048502.7745216265"/>
    <n v="8763702.3802573625"/>
    <n v="8601889.4836514387"/>
    <n v="8776445.822525572"/>
    <n v="8786463.740709452"/>
  </r>
  <r>
    <s v="I SUMATERA"/>
    <x v="4"/>
    <x v="2"/>
    <n v="2488301.2803297676"/>
    <n v="2516072.8225203226"/>
    <n v="2637614.2586426451"/>
    <n v="2715592.3217006102"/>
    <n v="2807066.3368522325"/>
    <n v="2828483.2292769793"/>
    <n v="2817245.945444975"/>
    <n v="2764290.6143079968"/>
    <n v="2608191.859033179"/>
    <n v="2896601.7766582719"/>
    <n v="3225832.4819248975"/>
    <n v="3292882.704534119"/>
    <n v="3103532.7359670163"/>
    <n v="3243748.6787082534"/>
    <n v="3307837.9171557911"/>
    <n v="3350530.9319492509"/>
    <n v="3336918.2906324207"/>
    <n v="3407286.5477222963"/>
    <n v="3475015.2616879065"/>
    <n v="3411514.7985983691"/>
    <n v="3387966.4438858777"/>
    <n v="3525359.3407224761"/>
    <n v="3513827.2623463958"/>
    <n v="3521476.9665014842"/>
    <n v="3441104.5795689798"/>
    <n v="3561096.7347671846"/>
    <n v="3607849.9282521238"/>
    <n v="3657685.63335193"/>
    <n v="3556281.9053906715"/>
    <n v="3674447.3351860624"/>
    <n v="3762870.3853110783"/>
    <n v="3647067.870636567"/>
    <n v="3616312.0671151443"/>
    <n v="3742127.6761788055"/>
    <n v="3918826.2890287885"/>
    <n v="3860102.6120663364"/>
    <n v="3770060.9647648288"/>
    <n v="3803756.569216175"/>
    <n v="3924628.5508449781"/>
    <n v="4030109.8091087458"/>
    <n v="3821328.3336259169"/>
    <n v="3825331.4308994734"/>
    <n v="3910810.7302934485"/>
    <n v="4007204.2665682384"/>
  </r>
  <r>
    <s v="I SUMATERA"/>
    <x v="4"/>
    <x v="3"/>
    <n v="8719.8490408362813"/>
    <n v="9303.7544664550678"/>
    <n v="9743.3785804345789"/>
    <n v="10623.728262610308"/>
    <n v="10757.584585875697"/>
    <n v="10765.275109903281"/>
    <n v="10878.681807776291"/>
    <n v="11102.210571921902"/>
    <n v="11121.753818479339"/>
    <n v="11721.14266780867"/>
    <n v="12119.841287946001"/>
    <n v="12746.674568135752"/>
    <n v="12878.630209942608"/>
    <n v="12944.578380822342"/>
    <n v="12953.672387507622"/>
    <n v="13097.910907057119"/>
    <n v="13483.016214193438"/>
    <n v="14359.449271058817"/>
    <n v="14597.184148731099"/>
    <n v="17391.504884856433"/>
    <n v="15042.479388677206"/>
    <n v="15697.763603519492"/>
    <n v="16040.466006950246"/>
    <n v="17523.466370976344"/>
    <n v="16972.409930076588"/>
    <n v="17041.998974159382"/>
    <n v="17083.88766319893"/>
    <n v="17166.743159704096"/>
    <n v="17095.407834143265"/>
    <n v="17219.724707503599"/>
    <n v="17539.26007387842"/>
    <n v="17567.770447884566"/>
    <n v="17761.496044434753"/>
    <n v="18170.754399031335"/>
    <n v="18658.876498951951"/>
    <n v="18727.554978572018"/>
    <n v="18666.360075062199"/>
    <n v="18697.889912274521"/>
    <n v="19942.742240548196"/>
    <n v="20276.94440052451"/>
    <n v="20113.345067044833"/>
    <n v="19419.477927836317"/>
    <n v="20778.382470455275"/>
    <n v="20831.025990775284"/>
  </r>
  <r>
    <s v="I SUMATERA"/>
    <x v="4"/>
    <x v="4"/>
    <n v="34799.131155465679"/>
    <n v="36265.761021071754"/>
    <n v="37682.697729147148"/>
    <n v="36227.010094315439"/>
    <n v="37976.196082228395"/>
    <n v="38508.411208318466"/>
    <n v="38116.824106443404"/>
    <n v="37927.264827710962"/>
    <n v="37211.216112775845"/>
    <n v="38819.284176497262"/>
    <n v="40238.87003216234"/>
    <n v="37513.836085322648"/>
    <n v="38053.049896392149"/>
    <n v="38666.305563092057"/>
    <n v="40179.034428275132"/>
    <n v="39754.839688898697"/>
    <n v="40209.953144896099"/>
    <n v="40683.050605798002"/>
    <n v="41234.988067025399"/>
    <n v="41343.107920376991"/>
    <n v="40795.875433684902"/>
    <n v="41742.226332478545"/>
    <n v="43122.722945923822"/>
    <n v="44485.855249050503"/>
    <n v="42088.682402746512"/>
    <n v="43208.435181208151"/>
    <n v="44942.244842813052"/>
    <n v="48449.544951740907"/>
    <n v="44474.331281007435"/>
    <n v="45180.424954443311"/>
    <n v="45153.793601645579"/>
    <n v="48519.893691010839"/>
    <n v="46372.411238851397"/>
    <n v="47361.243404611836"/>
    <n v="47570.54304285234"/>
    <n v="49789.910399677858"/>
    <n v="48423.833149319114"/>
    <n v="49106.87177449849"/>
    <n v="50219.234665851203"/>
    <n v="50990.167249375503"/>
    <n v="50225.314740634873"/>
    <n v="51149.460531862554"/>
    <n v="50414.289335638096"/>
    <n v="50888.216269862998"/>
  </r>
  <r>
    <s v="I SUMATERA"/>
    <x v="4"/>
    <x v="5"/>
    <n v="1316974.4484109899"/>
    <n v="1324931.7915430299"/>
    <n v="1337558.25757839"/>
    <n v="1346002.678782542"/>
    <n v="1356569.5567780195"/>
    <n v="1375257.9416533189"/>
    <n v="1420049.9509287192"/>
    <n v="1467429.4038385418"/>
    <n v="1500961.51698194"/>
    <n v="1544475.9904711419"/>
    <n v="1680324.92743407"/>
    <n v="1850051.24719612"/>
    <n v="1842468.4275869101"/>
    <n v="2051354.4766061499"/>
    <n v="1922731.0304101901"/>
    <n v="2040902.7458830799"/>
    <n v="2040935.4701734122"/>
    <n v="2050174.27469804"/>
    <n v="2160337.1342650563"/>
    <n v="2306973.5118160057"/>
    <n v="2014592.15563479"/>
    <n v="2094425.4180067773"/>
    <n v="2293161.6836014017"/>
    <n v="2441423.604579723"/>
    <n v="2118853.7576645943"/>
    <n v="2153947.5384567506"/>
    <n v="2351429.973698128"/>
    <n v="2532732.8473910047"/>
    <n v="2212083.3230018364"/>
    <n v="2288292.4773516059"/>
    <n v="2562616.8873924674"/>
    <n v="2755055.8045324888"/>
    <n v="2414703.5874562506"/>
    <n v="2450745.0291812601"/>
    <n v="2616702.9938492095"/>
    <n v="2848376.7948368597"/>
    <n v="2551473.6273142099"/>
    <n v="2694854.3815454831"/>
    <n v="2809184.3934919704"/>
    <n v="2987899.8295369698"/>
    <n v="2625598.3637785902"/>
    <n v="2609732.4914692398"/>
    <n v="2731201.24962501"/>
    <n v="3174051.8396521201"/>
  </r>
  <r>
    <s v="I SUMATERA"/>
    <x v="4"/>
    <x v="6"/>
    <n v="1895227.1317994189"/>
    <n v="1899228.6308911617"/>
    <n v="1927407.0374924401"/>
    <n v="1955815.828986879"/>
    <n v="1951255.799201601"/>
    <n v="2062151.1448820853"/>
    <n v="2125282.4601642652"/>
    <n v="2179259.4019732731"/>
    <n v="2214631.3972788304"/>
    <n v="2253390.5713880952"/>
    <n v="2280385.4627276561"/>
    <n v="2306342.6300948332"/>
    <n v="2371302.4352255911"/>
    <n v="2447988.0231316839"/>
    <n v="2481864.5076371627"/>
    <n v="2498026.938958962"/>
    <n v="2554491.7998948973"/>
    <n v="2579776.7702817554"/>
    <n v="2736617.1899164738"/>
    <n v="2791077.4737554332"/>
    <n v="2877311.860646111"/>
    <n v="2943041.4971468747"/>
    <n v="2970564.5180444689"/>
    <n v="2971670.689004547"/>
    <n v="2990719.4913735446"/>
    <n v="3089437.1863054372"/>
    <n v="3234720.5579077788"/>
    <n v="3264180.7875895211"/>
    <n v="3099089.8462027051"/>
    <n v="3264135.998472373"/>
    <n v="3329194.6096959994"/>
    <n v="3431017.548697609"/>
    <n v="3297568.9306375501"/>
    <n v="3474253.6774857175"/>
    <n v="3520073.6752614677"/>
    <n v="3610983.910301792"/>
    <n v="3539013.2610552628"/>
    <n v="3677654.1284318408"/>
    <n v="3641918.115458712"/>
    <n v="3865969.1904193307"/>
    <n v="3726193.9098670762"/>
    <n v="3521764.751271653"/>
    <n v="3499643.2470717463"/>
    <n v="3455897.2520231907"/>
  </r>
  <r>
    <s v="I SUMATERA"/>
    <x v="4"/>
    <x v="7"/>
    <n v="671819.77747281594"/>
    <n v="681740.70221076848"/>
    <n v="691016.83632163506"/>
    <n v="696328.52205977368"/>
    <n v="702006.3214070762"/>
    <n v="712634.39498986758"/>
    <n v="736316.8952966606"/>
    <n v="749078.24835227372"/>
    <n v="740516.82784308703"/>
    <n v="774563.52854587126"/>
    <n v="789887.17831907736"/>
    <n v="839342.15949489106"/>
    <n v="809204.77959199261"/>
    <n v="838027.72128087259"/>
    <n v="869163.35915449052"/>
    <n v="875544.41856953129"/>
    <n v="896696.90081685234"/>
    <n v="909096.183587668"/>
    <n v="924769.51621879032"/>
    <n v="938881.11060624279"/>
    <n v="952879.78556774929"/>
    <n v="974869.20360138232"/>
    <n v="981680.08812552609"/>
    <n v="1001753.7450396467"/>
    <n v="997336.79199393326"/>
    <n v="1040934.4237355397"/>
    <n v="1073535.4705843839"/>
    <n v="1123421.7329386023"/>
    <n v="1061055.7671821024"/>
    <n v="1114457.8403345107"/>
    <n v="1128646.5087415548"/>
    <n v="1184390.3468855671"/>
    <n v="1153167.644703821"/>
    <n v="1189262.4577550385"/>
    <n v="1171208.216723525"/>
    <n v="1208703.7709689373"/>
    <n v="1203310.7230651111"/>
    <n v="1238154.1489564076"/>
    <n v="1221295.0890311624"/>
    <n v="1229076.7709689341"/>
    <n v="1152196.1011669517"/>
    <n v="895231.55702142499"/>
    <n v="1056885.7668218783"/>
    <n v="1081506.4556432634"/>
  </r>
  <r>
    <s v="I SUMATERA"/>
    <x v="4"/>
    <x v="8"/>
    <n v="205132.64935426181"/>
    <n v="207881.49685531552"/>
    <n v="210205.99710708155"/>
    <n v="225104.02668334119"/>
    <n v="222528.06717002857"/>
    <n v="224524.08656576785"/>
    <n v="224845.30498017857"/>
    <n v="229351.58088121106"/>
    <n v="237101.06529606174"/>
    <n v="241110.16906939464"/>
    <n v="244654.04752378492"/>
    <n v="248057.51463162774"/>
    <n v="241328.18160958681"/>
    <n v="247494.57536583784"/>
    <n v="259914.64635668095"/>
    <n v="284372.58404451708"/>
    <n v="298493.55618614791"/>
    <n v="303158.54980765196"/>
    <n v="310095.49250648369"/>
    <n v="314874.37314713455"/>
    <n v="315495.8291618221"/>
    <n v="322805.14815532212"/>
    <n v="331435.24952079332"/>
    <n v="336502.94189271581"/>
    <n v="325507.9453907361"/>
    <n v="334898.60285082879"/>
    <n v="359783.73186985735"/>
    <n v="385919.15328016982"/>
    <n v="357522.08654529206"/>
    <n v="365778.21724799671"/>
    <n v="382703.54717928561"/>
    <n v="411925.00110247696"/>
    <n v="387682.13079587591"/>
    <n v="392614.96174005431"/>
    <n v="406752.61609352502"/>
    <n v="422957.12183707935"/>
    <n v="409985.30067557166"/>
    <n v="422976.66018683574"/>
    <n v="421643.82643947686"/>
    <n v="445838.14417766198"/>
    <n v="401743.60765220807"/>
    <n v="358092.75625413755"/>
    <n v="404630.81901448074"/>
    <n v="419839.83943520836"/>
  </r>
  <r>
    <s v="I SUMATERA"/>
    <x v="4"/>
    <x v="9"/>
    <n v="721200.80882713839"/>
    <n v="728840.8566934485"/>
    <n v="742154.49515533994"/>
    <n v="758974.39259188506"/>
    <n v="780888.76217983034"/>
    <n v="786256.33321372874"/>
    <n v="791223.04835099354"/>
    <n v="808932.19021944166"/>
    <n v="826888.15632662177"/>
    <n v="828505.60286197613"/>
    <n v="867533.8711717868"/>
    <n v="877510.83184881031"/>
    <n v="882324.96423042624"/>
    <n v="893837.5392959984"/>
    <n v="915729.62752226496"/>
    <n v="930467.71628424409"/>
    <n v="942422.30950682657"/>
    <n v="955153.61543279467"/>
    <n v="979936.94021882687"/>
    <n v="998788.9085809025"/>
    <n v="1029422.7488840143"/>
    <n v="1032684.54517025"/>
    <n v="1079443.79387623"/>
    <n v="1115924.27401732"/>
    <n v="1090326.8987453389"/>
    <n v="1102421.1758886271"/>
    <n v="1145738.6790987297"/>
    <n v="1281192.6589992852"/>
    <n v="1159237.36440307"/>
    <n v="1211155.618970081"/>
    <n v="1217386.3016574897"/>
    <n v="1336924.23418841"/>
    <n v="1249511.3964239401"/>
    <n v="1301495.86518821"/>
    <n v="1311565.718551625"/>
    <n v="1433133.2396519"/>
    <n v="1370910.6496158601"/>
    <n v="1387021.9446338799"/>
    <n v="1388140.8265525829"/>
    <n v="1478222.1615295201"/>
    <n v="1515667.4967155701"/>
    <n v="1527423.9701886401"/>
    <n v="1527657.7808854501"/>
    <n v="1530257.7808854498"/>
  </r>
  <r>
    <s v="I SUMATERA"/>
    <x v="4"/>
    <x v="10"/>
    <n v="427736.94141263235"/>
    <n v="441596.30909911258"/>
    <n v="456504.09028934722"/>
    <n v="462105.92045875499"/>
    <n v="537839.94919347006"/>
    <n v="563308.05119718087"/>
    <n v="512090.50165387581"/>
    <n v="546447.91055513849"/>
    <n v="553576.29280994658"/>
    <n v="579043.37736172252"/>
    <n v="602799.46718786284"/>
    <n v="639755.73316849023"/>
    <n v="655621.87107562297"/>
    <n v="663786.91217833618"/>
    <n v="672149.33199997421"/>
    <n v="664206.46495230519"/>
    <n v="676099.71119401907"/>
    <n v="686805.69316523883"/>
    <n v="690740.62386065896"/>
    <n v="704083.6463265015"/>
    <n v="706251.91545322479"/>
    <n v="687296.77414641203"/>
    <n v="705688.81459109474"/>
    <n v="716590.42383323365"/>
    <n v="756416.6163707939"/>
    <n v="775732.76113069744"/>
    <n v="773308.18518585293"/>
    <n v="802561.74597460008"/>
    <n v="792791.57020399137"/>
    <n v="803223.87597405352"/>
    <n v="796192.88310575788"/>
    <n v="810887.2729231253"/>
    <n v="813764.94621018402"/>
    <n v="816662.6089907398"/>
    <n v="777623.63815555861"/>
    <n v="790441.5512381196"/>
    <n v="799199.10186972225"/>
    <n v="790831.52363269683"/>
    <n v="812813.07851038943"/>
    <n v="857053.30325882137"/>
    <n v="854284.23701783293"/>
    <n v="822979.3528141632"/>
    <n v="892036.12531017954"/>
    <n v="917956.65794270579"/>
  </r>
  <r>
    <s v="I SUMATERA"/>
    <x v="4"/>
    <x v="11"/>
    <n v="347647.8812345583"/>
    <n v="355080.29235540301"/>
    <n v="361493.53418359399"/>
    <n v="377764.02222644503"/>
    <n v="380996.06830237759"/>
    <n v="381100.40247809613"/>
    <n v="381482.08945545554"/>
    <n v="385715.19870608964"/>
    <n v="396978.17403124709"/>
    <n v="401534.73337046296"/>
    <n v="406439.26717897842"/>
    <n v="410889.20082453638"/>
    <n v="421021.5531175856"/>
    <n v="424594.02830836608"/>
    <n v="428305.67288645118"/>
    <n v="421573.83035712247"/>
    <n v="425582.19674273278"/>
    <n v="430233.85558491631"/>
    <n v="436358.91244959837"/>
    <n v="440620.42572123185"/>
    <n v="449595.42254164867"/>
    <n v="450575.1009888819"/>
    <n v="452321.36088936438"/>
    <n v="452855.99139328097"/>
    <n v="464240.09424009779"/>
    <n v="471453.82298399863"/>
    <n v="466365.05711832538"/>
    <n v="481068.91965708241"/>
    <n v="485053.0584893765"/>
    <n v="490020.9653736758"/>
    <n v="490086.75863940851"/>
    <n v="504756.75326099718"/>
    <n v="510705.84514522692"/>
    <n v="515673.48940784292"/>
    <n v="514523.39294800261"/>
    <n v="528388.35398381995"/>
    <n v="536350.2869878303"/>
    <n v="549138.16852714901"/>
    <n v="558490.33057735802"/>
    <n v="568388.35398381995"/>
    <n v="541123.80454202194"/>
    <n v="523753.73041622312"/>
    <n v="568008.04596959206"/>
    <n v="569008.04596959206"/>
  </r>
  <r>
    <s v="I SUMATERA"/>
    <x v="4"/>
    <x v="12"/>
    <n v="249146.41626975199"/>
    <n v="256642.32641858692"/>
    <n v="276123.61969032302"/>
    <n v="303810.99903541303"/>
    <n v="271527.41523766442"/>
    <n v="272022.51281603769"/>
    <n v="276899.45466212626"/>
    <n v="281467.05089684838"/>
    <n v="282647.04850189219"/>
    <n v="285866.32639935933"/>
    <n v="286995.3875527326"/>
    <n v="292879.77174824732"/>
    <n v="291118.44682679028"/>
    <n v="292166.64467412897"/>
    <n v="294718.85145618243"/>
    <n v="293831.32857680932"/>
    <n v="298975.36871571356"/>
    <n v="304466.18177523353"/>
    <n v="310600.197592529"/>
    <n v="316366.25181306252"/>
    <n v="321898.1315510709"/>
    <n v="327290.77335255389"/>
    <n v="328170.0159592937"/>
    <n v="330834.07408734143"/>
    <n v="333751.62755087652"/>
    <n v="334683.98968338972"/>
    <n v="344508.92502367409"/>
    <n v="363851.31468125811"/>
    <n v="346096.68181152857"/>
    <n v="356585.37528428109"/>
    <n v="357953.22111300594"/>
    <n v="375669.20538210543"/>
    <n v="359834.109818272"/>
    <n v="372523.89431263675"/>
    <n v="375363.3498815003"/>
    <n v="395729.94094950991"/>
    <n v="378323.22839255177"/>
    <n v="387026.58467103087"/>
    <n v="389634.87570316583"/>
    <n v="407928.94094951003"/>
    <n v="370756.76382470073"/>
    <n v="357743.20141445368"/>
    <n v="368056.93791123235"/>
    <n v="376818.07666945696"/>
  </r>
  <r>
    <s v="I SUMATERA"/>
    <x v="4"/>
    <x v="13"/>
    <n v="628367.72467191739"/>
    <n v="891178.46577829693"/>
    <n v="1065003.9031559643"/>
    <n v="641651.73323637364"/>
    <n v="686363.5092763463"/>
    <n v="838135.05852786626"/>
    <n v="881194.61449832609"/>
    <n v="954149.15103421186"/>
    <n v="552516.25833057682"/>
    <n v="789265.44718352647"/>
    <n v="1078475.7568301307"/>
    <n v="1072766.2409785266"/>
    <n v="858685.61566358199"/>
    <n v="922507.51041377499"/>
    <n v="866096.91446293599"/>
    <n v="1005269.99004207"/>
    <n v="984345.78602928994"/>
    <n v="1028687.58082067"/>
    <n v="1044349.13140242"/>
    <n v="1083774.8162868801"/>
    <n v="1056847.554451491"/>
    <n v="1067817.3006393043"/>
    <n v="1069712.1174310099"/>
    <n v="1228024.1493884725"/>
    <n v="1111585.7475911428"/>
    <n v="1114816.6132574312"/>
    <n v="1115637.8966147366"/>
    <n v="1213612.5000599432"/>
    <n v="1135214.48127882"/>
    <n v="1149451.1783898065"/>
    <n v="1152718.7972864532"/>
    <n v="1233175.9335609092"/>
    <n v="1174253.4764411"/>
    <n v="1205284.13598975"/>
    <n v="1203827.0389287299"/>
    <n v="1291400.3352639875"/>
    <n v="1205616.0433325833"/>
    <n v="1308801.1458175418"/>
    <n v="1290014.5040218621"/>
    <n v="1337957.8912172148"/>
    <n v="1250143.7350562999"/>
    <n v="1283567.83934916"/>
    <n v="1272215.16897896"/>
    <n v="1213751.08981277"/>
  </r>
  <r>
    <s v="I SUMATERA"/>
    <x v="4"/>
    <x v="14"/>
    <n v="799097.81924760004"/>
    <n v="799365.49349928601"/>
    <n v="804291.28492471797"/>
    <n v="823185.81982577697"/>
    <n v="819592.83424378093"/>
    <n v="843801.29712560226"/>
    <n v="870482.03795588377"/>
    <n v="771998.90075651451"/>
    <n v="809942.30830941617"/>
    <n v="850621.84511271003"/>
    <n v="887709.46968193236"/>
    <n v="967202.36923827382"/>
    <n v="928377.45715373196"/>
    <n v="930291.73682542203"/>
    <n v="952179.055827623"/>
    <n v="894158.28766661196"/>
    <n v="905384.14753042499"/>
    <n v="924678.41959180299"/>
    <n v="952025.45076568204"/>
    <n v="970511.45065888006"/>
    <n v="976535.42890988546"/>
    <n v="1001707.2962054148"/>
    <n v="1026504.8544913566"/>
    <n v="1028633.1866867187"/>
    <n v="1037538.340352789"/>
    <n v="1057100.0708924376"/>
    <n v="1087236.3717995705"/>
    <n v="1095240.1171292658"/>
    <n v="1085898.71944369"/>
    <n v="1123096.9425183942"/>
    <n v="1124111.450245891"/>
    <n v="1125381.1251526631"/>
    <n v="1138399.6312824944"/>
    <n v="1179554.4915615781"/>
    <n v="1190202.5882125499"/>
    <n v="1192760.9325808201"/>
    <n v="1195873.7218773721"/>
    <n v="1219317.3272291"/>
    <n v="1255249.6009120101"/>
    <n v="1300607.9325808201"/>
    <n v="1253036.4857831106"/>
    <n v="1280626.7718606"/>
    <n v="1319772.15058945"/>
    <n v="1274272.1505894"/>
  </r>
  <r>
    <s v="I SUMATERA"/>
    <x v="4"/>
    <x v="15"/>
    <n v="213408.05393745253"/>
    <n v="225926.65862570479"/>
    <n v="237129.81991118216"/>
    <n v="227441.67752566037"/>
    <n v="231081.32924834144"/>
    <n v="233181.67122866301"/>
    <n v="235759.7367595816"/>
    <n v="238200.06603062022"/>
    <n v="249362.45290478491"/>
    <n v="252252.70201473954"/>
    <n v="256322.23269372361"/>
    <n v="262632.38698585262"/>
    <n v="260829.73909397254"/>
    <n v="270457.87840631185"/>
    <n v="267832.94632685708"/>
    <n v="303833.58668971446"/>
    <n v="308834.01876763458"/>
    <n v="313942.78485238197"/>
    <n v="321742.43633102899"/>
    <n v="325957.37544719334"/>
    <n v="334498.11404808785"/>
    <n v="344440.7397522261"/>
    <n v="358909.27040359768"/>
    <n v="360295.32454279973"/>
    <n v="362998.92550612101"/>
    <n v="364991.66696604691"/>
    <n v="373221.75413153134"/>
    <n v="389781.27023217565"/>
    <n v="389824.53237353876"/>
    <n v="390608.94290439249"/>
    <n v="391383.73611852532"/>
    <n v="401049.8467545879"/>
    <n v="410387.70761323051"/>
    <n v="414641.90027357673"/>
    <n v="414834.26369402691"/>
    <n v="420144.79247820599"/>
    <n v="432195.95986832515"/>
    <n v="436170.37617326598"/>
    <n v="450114.33278855"/>
    <n v="459744.79247820599"/>
    <n v="457454.05180154397"/>
    <n v="456432.93778724701"/>
    <n v="487143.37664257298"/>
    <n v="497437.72089283302"/>
  </r>
  <r>
    <s v="I SUMATERA"/>
    <x v="4"/>
    <x v="16"/>
    <n v="245734.03668302143"/>
    <n v="243927.71906671501"/>
    <n v="243455.77021716631"/>
    <n v="246580.43742270124"/>
    <n v="250631.93973454935"/>
    <n v="252654.46885278751"/>
    <n v="254072.06233192017"/>
    <n v="259533.26041822802"/>
    <n v="270191.91922006372"/>
    <n v="261939.43701892198"/>
    <n v="261933.05283251582"/>
    <n v="256487.33682399752"/>
    <n v="270629.26490703609"/>
    <n v="273024.02171475912"/>
    <n v="277332.54114654294"/>
    <n v="280004.57692832162"/>
    <n v="283828.59355533554"/>
    <n v="286202.88065004215"/>
    <n v="292330.00606695999"/>
    <n v="299713.95861119049"/>
    <n v="307001.93849762471"/>
    <n v="312831.23812202981"/>
    <n v="319424.61468993785"/>
    <n v="324586.18595539755"/>
    <n v="324788.96768998995"/>
    <n v="333177.37516887707"/>
    <n v="332147.10543826927"/>
    <n v="357007.80172573845"/>
    <n v="343780.26600184618"/>
    <n v="356009.35433444992"/>
    <n v="342751.42697038909"/>
    <n v="365711.65193181194"/>
    <n v="364148.76890788577"/>
    <n v="373379.88966135104"/>
    <n v="359610.12533828209"/>
    <n v="388899.516375006"/>
    <n v="389402.17385237903"/>
    <n v="394150.84511369298"/>
    <n v="378036.21183610102"/>
    <n v="385998.516375006"/>
    <n v="382198.23363611003"/>
    <n v="366107.68800002983"/>
    <n v="372002.02177683031"/>
    <n v="371072.01672238827"/>
  </r>
  <r>
    <s v="I SUMATERA"/>
    <x v="4"/>
    <x v="17"/>
    <n v="21781823.812488817"/>
    <n v="22580799.974735174"/>
    <n v="23003352.801494159"/>
    <n v="23252434.683321871"/>
    <n v="23280752.668695144"/>
    <n v="24366464.779030502"/>
    <n v="24534076.044185411"/>
    <n v="25559580.472117376"/>
    <n v="24407097.207942437"/>
    <n v="25835933.727670297"/>
    <n v="26564602.198748842"/>
    <n v="27807448.984795086"/>
    <n v="26831468.4862983"/>
    <n v="28066351.029802173"/>
    <n v="28260832.095945016"/>
    <n v="28607479.339806553"/>
    <n v="29267502.543744177"/>
    <n v="29932459.04452695"/>
    <n v="30164962.835983194"/>
    <n v="30626520.261117123"/>
    <n v="30676866.290788475"/>
    <n v="31217946.832334526"/>
    <n v="31509667.508576326"/>
    <n v="31632917.412833914"/>
    <n v="31779839.805692811"/>
    <n v="32345924.414308343"/>
    <n v="32757229.056702718"/>
    <n v="33618138.816350892"/>
    <n v="33109120.734588396"/>
    <n v="33721555.824434206"/>
    <n v="34301230.433924511"/>
    <n v="35369799.072427548"/>
    <n v="34648005.011143684"/>
    <n v="35324557.828910068"/>
    <n v="35927833.995916136"/>
    <n v="37001598.970034398"/>
    <n v="36229677.687897623"/>
    <n v="37113160.237497725"/>
    <n v="37537192.579307184"/>
    <n v="38262560.016892567"/>
    <n v="36944802.63167569"/>
    <n v="36403129.413151391"/>
    <n v="37216665.199028656"/>
    <n v="37885275.716946736"/>
  </r>
  <r>
    <s v="I SUMATERA"/>
    <x v="5"/>
    <x v="0"/>
    <n v="8688126.3038200773"/>
    <n v="9661307.6393254045"/>
    <n v="10971701.792458622"/>
    <n v="8745878.2643959001"/>
    <n v="9266274.3974805474"/>
    <n v="10179928.080163294"/>
    <n v="11323432.590305258"/>
    <n v="9351137.9320508987"/>
    <n v="9540043.0459775738"/>
    <n v="10698006.057462074"/>
    <n v="13158088.345315598"/>
    <n v="9161161.5512447488"/>
    <n v="9807831.6087275017"/>
    <n v="11141591.137329981"/>
    <n v="13531655.782681096"/>
    <n v="10313892.471261419"/>
    <n v="10362720.979230836"/>
    <n v="11809310.239054045"/>
    <n v="13942374.81750628"/>
    <n v="10497623.926496238"/>
    <n v="11135345.134342916"/>
    <n v="12270882.891378397"/>
    <n v="14188174.890138585"/>
    <n v="10693277.677137416"/>
    <n v="11499110.932890331"/>
    <n v="12397814.627381088"/>
    <n v="14189136.371942587"/>
    <n v="10856580.912882438"/>
    <n v="11827819.966390802"/>
    <n v="12694337.47008208"/>
    <n v="14124906.922990855"/>
    <n v="10871814.00379828"/>
    <n v="12188878.57631522"/>
    <n v="12828830.017764272"/>
    <n v="14234411.521083213"/>
    <n v="11422158.135541767"/>
    <n v="12675097.538369324"/>
    <n v="13279219.110145003"/>
    <n v="14578038.389113592"/>
    <n v="11834479.765517944"/>
    <n v="13199059.304488145"/>
    <n v="13571401.1608213"/>
    <n v="14259569.172429347"/>
    <n v="12247376.927835993"/>
  </r>
  <r>
    <s v="I SUMATERA"/>
    <x v="5"/>
    <x v="1"/>
    <n v="10886025.272441382"/>
    <n v="11387491.090990679"/>
    <n v="11665766.194903068"/>
    <n v="11303565.441664869"/>
    <n v="11652913.87841725"/>
    <n v="11858976.358259657"/>
    <n v="11929993.956907189"/>
    <n v="12319913.806415904"/>
    <n v="12464739.636673784"/>
    <n v="12358485.878970951"/>
    <n v="12275927.537613969"/>
    <n v="12811617.946741294"/>
    <n v="13460676.912398314"/>
    <n v="12711305.629087767"/>
    <n v="12565042.883518023"/>
    <n v="12775622.963895902"/>
    <n v="13186978.212934481"/>
    <n v="13185880.596009117"/>
    <n v="12894262.407713722"/>
    <n v="13967599.710538542"/>
    <n v="13451938.329932561"/>
    <n v="13976879.17175621"/>
    <n v="13893775.937732918"/>
    <n v="14007673.223942665"/>
    <n v="13826712.466317728"/>
    <n v="14217671.064778894"/>
    <n v="14564747.102534426"/>
    <n v="14694390.590964254"/>
    <n v="14447575.72587572"/>
    <n v="14950296.338777252"/>
    <n v="15405452.541056484"/>
    <n v="15595025.706557103"/>
    <n v="15317250.363724347"/>
    <n v="16377605.660952337"/>
    <n v="17230393.274513818"/>
    <n v="16962632.95866913"/>
    <n v="16736946.320996474"/>
    <n v="17644774.932705589"/>
    <n v="18656234.085345507"/>
    <n v="18238142.862541761"/>
    <n v="16863028.135348074"/>
    <n v="16768650.116833113"/>
    <n v="17741240.286670424"/>
    <n v="17020613.926918961"/>
  </r>
  <r>
    <s v="I SUMATERA"/>
    <x v="5"/>
    <x v="2"/>
    <n v="9298101.0657433514"/>
    <n v="9028032.1601100005"/>
    <n v="9086048.3777372651"/>
    <n v="9187942.3964093812"/>
    <n v="9374382.8332670946"/>
    <n v="9717128.6823446415"/>
    <n v="9778245.2039066814"/>
    <n v="9880909.2804815788"/>
    <n v="9775881.2909248546"/>
    <n v="10107368.311862081"/>
    <n v="10482532.200030312"/>
    <n v="10656513.666805414"/>
    <n v="10602968.909491755"/>
    <n v="10700805.704029858"/>
    <n v="10635241.684868915"/>
    <n v="10764097.350321775"/>
    <n v="10986839.987984279"/>
    <n v="11254755.152636571"/>
    <n v="11112154.459179519"/>
    <n v="11299869.386569379"/>
    <n v="11613605.250127694"/>
    <n v="11896107.628513254"/>
    <n v="11756565.358387196"/>
    <n v="11800474.206648605"/>
    <n v="12158518.169627206"/>
    <n v="12501996.777266871"/>
    <n v="12633843.175747283"/>
    <n v="12703766.967803439"/>
    <n v="12927265.666507378"/>
    <n v="13359312.401977638"/>
    <n v="13471068.947649123"/>
    <n v="13513179.318231991"/>
    <n v="13618351.518385246"/>
    <n v="14067974.380430281"/>
    <n v="14203014.961446816"/>
    <n v="14256759.13177347"/>
    <n v="14354316.929141048"/>
    <n v="14798357.490089286"/>
    <n v="14815226.374810437"/>
    <n v="14852911.533396974"/>
    <n v="15003482.579858972"/>
    <n v="14745857.395339813"/>
    <n v="14742325.582037926"/>
    <n v="14733453.776402889"/>
  </r>
  <r>
    <s v="I SUMATERA"/>
    <x v="5"/>
    <x v="3"/>
    <n v="36658.075440430322"/>
    <n v="37665.52699915602"/>
    <n v="38141.603136741265"/>
    <n v="38813.155472463251"/>
    <n v="39201.969961819683"/>
    <n v="40285.872038107751"/>
    <n v="41035.351118208659"/>
    <n v="44116.526433402541"/>
    <n v="42394.564931438261"/>
    <n v="45895.938675539219"/>
    <n v="47076.414018274256"/>
    <n v="47607.228891663166"/>
    <n v="47404.411294316873"/>
    <n v="48414.820055675133"/>
    <n v="49232.899159239896"/>
    <n v="49898.568436805974"/>
    <n v="49610.029455341049"/>
    <n v="53241.243651442805"/>
    <n v="55254.321208065965"/>
    <n v="65988.9218087396"/>
    <n v="66152.26097349741"/>
    <n v="53156.651432331229"/>
    <n v="51731.820866458831"/>
    <n v="61247.358551310543"/>
    <n v="64749.399127469529"/>
    <n v="68388.596632119705"/>
    <n v="68565.854981042125"/>
    <n v="70827.537884089397"/>
    <n v="70353.288753203436"/>
    <n v="72339.129530557475"/>
    <n v="73582.93307859257"/>
    <n v="70704.89771661823"/>
    <n v="77240.93811666008"/>
    <n v="78441.331869893154"/>
    <n v="79943.142622890839"/>
    <n v="76756.069536167488"/>
    <n v="83388.849051864308"/>
    <n v="86045.88857642551"/>
    <n v="87560.43522407618"/>
    <n v="87542.490869316898"/>
    <n v="93931.112369336392"/>
    <n v="96407.43220496655"/>
    <n v="102436.83299905519"/>
    <n v="102317.2940718207"/>
  </r>
  <r>
    <s v="I SUMATERA"/>
    <x v="5"/>
    <x v="4"/>
    <n v="56549"/>
    <n v="56799"/>
    <n v="57689"/>
    <n v="58658"/>
    <n v="57066.537780872313"/>
    <n v="55970.014822642137"/>
    <n v="56925.87287577684"/>
    <n v="57733.574520708724"/>
    <n v="61079.436426775363"/>
    <n v="61765.056852965739"/>
    <n v="62844.516929130994"/>
    <n v="62072.989791127897"/>
    <n v="62663.843731655026"/>
    <n v="64341.000350369381"/>
    <n v="67168.543386221601"/>
    <n v="66192.612531754014"/>
    <n v="68655.490547257577"/>
    <n v="68408.964824226263"/>
    <n v="70770.629416297088"/>
    <n v="70057.15336831841"/>
    <n v="73076.616678492937"/>
    <n v="75181.22323883354"/>
    <n v="75599.982652273844"/>
    <n v="72571.447347223759"/>
    <n v="74030.133438902965"/>
    <n v="75451.512000929913"/>
    <n v="75701.256505652986"/>
    <n v="75724.723895169736"/>
    <n v="77171.066121567492"/>
    <n v="78498.408458858466"/>
    <n v="78828.886758470268"/>
    <n v="78845.440824689547"/>
    <n v="81376.379475162103"/>
    <n v="84493.0948090608"/>
    <n v="86192.250945670996"/>
    <n v="86236.208993653359"/>
    <n v="86469.04675793623"/>
    <n v="89357.112919651321"/>
    <n v="92110.205568705773"/>
    <n v="95602.103461815423"/>
    <n v="90516.071557646836"/>
    <n v="92453.115488980489"/>
    <n v="97409.527010344726"/>
    <n v="100702.94311856449"/>
  </r>
  <r>
    <s v="I SUMATERA"/>
    <x v="5"/>
    <x v="5"/>
    <n v="4794513"/>
    <n v="5024631"/>
    <n v="5287777"/>
    <n v="5416704"/>
    <n v="5124789.0001973966"/>
    <n v="5461839.0002141744"/>
    <n v="5745382.9995920854"/>
    <n v="5885332.9999963436"/>
    <n v="5812514"/>
    <n v="6063615"/>
    <n v="6365519"/>
    <n v="6667907"/>
    <n v="6531026.6702067172"/>
    <n v="6704771.8834656728"/>
    <n v="6945277.4409293504"/>
    <n v="7026845.0053982623"/>
    <n v="7041643.4301879229"/>
    <n v="7075075.5473860512"/>
    <n v="7021864.17735417"/>
    <n v="7236146.4932780452"/>
    <n v="6804704.3400948998"/>
    <n v="6836005.9800593359"/>
    <n v="7185325.8856403679"/>
    <n v="7567585.2227564352"/>
    <n v="7334503.5978955375"/>
    <n v="7564807.0108694565"/>
    <n v="7827676.7907757489"/>
    <n v="8135688.356364008"/>
    <n v="7909516.2200570889"/>
    <n v="8102508.4158264808"/>
    <n v="8580953.7577591706"/>
    <n v="9023293.6845469698"/>
    <n v="8664166.5959019996"/>
    <n v="8714418.7621582299"/>
    <n v="8945778.2127158605"/>
    <n v="9171650.5228581131"/>
    <n v="8691973.2005126346"/>
    <n v="9108318.716817189"/>
    <n v="9391596.8997475561"/>
    <n v="9488790.9098563828"/>
    <n v="8926105.6089018993"/>
    <n v="8985017.9059206508"/>
    <n v="9336341.4486712143"/>
    <n v="9431096.3496279046"/>
  </r>
  <r>
    <s v="I SUMATERA"/>
    <x v="5"/>
    <x v="6"/>
    <n v="4367750.4597377852"/>
    <n v="4489090.1301125139"/>
    <n v="4771023.9898715587"/>
    <n v="4703879.4202781431"/>
    <n v="4624667.20014589"/>
    <n v="5197892.7030184586"/>
    <n v="5291679.284728379"/>
    <n v="4633960.8121072724"/>
    <n v="5439286.5781984339"/>
    <n v="5506377.7949290657"/>
    <n v="5544627.96082226"/>
    <n v="4877870.6660502423"/>
    <n v="5344693.5933738016"/>
    <n v="5880791.0092844227"/>
    <n v="5899541.9054053798"/>
    <n v="5540519.491936394"/>
    <n v="5611574.0463326303"/>
    <n v="5788028.0980695989"/>
    <n v="6263177.4888513833"/>
    <n v="6012332.0911901286"/>
    <n v="5937564.0201312797"/>
    <n v="6042584.7523870692"/>
    <n v="6185902.0895510837"/>
    <n v="6354159.3897075076"/>
    <n v="6419743.6992933648"/>
    <n v="6578698.343742229"/>
    <n v="6717456.9155555256"/>
    <n v="6934906.4968499988"/>
    <n v="6946838.5913195554"/>
    <n v="7082406.3884255942"/>
    <n v="7205456.5600571167"/>
    <n v="7464899.4867423475"/>
    <n v="7525909.3771994598"/>
    <n v="7648060.7583801299"/>
    <n v="7797119.5792477401"/>
    <n v="8049149.9195455322"/>
    <n v="8109744.2920001317"/>
    <n v="8266092.8152406756"/>
    <n v="8475437.3235412389"/>
    <n v="8717732.8031000197"/>
    <n v="8721354.4482469987"/>
    <n v="7629271.1528784176"/>
    <n v="8312238.1698929798"/>
    <n v="8461484.5862029903"/>
  </r>
  <r>
    <s v="I SUMATERA"/>
    <x v="5"/>
    <x v="7"/>
    <n v="775353.88798746734"/>
    <n v="811754.7543224917"/>
    <n v="843535.14105957269"/>
    <n v="837818.21663046815"/>
    <n v="851596.31833316246"/>
    <n v="877656.88069503312"/>
    <n v="895423.39626949362"/>
    <n v="918492.40470231092"/>
    <n v="922348.16053349152"/>
    <n v="940202.52772155986"/>
    <n v="975609.83737180906"/>
    <n v="966410.47437313956"/>
    <n v="979265.41927103559"/>
    <n v="997927.41839941905"/>
    <n v="1040702.3785928899"/>
    <n v="1073140.783736656"/>
    <n v="1057871.4030623736"/>
    <n v="1067232.4329424475"/>
    <n v="1101702.8463816752"/>
    <n v="1157937.3245485311"/>
    <n v="1175174.079040451"/>
    <n v="1191383.2543273014"/>
    <n v="1217904.0232052754"/>
    <n v="1228716.319274615"/>
    <n v="1244429.3367756344"/>
    <n v="1259845.9123603178"/>
    <n v="1306346.5768688612"/>
    <n v="1340116.5715483073"/>
    <n v="1353592.9338785291"/>
    <n v="1384056.5864073115"/>
    <n v="1410374.43579971"/>
    <n v="1433751.8867698985"/>
    <n v="1453419.9261433247"/>
    <n v="1481632.818814599"/>
    <n v="1513180.7544370848"/>
    <n v="1544304.9591891691"/>
    <n v="1573878.8450489352"/>
    <n v="1613106.0775519167"/>
    <n v="1630221.6243552943"/>
    <n v="1672533.1170278755"/>
    <n v="1670983.1165342724"/>
    <n v="1429841.2902579999"/>
    <n v="1478638.2944049684"/>
    <n v="1526942.2831919296"/>
  </r>
  <r>
    <s v="I SUMATERA"/>
    <x v="5"/>
    <x v="8"/>
    <n v="521314.33199447859"/>
    <n v="525625.04472135077"/>
    <n v="538105.25776655111"/>
    <n v="541723.3655176193"/>
    <n v="546859.70274679153"/>
    <n v="558425.65163214854"/>
    <n v="570486.05603105761"/>
    <n v="645901.58959000232"/>
    <n v="602494.62945874571"/>
    <n v="617584.55592341512"/>
    <n v="631050.43033157475"/>
    <n v="678690.38428626419"/>
    <n v="641699.49161786074"/>
    <n v="651283.58185054315"/>
    <n v="657508.93458377686"/>
    <n v="655279.99194781925"/>
    <n v="670859.85136956209"/>
    <n v="683972.93116891501"/>
    <n v="691727.0067019402"/>
    <n v="706026.57164623123"/>
    <n v="719906.50650472892"/>
    <n v="741828.8977718919"/>
    <n v="769921.98319931806"/>
    <n v="792652.3335732189"/>
    <n v="802971.91432073363"/>
    <n v="833007.95597577794"/>
    <n v="840514.1475179767"/>
    <n v="855407.74317280855"/>
    <n v="862326.13484309067"/>
    <n v="887089.81286529149"/>
    <n v="914805.74757274636"/>
    <n v="939156.63138618437"/>
    <n v="951170.79400308174"/>
    <n v="987420.41236649128"/>
    <n v="1039041.1816467247"/>
    <n v="1099565.1142476981"/>
    <n v="1110892.8917255418"/>
    <n v="1149288.5655698278"/>
    <n v="1191823.2916709844"/>
    <n v="1250695.7022624074"/>
    <n v="1194830.089212141"/>
    <n v="941668.01935881283"/>
    <n v="1070161.6862045971"/>
    <n v="1156889.4154325975"/>
  </r>
  <r>
    <s v="I SUMATERA"/>
    <x v="5"/>
    <x v="9"/>
    <n v="1297847.0001196191"/>
    <n v="1366113.9999021685"/>
    <n v="1417343.999893697"/>
    <n v="1455025.000084515"/>
    <n v="1440469.0026883797"/>
    <n v="1415743.7437777887"/>
    <n v="1481905.2728085592"/>
    <n v="1598674.9807252714"/>
    <n v="1557038.3846068429"/>
    <n v="1529977.2812533039"/>
    <n v="1650964.654310127"/>
    <n v="1692344.6798297265"/>
    <n v="1665396.6245367825"/>
    <n v="1682976.3651244121"/>
    <n v="1728694.5543041625"/>
    <n v="1746674.4560346431"/>
    <n v="1794647.9364"/>
    <n v="1815242.987037997"/>
    <n v="1860221.8747847355"/>
    <n v="1910522.274278915"/>
    <n v="1945484.8318982192"/>
    <n v="1988090.9497167899"/>
    <n v="2045347.9690686334"/>
    <n v="2042484.4819119372"/>
    <n v="2065973.0534539246"/>
    <n v="2118448.7690116544"/>
    <n v="2179248.2486822889"/>
    <n v="2208886.0248643677"/>
    <n v="2236497.1001751726"/>
    <n v="2300460.9172401829"/>
    <n v="2364183.6846477357"/>
    <n v="2393735.9807058321"/>
    <n v="2425572.6692492231"/>
    <n v="2468747.8627618593"/>
    <n v="2524788.4392465535"/>
    <n v="2593967.6424819087"/>
    <n v="2635211.7279973715"/>
    <n v="2696348.6400869107"/>
    <n v="2719806.8732556663"/>
    <n v="2777738.7596560116"/>
    <n v="2887737.2145383898"/>
    <n v="3022883.3161787866"/>
    <n v="3114174.3923273855"/>
    <n v="3189537.4126217077"/>
  </r>
  <r>
    <s v="I SUMATERA"/>
    <x v="5"/>
    <x v="10"/>
    <n v="1061434.1364749577"/>
    <n v="1103292.8166714224"/>
    <n v="1137438.6925355846"/>
    <n v="1118037.713531835"/>
    <n v="1190437.4318728866"/>
    <n v="1245715.7901996514"/>
    <n v="1189636.4575298897"/>
    <n v="1171973.9603465667"/>
    <n v="1299224.2741980006"/>
    <n v="1393437.437595309"/>
    <n v="1443700.3553852141"/>
    <n v="1441557.6030223349"/>
    <n v="1529300.0323730346"/>
    <n v="1559380.9054782256"/>
    <n v="1567410.8074359952"/>
    <n v="1480606.7857315461"/>
    <n v="1558363.7868743439"/>
    <n v="1614366.5645331056"/>
    <n v="1598332.0965967341"/>
    <n v="1603747.1908792497"/>
    <n v="1641992.7219174718"/>
    <n v="1633285.2967868247"/>
    <n v="1695726.9163008127"/>
    <n v="1680739.5663413946"/>
    <n v="1734850.4973281915"/>
    <n v="1788977.2246040436"/>
    <n v="1795365.5884119256"/>
    <n v="1820204.4424674436"/>
    <n v="1784316.5656134889"/>
    <n v="1837454.6897122157"/>
    <n v="1843360.4751349441"/>
    <n v="1868251.0032357087"/>
    <n v="1874402.3392197925"/>
    <n v="1889946.8236606987"/>
    <n v="1846635.4284126812"/>
    <n v="1853199.6943839223"/>
    <n v="1835176.0579162347"/>
    <n v="1827535.2260875308"/>
    <n v="1840242.0303403242"/>
    <n v="1853823.2044799002"/>
    <n v="1834590.1261918934"/>
    <n v="1798522.7186273627"/>
    <n v="1913099.4092893358"/>
    <n v="1931401.7622174839"/>
  </r>
  <r>
    <s v="I SUMATERA"/>
    <x v="5"/>
    <x v="11"/>
    <n v="1185297"/>
    <n v="1212932"/>
    <n v="1239759"/>
    <n v="1277924"/>
    <n v="1262098.6032111389"/>
    <n v="1286879.3153658581"/>
    <n v="1360391.7813915124"/>
    <n v="1439569.3000314906"/>
    <n v="1421524.9999330353"/>
    <n v="1446007.9999339134"/>
    <n v="1482940.0001916732"/>
    <n v="1528299.999941377"/>
    <n v="1571539.4837788988"/>
    <n v="1585226.9699571209"/>
    <n v="1611333.2111350545"/>
    <n v="1639688.3351289264"/>
    <n v="1691835.3082759231"/>
    <n v="1712271.9187793816"/>
    <n v="1723640.7194113093"/>
    <n v="1745358.5924758918"/>
    <n v="1783931.0173696091"/>
    <n v="1844941.4581636495"/>
    <n v="1852302.56593335"/>
    <n v="1879716.6439091635"/>
    <n v="1925017.8150273743"/>
    <n v="1997398.4848724038"/>
    <n v="2014376.371993819"/>
    <n v="2045397.7681225236"/>
    <n v="2088555.6610299088"/>
    <n v="2133668.4633081551"/>
    <n v="2153938.3137095822"/>
    <n v="2191201.446536758"/>
    <n v="2246419.72298948"/>
    <n v="2308870.19128859"/>
    <n v="2331728.0061823502"/>
    <n v="2361340.9518608595"/>
    <n v="2416832.4642295898"/>
    <n v="2498763.0847669733"/>
    <n v="2521002.076221399"/>
    <n v="2554279.3036275213"/>
    <n v="2619413.4258700232"/>
    <n v="2507564.4725853731"/>
    <n v="2542419.6187543096"/>
    <n v="2545470.5222968147"/>
  </r>
  <r>
    <s v="I SUMATERA"/>
    <x v="5"/>
    <x v="12"/>
    <n v="39158.785422206944"/>
    <n v="43019.649344494523"/>
    <n v="47684.618133749442"/>
    <n v="52236.947099549106"/>
    <n v="49084.229163489712"/>
    <n v="49541.308812184579"/>
    <n v="50080.311642742818"/>
    <n v="52264.150381582884"/>
    <n v="53409.333136404312"/>
    <n v="54228.372291800493"/>
    <n v="54707.330837742877"/>
    <n v="56253.963734052304"/>
    <n v="58838.047761369329"/>
    <n v="59245.201510381747"/>
    <n v="60635.238558497891"/>
    <n v="60430.51216975104"/>
    <n v="62455.849368454881"/>
    <n v="63344.63250966512"/>
    <n v="63855.573658543428"/>
    <n v="64310.445103863494"/>
    <n v="65030.722089026764"/>
    <n v="66428.882613940834"/>
    <n v="67004.673836207599"/>
    <n v="66708.513177851564"/>
    <n v="67655.774064977057"/>
    <n v="68975.061659244107"/>
    <n v="71809.936693439027"/>
    <n v="73971.415787911537"/>
    <n v="73964.018646332755"/>
    <n v="75265.78537450821"/>
    <n v="76989.37185958444"/>
    <n v="78598.449731449742"/>
    <n v="80178.278571051895"/>
    <n v="82519.484305326594"/>
    <n v="84483.448031793407"/>
    <n v="86612.4309221945"/>
    <n v="87313.991612664264"/>
    <n v="90693.043088074366"/>
    <n v="92525.042558453453"/>
    <n v="95199.016288392755"/>
    <n v="95218.056091650418"/>
    <n v="86772.214516321023"/>
    <n v="87683.322768742379"/>
    <n v="88463.704341384175"/>
  </r>
  <r>
    <s v="I SUMATERA"/>
    <x v="5"/>
    <x v="13"/>
    <n v="1510177.6062657039"/>
    <n v="1858183.1147858929"/>
    <n v="1683276.4582315159"/>
    <n v="1725992.8207168877"/>
    <n v="1672994.3744371298"/>
    <n v="1753613.5185948596"/>
    <n v="1798484.2340928598"/>
    <n v="1822997.8728751501"/>
    <n v="1735818.6161686345"/>
    <n v="1902508.5280948784"/>
    <n v="1717179.4380174181"/>
    <n v="1834422.4177190696"/>
    <n v="1781139.1220099228"/>
    <n v="1805897.7984890218"/>
    <n v="1826771.363241453"/>
    <n v="1829067.7162596041"/>
    <n v="1897226.0621891611"/>
    <n v="1894569.9457020962"/>
    <n v="1983614.7331500947"/>
    <n v="1986986.87819645"/>
    <n v="2054339.961797128"/>
    <n v="2051874.7538429718"/>
    <n v="2105688.0586874899"/>
    <n v="2364490.4068657202"/>
    <n v="2187869.841571718"/>
    <n v="2252843.2207945664"/>
    <n v="1962226.4453120674"/>
    <n v="2181407.1392534254"/>
    <n v="2183145.9286651085"/>
    <n v="2252563.6278463043"/>
    <n v="2313157.5894353697"/>
    <n v="2384865.4747078661"/>
    <n v="2211492.6819786201"/>
    <n v="2305916.99581037"/>
    <n v="2447500.2993531302"/>
    <n v="2415193.2954016672"/>
    <n v="2207976.7260309709"/>
    <n v="2306666.8722085659"/>
    <n v="2449218.8849110552"/>
    <n v="2518286.8574655466"/>
    <n v="2293914.8132944149"/>
    <n v="2429019.732698428"/>
    <n v="2576218.3284999528"/>
    <n v="2578021.6813299027"/>
  </r>
  <r>
    <s v="I SUMATERA"/>
    <x v="5"/>
    <x v="14"/>
    <n v="861381.09665048483"/>
    <n v="1176030.8852874876"/>
    <n v="1294916.3685382043"/>
    <n v="1303296.6495238235"/>
    <n v="1102984.5215516523"/>
    <n v="1208644.0255729437"/>
    <n v="1313717.9143804759"/>
    <n v="1399495.5384949292"/>
    <n v="1183852.2307541501"/>
    <n v="1339742.1712357292"/>
    <n v="1280262.1981662454"/>
    <n v="1550869.399843876"/>
    <n v="1410423.0692227746"/>
    <n v="1334880.2029557258"/>
    <n v="1386491.4681879368"/>
    <n v="1757336.8229109545"/>
    <n v="1621800.3080888365"/>
    <n v="1600815.0422673279"/>
    <n v="1723897.8179444626"/>
    <n v="1916714.2874024059"/>
    <n v="1874738.2445082932"/>
    <n v="1757053.6823080294"/>
    <n v="1794830.336477652"/>
    <n v="1978856.3464830001"/>
    <n v="1917116.0284727304"/>
    <n v="1884333.3443858468"/>
    <n v="1893943.4444422147"/>
    <n v="1916860.1601199654"/>
    <n v="1872964.062453218"/>
    <n v="1891880.9994839958"/>
    <n v="1917988.9572768749"/>
    <n v="1945224.4004702065"/>
    <n v="1890369.0723769499"/>
    <n v="1937817.3360936099"/>
    <n v="1988588.1502992599"/>
    <n v="2018615.8313687798"/>
    <n v="1959672.2490928113"/>
    <n v="2022185.7938388721"/>
    <n v="2101455.4769573561"/>
    <n v="2122890.3228223212"/>
    <n v="2015684.3615197937"/>
    <n v="2017095.3405728578"/>
    <n v="2016893.6310388006"/>
    <n v="2033230.4694502149"/>
  </r>
  <r>
    <s v="I SUMATERA"/>
    <x v="5"/>
    <x v="15"/>
    <n v="282233.90102206718"/>
    <n v="302278.51241758204"/>
    <n v="325616.72972067777"/>
    <n v="320267.85683967307"/>
    <n v="323909.99956228974"/>
    <n v="325962.00012565643"/>
    <n v="328818.00015065609"/>
    <n v="330041.00016139762"/>
    <n v="351515.83962343098"/>
    <n v="353008.28111143853"/>
    <n v="353296.85744970472"/>
    <n v="359048.0218154256"/>
    <n v="353878.09757631063"/>
    <n v="358284.81489373499"/>
    <n v="362818.23676961218"/>
    <n v="421095.8507603422"/>
    <n v="395431.39236730378"/>
    <n v="404694.13069259265"/>
    <n v="408282.61463050533"/>
    <n v="429496.19259020948"/>
    <n v="429517.66739983897"/>
    <n v="434605.25988079072"/>
    <n v="435995.99671240902"/>
    <n v="457229.00175230333"/>
    <n v="457709.09220414329"/>
    <n v="463773.73767584807"/>
    <n v="432144.36876635521"/>
    <n v="425575.77436110657"/>
    <n v="440449.64767502726"/>
    <n v="463824.31047714083"/>
    <n v="469204.67247867573"/>
    <n v="462495.04566223064"/>
    <n v="440410.90723185899"/>
    <n v="468187.62315097201"/>
    <n v="482748.25823096698"/>
    <n v="491582.55135659373"/>
    <n v="493917.56847553753"/>
    <n v="510251.42246502306"/>
    <n v="529845.07708767999"/>
    <n v="529103.29397975723"/>
    <n v="542264.73841750366"/>
    <n v="576465.37546949508"/>
    <n v="576350.08239440108"/>
    <n v="577156.97250975319"/>
  </r>
  <r>
    <s v="I SUMATERA"/>
    <x v="5"/>
    <x v="16"/>
    <n v="436991.32489850523"/>
    <n v="441084.89267917775"/>
    <n v="448394.26448703022"/>
    <n v="446747.51793528674"/>
    <n v="433408.96722751547"/>
    <n v="453297.17410292872"/>
    <n v="467751.18472831754"/>
    <n v="484154.67394123832"/>
    <n v="459531.24348318251"/>
    <n v="455540.69365128898"/>
    <n v="474230.8453541057"/>
    <n v="469544.21751142299"/>
    <n v="452718.10214751546"/>
    <n v="467386.15911256481"/>
    <n v="487298.94464393536"/>
    <n v="495857.79409598443"/>
    <n v="472573.50679999997"/>
    <n v="481419.91512354161"/>
    <n v="500050.86583882268"/>
    <n v="508151.68986541161"/>
    <n v="490367.44386150001"/>
    <n v="504490.02624471119"/>
    <n v="521693.13613965583"/>
    <n v="525151.96163226175"/>
    <n v="501941.34363700758"/>
    <n v="511728.14968967182"/>
    <n v="531619.0228681094"/>
    <n v="545903.62601257546"/>
    <n v="528326.67137993965"/>
    <n v="538205.2747838099"/>
    <n v="550406.38836315891"/>
    <n v="566461.74271171226"/>
    <n v="566562.52068928897"/>
    <n v="583388.24220680504"/>
    <n v="603730.99021255597"/>
    <n v="627620.62549526745"/>
    <n v="612822.64423717943"/>
    <n v="631389.88822641643"/>
    <n v="649618.11429951305"/>
    <n v="672530.145190857"/>
    <n v="657345.82156203408"/>
    <n v="681206.09960338532"/>
    <n v="680749.69151665107"/>
    <n v="681341.94374827074"/>
  </r>
  <r>
    <s v="I SUMATERA"/>
    <x v="5"/>
    <x v="17"/>
    <n v="46098912.248018518"/>
    <n v="48525332.217669822"/>
    <n v="50854218.48847384"/>
    <n v="48534510.766100414"/>
    <n v="49013138.968045309"/>
    <n v="51687500.119740032"/>
    <n v="53623389.868459135"/>
    <n v="52036670.403256044"/>
    <n v="52722696.265028775"/>
    <n v="54873751.887565307"/>
    <n v="58000557.922145158"/>
    <n v="54862192.211601183"/>
    <n v="56301463.439519569"/>
    <n v="57754510.601374902"/>
    <n v="60422826.277401537"/>
    <n v="57696247.512558542"/>
    <n v="58531087.581468701"/>
    <n v="60572630.342388116"/>
    <n v="63015184.450328261"/>
    <n v="61178869.130236551"/>
    <n v="61262869.148667611"/>
    <n v="63364780.760422327"/>
    <n v="65843491.62452969"/>
    <n v="63573734.101012632"/>
    <n v="64282903.095446974"/>
    <n v="66584159.793700963"/>
    <n v="69104721.619599327"/>
    <n v="66885616.25235384"/>
    <n v="67630679.249385133"/>
    <n v="70104169.020577371"/>
    <n v="72954660.185628191"/>
    <n v="70881504.600335851"/>
    <n v="71613172.661570773"/>
    <n v="74314271.796823531"/>
    <n v="77439277.898629114"/>
    <n v="75117346.043625891"/>
    <n v="75671631.343196258"/>
    <n v="78618394.680383921"/>
    <n v="81821962.20500885"/>
    <n v="79362282.191544816"/>
    <n v="78709459.024003193"/>
    <n v="77380096.859356061"/>
    <n v="80647949.476910442"/>
    <n v="78405501.971319199"/>
  </r>
  <r>
    <s v="I SUMATERA"/>
    <x v="6"/>
    <x v="0"/>
    <n v="2243082.4092573281"/>
    <n v="2275749.4176995647"/>
    <n v="2377931.9870907804"/>
    <n v="2447191.5424996945"/>
    <n v="2370073.0836047148"/>
    <n v="2444321.1448676311"/>
    <n v="2484890.7079404108"/>
    <n v="2435381.6895164372"/>
    <n v="2553177.3000845639"/>
    <n v="2534588.8047561818"/>
    <n v="2548315.2578979693"/>
    <n v="2636807.3674501255"/>
    <n v="2658455.3635086156"/>
    <n v="2665420.8481621966"/>
    <n v="2670885.1261586421"/>
    <n v="2692448.1968426621"/>
    <n v="2719161.5385945798"/>
    <n v="2714482.7820105329"/>
    <n v="2744512.8428054741"/>
    <n v="2772284.4524750928"/>
    <n v="2772428.7593891202"/>
    <n v="2793254.3444420006"/>
    <n v="2807024.6098683001"/>
    <n v="2825271.2088670004"/>
    <n v="2833465.7037815996"/>
    <n v="2871958.4437815999"/>
    <n v="2909083.9989897879"/>
    <n v="2937032.8472651429"/>
    <n v="2938473.0451187696"/>
    <n v="2975800.7157365261"/>
    <n v="2991022.3249864131"/>
    <n v="3024172.5014641588"/>
    <n v="3030563.7759453859"/>
    <n v="3066266.3926869622"/>
    <n v="3086983.0356407426"/>
    <n v="3125678.621124594"/>
    <n v="3147928.414473189"/>
    <n v="3178033.2478932696"/>
    <n v="3195675.4127734397"/>
    <n v="3225625.3611881966"/>
    <n v="3249722.9919412248"/>
    <n v="3238456.0915941838"/>
    <n v="3155112.7269790098"/>
    <n v="3152698.3805216225"/>
  </r>
  <r>
    <s v="I SUMATERA"/>
    <x v="6"/>
    <x v="1"/>
    <n v="288419.7548550542"/>
    <n v="304779.12572946341"/>
    <n v="306400.27825811983"/>
    <n v="302584.0110298848"/>
    <n v="299292.43574981624"/>
    <n v="299623.87498731626"/>
    <n v="313224.53549219109"/>
    <n v="333420.79405540717"/>
    <n v="324699.3917067452"/>
    <n v="336535.09395667876"/>
    <n v="326776.97273505438"/>
    <n v="342688.28773771762"/>
    <n v="335525.94096647768"/>
    <n v="335403.68168318144"/>
    <n v="332829.09200189117"/>
    <n v="354140.8381515512"/>
    <n v="355518.24963482335"/>
    <n v="359353.92682319309"/>
    <n v="362483.66012897447"/>
    <n v="364611.87659320654"/>
    <n v="362128.09714249999"/>
    <n v="362582.17944849969"/>
    <n v="364582.86033750023"/>
    <n v="370097.94558950001"/>
    <n v="364564.71287000005"/>
    <n v="365964.17156812001"/>
    <n v="368993.52186520281"/>
    <n v="373410.37039522774"/>
    <n v="368378.23161237652"/>
    <n v="368496.24522806169"/>
    <n v="371429.33457320213"/>
    <n v="374464.9261841175"/>
    <n v="376399.91989550483"/>
    <n v="379374.94366222864"/>
    <n v="382262.18759751465"/>
    <n v="385434.72893235146"/>
    <n v="387184.14727247937"/>
    <n v="389247.48858280183"/>
    <n v="391232.32100564102"/>
    <n v="394008.83273944224"/>
    <n v="394862.66563282895"/>
    <n v="383243.07663813193"/>
    <n v="382483.66881982004"/>
    <n v="374491.89713906805"/>
  </r>
  <r>
    <s v="I SUMATERA"/>
    <x v="6"/>
    <x v="2"/>
    <n v="419711.16546484444"/>
    <n v="430050.79932494933"/>
    <n v="431064.20549014513"/>
    <n v="442050.93770830735"/>
    <n v="449862.36556149111"/>
    <n v="458296.8103142422"/>
    <n v="463569.36271832528"/>
    <n v="469806.24790941901"/>
    <n v="476623.60113100853"/>
    <n v="485423.07300111791"/>
    <n v="513630.71709855058"/>
    <n v="514211.23058145586"/>
    <n v="513137.95010094414"/>
    <n v="523255.92376076244"/>
    <n v="544980.51970052824"/>
    <n v="556346.94644002267"/>
    <n v="559931.14130495861"/>
    <n v="563120.20828072133"/>
    <n v="572147.61442835198"/>
    <n v="579047.12956449995"/>
    <n v="582436.83853993996"/>
    <n v="586192.44469300017"/>
    <n v="598603.18259820016"/>
    <n v="613918.69707000023"/>
    <n v="614763.769707"/>
    <n v="621545.26950699999"/>
    <n v="635233.08685174852"/>
    <n v="646248.24293396645"/>
    <n v="640815.46231950598"/>
    <n v="647332.59409270238"/>
    <n v="660980.37183553493"/>
    <n v="676062.57362002518"/>
    <n v="676491.8983775063"/>
    <n v="677747.04576682835"/>
    <n v="678984.91090274311"/>
    <n v="685326.00757908123"/>
    <n v="687887.20272558171"/>
    <n v="695099.46830969129"/>
    <n v="697166.03503320832"/>
    <n v="701164.47683225351"/>
    <n v="683315.61805035674"/>
    <n v="684029.66154082085"/>
    <n v="672739.25485569786"/>
    <n v="673357.97095989855"/>
  </r>
  <r>
    <s v="I SUMATERA"/>
    <x v="6"/>
    <x v="3"/>
    <n v="4949.3520991267987"/>
    <n v="5473.2968644350021"/>
    <n v="5555.2482259820663"/>
    <n v="5675.6893406621484"/>
    <n v="5704.8701173495774"/>
    <n v="5761.481331279092"/>
    <n v="5836.6589892732536"/>
    <n v="5970.8683115678004"/>
    <n v="6067.8930921082465"/>
    <n v="6339.9592218526295"/>
    <n v="6598.9914437195966"/>
    <n v="6598.8520595587124"/>
    <n v="6763.762520219042"/>
    <n v="6768.3016123922707"/>
    <n v="6857.1010693950902"/>
    <n v="6945.1108825757919"/>
    <n v="7270.0363864405372"/>
    <n v="7587.2878381175196"/>
    <n v="7825.7590161674107"/>
    <n v="8902.5478656077958"/>
    <n v="7887.0057391974751"/>
    <n v="7566.2556469860547"/>
    <n v="7277.006995621673"/>
    <n v="8064.1530321557584"/>
    <n v="8692.6914351630785"/>
    <n v="9002.0236221598716"/>
    <n v="9096.6750154525871"/>
    <n v="9484.2268360001344"/>
    <n v="9283.6517964988197"/>
    <n v="9446.732965209907"/>
    <n v="9818.0629586806499"/>
    <n v="10159.454867234641"/>
    <n v="10380.163435781678"/>
    <n v="10428.575137187705"/>
    <n v="10407.457862536181"/>
    <n v="10458.996344387782"/>
    <n v="10734.436674503761"/>
    <n v="10824.060154740408"/>
    <n v="11004.013206840538"/>
    <n v="11313.639065404748"/>
    <n v="11675.066824623869"/>
    <n v="11941.934688891461"/>
    <n v="12669.978701936265"/>
    <n v="12873.256620779199"/>
  </r>
  <r>
    <s v="I SUMATERA"/>
    <x v="6"/>
    <x v="4"/>
    <n v="19881.335074167939"/>
    <n v="20030.538885343183"/>
    <n v="20647.752694745934"/>
    <n v="20090.588133586571"/>
    <n v="19382.907944355899"/>
    <n v="20447.700930894265"/>
    <n v="20573.387695172798"/>
    <n v="21525.54179545735"/>
    <n v="21898.569599668568"/>
    <n v="21946.06551669076"/>
    <n v="19539.931237243876"/>
    <n v="19621.755500175612"/>
    <n v="20434.958309897669"/>
    <n v="21159.461041580351"/>
    <n v="21253.89278252135"/>
    <n v="20922.012061305424"/>
    <n v="21045.025792314755"/>
    <n v="21363.848386111815"/>
    <n v="21654.188773640351"/>
    <n v="21865.325477999999"/>
    <n v="22054.328474999998"/>
    <n v="22324.15278"/>
    <n v="21876.273873999999"/>
    <n v="21465.478500000001"/>
    <n v="21647.325680000002"/>
    <n v="21857.325680000002"/>
    <n v="22224.528751424001"/>
    <n v="22602.345740198205"/>
    <n v="22744.32447916524"/>
    <n v="22870.398932454718"/>
    <n v="23042.845170398949"/>
    <n v="23268.479868282833"/>
    <n v="23553.631987871249"/>
    <n v="23914.053229886871"/>
    <n v="24197.734080165559"/>
    <n v="24507.339123547616"/>
    <n v="24669.08756176303"/>
    <n v="24939.22121849249"/>
    <n v="24972.889167137455"/>
    <n v="25265.993220457029"/>
    <n v="25340.251661106617"/>
    <n v="25143.160263804381"/>
    <n v="25086.501732708024"/>
    <n v="25122.145167633636"/>
  </r>
  <r>
    <s v="I SUMATERA"/>
    <x v="6"/>
    <x v="5"/>
    <n v="295027.12803784781"/>
    <n v="314073.06773161463"/>
    <n v="318938.4588859831"/>
    <n v="350958.6739252712"/>
    <n v="327157.30833991495"/>
    <n v="329474.87339745811"/>
    <n v="331992.1570216227"/>
    <n v="343589.52757763001"/>
    <n v="338296.52863382932"/>
    <n v="358886.24784683494"/>
    <n v="370542.29716189997"/>
    <n v="383242.06260829937"/>
    <n v="371772.18090757937"/>
    <n v="368963.76124382316"/>
    <n v="379299.96358963952"/>
    <n v="400947.57854993368"/>
    <n v="395310.41595581698"/>
    <n v="397812.62700827501"/>
    <n v="406551.03707110201"/>
    <n v="417487.32566999999"/>
    <n v="404127.51487000001"/>
    <n v="409748.62514800002"/>
    <n v="427293.489833"/>
    <n v="441175.32594000001"/>
    <n v="427261.32546999998"/>
    <n v="437144.54733126197"/>
    <n v="455417.18940970872"/>
    <n v="472950.75120198249"/>
    <n v="458230.86849694757"/>
    <n v="461721.2227031099"/>
    <n v="477421.83817845536"/>
    <n v="492211.21593116078"/>
    <n v="490459.4717878502"/>
    <n v="495419.46944718936"/>
    <n v="513341.56613193214"/>
    <n v="527132.25705741928"/>
    <n v="526021.12480036204"/>
    <n v="533144.06854503904"/>
    <n v="553017.68934617494"/>
    <n v="569332.09677706368"/>
    <n v="526572.29752914491"/>
    <n v="515922.85858327412"/>
    <n v="565300.90821653744"/>
    <n v="580665.09538337507"/>
  </r>
  <r>
    <s v="I SUMATERA"/>
    <x v="6"/>
    <x v="6"/>
    <n v="986791.61683869513"/>
    <n v="942990.46047232975"/>
    <n v="970455.71507842548"/>
    <n v="963682.78638363106"/>
    <n v="1031288.2391059892"/>
    <n v="1032320.1779960818"/>
    <n v="1045626.3702241472"/>
    <n v="1082143.0532643374"/>
    <n v="1103967.2085658882"/>
    <n v="1106132.1419852837"/>
    <n v="1160779.6923683854"/>
    <n v="1108868.852867842"/>
    <n v="1164504.0404969845"/>
    <n v="1199895.4528396456"/>
    <n v="1227835.5038204014"/>
    <n v="1248265.4782487096"/>
    <n v="1252703.5601190904"/>
    <n v="1271741.2885082618"/>
    <n v="1309145.2477810027"/>
    <n v="1345055.6705799999"/>
    <n v="1352245.192147"/>
    <n v="1363004.4677186999"/>
    <n v="1394147.4436734"/>
    <n v="1433349.1057866567"/>
    <n v="1443159.8945770599"/>
    <n v="1461156.83084617"/>
    <n v="1504154.7297358878"/>
    <n v="1566876.370780526"/>
    <n v="1570423.4299254646"/>
    <n v="1600853.9535474726"/>
    <n v="1637629.4038160897"/>
    <n v="1686073.1417085174"/>
    <n v="1690772.2792375083"/>
    <n v="1725675.2791888341"/>
    <n v="1773428.083345006"/>
    <n v="1812249.3156068334"/>
    <n v="1817976.6617745974"/>
    <n v="1858811.6746388278"/>
    <n v="1890971.6907567908"/>
    <n v="1911457.8935546568"/>
    <n v="1911887.6378402833"/>
    <n v="1770882.0109662211"/>
    <n v="1773640.8936190871"/>
    <n v="1732931.8859604374"/>
  </r>
  <r>
    <s v="I SUMATERA"/>
    <x v="6"/>
    <x v="7"/>
    <n v="519051.97744412156"/>
    <n v="532435.38587161317"/>
    <n v="548908.41170113336"/>
    <n v="546895.52696278365"/>
    <n v="555145.52805370244"/>
    <n v="570006.49899043154"/>
    <n v="588477.945498819"/>
    <n v="599018.56823573005"/>
    <n v="598175.97279541276"/>
    <n v="610718.53659254906"/>
    <n v="622600.1552873943"/>
    <n v="635779.33990866493"/>
    <n v="639937.5947036437"/>
    <n v="645957.72855581203"/>
    <n v="669692.93763124908"/>
    <n v="674614.01650156628"/>
    <n v="677116.89323948638"/>
    <n v="686596.5514089989"/>
    <n v="707788.68529510067"/>
    <n v="725652.84128612303"/>
    <n v="725826.9267190001"/>
    <n v="736860.38039600011"/>
    <n v="758042.31213325006"/>
    <n v="768830.62939699995"/>
    <n v="769461.55233600002"/>
    <n v="780166.53449907224"/>
    <n v="795942.65013742889"/>
    <n v="812861.70483643038"/>
    <n v="810276.21709407063"/>
    <n v="820089.05025025154"/>
    <n v="835165.45724720263"/>
    <n v="855846.92322548141"/>
    <n v="861887.21923269646"/>
    <n v="872837.49176004215"/>
    <n v="885233.58367885568"/>
    <n v="904763.0598666101"/>
    <n v="920351.93699214642"/>
    <n v="935002.25163717126"/>
    <n v="954260.89454139501"/>
    <n v="970538.65464069508"/>
    <n v="971167.05430469871"/>
    <n v="816129.63717842428"/>
    <n v="954462.07099527807"/>
    <n v="930486.56857036415"/>
  </r>
  <r>
    <s v="I SUMATERA"/>
    <x v="6"/>
    <x v="8"/>
    <n v="93640.04854565562"/>
    <n v="96639.924451487575"/>
    <n v="95156.880010131412"/>
    <n v="101683.87653059838"/>
    <n v="101781.66589071076"/>
    <n v="102301.63810935423"/>
    <n v="103670.04058937379"/>
    <n v="105877.82499891591"/>
    <n v="109082.53735757885"/>
    <n v="110412.04991293557"/>
    <n v="111810.22514302922"/>
    <n v="115408.66297464729"/>
    <n v="116943.1631899455"/>
    <n v="119181.30206040903"/>
    <n v="122365.92248491029"/>
    <n v="123088.24711811477"/>
    <n v="126411.93495926209"/>
    <n v="129358.37742478584"/>
    <n v="133888.22557181859"/>
    <n v="136290.65093999999"/>
    <n v="137903.471368"/>
    <n v="140481.65094800002"/>
    <n v="144214.47931199998"/>
    <n v="149140.65187"/>
    <n v="151168.13941999999"/>
    <n v="153906.13941999999"/>
    <n v="158237.87937264997"/>
    <n v="163689.35711754824"/>
    <n v="165570.95913242165"/>
    <n v="168991.43992132795"/>
    <n v="172634.17406626395"/>
    <n v="176781.11881239133"/>
    <n v="179336.0514188821"/>
    <n v="182703.93680748326"/>
    <n v="186301.72027952259"/>
    <n v="190198.81556639489"/>
    <n v="196902.52083620135"/>
    <n v="201268.59907052931"/>
    <n v="206298.10946482964"/>
    <n v="208639.35660998218"/>
    <n v="207763.44721752251"/>
    <n v="197334.75961229778"/>
    <n v="199716.36091377336"/>
    <n v="200240.80879497458"/>
  </r>
  <r>
    <s v="I SUMATERA"/>
    <x v="6"/>
    <x v="9"/>
    <n v="267957.59950150532"/>
    <n v="273707.02203585597"/>
    <n v="281794.74862374982"/>
    <n v="290519.06344954099"/>
    <n v="300140.58773737814"/>
    <n v="301342.04828268732"/>
    <n v="307464.25019036786"/>
    <n v="303030.51520686888"/>
    <n v="311856.45854932477"/>
    <n v="320781.4209987318"/>
    <n v="330679.77766112733"/>
    <n v="338562.04131888028"/>
    <n v="341959.45292175334"/>
    <n v="347508.95713520783"/>
    <n v="356645.45594880398"/>
    <n v="365046.60267024621"/>
    <n v="367766.27639404999"/>
    <n v="374869.807439511"/>
    <n v="385855.25584400602"/>
    <n v="391475.32584"/>
    <n v="393215.32748500002"/>
    <n v="397378.25147999998"/>
    <n v="409276.67625299998"/>
    <n v="420784.32513999997"/>
    <n v="422853.62414999999"/>
    <n v="425453.62414999999"/>
    <n v="437196.14417654002"/>
    <n v="452060.81307854241"/>
    <n v="456000.07100370881"/>
    <n v="464759.26255784417"/>
    <n v="473540.45960697421"/>
    <n v="483730.86643571296"/>
    <n v="490713.15662850603"/>
    <n v="499381.36901283002"/>
    <n v="508018.56147323502"/>
    <n v="520169.2975141416"/>
    <n v="527747.10346075089"/>
    <n v="536404.47620853665"/>
    <n v="547239.84662794904"/>
    <n v="558113.26961661049"/>
    <n v="560878.18179074081"/>
    <n v="562448.52026294055"/>
    <n v="565346.83160840173"/>
    <n v="561723.35622567229"/>
  </r>
  <r>
    <s v="I SUMATERA"/>
    <x v="6"/>
    <x v="10"/>
    <n v="188553.249421799"/>
    <n v="192641.62308095858"/>
    <n v="200257.71265134355"/>
    <n v="203591.58346677528"/>
    <n v="246949.44901652299"/>
    <n v="267177.74691656727"/>
    <n v="232359.25559273351"/>
    <n v="254272.53040530838"/>
    <n v="270265.34527927428"/>
    <n v="281009.87906306854"/>
    <n v="293046.0522742903"/>
    <n v="289378.60784870986"/>
    <n v="297111.62570757116"/>
    <n v="308142.45068569394"/>
    <n v="302703.82179566869"/>
    <n v="306059.76426022459"/>
    <n v="307885.21302434831"/>
    <n v="315247.39656135254"/>
    <n v="323691.84185549704"/>
    <n v="331907.55059416319"/>
    <n v="335578.38984328345"/>
    <n v="322399.22271623323"/>
    <n v="334797.85164121503"/>
    <n v="330989.95597764011"/>
    <n v="346387.99588774826"/>
    <n v="351812.34521089343"/>
    <n v="349960.96099739301"/>
    <n v="352872.33524006209"/>
    <n v="350892.51923365344"/>
    <n v="349825.14161542605"/>
    <n v="352630.95017151017"/>
    <n v="347031.40034846275"/>
    <n v="354520.8990921423"/>
    <n v="357247.50655572518"/>
    <n v="348435.53911131452"/>
    <n v="336911.03156088793"/>
    <n v="344196.18764760206"/>
    <n v="337941.91628389392"/>
    <n v="347494.88868019945"/>
    <n v="364026.13549293886"/>
    <n v="391469.20301926148"/>
    <n v="377014.96635486867"/>
    <n v="418687.98479851382"/>
    <n v="422477.14980933507"/>
  </r>
  <r>
    <s v="I SUMATERA"/>
    <x v="6"/>
    <x v="11"/>
    <n v="285835.66629829258"/>
    <n v="291129.87256168551"/>
    <n v="295510.69580629945"/>
    <n v="304360.03464729589"/>
    <n v="310073.6469416176"/>
    <n v="320069.37557088013"/>
    <n v="326279.0656913002"/>
    <n v="335415.43221519352"/>
    <n v="339413.79323866975"/>
    <n v="348677.87124606763"/>
    <n v="355418.96077650646"/>
    <n v="365049.63575602189"/>
    <n v="372083.69693765999"/>
    <n v="375332.79752629559"/>
    <n v="378951.2264173135"/>
    <n v="391395.26308359264"/>
    <n v="396636.41820640769"/>
    <n v="398932.12179090356"/>
    <n v="404733.16512215981"/>
    <n v="413285.32644999999"/>
    <n v="415649.25471499999"/>
    <n v="419215.74815399997"/>
    <n v="434478.15246999997"/>
    <n v="444147.64844999998"/>
    <n v="446385.31547999999"/>
    <n v="447984.31547999999"/>
    <n v="453822.91001278802"/>
    <n v="459874.53900695901"/>
    <n v="464974.82457586302"/>
    <n v="470483.632575934"/>
    <n v="475315.71534451598"/>
    <n v="480164.51190468902"/>
    <n v="484822.43714525399"/>
    <n v="488342.75442143797"/>
    <n v="492567.57108397299"/>
    <n v="498621.55294492707"/>
    <n v="504531.32110496849"/>
    <n v="509293.46279375441"/>
    <n v="513933.12623980548"/>
    <n v="517933.82180024049"/>
    <n v="518570.03966954566"/>
    <n v="519764.12846884184"/>
    <n v="515751.33887520619"/>
    <n v="511678.22854046512"/>
  </r>
  <r>
    <s v="I SUMATERA"/>
    <x v="6"/>
    <x v="12"/>
    <n v="138032.42856832594"/>
    <n v="142214.81115394618"/>
    <n v="144630.52200004915"/>
    <n v="150028.25987295108"/>
    <n v="151186.83478258803"/>
    <n v="156103.16487101349"/>
    <n v="160305.17364587865"/>
    <n v="164366.55896421225"/>
    <n v="166232.46034862089"/>
    <n v="170250.59726997686"/>
    <n v="169860.98767892507"/>
    <n v="176506.41439675502"/>
    <n v="178938.88692168915"/>
    <n v="184207.62231537848"/>
    <n v="186998.88826347017"/>
    <n v="188617.30372171462"/>
    <n v="189993.3826947819"/>
    <n v="194150.5377690868"/>
    <n v="198213.02264213556"/>
    <n v="203315.32548"/>
    <n v="204215.32514870001"/>
    <n v="206472.15280000001"/>
    <n v="212837.62763"/>
    <n v="220642.31520000001"/>
    <n v="221366.32579999999"/>
    <n v="222390.32579999999"/>
    <n v="226236.98643634"/>
    <n v="229856.138219321"/>
    <n v="233449.605772276"/>
    <n v="236828.15320360899"/>
    <n v="239960.93727025"/>
    <n v="242989.807027873"/>
    <n v="246279.60110687101"/>
    <n v="248948.75913798201"/>
    <n v="252334.449976751"/>
    <n v="255704.20694541972"/>
    <n v="259041.14684605744"/>
    <n v="261852.21410732926"/>
    <n v="265015.38885374583"/>
    <n v="267846.41702045617"/>
    <n v="262802.94953361404"/>
    <n v="253217.31430943272"/>
    <n v="256535.54828153658"/>
    <n v="251140.66419928501"/>
  </r>
  <r>
    <s v="I SUMATERA"/>
    <x v="6"/>
    <x v="13"/>
    <n v="552799.65760363254"/>
    <n v="583475.67466645013"/>
    <n v="589050.09238252533"/>
    <n v="614466.41763076768"/>
    <n v="607565.42043944472"/>
    <n v="593911.98403856985"/>
    <n v="652315.48906335258"/>
    <n v="657991.0959154726"/>
    <n v="646239.24540540343"/>
    <n v="632354.28113920905"/>
    <n v="682808.59203786298"/>
    <n v="703273.82673132489"/>
    <n v="702861.14468239085"/>
    <n v="711981.45795744075"/>
    <n v="724971.40274904307"/>
    <n v="742703.92713079543"/>
    <n v="743417.33091990871"/>
    <n v="749949.88455721922"/>
    <n v="769598.93907771865"/>
    <n v="803263.32514800003"/>
    <n v="809275.78599999996"/>
    <n v="819854.25147000002"/>
    <n v="837287.30984700006"/>
    <n v="862142.32570000004"/>
    <n v="863351.32739999995"/>
    <n v="870232.32739999995"/>
    <n v="873366.96377864003"/>
    <n v="904509.48224065197"/>
    <n v="905252.81097863999"/>
    <n v="914704.273163712"/>
    <n v="922886.67795285501"/>
    <n v="955601.93834569398"/>
    <n v="956670.73511479399"/>
    <n v="972180.58095199498"/>
    <n v="987549.09715000098"/>
    <n v="1013362.21519466"/>
    <n v="1014375.5774098545"/>
    <n v="1025955.36364628"/>
    <n v="1032420.10835547"/>
    <n v="1050584.6762827104"/>
    <n v="1028498.804157801"/>
    <n v="1029312.0725272204"/>
    <n v="1058225.306013267"/>
    <n v="1071348.3855937"/>
  </r>
  <r>
    <s v="I SUMATERA"/>
    <x v="6"/>
    <x v="14"/>
    <n v="388104.68015910289"/>
    <n v="423383.46826871042"/>
    <n v="446786.20619203127"/>
    <n v="454825.08121317474"/>
    <n v="455728.17984278069"/>
    <n v="464447.7082936432"/>
    <n v="473329.52395174099"/>
    <n v="436164.63585228118"/>
    <n v="443734.85645978223"/>
    <n v="487646.03800666583"/>
    <n v="496296.77156708337"/>
    <n v="518799.49509364809"/>
    <n v="501188.64251864603"/>
    <n v="510864.26309536956"/>
    <n v="528597.25139641133"/>
    <n v="538508.57678997796"/>
    <n v="546037.59075082152"/>
    <n v="553712.38253677834"/>
    <n v="569044.62423431606"/>
    <n v="589152.32458699995"/>
    <n v="591560.17415152199"/>
    <n v="599715.32484999998"/>
    <n v="620285.30987400003"/>
    <n v="630475.32583999995"/>
    <n v="632644.99682185298"/>
    <n v="637258.32514700003"/>
    <n v="649954.49164994003"/>
    <n v="651904.65512489004"/>
    <n v="657799.18849236099"/>
    <n v="662569.64750375296"/>
    <n v="675991.55698979204"/>
    <n v="682359.59156259103"/>
    <n v="684496.74460508896"/>
    <n v="687923.66981345403"/>
    <n v="696630.53515619703"/>
    <n v="705119.31943997904"/>
    <n v="710484.64274411486"/>
    <n v="716202.49813931703"/>
    <n v="725606.23693988635"/>
    <n v="729959.93732809869"/>
    <n v="731724.94713219209"/>
    <n v="732430.54678125528"/>
    <n v="736792.1919280513"/>
    <n v="716044.76281473297"/>
  </r>
  <r>
    <s v="I SUMATERA"/>
    <x v="6"/>
    <x v="15"/>
    <n v="91032.325753865181"/>
    <n v="94994.924275952202"/>
    <n v="102150.44875899494"/>
    <n v="109106.07964711789"/>
    <n v="99044.840999371678"/>
    <n v="100454.43420336449"/>
    <n v="114368.77727749517"/>
    <n v="111706.68741729586"/>
    <n v="107377.13313108786"/>
    <n v="108971.00375719476"/>
    <n v="119240.15378026762"/>
    <n v="119592.47469812418"/>
    <n v="115946.10496919276"/>
    <n v="118583.12327574176"/>
    <n v="123507.55550945106"/>
    <n v="126235.59044876616"/>
    <n v="127112.33090051086"/>
    <n v="129341.42423905325"/>
    <n v="134128.490362107"/>
    <n v="139325.32579999999"/>
    <n v="139357.5987958218"/>
    <n v="141148.325148"/>
    <n v="145726.429837"/>
    <n v="148756.32514"/>
    <n v="150603.48569999999"/>
    <n v="153704.48569999999"/>
    <n v="158465.93920527"/>
    <n v="162904.66550301801"/>
    <n v="164984.25759950199"/>
    <n v="168584.98079517399"/>
    <n v="172431.75916992399"/>
    <n v="176232.812080959"/>
    <n v="178806.63336698699"/>
    <n v="182403.74538019701"/>
    <n v="185814.15472758299"/>
    <n v="189963.1150367035"/>
    <n v="194484.23717457705"/>
    <n v="198345.57879579999"/>
    <n v="202177.61537813485"/>
    <n v="206296.12558476243"/>
    <n v="208849.04603236006"/>
    <n v="210647.40697953146"/>
    <n v="213516.44033927174"/>
    <n v="216022.96370940327"/>
  </r>
  <r>
    <s v="I SUMATERA"/>
    <x v="6"/>
    <x v="16"/>
    <n v="47250.137698450329"/>
    <n v="49315.881883421986"/>
    <n v="52870.15000576117"/>
    <n v="53546.500870191943"/>
    <n v="50835.091008344993"/>
    <n v="51416.957819826486"/>
    <n v="54926.304991386525"/>
    <n v="57473.544041464673"/>
    <n v="55074.892497059263"/>
    <n v="55488.837756643457"/>
    <n v="56078.239146624139"/>
    <n v="56280.060323119018"/>
    <n v="56761.15772590306"/>
    <n v="56786.477248750067"/>
    <n v="58172.195847311181"/>
    <n v="59799.097046385701"/>
    <n v="61285.210165457422"/>
    <n v="62164.174060862519"/>
    <n v="63249.482364230134"/>
    <n v="65324.325148000004"/>
    <n v="66848.325146000003"/>
    <n v="67462.451860000001"/>
    <n v="69289.410910000006"/>
    <n v="71315.325469999996"/>
    <n v="72349.362584000002"/>
    <n v="73260.362584000002"/>
    <n v="74923.372814656803"/>
    <n v="80168.008911682788"/>
    <n v="81162.893902276774"/>
    <n v="83463.897292093025"/>
    <n v="83560.698136981198"/>
    <n v="85368.055535005478"/>
    <n v="87324.508552993197"/>
    <n v="89344.69144401727"/>
    <n v="90287.294343909773"/>
    <n v="92113.058680297763"/>
    <n v="94415.885147305205"/>
    <n v="96437.668643177152"/>
    <n v="97683.691540881307"/>
    <n v="99442.023458538242"/>
    <n v="98291.810377328307"/>
    <n v="95548.459084256378"/>
    <n v="96375.608897974525"/>
    <n v="95830.07769193039"/>
  </r>
  <r>
    <s v="I SUMATERA"/>
    <x v="6"/>
    <x v="17"/>
    <n v="6830120.5326218158"/>
    <n v="6973085.2949577812"/>
    <n v="7188109.5138562014"/>
    <n v="7361256.6533122361"/>
    <n v="7381212.4551360933"/>
    <n v="7517477.6209212411"/>
    <n v="7679209.0065735914"/>
    <n v="7717155.1156830005"/>
    <n v="7872183.1878760261"/>
    <n v="7976161.9020276833"/>
    <n v="8184023.7752959346"/>
    <n v="8330668.9678550716"/>
    <n v="8394325.6670891121"/>
    <n v="8499413.6101996806"/>
    <n v="8636547.8571666516"/>
    <n v="8796084.5499481447"/>
    <n v="8854602.5490430593"/>
    <n v="8929784.6266437657"/>
    <n v="9114512.0823738016"/>
    <n v="9308246.6494996939"/>
    <n v="9322738.3156750854"/>
    <n v="9395660.2296994198"/>
    <n v="9587040.4270874877"/>
    <n v="9760566.7429699525"/>
    <n v="9790127.5491004232"/>
    <n v="9904797.3977272771"/>
    <n v="10082312.029200859"/>
    <n v="10299306.854432149"/>
    <n v="10298712.361533504"/>
    <n v="10426821.342084661"/>
    <n v="10575462.567475043"/>
    <n v="10772519.318922356"/>
    <n v="10823479.126931623"/>
    <n v="10960140.264404282"/>
    <n v="11102777.482541984"/>
    <n v="11277712.938518237"/>
    <n v="11368931.634646054"/>
    <n v="11508803.258668652"/>
    <n v="11656169.957911531"/>
    <n v="11811548.711212508"/>
    <n v="11783392.012714634"/>
    <n v="11423466.605834398"/>
    <n v="11602443.61557607"/>
    <n v="11529133.597702678"/>
  </r>
  <r>
    <s v="I SUMATERA"/>
    <x v="7"/>
    <x v="0"/>
    <n v="13171719.33219948"/>
    <n v="14110022.862824028"/>
    <n v="13733622.430543307"/>
    <n v="11023402.886281846"/>
    <n v="14779003.343333855"/>
    <n v="14977936.663219113"/>
    <n v="13757701.089978322"/>
    <n v="11326389.901221551"/>
    <n v="15542056.40708492"/>
    <n v="14808391.42875658"/>
    <n v="15146029.844560351"/>
    <n v="11500995.485779107"/>
    <n v="14816104.11978393"/>
    <n v="15691921.561405189"/>
    <n v="16328553.306016661"/>
    <n v="12799908.806583136"/>
    <n v="16504408.658083839"/>
    <n v="16037639.387931818"/>
    <n v="16835836.147252426"/>
    <n v="12217269.55053005"/>
    <n v="16755251.076994259"/>
    <n v="17286640.474840067"/>
    <n v="17334158.408791721"/>
    <n v="12369440.350000001"/>
    <n v="16993314.671824615"/>
    <n v="17947128.127923362"/>
    <n v="18255939.77"/>
    <n v="12534160.354916602"/>
    <n v="17180694.471516915"/>
    <n v="18067601.882858071"/>
    <n v="18288497.8546055"/>
    <n v="12760347.109823681"/>
    <n v="17184905.459341981"/>
    <n v="18070732.436455"/>
    <n v="18243691.409211032"/>
    <n v="13441690.84415582"/>
    <n v="17386614.377740573"/>
    <n v="18195237.67047374"/>
    <n v="18245958.690209921"/>
    <n v="14011904.687553499"/>
    <n v="16917064.983319283"/>
    <n v="18495964.380000003"/>
    <n v="18820760.25245088"/>
    <n v="14051409.900844175"/>
  </r>
  <r>
    <s v="I SUMATERA"/>
    <x v="7"/>
    <x v="1"/>
    <n v="2091463.1674648589"/>
    <n v="2202519.0933713876"/>
    <n v="2328904.7906935574"/>
    <n v="2267191.9998072125"/>
    <n v="2338557.2613201495"/>
    <n v="2364137.1529640346"/>
    <n v="2484682.1116567273"/>
    <n v="2569637.611022668"/>
    <n v="2563820.1621349426"/>
    <n v="2583627.3493714081"/>
    <n v="2508021.6549180336"/>
    <n v="2648459.9362197248"/>
    <n v="2767594.972487771"/>
    <n v="2939159.4074786562"/>
    <n v="2843179.1696670493"/>
    <n v="2935865.3312999811"/>
    <n v="2847369.7927125301"/>
    <n v="2838965.4266316472"/>
    <n v="2859761.8907832662"/>
    <n v="3046251.0049841348"/>
    <n v="2928988.2474229271"/>
    <n v="3068331.7628678"/>
    <n v="3040489.1498690555"/>
    <n v="3041494.2218234101"/>
    <n v="3001784.212939369"/>
    <n v="3146666.49"/>
    <n v="3213655.88"/>
    <n v="3244221.08"/>
    <n v="3365510.2832315601"/>
    <n v="3247555.8910990702"/>
    <n v="3358637.88"/>
    <n v="3440636.1043000002"/>
    <n v="3430852.60732716"/>
    <n v="3350551.0300000003"/>
    <n v="3503209.81"/>
    <n v="3399921.62"/>
    <n v="3528381.38"/>
    <n v="3499921.38"/>
    <n v="3510528.9400000004"/>
    <n v="3514891.5300000003"/>
    <n v="3456571.1652000002"/>
    <n v="3422489.93"/>
    <n v="3464643.1608120003"/>
    <n v="3218060.818530295"/>
  </r>
  <r>
    <s v="I SUMATERA"/>
    <x v="7"/>
    <x v="2"/>
    <n v="6305483.6578707024"/>
    <n v="6352634.5243126182"/>
    <n v="6538295.0880300803"/>
    <n v="6664465.314039927"/>
    <n v="6676902.217333477"/>
    <n v="6944062.5105020776"/>
    <n v="6827330.0805554995"/>
    <n v="6698131.9696582444"/>
    <n v="6715368.227491213"/>
    <n v="7373778.2073754249"/>
    <n v="7701115.7585349297"/>
    <n v="7886866.4176258054"/>
    <n v="7463676.7564367913"/>
    <n v="7808370.0112120872"/>
    <n v="8184027.5962737547"/>
    <n v="8517860.4079789091"/>
    <n v="7781322.0901498077"/>
    <n v="8411246.3302907664"/>
    <n v="8459753.5868452378"/>
    <n v="8735745.6907145455"/>
    <n v="8313933.2628924912"/>
    <n v="9087535.6768612973"/>
    <n v="9165023.2307437528"/>
    <n v="9347328.3523400985"/>
    <n v="8615000.1407332122"/>
    <n v="9288746.6655675732"/>
    <n v="9461662.6326049119"/>
    <n v="9960905.320104897"/>
    <n v="9198755.6983448453"/>
    <n v="9779526.0204756781"/>
    <n v="10196000.838893067"/>
    <n v="10459678.266693028"/>
    <n v="9988130.3807252198"/>
    <n v="10533059.395521065"/>
    <n v="11462258.99162031"/>
    <n v="11234689.812233845"/>
    <n v="10728962.795755092"/>
    <n v="11770111.76404788"/>
    <n v="12624672.458036011"/>
    <n v="11654560.769999998"/>
    <n v="10890538.486117767"/>
    <n v="10295809.118346807"/>
    <n v="11352439.590243282"/>
    <n v="11785889.011237692"/>
  </r>
  <r>
    <s v="I SUMATERA"/>
    <x v="7"/>
    <x v="3"/>
    <n v="30339.294693053056"/>
    <n v="32663.758530448613"/>
    <n v="32402.609107362976"/>
    <n v="34086.627550013851"/>
    <n v="33937.772065570447"/>
    <n v="34889.329955178247"/>
    <n v="35097.855684919006"/>
    <n v="36477.85994586959"/>
    <n v="36163.950363929653"/>
    <n v="39965.100997057591"/>
    <n v="42128.604604830027"/>
    <n v="43420.502086341148"/>
    <n v="40401.890058295437"/>
    <n v="45268.054624534539"/>
    <n v="45772.798232718815"/>
    <n v="47747.762817515999"/>
    <n v="47301.029769147164"/>
    <n v="51974.917752995301"/>
    <n v="52291.750852568686"/>
    <n v="59303.98908198018"/>
    <n v="50257.489512440428"/>
    <n v="53767.126542097059"/>
    <n v="55033.874166162845"/>
    <n v="60953.778224963244"/>
    <n v="65975.068082660204"/>
    <n v="66956.3924981991"/>
    <n v="67760.624758763501"/>
    <n v="68795.169816210298"/>
    <n v="80253.797769281096"/>
    <n v="93713.144919495302"/>
    <n v="99256.477567359296"/>
    <n v="99831.765783214301"/>
    <n v="100051.5493121864"/>
    <n v="92777.922114032204"/>
    <n v="103635.66548914311"/>
    <n v="100987.09831888211"/>
    <n v="106025.6052062596"/>
    <n v="107864.31620734261"/>
    <n v="110092.1726805588"/>
    <n v="110639.5812250384"/>
    <n v="109756.8999042107"/>
    <n v="105737.59299096069"/>
    <n v="117114.49618169259"/>
    <n v="99388.884816693899"/>
  </r>
  <r>
    <s v="I SUMATERA"/>
    <x v="7"/>
    <x v="4"/>
    <n v="39822.680859807275"/>
    <n v="41368.245692201766"/>
    <n v="43129.703944532317"/>
    <n v="43634.04501886139"/>
    <n v="42939.1294439345"/>
    <n v="43580.16670684261"/>
    <n v="44271.357823157166"/>
    <n v="45786.931915108675"/>
    <n v="45776.093275223298"/>
    <n v="45729.835931984926"/>
    <n v="45607.081732266801"/>
    <n v="47981.408240770092"/>
    <n v="44737.584759441503"/>
    <n v="44579.772088205216"/>
    <n v="45774.912378445202"/>
    <n v="47091.392505828124"/>
    <n v="46909.878327540631"/>
    <n v="49516.197602905777"/>
    <n v="48830.487237583933"/>
    <n v="50573.823342425254"/>
    <n v="48060.919846704899"/>
    <n v="50448.098226709903"/>
    <n v="50175.376122284899"/>
    <n v="51985.25"/>
    <n v="50834.38"/>
    <n v="51508.97"/>
    <n v="52743.460000000101"/>
    <n v="52753.15"/>
    <n v="53189.46"/>
    <n v="55596.83"/>
    <n v="56803.780000000101"/>
    <n v="57106.01"/>
    <n v="56879.93"/>
    <n v="57490.25"/>
    <n v="57990.25"/>
    <n v="58328.57"/>
    <n v="59250.58"/>
    <n v="60491.89"/>
    <n v="61427.17"/>
    <n v="61713.11"/>
    <n v="62095.17"/>
    <n v="62979.39"/>
    <n v="65193.5"/>
    <n v="64896.088900000002"/>
  </r>
  <r>
    <s v="I SUMATERA"/>
    <x v="7"/>
    <x v="5"/>
    <n v="3207163.6144596632"/>
    <n v="3389488.5835384168"/>
    <n v="3511762.8372811517"/>
    <n v="3450044.9092898024"/>
    <n v="3408000.1816776046"/>
    <n v="3524715.431084157"/>
    <n v="3723873.6828261227"/>
    <n v="3680128.0938872085"/>
    <n v="3662650.3411869714"/>
    <n v="3809746.7552099242"/>
    <n v="3877669.5153203714"/>
    <n v="3909686.1086550984"/>
    <n v="3898927.8144723801"/>
    <n v="3997903.8144133301"/>
    <n v="4010543.6490661479"/>
    <n v="3899072.8201292399"/>
    <n v="3636239.9259457816"/>
    <n v="4448227.5146502685"/>
    <n v="4517145.8048851499"/>
    <n v="4422272.9414737476"/>
    <n v="3728307.3196549201"/>
    <n v="4004841.5406724699"/>
    <n v="4692854.78953298"/>
    <n v="5047154.2381039904"/>
    <n v="4457680.88"/>
    <n v="4325816.38"/>
    <n v="4946851.9800000004"/>
    <n v="5232750.07"/>
    <n v="4753603.12"/>
    <n v="4807114.17"/>
    <n v="5650565.71"/>
    <n v="5829836.5300000003"/>
    <n v="5279779.96"/>
    <n v="5437598.4400000004"/>
    <n v="5962007.3099999996"/>
    <n v="6118870.3799999999"/>
    <n v="5665183.8499999996"/>
    <n v="5819079.6200000001"/>
    <n v="6269079.4500000002"/>
    <n v="6415775.9091299996"/>
    <n v="5888958.6120750001"/>
    <n v="5676512.1693099998"/>
    <n v="5894003.5503260801"/>
    <n v="6214140.0013559395"/>
  </r>
  <r>
    <s v="I SUMATERA"/>
    <x v="7"/>
    <x v="6"/>
    <n v="4476007.4795859912"/>
    <n v="4591898.1462357799"/>
    <n v="4866180.7450768556"/>
    <n v="4455644.0195673127"/>
    <n v="4510571.7104996229"/>
    <n v="5234963.6431495491"/>
    <n v="5375166.9339539297"/>
    <n v="4656142.4092733404"/>
    <n v="4542119.2769657634"/>
    <n v="5529870.7433056897"/>
    <n v="5645334.8759216834"/>
    <n v="5095836.1204825845"/>
    <n v="5147949.2523842845"/>
    <n v="5599301.7386199422"/>
    <n v="5702298.200928607"/>
    <n v="4982106.2737344634"/>
    <n v="5381917.8037456675"/>
    <n v="5776414.5845265295"/>
    <n v="6025691.8439514088"/>
    <n v="5676058.9483199529"/>
    <n v="5666683.0474535804"/>
    <n v="5717674.5130513897"/>
    <n v="6030258.4155087005"/>
    <n v="5879864.5999999996"/>
    <n v="5870110.7009565495"/>
    <n v="6114612.22865164"/>
    <n v="6389535.5429124907"/>
    <n v="6444788.21"/>
    <n v="6266955.6602662001"/>
    <n v="6631284.8303104807"/>
    <n v="6792593.3114964999"/>
    <n v="6744316.5089499997"/>
    <n v="6819455.2765726503"/>
    <n v="7205628.8488002606"/>
    <n v="7166720.3812596295"/>
    <n v="7059234.96"/>
    <n v="7372758.7599999998"/>
    <n v="7650190.32455"/>
    <n v="7809891.9700000007"/>
    <n v="7452218.8200000003"/>
    <n v="7570333.3729019696"/>
    <n v="6863734.3337881593"/>
    <n v="7122358.33678493"/>
    <n v="6716690.8521239702"/>
  </r>
  <r>
    <s v="I SUMATERA"/>
    <x v="7"/>
    <x v="7"/>
    <n v="1484304.9204650561"/>
    <n v="1568467.8381873921"/>
    <n v="1687436.8757262509"/>
    <n v="1606639.8388483543"/>
    <n v="1599379.6679140143"/>
    <n v="1691233.8925517963"/>
    <n v="1809965.280088407"/>
    <n v="1766939.5992148947"/>
    <n v="1782097.777267568"/>
    <n v="1861208.5183748144"/>
    <n v="1990415.4770586214"/>
    <n v="1944308.0639107272"/>
    <n v="1949250.294267352"/>
    <n v="2024185.2529750599"/>
    <n v="2123457.5182806291"/>
    <n v="2038485.554687497"/>
    <n v="1971316.4372764747"/>
    <n v="2167967.7228737408"/>
    <n v="2265923.2274183212"/>
    <n v="2353812.3097427483"/>
    <n v="2281472.3345402344"/>
    <n v="2320222.9843314085"/>
    <n v="2629948.704675348"/>
    <n v="2563347.0043807635"/>
    <n v="2480734.2300000009"/>
    <n v="2552392.6520814928"/>
    <n v="2786020.2199999997"/>
    <n v="2747165.24"/>
    <n v="2702402.2800000007"/>
    <n v="2819040.0100000007"/>
    <n v="2851115.5500000003"/>
    <n v="2891086.4599999995"/>
    <n v="2859755.5300000003"/>
    <n v="3079533.3500000006"/>
    <n v="2946027.4900000007"/>
    <n v="3049387.6899999995"/>
    <n v="3068051.6999999993"/>
    <n v="3329566.1699999995"/>
    <n v="3201562.23"/>
    <n v="3299361.9699999997"/>
    <n v="3292303.0786720007"/>
    <n v="2889323.9800000009"/>
    <n v="3119017.0245582978"/>
    <n v="2873840.532765327"/>
  </r>
  <r>
    <s v="I SUMATERA"/>
    <x v="7"/>
    <x v="8"/>
    <n v="423307.76354211371"/>
    <n v="426132.87074679096"/>
    <n v="468237.10807198106"/>
    <n v="464529.21716598934"/>
    <n v="461783.02754982462"/>
    <n v="479876.99051646795"/>
    <n v="506826.03246870113"/>
    <n v="487743.59597652697"/>
    <n v="516592.74609408743"/>
    <n v="522376.38226347289"/>
    <n v="544336.12640233897"/>
    <n v="536278.77279599174"/>
    <n v="534783.10355283483"/>
    <n v="557943.1585028246"/>
    <n v="581695.10407370504"/>
    <n v="568568.6004302972"/>
    <n v="572359.12036092405"/>
    <n v="603960.94822762476"/>
    <n v="624143.50268547831"/>
    <n v="616005.510430853"/>
    <n v="626332.339200972"/>
    <n v="659773.01038488548"/>
    <n v="682509.55482272792"/>
    <n v="664347.44000000006"/>
    <n v="671265.00789084507"/>
    <n v="697260.09"/>
    <n v="721421.42"/>
    <n v="723158.67"/>
    <n v="719715.97998705099"/>
    <n v="766192.45661999995"/>
    <n v="776007.83000000007"/>
    <n v="776968.63"/>
    <n v="774429.68953109905"/>
    <n v="856976.24583862955"/>
    <n v="863092.96000000008"/>
    <n v="863291.55999999994"/>
    <n v="856123.41"/>
    <n v="907701.38"/>
    <n v="949220.26"/>
    <n v="950355.43"/>
    <n v="940633.72"/>
    <n v="842886.97000000009"/>
    <n v="870504.99341677199"/>
    <n v="825836.82841810898"/>
  </r>
  <r>
    <s v="I SUMATERA"/>
    <x v="7"/>
    <x v="9"/>
    <n v="1146579.0240555094"/>
    <n v="1189585.2250559765"/>
    <n v="1282072.9987709576"/>
    <n v="1384853.7079363696"/>
    <n v="1287001.1097401371"/>
    <n v="1305063.7167780013"/>
    <n v="1482433.7036437707"/>
    <n v="1545980.1422779518"/>
    <n v="1447225.9280096001"/>
    <n v="1557387.5801399702"/>
    <n v="1655438.4452138853"/>
    <n v="1712212.0285888896"/>
    <n v="1656612.2023455501"/>
    <n v="1690063.0905583301"/>
    <n v="1786316.1059823316"/>
    <n v="1836240.1511091201"/>
    <n v="1837938.7987829701"/>
    <n v="1895194.7593341863"/>
    <n v="1937368.4817936257"/>
    <n v="1914484.1620892501"/>
    <n v="2061752.8964773701"/>
    <n v="2102412.0031078099"/>
    <n v="2109794.2766732601"/>
    <n v="2132989.6800000002"/>
    <n v="2294421.5499999998"/>
    <n v="2305960.7000000002"/>
    <n v="2349766.5699999998"/>
    <n v="2350079.5299999998"/>
    <n v="2478571.91"/>
    <n v="2598432.52"/>
    <n v="2609370.46"/>
    <n v="2612712.25"/>
    <n v="2627986.62"/>
    <n v="2762949.31"/>
    <n v="2941229.15"/>
    <n v="2805264.47"/>
    <n v="2855752.88"/>
    <n v="2991191.95"/>
    <n v="3137721.76"/>
    <n v="3039545.71"/>
    <n v="3045532.24"/>
    <n v="3321193.23"/>
    <n v="3324638.7303873799"/>
    <n v="3297094.6665747701"/>
  </r>
  <r>
    <s v="I SUMATERA"/>
    <x v="7"/>
    <x v="10"/>
    <n v="681049.6655637545"/>
    <n v="708606.76168429852"/>
    <n v="730013.23424617341"/>
    <n v="769992.17576588737"/>
    <n v="784959.56857242552"/>
    <n v="842203.21402137331"/>
    <n v="829188.74299417902"/>
    <n v="848590.05670303013"/>
    <n v="858316.54860203515"/>
    <n v="898018.40629208973"/>
    <n v="942516.86045234231"/>
    <n v="992871.14597529429"/>
    <n v="992065.54575871769"/>
    <n v="1000130.2470545761"/>
    <n v="979344.3224587338"/>
    <n v="968890.87282336492"/>
    <n v="981352.4530594293"/>
    <n v="1005525.0299249049"/>
    <n v="979461.75377731246"/>
    <n v="1038628.8943445563"/>
    <n v="1025466.8143049196"/>
    <n v="995500.13065672305"/>
    <n v="1034784.7411146725"/>
    <n v="1083621.0658171221"/>
    <n v="1086100.3422072749"/>
    <n v="1112125.2625114308"/>
    <n v="1129488.431621037"/>
    <n v="1148581.2083393852"/>
    <n v="1137694.9695627261"/>
    <n v="1167376.0412875284"/>
    <n v="1170229.588618781"/>
    <n v="1202581.5841618341"/>
    <n v="1201773.372345984"/>
    <n v="1218708.2035183969"/>
    <n v="1192659.707758056"/>
    <n v="1170942.2076500051"/>
    <n v="1184309.3795879791"/>
    <n v="1190990.597287836"/>
    <n v="1270833.8533851672"/>
    <n v="1274234.9092781199"/>
    <n v="1263761.8147137761"/>
    <n v="1216114.7320999661"/>
    <n v="1293076.5690108801"/>
    <n v="1332318.3103763"/>
  </r>
  <r>
    <s v="I SUMATERA"/>
    <x v="7"/>
    <x v="11"/>
    <n v="1008573.864182848"/>
    <n v="1025733.4296640544"/>
    <n v="1054577.840373945"/>
    <n v="1070762.7410654849"/>
    <n v="1094518.1986801066"/>
    <n v="1101564.0106870444"/>
    <n v="1120803.0201096311"/>
    <n v="1134974.0341122339"/>
    <n v="1155099.5867288611"/>
    <n v="1205565.1663191176"/>
    <n v="1222063.3735847773"/>
    <n v="1238217.6777808864"/>
    <n v="1311164.8270050599"/>
    <n v="1337316.7586933209"/>
    <n v="1335167.3534938926"/>
    <n v="1317746.63360593"/>
    <n v="1373193.5270851699"/>
    <n v="1454170.05162393"/>
    <n v="1443044.13627705"/>
    <n v="1439259.73976399"/>
    <n v="1458937.9690034499"/>
    <n v="1481472.0441147599"/>
    <n v="1504429.7196718999"/>
    <n v="1521306.81"/>
    <n v="1549453.5"/>
    <n v="1586463.6359117699"/>
    <n v="1651340.71"/>
    <n v="1637047.61"/>
    <n v="1659470.31"/>
    <n v="1700059.99215114"/>
    <n v="1723351.8078745999"/>
    <n v="1724211.5219119999"/>
    <n v="1727806.02"/>
    <n v="1729845.5861017499"/>
    <n v="1789802.5290810501"/>
    <n v="1797959.45"/>
    <n v="1815268.41"/>
    <n v="1837084.59"/>
    <n v="1905526.2"/>
    <n v="1901726.37"/>
    <n v="1919974.48"/>
    <n v="1805379.13"/>
    <n v="1804594.25"/>
    <n v="1800245.5000167801"/>
  </r>
  <r>
    <s v="I SUMATERA"/>
    <x v="7"/>
    <x v="12"/>
    <n v="37862.5608387256"/>
    <n v="40179.308763479887"/>
    <n v="41981.645087858575"/>
    <n v="45537.764962240799"/>
    <n v="45559.953167307198"/>
    <n v="46395.312421666247"/>
    <n v="48675.349119177401"/>
    <n v="50980.056795310171"/>
    <n v="51679.416089721621"/>
    <n v="53204.129959904159"/>
    <n v="55439.705000270187"/>
    <n v="57916.440267562604"/>
    <n v="58629.596559689002"/>
    <n v="60290.902433322473"/>
    <n v="62658.660484762608"/>
    <n v="62832.926691806846"/>
    <n v="63299.759997371584"/>
    <n v="65583.848731296341"/>
    <n v="67251.683834423457"/>
    <n v="67956.27917797862"/>
    <n v="69302.979582727494"/>
    <n v="71773.769108228502"/>
    <n v="72592.051413039502"/>
    <n v="71758.741399999999"/>
    <n v="72470.422979582698"/>
    <n v="73351.69"/>
    <n v="76446.83"/>
    <n v="75187.259999999995"/>
    <n v="76374.236282068901"/>
    <n v="78247.990000000005"/>
    <n v="80649.14"/>
    <n v="79643.66"/>
    <n v="78572.626991036203"/>
    <n v="80908.479999999996"/>
    <n v="81078.240000000005"/>
    <n v="81240.22"/>
    <n v="82511.38"/>
    <n v="83838.64"/>
    <n v="84024.77"/>
    <n v="84198.35"/>
    <n v="85470.77"/>
    <n v="80212.149999999994"/>
    <n v="83095.850000000006"/>
    <n v="80998.175709436196"/>
  </r>
  <r>
    <s v="I SUMATERA"/>
    <x v="7"/>
    <x v="13"/>
    <n v="1042919.9803061434"/>
    <n v="1288725.3679499077"/>
    <n v="1280833.5791440308"/>
    <n v="1298790.8916739845"/>
    <n v="1116562.9948016014"/>
    <n v="1244076.9374729863"/>
    <n v="1295239.321431116"/>
    <n v="1312788.4503919992"/>
    <n v="1212569.5530244119"/>
    <n v="1461346.4874501061"/>
    <n v="1278392.9601080397"/>
    <n v="1322412.3750080462"/>
    <n v="1218737.9547053243"/>
    <n v="1421512.8880018364"/>
    <n v="1417243.9990564906"/>
    <n v="1348580.6733167337"/>
    <n v="1316085.3479377357"/>
    <n v="1405616.7368401631"/>
    <n v="1547039.6020624624"/>
    <n v="1582170.0141390432"/>
    <n v="1434002.4097575599"/>
    <n v="1572384.0467709"/>
    <n v="1675908.0009142701"/>
    <n v="1741404.66"/>
    <n v="1536219.2497590201"/>
    <n v="1670191.96"/>
    <n v="1578723.11"/>
    <n v="1671781.69"/>
    <n v="1558900.7025314199"/>
    <n v="1670102.63"/>
    <n v="1736761.73"/>
    <n v="1761982.76"/>
    <n v="1691038.59298061"/>
    <n v="1756843.799474"/>
    <n v="1832250.445059"/>
    <n v="1840755.8972400001"/>
    <n v="1803374.68761822"/>
    <n v="1880488.6554671901"/>
    <n v="1885648.453403"/>
    <n v="1892039.1"/>
    <n v="1874408.86"/>
    <n v="1982385.82"/>
    <n v="2014186.4"/>
    <n v="1958873.9405"/>
  </r>
  <r>
    <s v="I SUMATERA"/>
    <x v="7"/>
    <x v="14"/>
    <n v="833828.4945347734"/>
    <n v="873794.48012366332"/>
    <n v="942157.51819616905"/>
    <n v="971894.51620598952"/>
    <n v="927755.55071724206"/>
    <n v="991426.47924409015"/>
    <n v="1091558.9473965771"/>
    <n v="1106203.4642848335"/>
    <n v="988416.85224136047"/>
    <n v="1157116.2386635889"/>
    <n v="1094106.984050174"/>
    <n v="1062376.7941506968"/>
    <n v="1101160.9127931357"/>
    <n v="1058588.6143734362"/>
    <n v="1116480.2842592692"/>
    <n v="1250032.9329402142"/>
    <n v="1151943.2473136198"/>
    <n v="1158433.6122644006"/>
    <n v="1230098.21042286"/>
    <n v="1436836.4680863956"/>
    <n v="1272503.9033141001"/>
    <n v="1271185.2775103101"/>
    <n v="1338507.70778649"/>
    <n v="1457402.31"/>
    <n v="1399419.58"/>
    <n v="1413189.74"/>
    <n v="1429109.54"/>
    <n v="1481651.53"/>
    <n v="1471305.6541259999"/>
    <n v="1479178.77"/>
    <n v="1523305.4604241999"/>
    <n v="1538376.18"/>
    <n v="1540579.3244797101"/>
    <n v="1637970.6"/>
    <n v="1692573.2848447601"/>
    <n v="1687294.12"/>
    <n v="1694317.5"/>
    <n v="1784466.8"/>
    <n v="1815174.58"/>
    <n v="1810782.75"/>
    <n v="1815694.12"/>
    <n v="1863661.51"/>
    <n v="1929725.2089193601"/>
    <n v="1787749.8325"/>
  </r>
  <r>
    <s v="I SUMATERA"/>
    <x v="7"/>
    <x v="15"/>
    <n v="299086.88629342959"/>
    <n v="313038.37536973454"/>
    <n v="339349.52976501273"/>
    <n v="365737.32517305756"/>
    <n v="328477.40986157476"/>
    <n v="338557.41339264123"/>
    <n v="365460.59423186159"/>
    <n v="381902.81730997405"/>
    <n v="368303.3427329539"/>
    <n v="380094.9136319391"/>
    <n v="404812.45630858582"/>
    <n v="425477.06185557129"/>
    <n v="389460.19328926178"/>
    <n v="394443.33363463078"/>
    <n v="419248.67761183728"/>
    <n v="491754.94591791049"/>
    <n v="433298.80615817022"/>
    <n v="440995.96141317714"/>
    <n v="442071.59541314555"/>
    <n v="465222.97956015635"/>
    <n v="466249.17720701202"/>
    <n v="474055.47381214303"/>
    <n v="480116.10317151097"/>
    <n v="483498.23"/>
    <n v="491646.975411397"/>
    <n v="500521.484526188"/>
    <n v="511403.68389682699"/>
    <n v="516111.7"/>
    <n v="520291.902826223"/>
    <n v="526681.13811326795"/>
    <n v="533101.25082294398"/>
    <n v="535858.01"/>
    <n v="545489.47229423502"/>
    <n v="558148.08974793495"/>
    <n v="567259.878370055"/>
    <n v="578170.27"/>
    <n v="583363.63"/>
    <n v="589761.85"/>
    <n v="611311.87"/>
    <n v="617750.65"/>
    <n v="628273.17000000004"/>
    <n v="608170.94999999995"/>
    <n v="722364.42303948803"/>
    <n v="705839.40279455704"/>
  </r>
  <r>
    <s v="I SUMATERA"/>
    <x v="7"/>
    <x v="16"/>
    <n v="323916.09404393879"/>
    <n v="330028.51676993008"/>
    <n v="345204.95148371015"/>
    <n v="329154.37113151932"/>
    <n v="338227.90518492716"/>
    <n v="347163.76986031997"/>
    <n v="356157.25771108666"/>
    <n v="348289.38401985331"/>
    <n v="348180.80447068298"/>
    <n v="355205.46091662598"/>
    <n v="360207.66990691627"/>
    <n v="351183.15775395872"/>
    <n v="358853.48295835743"/>
    <n v="364390.78698059113"/>
    <n v="371006.87269203801"/>
    <n v="368973.17800418212"/>
    <n v="386999.50329334399"/>
    <n v="394028.89973258466"/>
    <n v="400091.52565178933"/>
    <n v="401115.275738734"/>
    <n v="420568"/>
    <n v="428498"/>
    <n v="435224"/>
    <n v="432625.65"/>
    <n v="433061.1"/>
    <n v="442724.43"/>
    <n v="456220.96"/>
    <n v="461390.22"/>
    <n v="462387.04"/>
    <n v="489313.7"/>
    <n v="498753.02"/>
    <n v="502826.22"/>
    <n v="503948.96"/>
    <n v="539748.25"/>
    <n v="545622.46"/>
    <n v="545942.25"/>
    <n v="550041.24"/>
    <n v="572167.52"/>
    <n v="591721.41"/>
    <n v="593829.24"/>
    <n v="609334.28"/>
    <n v="506697.09"/>
    <n v="539134.93999999994"/>
    <n v="546775.64379151398"/>
  </r>
  <r>
    <s v="I SUMATERA"/>
    <x v="7"/>
    <x v="17"/>
    <n v="36603428.480959848"/>
    <n v="38484887.388820112"/>
    <n v="39226163.485542938"/>
    <n v="36246362.351483852"/>
    <n v="39774137.001863375"/>
    <n v="41511846.634527341"/>
    <n v="41154431.361673184"/>
    <n v="37997086.378010601"/>
    <n v="41836437.013764247"/>
    <n v="43642632.704959698"/>
    <n v="44513637.393678412"/>
    <n v="40776499.49717705"/>
    <n v="43750110.503618173"/>
    <n v="46035369.393049873"/>
    <n v="47352768.530957073"/>
    <n v="43481759.264576137"/>
    <n v="46333256.17999953"/>
    <n v="48205461.930352941"/>
    <n v="49735805.231144108"/>
    <n v="45522967.581520543"/>
    <n v="48608070.18716567"/>
    <n v="50646515.932859004"/>
    <n v="52331808.104977876"/>
    <n v="47950522.382090352"/>
    <n v="51069492.012784526"/>
    <n v="53295616.899671651"/>
    <n v="55078091.365794033"/>
    <n v="50350528.013177097"/>
    <n v="53686077.476444297"/>
    <n v="55977018.017834738"/>
    <n v="57945001.690302968"/>
    <n v="53017999.571623757"/>
    <n v="56411435.371901877"/>
    <n v="58969470.237571076"/>
    <n v="60951109.962693043"/>
    <n v="55833971.41959855"/>
    <n v="59340291.565908119"/>
    <n v="62270155.11803399"/>
    <n v="64084396.237714663"/>
    <n v="58685528.887186646"/>
    <n v="60370705.222904012"/>
    <n v="60039252.476535901"/>
    <n v="62536851.276131034"/>
    <n v="57360048.391255558"/>
  </r>
  <r>
    <s v="I SUMATERA"/>
    <x v="8"/>
    <x v="0"/>
    <n v="1480622.5318646014"/>
    <n v="1507065.1401869263"/>
    <n v="1560071.0165867163"/>
    <n v="1549932.6242270465"/>
    <n v="1554389.1073634657"/>
    <n v="1647539.7896817336"/>
    <n v="1702246.2342931274"/>
    <n v="1738625.1316105628"/>
    <n v="1753180.2343925564"/>
    <n v="1779914.9613508158"/>
    <n v="1771377.8114697463"/>
    <n v="1768414.3735363223"/>
    <n v="1797502.9995520373"/>
    <n v="1860864.5910000145"/>
    <n v="1921221.7945728018"/>
    <n v="1978070.937010874"/>
    <n v="2026698.1545847175"/>
    <n v="2071857.218168844"/>
    <n v="2091500.9159715958"/>
    <n v="2064285.7967489823"/>
    <n v="2098564.9834157513"/>
    <n v="2166613.0792413722"/>
    <n v="2226239.2387071843"/>
    <n v="2252090.503455732"/>
    <n v="2230684.9658172848"/>
    <n v="2262769.8005192205"/>
    <n v="2300654.1159801325"/>
    <n v="2329077.8894902668"/>
    <n v="2306843.2557622832"/>
    <n v="2221765.3173916256"/>
    <n v="2249475.4581731753"/>
    <n v="2317610.3353789262"/>
    <n v="2380429.0037126187"/>
    <n v="2417432.1488008215"/>
    <n v="2439977.5313515151"/>
    <n v="2351876.7086052778"/>
    <n v="2343004.2100103465"/>
    <n v="2511631.7859929679"/>
    <n v="2609470.6138452441"/>
    <n v="2399093.6999476273"/>
    <n v="2498732.1347364946"/>
    <n v="2655000.4719907702"/>
    <n v="2784206.2795448583"/>
    <n v="2745089.7023279048"/>
  </r>
  <r>
    <s v="I SUMATERA"/>
    <x v="8"/>
    <x v="1"/>
    <n v="1497608.3499330494"/>
    <n v="1527231.3095838176"/>
    <n v="1520903.4727913141"/>
    <n v="1531696.0666401405"/>
    <n v="1507740.4018707688"/>
    <n v="1575493.1881868094"/>
    <n v="1611719.8550743929"/>
    <n v="1568606.7481729053"/>
    <n v="1557374.4156267107"/>
    <n v="1574341.0988505427"/>
    <n v="1535639.3223638777"/>
    <n v="1602724.2792611204"/>
    <n v="1575071.8393969527"/>
    <n v="1596348.003512799"/>
    <n v="1521513.4535748274"/>
    <n v="1537303.4210682472"/>
    <n v="1535599.0095033646"/>
    <n v="1585042.4239012967"/>
    <n v="1597933.4273522764"/>
    <n v="1635477.2388173484"/>
    <n v="1619551.9686811469"/>
    <n v="1637186.5852154777"/>
    <n v="1603623.6521919116"/>
    <n v="1597727.4475665314"/>
    <n v="1579286.1508369534"/>
    <n v="1611801.2404149384"/>
    <n v="1638327.0139535735"/>
    <n v="1661148.5773681251"/>
    <n v="1669330.2310943094"/>
    <n v="1700899.8421849743"/>
    <n v="1667611.0895552384"/>
    <n v="1596910.5441650138"/>
    <n v="1572061.6909047479"/>
    <n v="1641105.7787647136"/>
    <n v="1691980.6723038126"/>
    <n v="1666325.3407734782"/>
    <n v="1698284.7614059909"/>
    <n v="1657431.6226786906"/>
    <n v="1653032.5517396752"/>
    <n v="1622626.0246776622"/>
    <n v="1556160.5143592278"/>
    <n v="1473361.3997071178"/>
    <n v="1505445.3428792986"/>
    <n v="1484555.9714806299"/>
  </r>
  <r>
    <s v="I SUMATERA"/>
    <x v="8"/>
    <x v="2"/>
    <n v="2229048.9304540576"/>
    <n v="2280725.0344143836"/>
    <n v="2316583.1740217293"/>
    <n v="2348310.6473082425"/>
    <n v="2307575.0666055852"/>
    <n v="2391753.9709398677"/>
    <n v="2437218.5670776465"/>
    <n v="2379209.7098090937"/>
    <n v="2356310.886881493"/>
    <n v="2424922.8328352929"/>
    <n v="2499985.0234281998"/>
    <n v="2523659.0475199553"/>
    <n v="2514045.1128049153"/>
    <n v="2531427.4796789153"/>
    <n v="2551001.0191064253"/>
    <n v="2546809.9723350401"/>
    <n v="2524764.3270886256"/>
    <n v="2564500.8437072625"/>
    <n v="2581836.4965818464"/>
    <n v="2599303.5608356963"/>
    <n v="2565773.7596818502"/>
    <n v="2607003.3603911968"/>
    <n v="2609227.0363343144"/>
    <n v="2618635.4534505904"/>
    <n v="2571274.1270971638"/>
    <n v="2638271.9110766631"/>
    <n v="2692538.5932127573"/>
    <n v="2778388.4584296774"/>
    <n v="2838895.916920627"/>
    <n v="2893067.3151845671"/>
    <n v="2799580.0861281143"/>
    <n v="2806136.6439173347"/>
    <n v="2823186.6938000186"/>
    <n v="2982337.4036788186"/>
    <n v="3076470.4538472961"/>
    <n v="2905742.0496989535"/>
    <n v="2884941.9725781763"/>
    <n v="2939878.9751979969"/>
    <n v="3051565.6059744251"/>
    <n v="3052468.4988494851"/>
    <n v="2799161.7630173713"/>
    <n v="2797301.1212908044"/>
    <n v="2758532.9462618865"/>
    <n v="2901601.4122645897"/>
  </r>
  <r>
    <s v="I SUMATERA"/>
    <x v="8"/>
    <x v="3"/>
    <n v="5597.4245231510322"/>
    <n v="6026.4005231694646"/>
    <n v="6084.6832969641355"/>
    <n v="6408.6461475599917"/>
    <n v="6487.106116207473"/>
    <n v="6808.8433012242758"/>
    <n v="6970.1022880365063"/>
    <n v="7038.357936986964"/>
    <n v="7104.9706376933354"/>
    <n v="7372.1502572787831"/>
    <n v="7816.838913343895"/>
    <n v="7793.0368797747306"/>
    <n v="7883.9848486296542"/>
    <n v="7792.1578098046011"/>
    <n v="7933.9047724717111"/>
    <n v="7922.2413457850853"/>
    <n v="7738.6198455348931"/>
    <n v="8029.7665983969155"/>
    <n v="9542.4788056018751"/>
    <n v="10311.843878125908"/>
    <n v="9558.8027347688476"/>
    <n v="9538.5065139572343"/>
    <n v="9560.6093361534804"/>
    <n v="10246.132946351918"/>
    <n v="10493.574919416576"/>
    <n v="10983.081129509437"/>
    <n v="11042.189265065153"/>
    <n v="11223.506673208616"/>
    <n v="11038.056554236442"/>
    <n v="11305.925506758835"/>
    <n v="11603.229240842036"/>
    <n v="11916.565402586399"/>
    <n v="11721.562390717387"/>
    <n v="12291.437579180725"/>
    <n v="12674.385259267077"/>
    <n v="12585.463833218409"/>
    <n v="12347.980771356319"/>
    <n v="13099.168869901336"/>
    <n v="13463.760091646574"/>
    <n v="13587.955734014207"/>
    <n v="13514.574615002392"/>
    <n v="13440.971990940237"/>
    <n v="13961.994130087302"/>
    <n v="14316.437726503664"/>
  </r>
  <r>
    <s v="I SUMATERA"/>
    <x v="8"/>
    <x v="4"/>
    <n v="1457.1655166147784"/>
    <n v="1511.9334664223049"/>
    <n v="1596.2312770263241"/>
    <n v="1594.3096725936316"/>
    <n v="1625.4023573366208"/>
    <n v="1623.1244613191707"/>
    <n v="1691.0581025832307"/>
    <n v="1701.5844665341706"/>
    <n v="1718.7948635793709"/>
    <n v="1750.6639291324911"/>
    <n v="1784.6084927692411"/>
    <n v="1767.8072800694513"/>
    <n v="1783.9975303591739"/>
    <n v="1820.9839167810287"/>
    <n v="1852.709342173657"/>
    <n v="1858.072935719249"/>
    <n v="1845.8468158022163"/>
    <n v="1885.7111080213924"/>
    <n v="1936.10917782816"/>
    <n v="2010.0956539496851"/>
    <n v="1977.0295804422128"/>
    <n v="2022.4209601971907"/>
    <n v="2038.1858212425777"/>
    <n v="2081.4916684546001"/>
    <n v="2148.0454475503016"/>
    <n v="2147.3089411266074"/>
    <n v="2125.3815506266246"/>
    <n v="2146.3117701796837"/>
    <n v="2288.5343897823286"/>
    <n v="2319.1441991505617"/>
    <n v="2393.3813352381367"/>
    <n v="2404.7259627671656"/>
    <n v="2333.9674616505067"/>
    <n v="2238.3951074854135"/>
    <n v="2151.0280009471594"/>
    <n v="2175.5300654363496"/>
    <n v="2151.5979074505804"/>
    <n v="2290.0042641220848"/>
    <n v="2409.2325112649119"/>
    <n v="2351.0082506885378"/>
    <n v="2431.2677427243498"/>
    <n v="2367.3356243474791"/>
    <n v="2414.4163078474567"/>
    <n v="2503.4109551969223"/>
  </r>
  <r>
    <s v="I SUMATERA"/>
    <x v="8"/>
    <x v="5"/>
    <n v="580087.57282183599"/>
    <n v="609763.90694829787"/>
    <n v="648387.67733330082"/>
    <n v="693615.69696417381"/>
    <n v="685326.96583837736"/>
    <n v="687293.06506216223"/>
    <n v="690903.76881837123"/>
    <n v="694743.08914378483"/>
    <n v="693933.64036609349"/>
    <n v="755422.89371362375"/>
    <n v="822893.03186174494"/>
    <n v="861552.57087172591"/>
    <n v="847280.64310367487"/>
    <n v="853430.23962757632"/>
    <n v="855408.69123434951"/>
    <n v="858620.21812954161"/>
    <n v="846745.61565886613"/>
    <n v="878829.26545928488"/>
    <n v="896064.91110642639"/>
    <n v="930739.07949206512"/>
    <n v="910926.04462971608"/>
    <n v="933325.42159238074"/>
    <n v="939307.22101507406"/>
    <n v="976567.25906466797"/>
    <n v="953996.21909033717"/>
    <n v="1005771.4154824048"/>
    <n v="1020704.9679372088"/>
    <n v="1041133.6318647482"/>
    <n v="1006103.3326656364"/>
    <n v="1039983.2222900131"/>
    <n v="1074926.6585589575"/>
    <n v="1127448.0635732398"/>
    <n v="1066636.5108866692"/>
    <n v="1101808.2226309869"/>
    <n v="1144765.5216149238"/>
    <n v="1179141.7152084222"/>
    <n v="1145390.4321769148"/>
    <n v="1183737.2881962"/>
    <n v="1222644.9318429099"/>
    <n v="1258016.7358875501"/>
    <n v="1200315.8591948459"/>
    <n v="1126606.4041227279"/>
    <n v="1156747.496335865"/>
    <n v="1216296.2759040208"/>
  </r>
  <r>
    <s v="I SUMATERA"/>
    <x v="8"/>
    <x v="6"/>
    <n v="1132066.5492544132"/>
    <n v="1157771.7452937565"/>
    <n v="1207967.6200574976"/>
    <n v="1222901.5596064981"/>
    <n v="1249166.8300832931"/>
    <n v="1278038.3404570934"/>
    <n v="1316836.5532988908"/>
    <n v="1318085.2626200782"/>
    <n v="1321711.9943989892"/>
    <n v="1370801.1958194063"/>
    <n v="1411837.190985383"/>
    <n v="1423786.5755188619"/>
    <n v="1428079.5367925048"/>
    <n v="1449701.4018023498"/>
    <n v="1480064.4956476439"/>
    <n v="1488766.259668947"/>
    <n v="1501839.8854914112"/>
    <n v="1536219.074063139"/>
    <n v="1544269.89927283"/>
    <n v="1557126.5799614561"/>
    <n v="1551179.7494509979"/>
    <n v="1589782.5608415606"/>
    <n v="1620527.9927071426"/>
    <n v="1640655.2005918375"/>
    <n v="1626538.6147356294"/>
    <n v="1675320.7526091137"/>
    <n v="1703097.5555170854"/>
    <n v="1722703.2679639978"/>
    <n v="1743146.8743928885"/>
    <n v="1815842.7506874704"/>
    <n v="1843789.302130657"/>
    <n v="1850477.8869589355"/>
    <n v="1828288.6609192411"/>
    <n v="1857414.3600231991"/>
    <n v="1901455.5889040576"/>
    <n v="1857688.236217191"/>
    <n v="1802244.1903281617"/>
    <n v="1939464.6598990464"/>
    <n v="1932920.195300271"/>
    <n v="1900947.4079669788"/>
    <n v="1830417.0297612757"/>
    <n v="1734967.8713994795"/>
    <n v="1789816.8557787391"/>
    <n v="1870309.8555158256"/>
  </r>
  <r>
    <s v="I SUMATERA"/>
    <x v="8"/>
    <x v="7"/>
    <n v="282468.83461793233"/>
    <n v="287078.59963932069"/>
    <n v="293912.37773816579"/>
    <n v="298516.47288754745"/>
    <n v="300335.73330809321"/>
    <n v="313382.397975286"/>
    <n v="330969.53948406782"/>
    <n v="328041.81440972572"/>
    <n v="334321.15799882764"/>
    <n v="342443.15876093693"/>
    <n v="350985.75949662289"/>
    <n v="357006.03241665656"/>
    <n v="357828.03814380302"/>
    <n v="366259.83269443602"/>
    <n v="380548.92569764412"/>
    <n v="380171.13701104239"/>
    <n v="374583.60798951931"/>
    <n v="391139.54928859981"/>
    <n v="403689.65205088729"/>
    <n v="401367.42055463721"/>
    <n v="395157.14823695621"/>
    <n v="416162.41867454059"/>
    <n v="424293.38308681082"/>
    <n v="426657.08115181699"/>
    <n v="432362.02129630768"/>
    <n v="441241.17744025239"/>
    <n v="437496.47315255791"/>
    <n v="441164.00902172027"/>
    <n v="447562.24582623906"/>
    <n v="471304.89628852491"/>
    <n v="482168.88583018369"/>
    <n v="491186.11328617111"/>
    <n v="482754.23068786302"/>
    <n v="501996.35055532464"/>
    <n v="515748.80879233207"/>
    <n v="520217.52181792958"/>
    <n v="506113.64780689776"/>
    <n v="507916.84671581007"/>
    <n v="505430.43434034282"/>
    <n v="545530.81899067736"/>
    <n v="500373.5514899785"/>
    <n v="354654.01802256785"/>
    <n v="396541.4834206535"/>
    <n v="473828.29434457206"/>
  </r>
  <r>
    <s v="I SUMATERA"/>
    <x v="8"/>
    <x v="8"/>
    <n v="173802.4377992659"/>
    <n v="181746.92095657179"/>
    <n v="191299.75936488819"/>
    <n v="195923.07069194055"/>
    <n v="197218.50121026993"/>
    <n v="199634.3416339824"/>
    <n v="204928.66404337023"/>
    <n v="206575.19166622346"/>
    <n v="210751.60858871246"/>
    <n v="217400.20075809155"/>
    <n v="218921.70107981193"/>
    <n v="223910.7709089093"/>
    <n v="226063.45895319196"/>
    <n v="232370.46632028537"/>
    <n v="235176.46015131762"/>
    <n v="237376.3573132169"/>
    <n v="241076.67331824944"/>
    <n v="250692.04805437833"/>
    <n v="253094.68009250195"/>
    <n v="255698.71589116851"/>
    <n v="254413.49337658205"/>
    <n v="259681.72203678102"/>
    <n v="256595.26191846482"/>
    <n v="264116.09062366956"/>
    <n v="261633.00029903161"/>
    <n v="269754.82236065081"/>
    <n v="274744.565470709"/>
    <n v="280335.58481969748"/>
    <n v="285682.71854269848"/>
    <n v="278421.09732486669"/>
    <n v="282683.40877888422"/>
    <n v="289740.27585636696"/>
    <n v="293358.91285564081"/>
    <n v="299781.60138959647"/>
    <n v="306261.34233226738"/>
    <n v="307633.21479511826"/>
    <n v="312733.02378048981"/>
    <n v="328917.11956377828"/>
    <n v="336299.87093011983"/>
    <n v="340757.19263863558"/>
    <n v="331309.79873008432"/>
    <n v="301049.82558840228"/>
    <n v="319406.85855493764"/>
    <n v="329822.19476368354"/>
  </r>
  <r>
    <s v="I SUMATERA"/>
    <x v="8"/>
    <x v="9"/>
    <n v="142102.87176033104"/>
    <n v="143301.86928289899"/>
    <n v="145849.60761164885"/>
    <n v="147033.74089631054"/>
    <n v="150730.33537936499"/>
    <n v="152763.94753822504"/>
    <n v="157904.79206598963"/>
    <n v="163802.45248983704"/>
    <n v="161191.33463890481"/>
    <n v="167536.20081884004"/>
    <n v="174248.7556482837"/>
    <n v="176248.91800737704"/>
    <n v="179019.10799232702"/>
    <n v="182245.29637332939"/>
    <n v="188957.11046556101"/>
    <n v="189931.766524365"/>
    <n v="189396.97123568002"/>
    <n v="195926.72416552779"/>
    <n v="200946.11833900205"/>
    <n v="204602.52457396712"/>
    <n v="204182.56181244348"/>
    <n v="211155.83547626852"/>
    <n v="213983.84565600014"/>
    <n v="219627.84910182608"/>
    <n v="224515.7944585509"/>
    <n v="232113.09611224482"/>
    <n v="235221.78689113748"/>
    <n v="235074.97060804424"/>
    <n v="238570.53542098586"/>
    <n v="248964.83845626956"/>
    <n v="253978.09635187901"/>
    <n v="261335.37734736915"/>
    <n v="267547.63544251723"/>
    <n v="273369.25533938"/>
    <n v="279260.03474883724"/>
    <n v="289765.79725608847"/>
    <n v="299582.03715924115"/>
    <n v="309472.1846979729"/>
    <n v="325361.63757464389"/>
    <n v="328171.68916477228"/>
    <n v="341456.85533099115"/>
    <n v="360362.82990947558"/>
    <n v="374595.14501066715"/>
    <n v="381388.42246302241"/>
  </r>
  <r>
    <s v="I SUMATERA"/>
    <x v="8"/>
    <x v="10"/>
    <n v="120191.5233641665"/>
    <n v="123584.03647883238"/>
    <n v="128960.60508348802"/>
    <n v="126904.98738235071"/>
    <n v="135506.60878055578"/>
    <n v="148554.52123810846"/>
    <n v="147373.01150410427"/>
    <n v="150065.26354752752"/>
    <n v="150373.26445387758"/>
    <n v="151226.96801783601"/>
    <n v="159737.29909996918"/>
    <n v="162890.35784085011"/>
    <n v="170496.92852863911"/>
    <n v="179600.60072823361"/>
    <n v="187349.59782751388"/>
    <n v="190888.2159464031"/>
    <n v="192772.72912485484"/>
    <n v="189058.20929938607"/>
    <n v="190676.74554375434"/>
    <n v="194137.80040203431"/>
    <n v="198594.75779384864"/>
    <n v="185561.21705576996"/>
    <n v="213622.46018794749"/>
    <n v="210142.50297782864"/>
    <n v="208968.79632998022"/>
    <n v="212873.32402860903"/>
    <n v="216772.77421926352"/>
    <n v="221365.8995896538"/>
    <n v="219354.84845125614"/>
    <n v="220488.91477366205"/>
    <n v="219588.72235173435"/>
    <n v="221840.35478759708"/>
    <n v="224976.84011026914"/>
    <n v="229378.49009489868"/>
    <n v="238483.19368461467"/>
    <n v="248188.11158802957"/>
    <n v="241342.47011488254"/>
    <n v="253920.18902083943"/>
    <n v="245636.0294539897"/>
    <n v="246901.65662484779"/>
    <n v="232762.42795313799"/>
    <n v="219933.47171894036"/>
    <n v="232992.23149298175"/>
    <n v="235751.29743936201"/>
  </r>
  <r>
    <s v="I SUMATERA"/>
    <x v="8"/>
    <x v="11"/>
    <n v="239221.75644878412"/>
    <n v="243526.39025444092"/>
    <n v="249326.69630136192"/>
    <n v="255010.15699541286"/>
    <n v="260875.47435926599"/>
    <n v="270507.65200738492"/>
    <n v="280043.99952555494"/>
    <n v="286976.48791731097"/>
    <n v="296243.16935716488"/>
    <n v="303280.22982740612"/>
    <n v="306545.76570140489"/>
    <n v="309593.30078044487"/>
    <n v="313404.75856202701"/>
    <n v="321695.67739779601"/>
    <n v="336653.78488662699"/>
    <n v="340882.90465477196"/>
    <n v="344356.93144611968"/>
    <n v="353244.7301517679"/>
    <n v="350459.75343952846"/>
    <n v="355867.36902717041"/>
    <n v="353611.27827738482"/>
    <n v="361317.75628815946"/>
    <n v="357389.33697601734"/>
    <n v="369640.76076257468"/>
    <n v="363691.6923462933"/>
    <n v="372441.45957631018"/>
    <n v="376488.95504600054"/>
    <n v="382007.26204413793"/>
    <n v="388155.47792310733"/>
    <n v="382431.71358470491"/>
    <n v="387886.05790508376"/>
    <n v="413680.4807557718"/>
    <n v="418554.05049955554"/>
    <n v="423735.56966649828"/>
    <n v="427963.77957253845"/>
    <n v="432191.47630968707"/>
    <n v="420417.17881956068"/>
    <n v="424747.09601960547"/>
    <n v="433510.09058474679"/>
    <n v="446897.31429120793"/>
    <n v="451388.67147038417"/>
    <n v="434514.74525454373"/>
    <n v="453617.72319211304"/>
    <n v="465642.22635178198"/>
  </r>
  <r>
    <s v="I SUMATERA"/>
    <x v="8"/>
    <x v="12"/>
    <n v="20416.813192210178"/>
    <n v="20871.650655098736"/>
    <n v="21797.596604447153"/>
    <n v="22348.637840218344"/>
    <n v="22412.07772591395"/>
    <n v="23240.504305857106"/>
    <n v="24189.290321202359"/>
    <n v="24035.613721393485"/>
    <n v="24528.320022273823"/>
    <n v="25185.178690932855"/>
    <n v="25698.247403587004"/>
    <n v="25811.240840264716"/>
    <n v="26028.524221799998"/>
    <n v="26945.070429688025"/>
    <n v="27600.907336293185"/>
    <n v="27535.988962194304"/>
    <n v="28108.514825711038"/>
    <n v="28948.650225336714"/>
    <n v="29427.287006400431"/>
    <n v="29207.398961066854"/>
    <n v="29610.919895311203"/>
    <n v="30427.031191275888"/>
    <n v="30308.949417865726"/>
    <n v="29994.838071945513"/>
    <n v="29876.758397937363"/>
    <n v="30337.513745902903"/>
    <n v="30127.484804585114"/>
    <n v="30076.76902343753"/>
    <n v="30160.506421897284"/>
    <n v="31678.431252758633"/>
    <n v="32813.311052388715"/>
    <n v="32809.34061486298"/>
    <n v="32248.847247360965"/>
    <n v="34046.889271125023"/>
    <n v="35584.506015899569"/>
    <n v="34065.441809878452"/>
    <n v="33033.418449725912"/>
    <n v="34356.376592710658"/>
    <n v="35751.53043151056"/>
    <n v="34477.402323098446"/>
    <n v="31055.324959001227"/>
    <n v="26604.729167386784"/>
    <n v="29073.789370165709"/>
    <n v="31943.910450487969"/>
  </r>
  <r>
    <s v="I SUMATERA"/>
    <x v="8"/>
    <x v="13"/>
    <n v="383190.51686054905"/>
    <n v="401056.40782679751"/>
    <n v="399753.40123856609"/>
    <n v="413080.63367246761"/>
    <n v="422189.68888030405"/>
    <n v="440240.62767661212"/>
    <n v="453500.62016168912"/>
    <n v="462073.55715809006"/>
    <n v="460286.78811574704"/>
    <n v="466692.74592057121"/>
    <n v="471546.84005631017"/>
    <n v="474489.32837492519"/>
    <n v="472915.93233918748"/>
    <n v="495006.25831240154"/>
    <n v="514882.79825132451"/>
    <n v="531611.5956302135"/>
    <n v="519727.47714175581"/>
    <n v="528311.63328775694"/>
    <n v="542822.2495668669"/>
    <n v="558979.78534548462"/>
    <n v="546153.65074986359"/>
    <n v="573954.97015944414"/>
    <n v="595929.29603457218"/>
    <n v="621057.22492867033"/>
    <n v="597450.60383560986"/>
    <n v="623898.46622527647"/>
    <n v="614641.44193697523"/>
    <n v="642751.64349112043"/>
    <n v="605481.6287295674"/>
    <n v="659127.98133875092"/>
    <n v="646695.45410392794"/>
    <n v="692868.12603692745"/>
    <n v="664843.96563994081"/>
    <n v="723036.59142863331"/>
    <n v="724293.03921511385"/>
    <n v="731453.44695516163"/>
    <n v="700363.58284782665"/>
    <n v="794388.42705559428"/>
    <n v="772965.66962246876"/>
    <n v="804962.11091078306"/>
    <n v="727809.13336921041"/>
    <n v="759664.42294977198"/>
    <n v="716847.88880089065"/>
    <n v="768615.91128459258"/>
  </r>
  <r>
    <s v="I SUMATERA"/>
    <x v="8"/>
    <x v="14"/>
    <n v="167530.41524369197"/>
    <n v="176130.40985351533"/>
    <n v="179928.48254816575"/>
    <n v="182530.92024638294"/>
    <n v="182027.65061386404"/>
    <n v="187078.84585914304"/>
    <n v="192240.69057907557"/>
    <n v="194161.34323562906"/>
    <n v="195466.72161287206"/>
    <n v="204293.25930855508"/>
    <n v="210044.96206335913"/>
    <n v="211900.98512620412"/>
    <n v="214335.2039131441"/>
    <n v="222519.48640210956"/>
    <n v="231136.55956010657"/>
    <n v="235750.26532402023"/>
    <n v="232345.88568898823"/>
    <n v="239500.45926138465"/>
    <n v="244171.21831459747"/>
    <n v="248905.21985441443"/>
    <n v="254988.40228574476"/>
    <n v="262182.1255422245"/>
    <n v="266113.37647466414"/>
    <n v="275717.7859515606"/>
    <n v="277351.48412181437"/>
    <n v="282124.19710109336"/>
    <n v="284450.26063199469"/>
    <n v="295365.90238567995"/>
    <n v="290987.11904068437"/>
    <n v="292110.96736958402"/>
    <n v="297017.71102730255"/>
    <n v="303135.92856675613"/>
    <n v="315411.87482151424"/>
    <n v="318745.16728215816"/>
    <n v="322902.13502092031"/>
    <n v="332101.27911059675"/>
    <n v="317619.34911039309"/>
    <n v="341408.23820929503"/>
    <n v="356361.97373005538"/>
    <n v="365101.49167491286"/>
    <n v="347294.52658638934"/>
    <n v="344440.38693109545"/>
    <n v="381382.79164791887"/>
    <n v="296254.30326171767"/>
  </r>
  <r>
    <s v="I SUMATERA"/>
    <x v="8"/>
    <x v="15"/>
    <n v="86743.585846847316"/>
    <n v="89175.038531642422"/>
    <n v="92061.28325085761"/>
    <n v="92445.069694577265"/>
    <n v="95823.228393907892"/>
    <n v="98451.685920572432"/>
    <n v="100866.53822310235"/>
    <n v="102357.47297436914"/>
    <n v="105020.06925011105"/>
    <n v="109383.98967675705"/>
    <n v="113613.10793202608"/>
    <n v="114932.20225630306"/>
    <n v="114754.09665283785"/>
    <n v="116640.83325429105"/>
    <n v="121046.52618762011"/>
    <n v="122881.27182261205"/>
    <n v="120774.01350232403"/>
    <n v="123804.28250213395"/>
    <n v="126695.96511191053"/>
    <n v="129276.20722413308"/>
    <n v="130700.74635991077"/>
    <n v="133774.02471394077"/>
    <n v="134864.40485160158"/>
    <n v="134510.49761551875"/>
    <n v="133146.48443022952"/>
    <n v="140114.42537773546"/>
    <n v="138873.18433787848"/>
    <n v="147309.79164715609"/>
    <n v="149117.29169073238"/>
    <n v="150942.15842853335"/>
    <n v="150378.8474829605"/>
    <n v="154764.11024917796"/>
    <n v="149959.42032495601"/>
    <n v="157019.40494456151"/>
    <n v="160503.03488826024"/>
    <n v="165273.26483820015"/>
    <n v="163666.28406176387"/>
    <n v="170422.55996791139"/>
    <n v="180141.32175196393"/>
    <n v="182913.16878359637"/>
    <n v="188843.80554613416"/>
    <n v="157507.57316483927"/>
    <n v="167295.26223841831"/>
    <n v="191125.43121840499"/>
  </r>
  <r>
    <s v="I SUMATERA"/>
    <x v="8"/>
    <x v="16"/>
    <n v="50500.948744813977"/>
    <n v="51783.145655422581"/>
    <n v="53712.592269102068"/>
    <n v="54446.48182790698"/>
    <n v="54613.935325605817"/>
    <n v="55831.541728222597"/>
    <n v="57367.447437797826"/>
    <n v="58639.984287876832"/>
    <n v="59932.689232411023"/>
    <n v="60593.236926808357"/>
    <n v="61653.980159970903"/>
    <n v="62084.028413100787"/>
    <n v="62726.637160222279"/>
    <n v="64251.701297402273"/>
    <n v="66242.509011396323"/>
    <n v="67744.331357921852"/>
    <n v="68618.710488872326"/>
    <n v="70038.511096801318"/>
    <n v="71200.928500203008"/>
    <n v="71851.976974241741"/>
    <n v="72515.065613040031"/>
    <n v="75591.462336017488"/>
    <n v="77057.622286775382"/>
    <n v="79413.133695314318"/>
    <n v="78636.716387104156"/>
    <n v="82517.346902765406"/>
    <n v="85400.379465800215"/>
    <n v="87854.80500445739"/>
    <n v="87983.941814886872"/>
    <n v="84787.052933777246"/>
    <n v="89114.987656670593"/>
    <n v="93040.024844644184"/>
    <n v="91272.515541193672"/>
    <n v="94696.57533351492"/>
    <n v="96710.014645151736"/>
    <n v="98405.804116712941"/>
    <n v="101388.64875478824"/>
    <n v="105623.44001255257"/>
    <n v="102369.60570817936"/>
    <n v="112952.23006445482"/>
    <n v="108275.55586173051"/>
    <n v="87252.549534795151"/>
    <n v="94163.345008619843"/>
    <n v="106038.01970223911"/>
  </r>
  <r>
    <s v="I SUMATERA"/>
    <x v="8"/>
    <x v="17"/>
    <n v="8592658.2282463163"/>
    <n v="8808349.9395513162"/>
    <n v="9018196.2773752399"/>
    <n v="9142699.7227013707"/>
    <n v="9134044.1142121796"/>
    <n v="9478236.3879736029"/>
    <n v="9716970.7322990019"/>
    <n v="9684739.06516793"/>
    <n v="9689450.0604380183"/>
    <n v="9962560.9654628281"/>
    <n v="10144330.246156411"/>
    <n v="10308564.855832865"/>
    <n v="10309220.800496254"/>
    <n v="10508920.080558214"/>
    <n v="10628591.247626098"/>
    <n v="10744124.957040913"/>
    <n v="10756992.973750396"/>
    <n v="11017029.100339318"/>
    <n v="11136268.836234055"/>
    <n v="11249148.614195943"/>
    <n v="11197460.362575758"/>
    <n v="11455280.498230565"/>
    <n v="11580681.873003744"/>
    <n v="11728881.25362489"/>
    <n v="11582055.049847193"/>
    <n v="11894481.339043817"/>
    <n v="12062707.123373352"/>
    <n v="12309128.281195307"/>
    <n v="12320702.515641818"/>
    <n v="12505441.56919599"/>
    <n v="12491704.687663238"/>
    <n v="12667304.897704449"/>
    <n v="12625586.383246476"/>
    <n v="13070433.641890896"/>
    <n v="13377185.070197754"/>
    <n v="13134830.402999381"/>
    <n v="12984624.786083968"/>
    <n v="13518705.982954998"/>
    <n v="13779335.05543346"/>
    <n v="13657756.406780992"/>
    <n v="13161302.794723986"/>
    <n v="12849030.128368005"/>
    <n v="13177041.849975949"/>
    <n v="13515083.077454537"/>
  </r>
  <r>
    <s v="I SUMATERA"/>
    <x v="9"/>
    <x v="0"/>
    <n v="1038146.1865723984"/>
    <n v="1099967.0973075228"/>
    <n v="1161289.7957234557"/>
    <n v="1207157.7617781579"/>
    <n v="1136816.2547873054"/>
    <n v="1187450.3178043854"/>
    <n v="1181117.2026735558"/>
    <n v="1178089.8042225654"/>
    <n v="1110709.8847821816"/>
    <n v="1120899.0475721192"/>
    <n v="1272970.9487419685"/>
    <n v="1289589.9916905987"/>
    <n v="1217856.1746949148"/>
    <n v="1219354.5981498864"/>
    <n v="1267906.0938057182"/>
    <n v="1294891.7357564806"/>
    <n v="1307842.7169141108"/>
    <n v="1331358.6928577761"/>
    <n v="1364930.1484682173"/>
    <n v="1374015.3274078153"/>
    <n v="1374616.0250061848"/>
    <n v="1411672.789223999"/>
    <n v="1447315.1705940778"/>
    <n v="1455611.6506129908"/>
    <n v="1449627.3829977824"/>
    <n v="1490722.8226359391"/>
    <n v="1589163.4783222515"/>
    <n v="1488899.9176861879"/>
    <n v="1464074.9838928203"/>
    <n v="1485103.2116851888"/>
    <n v="1484766.3426385939"/>
    <n v="1511670.0187094545"/>
    <n v="1418690.6948401232"/>
    <n v="1463006.3553764164"/>
    <n v="1409382.4501755487"/>
    <n v="1466702.7019193866"/>
    <n v="1462959.572048475"/>
    <n v="1404592.8775990745"/>
    <n v="1424790.5159964603"/>
    <n v="1425383.3038784808"/>
    <n v="1486690.7952146656"/>
    <n v="1318115.9973153304"/>
    <n v="1330777.4481713215"/>
    <n v="1331194.3232626142"/>
  </r>
  <r>
    <s v="I SUMATERA"/>
    <x v="9"/>
    <x v="1"/>
    <n v="4975696.352484284"/>
    <n v="4983160.3164425865"/>
    <n v="4930759.7780890539"/>
    <n v="4965244.8853078512"/>
    <n v="4960400.8605882172"/>
    <n v="4902139.5133383116"/>
    <n v="5170184.0212245341"/>
    <n v="5347507.8526304075"/>
    <n v="5346585.0482927402"/>
    <n v="5253129.2878602091"/>
    <n v="5363009.2010854091"/>
    <n v="5450699.6141751921"/>
    <n v="5521731.0133798225"/>
    <n v="5513729.9040140118"/>
    <n v="5516067.6885144012"/>
    <n v="5559527.0492965439"/>
    <n v="5361417.5223641982"/>
    <n v="5789629.7452748306"/>
    <n v="5944513.4688383164"/>
    <n v="6175216.1719690049"/>
    <n v="6265751.2013724586"/>
    <n v="6188840.8758754767"/>
    <n v="6407663.5533818034"/>
    <n v="6555070.9729354978"/>
    <n v="6601353.770501568"/>
    <n v="6644884.8575783446"/>
    <n v="6880187.3141918592"/>
    <n v="6756763.1490371767"/>
    <n v="6230219.5949300807"/>
    <n v="6544032.8326293947"/>
    <n v="6429999.4981656764"/>
    <n v="6444574.8973708851"/>
    <n v="6456256.6447120877"/>
    <n v="6345937.2548133451"/>
    <n v="6264157.0487938412"/>
    <n v="6929006.9028439913"/>
    <n v="7105807.5218345225"/>
    <n v="5855409.9725963473"/>
    <n v="5969508.6119797528"/>
    <n v="7106916.9306623582"/>
    <n v="7037631.3581865365"/>
    <n v="5623973.2409704011"/>
    <n v="5864650.4620980369"/>
    <n v="6424789.4776771776"/>
  </r>
  <r>
    <s v="I SUMATERA"/>
    <x v="9"/>
    <x v="2"/>
    <n v="10382695.953695931"/>
    <n v="10356579.225165343"/>
    <n v="10540144.508227043"/>
    <n v="10911967.630139414"/>
    <n v="10816928.89565672"/>
    <n v="11500972.374172382"/>
    <n v="11337213.630167169"/>
    <n v="11828427.054662859"/>
    <n v="11768269.88450129"/>
    <n v="12094520.464060588"/>
    <n v="12393626.133263154"/>
    <n v="12899134.493561657"/>
    <n v="12985339.402041905"/>
    <n v="13136427.390737023"/>
    <n v="13365945.971283203"/>
    <n v="13685989.881243998"/>
    <n v="13715937.462248363"/>
    <n v="13999376.104841523"/>
    <n v="14127234.18081989"/>
    <n v="14495493.110025372"/>
    <n v="14540056.168268083"/>
    <n v="14944052.711700603"/>
    <n v="14945474.441662505"/>
    <n v="15068604.122776929"/>
    <n v="15154356.507218705"/>
    <n v="15368513.182751194"/>
    <n v="15572448.800693382"/>
    <n v="15402542.569323279"/>
    <n v="15112531.824252937"/>
    <n v="15295962.242206881"/>
    <n v="16015944.623220773"/>
    <n v="16011836.514595252"/>
    <n v="15783559.582761137"/>
    <n v="15872294.107928928"/>
    <n v="16581574.302655641"/>
    <n v="16780616.525948282"/>
    <n v="16624617.962265352"/>
    <n v="17096028.580358949"/>
    <n v="17881735.489960924"/>
    <n v="17477426.091528974"/>
    <n v="17337598.756710157"/>
    <n v="17325376.093797941"/>
    <n v="18048763.884665567"/>
    <n v="18614053.166394971"/>
  </r>
  <r>
    <s v="I SUMATERA"/>
    <x v="9"/>
    <x v="3"/>
    <n v="238215.64321638012"/>
    <n v="236322.69379686136"/>
    <n v="233287.36322166963"/>
    <n v="245514.97341684109"/>
    <n v="251246.91450052406"/>
    <n v="260945.32424373634"/>
    <n v="265681.74442775664"/>
    <n v="273958.39409686968"/>
    <n v="275454.71704841388"/>
    <n v="284728.67097522347"/>
    <n v="281631.41355605162"/>
    <n v="285739.52169966168"/>
    <n v="298152.2448696912"/>
    <n v="298350.19358093472"/>
    <n v="300672.16525725764"/>
    <n v="311999.15382092027"/>
    <n v="316801.77092589391"/>
    <n v="325294.87344851054"/>
    <n v="333374.1409583278"/>
    <n v="350749.75565947662"/>
    <n v="349497.66076248745"/>
    <n v="337784.33455600147"/>
    <n v="341322.51648864767"/>
    <n v="371910.98588845279"/>
    <n v="377595.89207649796"/>
    <n v="384001.90978083899"/>
    <n v="372905.70600714732"/>
    <n v="388605.64856041013"/>
    <n v="386555.14754946937"/>
    <n v="398589.68437650579"/>
    <n v="408506.70847915683"/>
    <n v="428048.67471121211"/>
    <n v="396315.34484919591"/>
    <n v="405816.81722677662"/>
    <n v="411640.95222704462"/>
    <n v="386510.99068606913"/>
    <n v="396368.67049968458"/>
    <n v="407743.3949300216"/>
    <n v="421258.40790228668"/>
    <n v="427680.14557091403"/>
    <n v="403963.65921061451"/>
    <n v="387318.53032028646"/>
    <n v="390027.90548848268"/>
    <n v="399347.13919191761"/>
  </r>
  <r>
    <s v="I SUMATERA"/>
    <x v="9"/>
    <x v="4"/>
    <n v="38156.669964136534"/>
    <n v="38421.770736114158"/>
    <n v="38449.50036889824"/>
    <n v="40580.030361089164"/>
    <n v="41421.965975464162"/>
    <n v="41629.432233494175"/>
    <n v="42256.348724753567"/>
    <n v="43000.959991787866"/>
    <n v="43049.691871179282"/>
    <n v="43939.537615841567"/>
    <n v="44642.694356455038"/>
    <n v="45283.860687184555"/>
    <n v="45635.921668204537"/>
    <n v="45942.139565469042"/>
    <n v="46097.624041393108"/>
    <n v="46354.87712677729"/>
    <n v="46458.654590973856"/>
    <n v="46424.611295429866"/>
    <n v="47289.216179321054"/>
    <n v="47592.467676074273"/>
    <n v="47943.853221861697"/>
    <n v="48054.866672231379"/>
    <n v="48398.836877214831"/>
    <n v="48710.321337207817"/>
    <n v="48960.472559200869"/>
    <n v="50046.675519076722"/>
    <n v="51357.136817163519"/>
    <n v="52892.975241795953"/>
    <n v="53187.159805383504"/>
    <n v="55773.791201927699"/>
    <n v="57537.172497204199"/>
    <n v="56157.287568699081"/>
    <n v="56464.690726547436"/>
    <n v="57318.339217013636"/>
    <n v="56224.990088517341"/>
    <n v="55021.864713298848"/>
    <n v="54279.986203589855"/>
    <n v="60450.190946664829"/>
    <n v="60460.236489581774"/>
    <n v="49711.903978219656"/>
    <n v="54364.103144225999"/>
    <n v="53757.814120779483"/>
    <n v="56985.375113504997"/>
    <n v="53547.487421914004"/>
  </r>
  <r>
    <s v="I SUMATERA"/>
    <x v="9"/>
    <x v="5"/>
    <n v="4438146.8133990094"/>
    <n v="4451246.0929582547"/>
    <n v="4477184.1345612528"/>
    <n v="4584133.6594717987"/>
    <n v="4655781.2215540437"/>
    <n v="4822349.2757409643"/>
    <n v="4923373.9623170272"/>
    <n v="5041978.9476441871"/>
    <n v="5171053.8605792448"/>
    <n v="5373612.1229977291"/>
    <n v="5429664.0440439107"/>
    <n v="5668500.7806126717"/>
    <n v="5669766.4294138765"/>
    <n v="5773058.2344663562"/>
    <n v="6034139.8061859664"/>
    <n v="6325399.354908389"/>
    <n v="6318814.8187383292"/>
    <n v="6384976.8467052188"/>
    <n v="6546032.0578283612"/>
    <n v="6705003.649809313"/>
    <n v="6704544.8540266575"/>
    <n v="6702111.451903983"/>
    <n v="6697878.0043333704"/>
    <n v="6767413.7453738013"/>
    <n v="6684000.0923793484"/>
    <n v="7009371.8424926503"/>
    <n v="6955140.6830831897"/>
    <n v="7425420.0679361299"/>
    <n v="7280677.6207658239"/>
    <n v="7005337.23665829"/>
    <n v="7344348.6784510398"/>
    <n v="7412399.0879170364"/>
    <n v="7650831.0394977909"/>
    <n v="7665597.1434040209"/>
    <n v="8019200.9376021344"/>
    <n v="8010202.5520573165"/>
    <n v="7824365.8528495869"/>
    <n v="8465626.330905119"/>
    <n v="8467489.1932942159"/>
    <n v="9167177.6480153687"/>
    <n v="8192099.0853478862"/>
    <n v="7499502.1218282199"/>
    <n v="7740238.1855758438"/>
    <n v="8320327.5472011156"/>
  </r>
  <r>
    <s v="I SUMATERA"/>
    <x v="9"/>
    <x v="6"/>
    <n v="1900383.5076501262"/>
    <n v="1972961.0216103084"/>
    <n v="1982430.4752958189"/>
    <n v="2061945.6427173852"/>
    <n v="2071387.4846659312"/>
    <n v="2119869.4921694361"/>
    <n v="2125903.9727522782"/>
    <n v="2164556.581947064"/>
    <n v="2190325.5661873864"/>
    <n v="2256082.4328003735"/>
    <n v="2295577.7700349698"/>
    <n v="2325605.4241842916"/>
    <n v="2418416.3803231148"/>
    <n v="2450115.5397975221"/>
    <n v="2507166.284166161"/>
    <n v="2580015.7730880631"/>
    <n v="2634593.5339453667"/>
    <n v="2661030.1458009174"/>
    <n v="2734183.2512702267"/>
    <n v="2773195.5821228279"/>
    <n v="2840100.7668997957"/>
    <n v="2879236.7252915842"/>
    <n v="2968217.9744559927"/>
    <n v="3051045.7430771161"/>
    <n v="3093139.4096623743"/>
    <n v="3160604.5239277896"/>
    <n v="3215715.1611621501"/>
    <n v="3389089.9818665618"/>
    <n v="3350957.5617830697"/>
    <n v="3380502.1683489801"/>
    <n v="3444231.0040313285"/>
    <n v="3489340.6959701544"/>
    <n v="3546705.094052"/>
    <n v="3602112.7388475179"/>
    <n v="3625931.2063241829"/>
    <n v="3748756.5044202078"/>
    <n v="3712881.3584682029"/>
    <n v="3917264.4374514408"/>
    <n v="3977581.866760578"/>
    <n v="3801152.3444611449"/>
    <n v="3742939.2910332042"/>
    <n v="3485056.2912612222"/>
    <n v="3138485.2008724282"/>
    <n v="3083125.8015815662"/>
  </r>
  <r>
    <s v="I SUMATERA"/>
    <x v="9"/>
    <x v="7"/>
    <n v="720533.25473133696"/>
    <n v="730712.66117256589"/>
    <n v="737885.59677685529"/>
    <n v="764410.81108927552"/>
    <n v="779117.24101065251"/>
    <n v="801648.73355843558"/>
    <n v="820538.06289434712"/>
    <n v="825528.59015037504"/>
    <n v="830713.9202170131"/>
    <n v="850609.02747030219"/>
    <n v="876708.10697817523"/>
    <n v="898007.68180346454"/>
    <n v="911333.42743459879"/>
    <n v="921513.22336072195"/>
    <n v="936199.1019479034"/>
    <n v="948709.77229750133"/>
    <n v="963736.38047885033"/>
    <n v="969816.83521694422"/>
    <n v="999865.48907799635"/>
    <n v="1006398.3794992479"/>
    <n v="1019765.3230771543"/>
    <n v="1027865.7728473037"/>
    <n v="1048124.8699318218"/>
    <n v="1065366.8374762463"/>
    <n v="1074023.8766054334"/>
    <n v="1089645.1933691888"/>
    <n v="1115568.0561868246"/>
    <n v="1134575.7704409803"/>
    <n v="1125172.7788480045"/>
    <n v="1175715.3655177194"/>
    <n v="1183660.497235659"/>
    <n v="1169943.2544358158"/>
    <n v="1118533.7111956442"/>
    <n v="1280074.2643633585"/>
    <n v="1172456.0540531774"/>
    <n v="1125707.8237888778"/>
    <n v="967946.25268141623"/>
    <n v="1111277.8615355878"/>
    <n v="1099596.0814227653"/>
    <n v="1101332.0677451179"/>
    <n v="898112.31694037654"/>
    <n v="413641.72966734465"/>
    <n v="595147.43732524139"/>
    <n v="651552.65063045651"/>
  </r>
  <r>
    <s v="I SUMATERA"/>
    <x v="9"/>
    <x v="8"/>
    <n v="505413.86726728431"/>
    <n v="515673.36802977225"/>
    <n v="521442.95687172958"/>
    <n v="550107.45808164077"/>
    <n v="550767.56423851836"/>
    <n v="561806.12609501998"/>
    <n v="571227.28671224241"/>
    <n v="593618.0622662867"/>
    <n v="599061.35306971869"/>
    <n v="605957.54107094614"/>
    <n v="622948.28982932249"/>
    <n v="646864.04613697261"/>
    <n v="648484.56374394498"/>
    <n v="654575.95925842342"/>
    <n v="671137.28244610783"/>
    <n v="691634.41674761847"/>
    <n v="696590.17542009661"/>
    <n v="701597.16847486701"/>
    <n v="721152.95968856802"/>
    <n v="723571.39299255796"/>
    <n v="735270.12086405"/>
    <n v="744943.52577278297"/>
    <n v="757328.60620473279"/>
    <n v="765383.77399314404"/>
    <n v="757673.9525785133"/>
    <n v="768873.16841212846"/>
    <n v="795604.65427825239"/>
    <n v="836988.91212724079"/>
    <n v="804633.35644519306"/>
    <n v="831356.45331586071"/>
    <n v="887901.7163141768"/>
    <n v="1012123.9661243402"/>
    <n v="942902.03382858215"/>
    <n v="1010983.4026313154"/>
    <n v="951263.932971264"/>
    <n v="990450.33235113742"/>
    <n v="931968.14704927965"/>
    <n v="1085279.5513450119"/>
    <n v="1116875.1332433629"/>
    <n v="1149215.4242526684"/>
    <n v="749356.10311757796"/>
    <n v="462707.18600458687"/>
    <n v="628302.09297321085"/>
    <n v="686543.33985785721"/>
  </r>
  <r>
    <s v="I SUMATERA"/>
    <x v="9"/>
    <x v="9"/>
    <n v="560516.37878751755"/>
    <n v="567738.96878618945"/>
    <n v="573966.40186086134"/>
    <n v="595168.43787775701"/>
    <n v="613353.6644076379"/>
    <n v="618208.12687215931"/>
    <n v="633135.05930822156"/>
    <n v="658575.57560956222"/>
    <n v="650789.18488005607"/>
    <n v="661948.21389425942"/>
    <n v="683329.17052635259"/>
    <n v="704250.03332928871"/>
    <n v="710377.07437859895"/>
    <n v="711073.05887165805"/>
    <n v="715501.03068456706"/>
    <n v="737524.14986968681"/>
    <n v="739974.86499971198"/>
    <n v="760190.85807287006"/>
    <n v="781112.81928740581"/>
    <n v="795475.41158228833"/>
    <n v="798023.27787015098"/>
    <n v="801079.51722784503"/>
    <n v="811934.68919460499"/>
    <n v="819663.33032079705"/>
    <n v="840928.13531654002"/>
    <n v="850463.27455843601"/>
    <n v="866446.88502650999"/>
    <n v="911776.87350425124"/>
    <n v="907419.42690879805"/>
    <n v="913433.88422414626"/>
    <n v="943559.21206183417"/>
    <n v="971969.47014515416"/>
    <n v="978376.34011804475"/>
    <n v="995938.98767934751"/>
    <n v="1021836.9088384323"/>
    <n v="1140582.8992877463"/>
    <n v="1144848.4509884035"/>
    <n v="1160347.8414461182"/>
    <n v="1160462.8493052968"/>
    <n v="1160849.7408413198"/>
    <n v="1208739.281880466"/>
    <n v="1359605.3766590743"/>
    <n v="1386377.9342626352"/>
    <n v="1437669.9086506926"/>
  </r>
  <r>
    <s v="I SUMATERA"/>
    <x v="9"/>
    <x v="10"/>
    <n v="716269.00336171978"/>
    <n v="711974.57046568894"/>
    <n v="718758.01526609645"/>
    <n v="739951.07001466607"/>
    <n v="800739.18975262786"/>
    <n v="824973.14882341365"/>
    <n v="839868.64399085811"/>
    <n v="852957.69001026277"/>
    <n v="857358.14017588808"/>
    <n v="884332.97789891192"/>
    <n v="903530.35033961316"/>
    <n v="890904.53130359342"/>
    <n v="896302.52468950709"/>
    <n v="936959.45847045537"/>
    <n v="928941.52630487818"/>
    <n v="988409.55951584165"/>
    <n v="989748.02519014734"/>
    <n v="988219.75938383839"/>
    <n v="988859.69003883412"/>
    <n v="1001041.3705152004"/>
    <n v="1005618.1783829129"/>
    <n v="993613.58895143238"/>
    <n v="1040211.5063838083"/>
    <n v="1066078.2670187578"/>
    <n v="1087637.7729809822"/>
    <n v="1073277.6803494648"/>
    <n v="1074202.0397297547"/>
    <n v="1099914.988771233"/>
    <n v="1086417.7769965688"/>
    <n v="1107461.2431397054"/>
    <n v="1119709.4422408326"/>
    <n v="1152940.2950657564"/>
    <n v="1162523.5936978192"/>
    <n v="1169629.5626072201"/>
    <n v="1182356.4474434755"/>
    <n v="1209597.3169955828"/>
    <n v="1217941.0458845827"/>
    <n v="1230435.0366847222"/>
    <n v="1267643.9056301443"/>
    <n v="1235651.6870035555"/>
    <n v="1203119.2315337569"/>
    <n v="1170599.2813691767"/>
    <n v="1203365.3657441423"/>
    <n v="1221207.1175049334"/>
  </r>
  <r>
    <s v="I SUMATERA"/>
    <x v="9"/>
    <x v="11"/>
    <n v="430556.07931085199"/>
    <n v="437898.33398248832"/>
    <n v="443980.68435646256"/>
    <n v="461202.76208864397"/>
    <n v="462203.61488825164"/>
    <n v="471778.74894545082"/>
    <n v="478558.87549900915"/>
    <n v="490559.12686525716"/>
    <n v="489777.18762370746"/>
    <n v="490892.1552248972"/>
    <n v="502403.22134682297"/>
    <n v="514038.51445793716"/>
    <n v="519964.80476619647"/>
    <n v="522290.63091512804"/>
    <n v="531396.72413405217"/>
    <n v="536636.39295026602"/>
    <n v="537357.00849878672"/>
    <n v="554245.4650648121"/>
    <n v="570553.19495574082"/>
    <n v="583033.68972787203"/>
    <n v="591779.48139293352"/>
    <n v="591355.42530613777"/>
    <n v="576756.13329192926"/>
    <n v="580538.43714763923"/>
    <n v="600719.77319223306"/>
    <n v="625605.87390927598"/>
    <n v="604147.03778431297"/>
    <n v="612881.25091741001"/>
    <n v="633676.19832291501"/>
    <n v="630629.33323003957"/>
    <n v="636223.15085913439"/>
    <n v="648739.3010224608"/>
    <n v="604797.79035872931"/>
    <n v="646198.66299555334"/>
    <n v="638054.39678301394"/>
    <n v="650725.85224750917"/>
    <n v="633780.61705967574"/>
    <n v="630604.36389827763"/>
    <n v="621862.53877773753"/>
    <n v="656575.74989745044"/>
    <n v="650225.17822382052"/>
    <n v="569760.69021302846"/>
    <n v="552081.45940959617"/>
    <n v="558907.04149027274"/>
  </r>
  <r>
    <s v="I SUMATERA"/>
    <x v="9"/>
    <x v="12"/>
    <n v="1375.7382732593985"/>
    <n v="1397.6375079561012"/>
    <n v="1415.4226101178913"/>
    <n v="1483.4576976163316"/>
    <n v="1526.8834008169629"/>
    <n v="1567.8453634561868"/>
    <n v="1597.2659437812347"/>
    <n v="1645.3542721430003"/>
    <n v="1651.1759649499857"/>
    <n v="1696.1345062036773"/>
    <n v="1763.6812677341425"/>
    <n v="1816.130530520079"/>
    <n v="1837.9296504629822"/>
    <n v="1852.4111828192026"/>
    <n v="1866.6807553115789"/>
    <n v="1879.7882088350141"/>
    <n v="1880.5284052368859"/>
    <n v="1891.9518402445599"/>
    <n v="1902.1890567559569"/>
    <n v="1912.4816661159839"/>
    <n v="1916.5721201531062"/>
    <n v="1918.8984337736144"/>
    <n v="1978.9194494912495"/>
    <n v="1983.1453898246536"/>
    <n v="1984.0005578133628"/>
    <n v="2061.2423447687429"/>
    <n v="2061.4925446833495"/>
    <n v="2172.48831312226"/>
    <n v="2166.8465659855324"/>
    <n v="2223.4967375451574"/>
    <n v="2221.7699105218776"/>
    <n v="2266.9882427093753"/>
    <n v="2295.3920041047263"/>
    <n v="2391.1440426603958"/>
    <n v="2325.181712126016"/>
    <n v="2474.5006905301834"/>
    <n v="2275.2343852851786"/>
    <n v="2111.9006535044127"/>
    <n v="2067.7636587413353"/>
    <n v="2194.5283978312573"/>
    <n v="1568.3365220462028"/>
    <n v="1001.7824975916484"/>
    <n v="1001.5611173626362"/>
    <n v="1455.3934986675806"/>
  </r>
  <r>
    <s v="I SUMATERA"/>
    <x v="9"/>
    <x v="13"/>
    <n v="596736.52734138607"/>
    <n v="617946.67287490028"/>
    <n v="631032.01277361147"/>
    <n v="640462.0856013787"/>
    <n v="654870.32527273311"/>
    <n v="671411.27232937678"/>
    <n v="694131.47892733221"/>
    <n v="703909.47167719784"/>
    <n v="704942.50952135096"/>
    <n v="711152.05017295002"/>
    <n v="727458.40736677905"/>
    <n v="748709.773412248"/>
    <n v="743763.67055991828"/>
    <n v="752392.79665131296"/>
    <n v="761272.88404037373"/>
    <n v="771401.65160363901"/>
    <n v="757988.43936080695"/>
    <n v="764666.50898385595"/>
    <n v="800077.22559462197"/>
    <n v="827625.75594238006"/>
    <n v="792531.09841302177"/>
    <n v="840313.31900727388"/>
    <n v="855655.22223525553"/>
    <n v="897987.01271805004"/>
    <n v="842133.98838467302"/>
    <n v="896782.87878008734"/>
    <n v="903229.81077789399"/>
    <n v="941125.29023687693"/>
    <n v="851205.40295400517"/>
    <n v="898512.69207718759"/>
    <n v="901778.1637039138"/>
    <n v="1099030.6427866991"/>
    <n v="834700.51799741341"/>
    <n v="989466.06480307947"/>
    <n v="1031016.6484534264"/>
    <n v="1157833.1189402922"/>
    <n v="918164.05543327471"/>
    <n v="1088458.9302194922"/>
    <n v="997393.79307894758"/>
    <n v="1069833.3796508771"/>
    <n v="972829.80881270359"/>
    <n v="1121767.51264829"/>
    <n v="1107823.9389186215"/>
    <n v="1196023.9707699292"/>
  </r>
  <r>
    <s v="I SUMATERA"/>
    <x v="9"/>
    <x v="14"/>
    <n v="360770.0535143165"/>
    <n v="390406.88784082257"/>
    <n v="397562.20173474296"/>
    <n v="402485.49651980028"/>
    <n v="383535.65853553999"/>
    <n v="376327.38649508666"/>
    <n v="401552.07137467392"/>
    <n v="416019.97451809468"/>
    <n v="417024.99165444582"/>
    <n v="440439.90452933416"/>
    <n v="447895.33798853448"/>
    <n v="467473.96306730493"/>
    <n v="459562.4714374693"/>
    <n v="456045.68198442517"/>
    <n v="455267.46519261564"/>
    <n v="456325.33765210415"/>
    <n v="457526.78540800506"/>
    <n v="469623.7345932374"/>
    <n v="484369.32984768617"/>
    <n v="493784.97071951529"/>
    <n v="495882.43037262949"/>
    <n v="503151.45433601481"/>
    <n v="509817.55700907635"/>
    <n v="513625.23860083212"/>
    <n v="516872.16564294323"/>
    <n v="548814.19640933361"/>
    <n v="555642.21599169273"/>
    <n v="580037.5139086108"/>
    <n v="580447.21702394309"/>
    <n v="607065.35385591933"/>
    <n v="609154.15601822617"/>
    <n v="622288.73906189296"/>
    <n v="623261.46626383392"/>
    <n v="616634.37059164792"/>
    <n v="603041.51206617581"/>
    <n v="607841.73869451287"/>
    <n v="606030.86848796834"/>
    <n v="596502.41053327848"/>
    <n v="626177.81696042779"/>
    <n v="632744.93931604247"/>
    <n v="619369.44219122909"/>
    <n v="525836.30157541484"/>
    <n v="556894.29837985418"/>
    <n v="557476.13615771418"/>
  </r>
  <r>
    <s v="I SUMATERA"/>
    <x v="9"/>
    <x v="15"/>
    <n v="259437.40928543828"/>
    <n v="263790.18842513533"/>
    <n v="266528.06856092031"/>
    <n v="275082.93347807263"/>
    <n v="277886.24768476881"/>
    <n v="280426.95178861165"/>
    <n v="286322.81831656705"/>
    <n v="294106.8626590299"/>
    <n v="297405.52242126194"/>
    <n v="307407.04446896794"/>
    <n v="310310.28647832299"/>
    <n v="315250.30504656275"/>
    <n v="314756.32992116286"/>
    <n v="312248.83386919001"/>
    <n v="311649.37743071944"/>
    <n v="312339.84379619622"/>
    <n v="313429.51893711602"/>
    <n v="322468.08823077421"/>
    <n v="334198.33356111334"/>
    <n v="341471.57688104012"/>
    <n v="344256.23012595583"/>
    <n v="350066.06595277117"/>
    <n v="353928.53669463226"/>
    <n v="357069.49948988354"/>
    <n v="360115.86577620253"/>
    <n v="360599.7898481281"/>
    <n v="366639.31998479128"/>
    <n v="380515.2444201429"/>
    <n v="386508.66907294019"/>
    <n v="396859.56069164327"/>
    <n v="413957.81995535275"/>
    <n v="421574.21975796454"/>
    <n v="422374.01545160689"/>
    <n v="398764.06417138712"/>
    <n v="425155.5555205401"/>
    <n v="421845.59506309126"/>
    <n v="395941.16452792671"/>
    <n v="400825.50109351682"/>
    <n v="452306.54616680933"/>
    <n v="465462.55672242487"/>
    <n v="397060.82363680325"/>
    <n v="364973.99916257139"/>
    <n v="466693.31050873245"/>
    <n v="450731.46111042233"/>
  </r>
  <r>
    <s v="I SUMATERA"/>
    <x v="9"/>
    <x v="16"/>
    <n v="145528.00081967193"/>
    <n v="146110.48925970108"/>
    <n v="144170.78263990863"/>
    <n v="145599.37125691326"/>
    <n v="143601.28229298088"/>
    <n v="143259.32087597589"/>
    <n v="142339.82213247611"/>
    <n v="143632.03021212947"/>
    <n v="144343.07386556192"/>
    <n v="147274.1785908677"/>
    <n v="148227.05384610005"/>
    <n v="150266.73782420973"/>
    <n v="149562.68882432877"/>
    <n v="148260.55477868405"/>
    <n v="148018.40873342517"/>
    <n v="148532.71215688565"/>
    <n v="148902.17729170475"/>
    <n v="152673.68554831471"/>
    <n v="157021.57170714904"/>
    <n v="160498.763797522"/>
    <n v="161534.48617513501"/>
    <n v="162605.82496112899"/>
    <n v="165765.29930886099"/>
    <n v="169761.200856279"/>
    <n v="174329.033470914"/>
    <n v="176383.79352574199"/>
    <n v="180050.71167751"/>
    <n v="182220.84771541788"/>
    <n v="185989.58429187501"/>
    <n v="189483.46461237932"/>
    <n v="190492.42887143322"/>
    <n v="192896.10912507999"/>
    <n v="198953.65128959864"/>
    <n v="233842.15943451488"/>
    <n v="232409.72093148448"/>
    <n v="233298.84998471275"/>
    <n v="209816.79996928293"/>
    <n v="223304.94262037353"/>
    <n v="228848.14627612042"/>
    <n v="244238.93511699521"/>
    <n v="145415.31595154561"/>
    <n v="8671.7125967724478"/>
    <n v="47662.823614763583"/>
    <n v="80723.917613802056"/>
  </r>
  <r>
    <s v="I SUMATERA"/>
    <x v="9"/>
    <x v="17"/>
    <n v="27308577.439675052"/>
    <n v="27522307.996362213"/>
    <n v="27800287.6989385"/>
    <n v="28592498.4668983"/>
    <n v="28601585.26921273"/>
    <n v="29586763.390849698"/>
    <n v="29915002.267386585"/>
    <n v="30858072.333436079"/>
    <n v="30898515.712656386"/>
    <n v="31528620.791709721"/>
    <n v="32305696.111049678"/>
    <n v="33302135.403523359"/>
    <n v="33512843.051797718"/>
    <n v="33854190.609654024"/>
    <n v="34499246.114924058"/>
    <n v="35397571.450039744"/>
    <n v="35309000.383717701"/>
    <n v="36223485.075633965"/>
    <n v="36936669.267178535"/>
    <n v="37856079.857993625"/>
    <n v="38069087.728351623"/>
    <n v="38528667.148020342"/>
    <n v="38977771.837497823"/>
    <n v="39555824.285013445"/>
    <n v="39665452.09190172"/>
    <n v="40500652.906192385"/>
    <n v="41100510.50425937"/>
    <n v="41586423.490006827"/>
    <n v="40441841.15040981"/>
    <n v="40918042.014509313"/>
    <n v="42073992.384654865"/>
    <n v="42647800.162610561"/>
    <n v="42197541.603644267"/>
    <n v="42756005.440134101"/>
    <n v="43628028.246640019"/>
    <n v="44917176.070632547"/>
    <n v="44209993.560636513"/>
    <n v="44736264.124817498"/>
    <n v="45776058.896904156"/>
    <n v="47173547.377039745"/>
    <n v="45101082.88765762"/>
    <n v="41691665.662008032"/>
    <n v="43115278.684239358"/>
    <n v="45068675.880016029"/>
  </r>
  <r>
    <s v="V JAKARTA"/>
    <x v="10"/>
    <x v="0"/>
    <n v="314279.29075974936"/>
    <n v="318422.26711497281"/>
    <n v="322023.30173760041"/>
    <n v="320900.57455848763"/>
    <n v="315806.62905812723"/>
    <n v="317895.10349272162"/>
    <n v="321786.96550867346"/>
    <n v="321789.16100653011"/>
    <n v="326140.3864711576"/>
    <n v="330442.25960989884"/>
    <n v="330954.34174445318"/>
    <n v="331772.53536428936"/>
    <n v="331181.37276477867"/>
    <n v="334900.4454893184"/>
    <n v="345370.16416442289"/>
    <n v="342108.25655431417"/>
    <n v="341996.72220812028"/>
    <n v="338633.45919362019"/>
    <n v="339107.38591223198"/>
    <n v="340216.96015146706"/>
    <n v="340684.91358528443"/>
    <n v="342111.58556855121"/>
    <n v="345183.55649702856"/>
    <n v="347444.09333983378"/>
    <n v="346673.64794027351"/>
    <n v="347489.83024305722"/>
    <n v="346428.98354069132"/>
    <n v="346933.83394961985"/>
    <n v="347258.81738134415"/>
    <n v="347752.75199415238"/>
    <n v="348108.53109263396"/>
    <n v="348414.06295751233"/>
    <n v="347738.00670065777"/>
    <n v="348392.89125745965"/>
    <n v="348904.83476985013"/>
    <n v="349019.02968839288"/>
    <n v="349240.84917872329"/>
    <n v="349172.04796692112"/>
    <n v="350145.99959289673"/>
    <n v="349658.00567424146"/>
    <n v="351319.80175498372"/>
    <n v="348402.87940116436"/>
    <n v="350823.81337499421"/>
    <n v="350520.64500553766"/>
  </r>
  <r>
    <s v="V JAKARTA"/>
    <x v="10"/>
    <x v="1"/>
    <n v="675319.27016729757"/>
    <n v="699487.62578976317"/>
    <n v="742611.27082198823"/>
    <n v="786509.76349815028"/>
    <n v="769653.38835321646"/>
    <n v="754698.56610743678"/>
    <n v="752938.56122519053"/>
    <n v="752040.53220271773"/>
    <n v="752286.68135679082"/>
    <n v="752201.35259742441"/>
    <n v="752479.6823670282"/>
    <n v="752292.36253269599"/>
    <n v="752768.2122867353"/>
    <n v="751364.9015658698"/>
    <n v="749999.70682583097"/>
    <n v="748653.99976855447"/>
    <n v="747527.12811564188"/>
    <n v="745723.62090941495"/>
    <n v="743327.27789715969"/>
    <n v="740391.30999517383"/>
    <n v="739282.68010433286"/>
    <n v="737071.84520789364"/>
    <n v="739819.44733336917"/>
    <n v="739984.21473468305"/>
    <n v="741232.98766518012"/>
    <n v="723006.37201630813"/>
    <n v="723503.29556747526"/>
    <n v="724044.23643603805"/>
    <n v="716201.80877252447"/>
    <n v="722642.86132155918"/>
    <n v="739227.7406506103"/>
    <n v="738233.23889746261"/>
    <n v="737141.72561965964"/>
    <n v="750086.70221106254"/>
    <n v="729985.95692111959"/>
    <n v="728116.29567491019"/>
    <n v="715798.78587858379"/>
    <n v="727798.93925820244"/>
    <n v="694222.79566886008"/>
    <n v="689499.02443378512"/>
    <n v="675744.31922784145"/>
    <n v="669038.46978987334"/>
    <n v="682698.14591019903"/>
    <n v="617919.98608641187"/>
  </r>
  <r>
    <s v="V JAKARTA"/>
    <x v="10"/>
    <x v="2"/>
    <n v="37098458.297086693"/>
    <n v="37777590.028332174"/>
    <n v="38603286.208426185"/>
    <n v="39171975.909382232"/>
    <n v="38904747.659465887"/>
    <n v="38749812.662328586"/>
    <n v="39173822.650155909"/>
    <n v="39411962.186094083"/>
    <n v="39049836.262665883"/>
    <n v="39864777.956930675"/>
    <n v="40270452.026081592"/>
    <n v="40826629.7298159"/>
    <n v="40730245.379975095"/>
    <n v="41899229.274559051"/>
    <n v="42853061.046454959"/>
    <n v="43076072.498543859"/>
    <n v="43493087.601865724"/>
    <n v="44500102.906160168"/>
    <n v="44614752.944788188"/>
    <n v="45166946.986835986"/>
    <n v="45729463.389169686"/>
    <n v="46744289.585170396"/>
    <n v="46903096.845309466"/>
    <n v="47425873.010412291"/>
    <n v="47447817.594218671"/>
    <n v="48522945.759390876"/>
    <n v="48593625.904946446"/>
    <n v="49061051.361205503"/>
    <n v="50469631.004112542"/>
    <n v="51446565.029766202"/>
    <n v="52616466.642083392"/>
    <n v="53385116.399345331"/>
    <n v="54685859.917906754"/>
    <n v="54710219.352904014"/>
    <n v="55678069.619565696"/>
    <n v="54643743.75129085"/>
    <n v="54098401.086428232"/>
    <n v="52484678.9406716"/>
    <n v="55412742.856228538"/>
    <n v="55050676.490370356"/>
    <n v="53305069.740143791"/>
    <n v="41722131.442027189"/>
    <n v="48749028.184626348"/>
    <n v="50833092.916874953"/>
  </r>
  <r>
    <s v="V JAKARTA"/>
    <x v="10"/>
    <x v="3"/>
    <n v="800447.60393745266"/>
    <n v="814128.56416803924"/>
    <n v="828716.15225807927"/>
    <n v="845232.0139376492"/>
    <n v="845429.01786932733"/>
    <n v="860872.15553399059"/>
    <n v="869185.65037110797"/>
    <n v="882413.99313320476"/>
    <n v="882018.86663536145"/>
    <n v="912695.78378020844"/>
    <n v="923295.70121988235"/>
    <n v="924486.14549377491"/>
    <n v="921711.06585552008"/>
    <n v="922612.61702956096"/>
    <n v="905747.70858548884"/>
    <n v="918059.24736942525"/>
    <n v="895529.10090898094"/>
    <n v="947219.98653176113"/>
    <n v="948299.86319307948"/>
    <n v="1035324.9739246261"/>
    <n v="946458.12896719272"/>
    <n v="980868.31132019009"/>
    <n v="979672.95424658898"/>
    <n v="1016967.0311626941"/>
    <n v="972130.15748611197"/>
    <n v="1030913.4649842099"/>
    <n v="964990.04125841358"/>
    <n v="936534.11413517047"/>
    <n v="943840.95030215825"/>
    <n v="923388.42421652901"/>
    <n v="1222016.2094932692"/>
    <n v="1255285.4193687902"/>
    <n v="1254733.5568826955"/>
    <n v="1327942.615754809"/>
    <n v="1364898.6273893709"/>
    <n v="1280676.4017557832"/>
    <n v="1284093.182946498"/>
    <n v="1408234.6524842875"/>
    <n v="1544279.8637027312"/>
    <n v="1619864.0523701238"/>
    <n v="1357234.2216257264"/>
    <n v="1229005.749886967"/>
    <n v="1282108.8280598773"/>
    <n v="1346462.9656284396"/>
  </r>
  <r>
    <s v="V JAKARTA"/>
    <x v="10"/>
    <x v="4"/>
    <n v="133832.53426590885"/>
    <n v="134821.51401394306"/>
    <n v="142680.73277923872"/>
    <n v="137683.13695544226"/>
    <n v="138695.38612498692"/>
    <n v="140458.94082808893"/>
    <n v="142175.02722085785"/>
    <n v="143754.28484363481"/>
    <n v="143611.06255832239"/>
    <n v="145691.90093219775"/>
    <n v="147911.69727161774"/>
    <n v="151300.18162692618"/>
    <n v="147231.70244056956"/>
    <n v="152536.6168334469"/>
    <n v="152252.9055481765"/>
    <n v="156322.01670185706"/>
    <n v="156337.64890352724"/>
    <n v="157760.57164878762"/>
    <n v="157129.52936219255"/>
    <n v="159279.06132386732"/>
    <n v="158697.39011981871"/>
    <n v="163050.30083341524"/>
    <n v="163148.13101391529"/>
    <n v="166916.85284033677"/>
    <n v="165456.83112854234"/>
    <n v="168579.99427292473"/>
    <n v="165631.53017309128"/>
    <n v="166534.22201253462"/>
    <n v="169615.10511976649"/>
    <n v="170598.87272946115"/>
    <n v="170172.17422908347"/>
    <n v="175304.44856078565"/>
    <n v="173842.78097665039"/>
    <n v="188199.03280358718"/>
    <n v="187580.79165339013"/>
    <n v="187945.74385908575"/>
    <n v="183820.33965659529"/>
    <n v="188078.27067597013"/>
    <n v="192671.58161864561"/>
    <n v="199104.16027906068"/>
    <n v="185800.98105923683"/>
    <n v="176401.82720722753"/>
    <n v="192016.46775619491"/>
    <n v="189008.45598589719"/>
  </r>
  <r>
    <s v="V JAKARTA"/>
    <x v="10"/>
    <x v="5"/>
    <n v="36551684.727792107"/>
    <n v="37129444.795630358"/>
    <n v="38140765.215950973"/>
    <n v="38897764.064012408"/>
    <n v="38722390.17774947"/>
    <n v="39918493.134782471"/>
    <n v="40640158.883284338"/>
    <n v="40984088.954394966"/>
    <n v="40574455.843477763"/>
    <n v="41872013.695818745"/>
    <n v="42836445.082764871"/>
    <n v="43675294.945769981"/>
    <n v="43055105.757540047"/>
    <n v="44402730.567751043"/>
    <n v="45245675.455829442"/>
    <n v="46679963.36777924"/>
    <n v="45756353.61258436"/>
    <n v="46749350.786723755"/>
    <n v="47366367.781483203"/>
    <n v="48422637.783010282"/>
    <n v="47634317.239902876"/>
    <n v="49000469.45834329"/>
    <n v="49039179.82921537"/>
    <n v="50130685.508154295"/>
    <n v="47885382.234929577"/>
    <n v="49302129.488829464"/>
    <n v="50211329.965021916"/>
    <n v="51281333.406576529"/>
    <n v="49732637.13769792"/>
    <n v="51452705.807153001"/>
    <n v="53271863.29449255"/>
    <n v="54404489.440070175"/>
    <n v="52250846.144836977"/>
    <n v="52006025.84042047"/>
    <n v="55747216.958365157"/>
    <n v="55891922.228009164"/>
    <n v="53639385.193356425"/>
    <n v="51775340.791614927"/>
    <n v="56101843.648791954"/>
    <n v="58220796.745235361"/>
    <n v="54931801.167045072"/>
    <n v="46704282.109230928"/>
    <n v="52526114.735970862"/>
    <n v="53370613.724108405"/>
  </r>
  <r>
    <s v="V JAKARTA"/>
    <x v="10"/>
    <x v="6"/>
    <n v="43950754.057984665"/>
    <n v="44845463.869249843"/>
    <n v="45692623.281942464"/>
    <n v="46326244.715714723"/>
    <n v="46290216.985775329"/>
    <n v="47805574.127721921"/>
    <n v="49375879.416064255"/>
    <n v="50298785.172278598"/>
    <n v="49524306.134246096"/>
    <n v="51146090.174668774"/>
    <n v="52544911.454894893"/>
    <n v="53746663.636913635"/>
    <n v="52567506.55769515"/>
    <n v="54333993.052542441"/>
    <n v="55239952.469590239"/>
    <n v="55838856.750304699"/>
    <n v="55101203.955036655"/>
    <n v="57018206.462458238"/>
    <n v="57967769.205180615"/>
    <n v="58688552.486397713"/>
    <n v="57043439.810745366"/>
    <n v="58591967.05443459"/>
    <n v="59405143.633690096"/>
    <n v="59707655.085142232"/>
    <n v="59995514.009486832"/>
    <n v="61561819.797231376"/>
    <n v="61526538.549184263"/>
    <n v="62793426.913564727"/>
    <n v="63013589.41576203"/>
    <n v="63994671.105308011"/>
    <n v="65686568.591168575"/>
    <n v="67070452.66798228"/>
    <n v="67150895.53651315"/>
    <n v="68252998.198308945"/>
    <n v="69949219.664707825"/>
    <n v="70600687.292620361"/>
    <n v="69784251.461203054"/>
    <n v="71613258.669412047"/>
    <n v="75239511.15184702"/>
    <n v="74601563.381832063"/>
    <n v="71306775.432456493"/>
    <n v="61941077.025375754"/>
    <n v="67909403.75587374"/>
    <n v="69576589.695085436"/>
  </r>
  <r>
    <s v="V JAKARTA"/>
    <x v="10"/>
    <x v="7"/>
    <n v="7209976.1515044831"/>
    <n v="7330058.0515729673"/>
    <n v="7584931.4559913892"/>
    <n v="7732344.1981109604"/>
    <n v="7736142.3394735912"/>
    <n v="7872503.0532851983"/>
    <n v="8138838.1342088347"/>
    <n v="8334245.4508624226"/>
    <n v="8355495.7950359825"/>
    <n v="8479887.1622759681"/>
    <n v="8662337.0481393896"/>
    <n v="8808692.5889047347"/>
    <n v="8870322.5551765822"/>
    <n v="9083367.4369301721"/>
    <n v="9307148.6333472412"/>
    <n v="9454119.7125505097"/>
    <n v="10044592.828703512"/>
    <n v="10302540.027141945"/>
    <n v="10628160.626120212"/>
    <n v="10805635.506002951"/>
    <n v="10808112.935905369"/>
    <n v="11284433.527161233"/>
    <n v="11695396.990448963"/>
    <n v="12117209.421603506"/>
    <n v="12098536.488078047"/>
    <n v="12628234.963099916"/>
    <n v="13205532.478446664"/>
    <n v="13725615.165682305"/>
    <n v="13410713.170571189"/>
    <n v="13818627.680523027"/>
    <n v="14311797.967609879"/>
    <n v="14719411.73810626"/>
    <n v="14715014.350103732"/>
    <n v="15118436.059822734"/>
    <n v="15608417.315786012"/>
    <n v="15887065.375696693"/>
    <n v="15801933.952704942"/>
    <n v="16246714.513078332"/>
    <n v="16983754.555266697"/>
    <n v="17455643.80945915"/>
    <n v="16967760.354993258"/>
    <n v="12402364.602943592"/>
    <n v="15546580.478977211"/>
    <n v="16566920.203771371"/>
  </r>
  <r>
    <s v="V JAKARTA"/>
    <x v="10"/>
    <x v="8"/>
    <n v="13091735.189454004"/>
    <n v="13274327.019930359"/>
    <n v="13623505.801418949"/>
    <n v="13870327.734652959"/>
    <n v="14000618.099519102"/>
    <n v="14235348.3288808"/>
    <n v="14559698.947578935"/>
    <n v="14831749.399126606"/>
    <n v="14856628.90518238"/>
    <n v="15099830.604981856"/>
    <n v="15455570.337654062"/>
    <n v="15846469.537343599"/>
    <n v="15949352.344374496"/>
    <n v="16168030.212306561"/>
    <n v="16470659.118885811"/>
    <n v="16647389.358843038"/>
    <n v="16842398.097688872"/>
    <n v="17066324.402247991"/>
    <n v="17365762.818226293"/>
    <n v="17576123.968682662"/>
    <n v="17604567.471901402"/>
    <n v="18062995.386110969"/>
    <n v="18383668.363124806"/>
    <n v="18548384.830462974"/>
    <n v="18604040.223193131"/>
    <n v="18862522.066273373"/>
    <n v="19436628.00209859"/>
    <n v="19970276.125003375"/>
    <n v="19993974.57433302"/>
    <n v="20253593.454674076"/>
    <n v="20560708.06690219"/>
    <n v="20581637.362572618"/>
    <n v="20682784.034538314"/>
    <n v="21024346.749057256"/>
    <n v="21757441.347892549"/>
    <n v="21894931.407355569"/>
    <n v="22086335.627667069"/>
    <n v="22326276.62580565"/>
    <n v="23015393.729024783"/>
    <n v="23887632.012491729"/>
    <n v="23013396.643877912"/>
    <n v="14521781.507621441"/>
    <n v="18773722.168691602"/>
    <n v="20201678.10900221"/>
  </r>
  <r>
    <s v="V JAKARTA"/>
    <x v="10"/>
    <x v="9"/>
    <n v="18837894.984744091"/>
    <n v="19524190.93750421"/>
    <n v="20893146.962015718"/>
    <n v="21716050.30581519"/>
    <n v="21772350.210634325"/>
    <n v="22119545.794521134"/>
    <n v="23087647.35353649"/>
    <n v="23756876.584110845"/>
    <n v="24369895.240433697"/>
    <n v="25121788.004084826"/>
    <n v="26177961.231300246"/>
    <n v="27543033.209119406"/>
    <n v="27858854.62444317"/>
    <n v="28364255.940279294"/>
    <n v="29199207.110645618"/>
    <n v="30326361.846604839"/>
    <n v="30926439.05461276"/>
    <n v="31478763.985717129"/>
    <n v="32887842.183692615"/>
    <n v="33217579.446391337"/>
    <n v="33911826.856820919"/>
    <n v="34644322.316928253"/>
    <n v="36095129.531458721"/>
    <n v="36849517.738666214"/>
    <n v="37376834.337506533"/>
    <n v="38243418.795725919"/>
    <n v="40016992.820908472"/>
    <n v="40878410.032283224"/>
    <n v="41144119.697493061"/>
    <n v="42629422.41857256"/>
    <n v="43892850.500965878"/>
    <n v="44761413.56372045"/>
    <n v="45150900.892479017"/>
    <n v="46443591.509613007"/>
    <n v="48193972.110392645"/>
    <n v="49134514.199368358"/>
    <n v="51066282.712552115"/>
    <n v="52492917.091523267"/>
    <n v="53697530.584061913"/>
    <n v="53713241.921242282"/>
    <n v="55729153.603788428"/>
    <n v="59164264.410403304"/>
    <n v="59767453.140033901"/>
    <n v="59778312.898364015"/>
  </r>
  <r>
    <s v="V JAKARTA"/>
    <x v="10"/>
    <x v="10"/>
    <n v="27365274.212460514"/>
    <n v="28289747.226248041"/>
    <n v="27453887.31765347"/>
    <n v="27595309.155689664"/>
    <n v="29182568.798153505"/>
    <n v="29712962.777783152"/>
    <n v="28992431.037372988"/>
    <n v="26751178.432158418"/>
    <n v="29675721.89169893"/>
    <n v="31025704.423427779"/>
    <n v="32426855.276601642"/>
    <n v="32288746.789935593"/>
    <n v="33163407.850960791"/>
    <n v="33631732.478618115"/>
    <n v="35463517.864427134"/>
    <n v="32485644.124810722"/>
    <n v="33929632.043569319"/>
    <n v="35732358.210703395"/>
    <n v="35085952.707634561"/>
    <n v="35412429.684915937"/>
    <n v="36935111.493611291"/>
    <n v="36758870.359873809"/>
    <n v="39711322.415597878"/>
    <n v="41757674.077176042"/>
    <n v="41076265.692419551"/>
    <n v="41809315.173604995"/>
    <n v="43814740.164777532"/>
    <n v="42097374.847832069"/>
    <n v="44928955.586422905"/>
    <n v="45077510.878926896"/>
    <n v="46223146.635830492"/>
    <n v="42601444.615980111"/>
    <n v="44468969.147793412"/>
    <n v="44834221.08670456"/>
    <n v="47227535.8984029"/>
    <n v="47149907.556093812"/>
    <n v="49504151.607601076"/>
    <n v="47703732.344575219"/>
    <n v="51234953.866825297"/>
    <n v="50561392.753666848"/>
    <n v="57317688.37407656"/>
    <n v="48083928.665248379"/>
    <n v="48918875.262063548"/>
    <n v="53352164.564586803"/>
  </r>
  <r>
    <s v="V JAKARTA"/>
    <x v="10"/>
    <x v="11"/>
    <n v="18280025.350020085"/>
    <n v="18447385.519325372"/>
    <n v="18787096.343611386"/>
    <n v="18885592.340391811"/>
    <n v="19200455.044505272"/>
    <n v="19517749.108125623"/>
    <n v="20125963.609706618"/>
    <n v="20515396.859290916"/>
    <n v="20581850.704721"/>
    <n v="20852630.814215858"/>
    <n v="21418594.262916118"/>
    <n v="21836666.113234855"/>
    <n v="21869751.664172739"/>
    <n v="22157981.633219481"/>
    <n v="22357110.470631421"/>
    <n v="22600666.766046975"/>
    <n v="22820073.700922877"/>
    <n v="23189787.747027319"/>
    <n v="23523685.360476159"/>
    <n v="23865645.048134159"/>
    <n v="24047023.950499982"/>
    <n v="24352421.15467133"/>
    <n v="24627603.513719112"/>
    <n v="24782757.415855542"/>
    <n v="25139381.295069702"/>
    <n v="25468707.19003512"/>
    <n v="25812534.73710059"/>
    <n v="25975153.705944322"/>
    <n v="26253087.850597925"/>
    <n v="26499866.876393549"/>
    <n v="26866312.761100151"/>
    <n v="27162625.814520862"/>
    <n v="27413855.280043911"/>
    <n v="27702104.849709377"/>
    <n v="27995575.594406154"/>
    <n v="28249100.70733599"/>
    <n v="28682023.138639875"/>
    <n v="28990244.580150571"/>
    <n v="29324527.78551523"/>
    <n v="29587178.458551496"/>
    <n v="29828435.241664078"/>
    <n v="28937279.105572529"/>
    <n v="30028779.755569234"/>
    <n v="30033591.599994112"/>
  </r>
  <r>
    <s v="V JAKARTA"/>
    <x v="10"/>
    <x v="12"/>
    <n v="17816289.640298508"/>
    <n v="17986152.709416043"/>
    <n v="18373682.473442435"/>
    <n v="18761064.028974507"/>
    <n v="18983956.119358577"/>
    <n v="19288965.274423558"/>
    <n v="19869225.835377783"/>
    <n v="20318655.770840101"/>
    <n v="20360742.928497501"/>
    <n v="20689303.262014423"/>
    <n v="21244945.474621147"/>
    <n v="21621959.334866945"/>
    <n v="22124561.484975696"/>
    <n v="22519004.897324894"/>
    <n v="22942082.996357247"/>
    <n v="23250003.621342167"/>
    <n v="24055230.993910931"/>
    <n v="24529954.213924371"/>
    <n v="25065598.120361175"/>
    <n v="25314660.615303546"/>
    <n v="25800702.099117376"/>
    <n v="26435399.370755661"/>
    <n v="27067205.415716723"/>
    <n v="27343290.910957035"/>
    <n v="27902677.495517209"/>
    <n v="28658840.055645753"/>
    <n v="29483928.060847796"/>
    <n v="30244297.926787417"/>
    <n v="30858862.060659733"/>
    <n v="31750991.762833405"/>
    <n v="32478565.870996043"/>
    <n v="33148929.844012644"/>
    <n v="33485200.333278213"/>
    <n v="34318444.663256541"/>
    <n v="35295304.087826297"/>
    <n v="36388492.029876888"/>
    <n v="37822509.52763176"/>
    <n v="38798900.144925207"/>
    <n v="39194569.264256187"/>
    <n v="39255429.100094311"/>
    <n v="39261317.414459325"/>
    <n v="35958266.1754888"/>
    <n v="38139359.326696597"/>
    <n v="38437247.384931222"/>
  </r>
  <r>
    <s v="V JAKARTA"/>
    <x v="10"/>
    <x v="13"/>
    <n v="12515942.966888625"/>
    <n v="13831227.03055132"/>
    <n v="13776647.298492394"/>
    <n v="15119118.91997743"/>
    <n v="14838627.186002679"/>
    <n v="15402706.361368895"/>
    <n v="15743498.347044211"/>
    <n v="15815440.850322479"/>
    <n v="15720119.311366653"/>
    <n v="15831648.53283683"/>
    <n v="15480807.359460201"/>
    <n v="15618436.742304148"/>
    <n v="15224362.293226549"/>
    <n v="15201707.316997183"/>
    <n v="15203360.376468685"/>
    <n v="15229836.136388171"/>
    <n v="15143763.102178222"/>
    <n v="15313308.031839097"/>
    <n v="15547987.796382464"/>
    <n v="15588994.612420525"/>
    <n v="15309951.608858198"/>
    <n v="15499795.008808039"/>
    <n v="15687342.528414616"/>
    <n v="15822253.674158981"/>
    <n v="15574051.230730489"/>
    <n v="15848933.234952899"/>
    <n v="16758662.002639161"/>
    <n v="16207302.022752339"/>
    <n v="14994383.308106765"/>
    <n v="15484264.018952277"/>
    <n v="15609629.030866152"/>
    <n v="15505911.870949654"/>
    <n v="15198115.626380902"/>
    <n v="18686353.631952047"/>
    <n v="17430259.110979427"/>
    <n v="16579047.888651781"/>
    <n v="15925218.370655484"/>
    <n v="20947051.189659066"/>
    <n v="17109913.728051171"/>
    <n v="16343006.103703646"/>
    <n v="15995708.847856512"/>
    <n v="17414773.302313026"/>
    <n v="16784966.597933315"/>
    <n v="16032623.888146911"/>
  </r>
  <r>
    <s v="V JAKARTA"/>
    <x v="10"/>
    <x v="14"/>
    <n v="13453921.396655142"/>
    <n v="13673967.77299373"/>
    <n v="13939891.388123082"/>
    <n v="14175343.783765115"/>
    <n v="14283209.303240981"/>
    <n v="14519546.506733384"/>
    <n v="14816630.001449602"/>
    <n v="15065048.521159984"/>
    <n v="15229021.331644932"/>
    <n v="15414356.14305645"/>
    <n v="15720261.540275328"/>
    <n v="15856560.985023294"/>
    <n v="15800930.108579002"/>
    <n v="15918347.958286822"/>
    <n v="16230769.808352614"/>
    <n v="16477067.556656081"/>
    <n v="16331204.775557799"/>
    <n v="16497978.736387646"/>
    <n v="16904070.213751908"/>
    <n v="17109367.698788557"/>
    <n v="16919453.717331998"/>
    <n v="17883407.445914924"/>
    <n v="18192790.394729234"/>
    <n v="18214621.74320291"/>
    <n v="17519369.631264854"/>
    <n v="18715942.577080246"/>
    <n v="18906489.588457499"/>
    <n v="19449105.839646228"/>
    <n v="18249013.060883824"/>
    <n v="18881888.83383527"/>
    <n v="19271109.435727909"/>
    <n v="19503191.709264714"/>
    <n v="19231241.70362455"/>
    <n v="19831170.946648367"/>
    <n v="20371362.848409373"/>
    <n v="21061986.908233453"/>
    <n v="20011748.256316677"/>
    <n v="20775681.995524451"/>
    <n v="21594097.407999285"/>
    <n v="22526932.06907339"/>
    <n v="21514792.119734421"/>
    <n v="21003744.750166077"/>
    <n v="22302133.281890389"/>
    <n v="22332620.088327687"/>
  </r>
  <r>
    <s v="V JAKARTA"/>
    <x v="10"/>
    <x v="15"/>
    <n v="3970251.6041975999"/>
    <n v="4052427.1254850598"/>
    <n v="4149128.5451537548"/>
    <n v="4236486.305194688"/>
    <n v="4285923.2052957118"/>
    <n v="4379162.9184000865"/>
    <n v="4496647.932671871"/>
    <n v="4605808.704761249"/>
    <n v="4661923.3476632247"/>
    <n v="4756313.8579111015"/>
    <n v="4886783.1084477054"/>
    <n v="4963280.6350598084"/>
    <n v="4971606.1758104702"/>
    <n v="5032238.0765933506"/>
    <n v="5145998.3658800507"/>
    <n v="5229436.4414463937"/>
    <n v="5279248.4897287581"/>
    <n v="5379208.6411702167"/>
    <n v="5504669.9552635299"/>
    <n v="5612132.5891592866"/>
    <n v="5668815.1283097956"/>
    <n v="5832700.5736692315"/>
    <n v="5947021.5049131475"/>
    <n v="5977351.314588205"/>
    <n v="6069282.9778065709"/>
    <n v="6249540.6822474264"/>
    <n v="6368906.9092783518"/>
    <n v="6568253.6955387639"/>
    <n v="6569567.3462778712"/>
    <n v="6659570.4189218767"/>
    <n v="6779098.4537700759"/>
    <n v="6911789.4700580863"/>
    <n v="6964309.6371809589"/>
    <n v="7078301.70065613"/>
    <n v="7188673.7092473349"/>
    <n v="7435348.9062951235"/>
    <n v="7391341.7881460227"/>
    <n v="7517897.1162741752"/>
    <n v="7674214.1481201882"/>
    <n v="8044234.2454411276"/>
    <n v="8140103.3480936782"/>
    <n v="8243381.8457901115"/>
    <n v="10069493.352999635"/>
    <n v="10255710.327838032"/>
  </r>
  <r>
    <s v="V JAKARTA"/>
    <x v="10"/>
    <x v="16"/>
    <n v="8006103.6143383607"/>
    <n v="8146069.2792247878"/>
    <n v="8449050.1666498613"/>
    <n v="8754757.7175250109"/>
    <n v="8976242.0047008712"/>
    <n v="9234180.7454451844"/>
    <n v="9609537.9294776097"/>
    <n v="9975418.1580084562"/>
    <n v="9993781.6157360189"/>
    <n v="10110271.792488012"/>
    <n v="10399994.90010345"/>
    <n v="10591594.861475421"/>
    <n v="10674116.23478175"/>
    <n v="10871004.011984015"/>
    <n v="11202071.565656886"/>
    <n v="11461973.179804737"/>
    <n v="11597687.712308364"/>
    <n v="11832140.087653968"/>
    <n v="12091358.892918929"/>
    <n v="12349699.274557207"/>
    <n v="12481841.056794968"/>
    <n v="12785149.794475084"/>
    <n v="13099664.47941917"/>
    <n v="13353797.970319903"/>
    <n v="13457957.594488397"/>
    <n v="13798443.921628956"/>
    <n v="14206877.86170917"/>
    <n v="14634504.885346616"/>
    <n v="14671091.147559982"/>
    <n v="15056940.84474081"/>
    <n v="15522690.154614082"/>
    <n v="15877619.526553409"/>
    <n v="16039474.705684273"/>
    <n v="16347009.305353666"/>
    <n v="16707567.243384374"/>
    <n v="17045031.097672429"/>
    <n v="17415196.532182403"/>
    <n v="17787729.841625579"/>
    <n v="18145938.90057731"/>
    <n v="18686881.460260391"/>
    <n v="18366362.711305417"/>
    <n v="15948101.83735601"/>
    <n v="17318910.167847972"/>
    <n v="17460357.075193137"/>
  </r>
  <r>
    <s v="V JAKARTA"/>
    <x v="10"/>
    <x v="17"/>
    <n v="260072190.89255527"/>
    <n v="266274911.33655101"/>
    <n v="271503673.91646898"/>
    <n v="277332704.66815645"/>
    <n v="279247031.55528098"/>
    <n v="284830475.5597623"/>
    <n v="290716066.28225529"/>
    <n v="292764653.01459521"/>
    <n v="295057836.30939168"/>
    <n v="302405647.72163099"/>
    <n v="309680560.52586365"/>
    <n v="315383880.33478492"/>
    <n v="315013015.38505912"/>
    <n v="321745037.43831062"/>
    <n v="329013985.76765132"/>
    <n v="330922534.88151556"/>
    <n v="333462306.5688045"/>
    <n v="341779361.87743878"/>
    <n v="346741842.66264451"/>
    <n v="351405618.00599533"/>
    <n v="352079749.87174577"/>
    <n v="360099323.07924682"/>
    <n v="368082389.53484821"/>
    <n v="374302384.89277768"/>
    <n v="372372604.42892969"/>
    <n v="381940783.3672629"/>
    <n v="390543340.89595604"/>
    <n v="395060152.33469671"/>
    <n v="396466542.04205453"/>
    <n v="405171002.04086262"/>
    <n v="415570332.06159294"/>
    <n v="418151271.1929211"/>
    <n v="419950923.38054383"/>
    <n v="428967845.13643408"/>
    <n v="441781985.72009945"/>
    <n v="444507536.81947875"/>
    <n v="445761732.41274559"/>
    <n v="452133707.75522554"/>
    <n v="467510311.8671487"/>
    <n v="470792733.79417938"/>
    <n v="468248464.32316279"/>
    <n v="414468225.70582241"/>
    <n v="449342467.46427566"/>
    <n v="460735434.5289306"/>
  </r>
  <r>
    <s v="II JAWA"/>
    <x v="11"/>
    <x v="0"/>
    <n v="23285257.485524584"/>
    <n v="21766175.400414146"/>
    <n v="24186990.54964678"/>
    <n v="19849836.780100048"/>
    <n v="24675439.619676806"/>
    <n v="21829050.261021741"/>
    <n v="23467063.250038911"/>
    <n v="18414959.263912387"/>
    <n v="23303792.526886079"/>
    <n v="21388982.406906102"/>
    <n v="23965501.2084716"/>
    <n v="19751183.869869165"/>
    <n v="23792729.695502069"/>
    <n v="24098278.048378345"/>
    <n v="25755657.749460354"/>
    <n v="18743469.375537779"/>
    <n v="23396295.908501778"/>
    <n v="24711908.742879201"/>
    <n v="25916918.852420557"/>
    <n v="18628460.731438093"/>
    <n v="24471351.465872809"/>
    <n v="26110274.212302905"/>
    <n v="24633120.415143121"/>
    <n v="17588052.878254902"/>
    <n v="24102565.651124455"/>
    <n v="27352327.393802296"/>
    <n v="27248013.12878193"/>
    <n v="19393674.137706578"/>
    <n v="25751565.532662295"/>
    <n v="28646398.356051624"/>
    <n v="27584735.604157198"/>
    <n v="17686670.534222133"/>
    <n v="25612856.944207683"/>
    <n v="28600179.668904953"/>
    <n v="27492059.915178802"/>
    <n v="20047106.231905669"/>
    <n v="25306916.765978057"/>
    <n v="30540561.163476169"/>
    <n v="27054011.026726663"/>
    <n v="21695261.33553087"/>
    <n v="22556689.48389376"/>
    <n v="32901892.139130063"/>
    <n v="28393372.433033332"/>
    <n v="23139985.931797706"/>
  </r>
  <r>
    <s v="II JAWA"/>
    <x v="11"/>
    <x v="1"/>
    <n v="7578143.2735217605"/>
    <n v="7661367.5594277047"/>
    <n v="7637319.6883544931"/>
    <n v="7250101.1538408343"/>
    <n v="6695795.9762750827"/>
    <n v="7222005.3794177538"/>
    <n v="7772076.5994641846"/>
    <n v="7415607.8428455377"/>
    <n v="6536372.582204001"/>
    <n v="6661559.7799056433"/>
    <n v="6946397.3235566746"/>
    <n v="7069252.6211651172"/>
    <n v="7296081.807666746"/>
    <n v="5866640.7451320952"/>
    <n v="7295134.9021227742"/>
    <n v="6414609.7392763291"/>
    <n v="7185745.5176121229"/>
    <n v="6609479.4247287456"/>
    <n v="7091835.5359195368"/>
    <n v="6404360.8849794557"/>
    <n v="6578951.3962784503"/>
    <n v="6962427.2106199646"/>
    <n v="7055692.5622804202"/>
    <n v="6806748.9833969744"/>
    <n v="6553330.2974138251"/>
    <n v="6486508.5998557471"/>
    <n v="7085253.4250722332"/>
    <n v="7013592.2779748021"/>
    <n v="6615390.2308037076"/>
    <n v="6523963.7854867177"/>
    <n v="6542607.343300309"/>
    <n v="6907965.5223425934"/>
    <n v="6217782.0733752167"/>
    <n v="6262318.3647440197"/>
    <n v="6243938.0912195686"/>
    <n v="6767187.339483114"/>
    <n v="6203161.2846961319"/>
    <n v="6178372.319825111"/>
    <n v="6163895.1684722323"/>
    <n v="6245992.3419166803"/>
    <n v="6202884.5635094317"/>
    <n v="5763795.0097688371"/>
    <n v="5731504.5736987861"/>
    <n v="6073072.2559550796"/>
  </r>
  <r>
    <s v="II JAWA"/>
    <x v="11"/>
    <x v="2"/>
    <n v="99209240.862343118"/>
    <n v="100868052.39661241"/>
    <n v="101217308.79792115"/>
    <n v="102276644.56603919"/>
    <n v="104785096.13754097"/>
    <n v="105171657.87243439"/>
    <n v="108849235.13040978"/>
    <n v="107378958.36944288"/>
    <n v="108887443.33591655"/>
    <n v="111861229.92236079"/>
    <n v="111325235.40787071"/>
    <n v="113601367.89551939"/>
    <n v="115083996.71913746"/>
    <n v="120087952.28892507"/>
    <n v="120206961.33869192"/>
    <n v="122335161.93107362"/>
    <n v="122201490.25640009"/>
    <n v="126492872.76825441"/>
    <n v="125994560.87562162"/>
    <n v="127744699.1724584"/>
    <n v="127119353.76836863"/>
    <n v="130595064.6061874"/>
    <n v="132045028.47485049"/>
    <n v="134707230.19292814"/>
    <n v="133656360.92298988"/>
    <n v="137499061.51021343"/>
    <n v="138176522.8224546"/>
    <n v="140139438.52017123"/>
    <n v="139833488.53131598"/>
    <n v="144188972.9692269"/>
    <n v="145767563.34292349"/>
    <n v="148913212.08069438"/>
    <n v="149987979.72120175"/>
    <n v="153665793.49864489"/>
    <n v="155772254.83381277"/>
    <n v="157001041.93658948"/>
    <n v="159321490.32290071"/>
    <n v="158760204.36687347"/>
    <n v="162999307.70910779"/>
    <n v="160271045.75186852"/>
    <n v="161835647.78405717"/>
    <n v="146052879.10973969"/>
    <n v="151783254.06560132"/>
    <n v="154619461.50885937"/>
  </r>
  <r>
    <s v="II JAWA"/>
    <x v="11"/>
    <x v="3"/>
    <n v="1343141.7222567194"/>
    <n v="1317498.2595762978"/>
    <n v="1323167.8348398278"/>
    <n v="1350816.4097443647"/>
    <n v="1201807.6255949959"/>
    <n v="1231764.5600262587"/>
    <n v="1303749.1057982037"/>
    <n v="1388683.5718699442"/>
    <n v="1298544.7123326289"/>
    <n v="1419220.5191093425"/>
    <n v="1390537.014406296"/>
    <n v="1462947.8703497602"/>
    <n v="1488990.296070802"/>
    <n v="1490636.4921357674"/>
    <n v="1410771.4204214283"/>
    <n v="1634833.7743387625"/>
    <n v="1595961.3354339134"/>
    <n v="1570053.7321478531"/>
    <n v="1583608.8104754556"/>
    <n v="1623662.1485458519"/>
    <n v="1411758.161982975"/>
    <n v="1468561.8142283605"/>
    <n v="1470431.8813555897"/>
    <n v="1588901.4987135017"/>
    <n v="1480425.125361548"/>
    <n v="1442346.3020926449"/>
    <n v="1549470.438826371"/>
    <n v="1667303.383854806"/>
    <n v="1575126.2399125197"/>
    <n v="1175137.6571044154"/>
    <n v="1384227.7188535221"/>
    <n v="1303614.7629770613"/>
    <n v="1363393.2659728574"/>
    <n v="1367646.9950545586"/>
    <n v="1393174.4684764741"/>
    <n v="1314733.1963306223"/>
    <n v="1299029.9320935197"/>
    <n v="1235447.5713716326"/>
    <n v="1421252.6638336675"/>
    <n v="1417846.8418803187"/>
    <n v="1315003.1374737006"/>
    <n v="1137831.6252909324"/>
    <n v="1228230.096784462"/>
    <n v="1283249.8378451155"/>
  </r>
  <r>
    <s v="II JAWA"/>
    <x v="11"/>
    <x v="4"/>
    <n v="167721.87013297901"/>
    <n v="174220.45936284101"/>
    <n v="177784.56389420599"/>
    <n v="182869.16349741101"/>
    <n v="180358.42783152417"/>
    <n v="185881.17781646273"/>
    <n v="186285.42478994769"/>
    <n v="188813.72031581955"/>
    <n v="192991.89453977899"/>
    <n v="196902.11313306401"/>
    <n v="200944.60346920701"/>
    <n v="203488.060070329"/>
    <n v="206317.54787479501"/>
    <n v="210268.503530405"/>
    <n v="214269.11713909401"/>
    <n v="215114.38550879501"/>
    <n v="210574.03257464484"/>
    <n v="222590.9782101743"/>
    <n v="223861.67240646586"/>
    <n v="239237.10438709389"/>
    <n v="231301.93875940304"/>
    <n v="237333.50196792069"/>
    <n v="239232.34"/>
    <n v="241110.05490000002"/>
    <n v="237002.57565307591"/>
    <n v="250668.11657361206"/>
    <n v="261800.90539044011"/>
    <n v="259546.85641205893"/>
    <n v="255593.19244096946"/>
    <n v="271925.59743794741"/>
    <n v="277893.55831778789"/>
    <n v="275552.28393164335"/>
    <n v="273380.24824313534"/>
    <n v="285679.37289047398"/>
    <n v="287304.48296027823"/>
    <n v="288169.09074586927"/>
    <n v="285027.42816400144"/>
    <n v="292240.5363049187"/>
    <n v="288286.61974003864"/>
    <n v="303371.57234202238"/>
    <n v="296153.51956646476"/>
    <n v="319169.14226085111"/>
    <n v="332150.99334176403"/>
    <n v="347706.35428087198"/>
  </r>
  <r>
    <s v="II JAWA"/>
    <x v="11"/>
    <x v="5"/>
    <n v="14587965.625046199"/>
    <n v="15336611.965085801"/>
    <n v="15918176.847521201"/>
    <n v="17245044.6412961"/>
    <n v="16758650.664977973"/>
    <n v="17729380.271226395"/>
    <n v="18152821.932928916"/>
    <n v="19082370.479301821"/>
    <n v="18370869.472305"/>
    <n v="19697690.9868531"/>
    <n v="20770960.0942792"/>
    <n v="22358179.014906999"/>
    <n v="20210905.095829401"/>
    <n v="21776723.9704055"/>
    <n v="22209004.756751399"/>
    <n v="23622003.286068"/>
    <n v="21307255.08583254"/>
    <n v="22708387.110708252"/>
    <n v="23502975.048519325"/>
    <n v="25084874.385947771"/>
    <n v="22673696.054395866"/>
    <n v="23973240.437622204"/>
    <n v="25415976.967694338"/>
    <n v="26492341.256324206"/>
    <n v="24095802.793162104"/>
    <n v="25665419.973137964"/>
    <n v="26101381.424793787"/>
    <n v="27644465.25958775"/>
    <n v="25078819.809121117"/>
    <n v="27038287.987703156"/>
    <n v="28340830.047041673"/>
    <n v="30543091.321361657"/>
    <n v="27405314.147595774"/>
    <n v="28880556.421986979"/>
    <n v="30299108.572150901"/>
    <n v="32720175.879912701"/>
    <n v="29572115.467846278"/>
    <n v="30732729.383256555"/>
    <n v="31869871.088793907"/>
    <n v="34456482.76019197"/>
    <n v="31142359.888730101"/>
    <n v="28653976.599616323"/>
    <n v="29326497.304294799"/>
    <n v="29945750.348315872"/>
  </r>
  <r>
    <s v="II JAWA"/>
    <x v="11"/>
    <x v="6"/>
    <n v="33723114.06266816"/>
    <n v="34840036.051560178"/>
    <n v="35266901.818594046"/>
    <n v="35851119.295497432"/>
    <n v="36395414.013886578"/>
    <n v="36957913.889007926"/>
    <n v="38748196.270217538"/>
    <n v="39005631.162559614"/>
    <n v="40341129.156013958"/>
    <n v="42901150.713355631"/>
    <n v="42668915.130854659"/>
    <n v="43027741.008654892"/>
    <n v="43653994.742125422"/>
    <n v="44143932.152304269"/>
    <n v="44607788.64007397"/>
    <n v="45341802.658967175"/>
    <n v="44007247.573215604"/>
    <n v="45119289.077961773"/>
    <n v="46510560.772270553"/>
    <n v="47997825.406802222"/>
    <n v="45602183.995249793"/>
    <n v="46913472.179281972"/>
    <n v="48690063.646339737"/>
    <n v="49234393.342664264"/>
    <n v="46733465.218649194"/>
    <n v="48841407.965891503"/>
    <n v="51339747.451040022"/>
    <n v="51950766.669852301"/>
    <n v="49252740.504802078"/>
    <n v="51160002.603953563"/>
    <n v="53487354.898662843"/>
    <n v="53962570.437105343"/>
    <n v="51755955.565926313"/>
    <n v="53686974.004739769"/>
    <n v="55558259.148535371"/>
    <n v="55609966.091263518"/>
    <n v="54370341.059230313"/>
    <n v="58986263.82641124"/>
    <n v="59866073.817996204"/>
    <n v="59649001.17842371"/>
    <n v="54458888.543520547"/>
    <n v="52406983.391153723"/>
    <n v="54019517.962510489"/>
    <n v="53489458.633915827"/>
  </r>
  <r>
    <s v="II JAWA"/>
    <x v="11"/>
    <x v="7"/>
    <n v="8930274.195816908"/>
    <n v="9118074.3155991882"/>
    <n v="9498695.5063440353"/>
    <n v="9790667.0504671223"/>
    <n v="9971026.7761543114"/>
    <n v="10151524.011706881"/>
    <n v="10618647.664506599"/>
    <n v="10918808.380739221"/>
    <n v="11099266.889091993"/>
    <n v="11242853.105687961"/>
    <n v="11599844.585037285"/>
    <n v="11779434.722611722"/>
    <n v="11714092.458818553"/>
    <n v="11788349.290124742"/>
    <n v="12169346.699469991"/>
    <n v="12294060.129601996"/>
    <n v="12423128.537600422"/>
    <n v="12627054.087035421"/>
    <n v="13145611.41999661"/>
    <n v="13383720.052774752"/>
    <n v="13731345.267784897"/>
    <n v="13965532.718795983"/>
    <n v="14512462.433602054"/>
    <n v="14110691.391323471"/>
    <n v="14793606.999382436"/>
    <n v="14867033.992615357"/>
    <n v="16426004.750160418"/>
    <n v="15210738.844411213"/>
    <n v="15500752.277621068"/>
    <n v="15766383.608518612"/>
    <n v="16683597.264732564"/>
    <n v="16307908.41983474"/>
    <n v="15988102.248318331"/>
    <n v="16613589.845915355"/>
    <n v="17589932.734464467"/>
    <n v="17510399.710816149"/>
    <n v="17225331.016157355"/>
    <n v="17653855.491801798"/>
    <n v="17642282.571615368"/>
    <n v="18542890.840648741"/>
    <n v="18209164.673649881"/>
    <n v="15422727.667423042"/>
    <n v="16695505.379262423"/>
    <n v="17770013.75182566"/>
  </r>
  <r>
    <s v="II JAWA"/>
    <x v="11"/>
    <x v="8"/>
    <n v="5165767.3697889075"/>
    <n v="5374015.0529979169"/>
    <n v="5533200.2739436561"/>
    <n v="5599480.3541605212"/>
    <n v="5641285.2428115914"/>
    <n v="5768849.4471087493"/>
    <n v="5834572.7086134497"/>
    <n v="5951332.0120867658"/>
    <n v="6070928.2310643699"/>
    <n v="6166046.0800573071"/>
    <n v="6172497.0845286809"/>
    <n v="6397246.4002111219"/>
    <n v="6375533.7201950001"/>
    <n v="6462498.5566109102"/>
    <n v="6538920.6249954309"/>
    <n v="6608344.8399930801"/>
    <n v="6577600.8497115457"/>
    <n v="7022452.9126714161"/>
    <n v="7129935.3405421469"/>
    <n v="6815039.7061001975"/>
    <n v="7119756.1199864456"/>
    <n v="7467867.6914540287"/>
    <n v="7563886.5412892522"/>
    <n v="7625035.8639106592"/>
    <n v="7788626.0354670109"/>
    <n v="7960071.3076759586"/>
    <n v="8294327.3845175989"/>
    <n v="8516328.6531629544"/>
    <n v="8532275.567879593"/>
    <n v="8632309.0725883022"/>
    <n v="9009627.3206927851"/>
    <n v="9111209.7449817751"/>
    <n v="9204244.1638290826"/>
    <n v="9236692.6622445621"/>
    <n v="9798648.4312255755"/>
    <n v="9920557.918300543"/>
    <n v="9868069.5615756512"/>
    <n v="10328151.684289256"/>
    <n v="10642272.919050472"/>
    <n v="10089821.583737534"/>
    <n v="10386752.605932081"/>
    <n v="7991386.5993555542"/>
    <n v="9765020.5589102861"/>
    <n v="10491693.922698664"/>
  </r>
  <r>
    <s v="II JAWA"/>
    <x v="11"/>
    <x v="9"/>
    <n v="4645118.6011073701"/>
    <n v="4996483.2292644503"/>
    <n v="5405905.5664751902"/>
    <n v="5737614.8741373597"/>
    <n v="6037367.0833517294"/>
    <n v="6142302.8494866053"/>
    <n v="6447799.6174152782"/>
    <n v="6750789.7026901459"/>
    <n v="6813934.0593798216"/>
    <n v="6844327.8202347439"/>
    <n v="7156476.6384024778"/>
    <n v="7279266.0176883973"/>
    <n v="7174577.5337870996"/>
    <n v="7305479.9636290297"/>
    <n v="7978805.9819848202"/>
    <n v="8192973.3321720604"/>
    <n v="8492327.5242508091"/>
    <n v="8636697.0921630785"/>
    <n v="9170231.0309969354"/>
    <n v="9706156.7141979858"/>
    <n v="10017805.667112568"/>
    <n v="10287938.372292973"/>
    <n v="10534174.340465799"/>
    <n v="11038833.204249989"/>
    <n v="11691679.554085227"/>
    <n v="11772849.726768067"/>
    <n v="11973300.241694212"/>
    <n v="12418970.003341608"/>
    <n v="12904125.715230167"/>
    <n v="13166698.368457349"/>
    <n v="13189782.503853951"/>
    <n v="14266549.498377306"/>
    <n v="14141556.054407774"/>
    <n v="14547680.07445118"/>
    <n v="14620413.736010427"/>
    <n v="15111101.463490812"/>
    <n v="15493439.477155693"/>
    <n v="16403092.17373112"/>
    <n v="16601479.79723984"/>
    <n v="15363218.228572508"/>
    <n v="19049421.058244299"/>
    <n v="22123878.797352701"/>
    <n v="22372058.9433458"/>
    <n v="22434706.973190185"/>
  </r>
  <r>
    <s v="II JAWA"/>
    <x v="11"/>
    <x v="10"/>
    <n v="5065349.9427924203"/>
    <n v="4907117.6886171252"/>
    <n v="5094248.9739826024"/>
    <n v="5175471.5889586452"/>
    <n v="5343769.1546828039"/>
    <n v="5500438.6396958316"/>
    <n v="5235695.6166986935"/>
    <n v="5487276.0468453076"/>
    <n v="5499700.2643290674"/>
    <n v="5691413.3502298482"/>
    <n v="6066477.5248330189"/>
    <n v="6179727.6264470322"/>
    <n v="6425587.8501430741"/>
    <n v="6543029.0495082336"/>
    <n v="6789108.9919876959"/>
    <n v="6590045.9634383749"/>
    <n v="6668034.4143157853"/>
    <n v="6777418.0846396955"/>
    <n v="7018101.4196571149"/>
    <n v="7033697.5236673243"/>
    <n v="7259838.2188001852"/>
    <n v="6897921.1872752775"/>
    <n v="7576377.2063520011"/>
    <n v="7787497.1965897866"/>
    <n v="7995122.9878632734"/>
    <n v="8167329.7374450853"/>
    <n v="8352965.1033224333"/>
    <n v="8515103.6881868057"/>
    <n v="8195344.371341805"/>
    <n v="8536434.4544125069"/>
    <n v="8572543.0267981067"/>
    <n v="8875622.8852926102"/>
    <n v="8876525.7603663988"/>
    <n v="9073956.7827462889"/>
    <n v="9023481.8078588601"/>
    <n v="8753424.1623444688"/>
    <n v="8834018.6324128751"/>
    <n v="8891952.8336532116"/>
    <n v="9134530.6215477474"/>
    <n v="9651780.7040928695"/>
    <n v="9369327.2070925534"/>
    <n v="8626508.5610280856"/>
    <n v="9297726.4249655064"/>
    <n v="9638823.9914961569"/>
  </r>
  <r>
    <s v="II JAWA"/>
    <x v="11"/>
    <x v="11"/>
    <n v="2315792.3634536802"/>
    <n v="2399282.1548854802"/>
    <n v="2518095.0437599001"/>
    <n v="2622714.4873822299"/>
    <n v="2666928.030625327"/>
    <n v="2721231.2699948526"/>
    <n v="2779490.5369315464"/>
    <n v="2825029.4432701636"/>
    <n v="2863550.6028447319"/>
    <n v="2938742.642247533"/>
    <n v="3031941.0246422696"/>
    <n v="3082606.3155524353"/>
    <n v="3101745.08243716"/>
    <n v="3124198.1259027701"/>
    <n v="3155229.2243540701"/>
    <n v="3180374.0125022698"/>
    <n v="3167611.8984146295"/>
    <n v="3227585.350357939"/>
    <n v="3349857.0420473386"/>
    <n v="3376265.081728809"/>
    <n v="3396136.0666810088"/>
    <n v="3436282.6424294664"/>
    <n v="3491720.5799999982"/>
    <n v="3513550.1899999981"/>
    <n v="3672995.601777059"/>
    <n v="3678803.1325468933"/>
    <n v="3722122.5699999984"/>
    <n v="3664150.813100921"/>
    <n v="3838428.9297651439"/>
    <n v="3990046.8724908675"/>
    <n v="4088663.4961837735"/>
    <n v="4192784.203540727"/>
    <n v="4229030.8229803368"/>
    <n v="4369208.2511051651"/>
    <n v="4461335.1314410558"/>
    <n v="4598812.9001098303"/>
    <n v="4588760.0516581042"/>
    <n v="4757392.810217292"/>
    <n v="4894976.9062171262"/>
    <n v="5102987.9027209077"/>
    <n v="5146846.9921214869"/>
    <n v="4718074.1621755948"/>
    <n v="4774454.1135916999"/>
    <n v="5076684.20517495"/>
  </r>
  <r>
    <s v="II JAWA"/>
    <x v="11"/>
    <x v="12"/>
    <n v="730328.15900166205"/>
    <n v="772627.35032421502"/>
    <n v="834220.10589057696"/>
    <n v="881074.24855572998"/>
    <n v="875856.43092187901"/>
    <n v="904028.21658839297"/>
    <n v="936466.32219077297"/>
    <n v="959945.21434272698"/>
    <n v="965411.75858450204"/>
    <n v="982213.79922652699"/>
    <n v="1000973.4604004"/>
    <n v="1008852.74979153"/>
    <n v="1038093.0448442"/>
    <n v="1056103.4107788999"/>
    <n v="1081696.47457113"/>
    <n v="1090000.37788356"/>
    <n v="1123531.3052485555"/>
    <n v="1130384.8462105715"/>
    <n v="1145780.0117702652"/>
    <n v="1161384.8502775368"/>
    <n v="1195872.1835611281"/>
    <n v="1220889.3682609054"/>
    <n v="1247511.5199999998"/>
    <n v="1268340.3106"/>
    <n v="1288057.1299999999"/>
    <n v="1301590.0465000002"/>
    <n v="1368137.0335499996"/>
    <n v="1377196.2281674496"/>
    <n v="1388587.1617596031"/>
    <n v="1401790"/>
    <n v="1465274.122016984"/>
    <n v="1528678.7517527703"/>
    <n v="1545341.3501468755"/>
    <n v="1547103.2037257103"/>
    <n v="1560031.1933979639"/>
    <n v="1631654.9906175553"/>
    <n v="1645295.41531329"/>
    <n v="1723296.90495288"/>
    <n v="1702306.0382358583"/>
    <n v="1788766.0366306219"/>
    <n v="1807668.3306467978"/>
    <n v="940646.16253702145"/>
    <n v="1380067.893463749"/>
    <n v="1470736.4681208751"/>
  </r>
  <r>
    <s v="II JAWA"/>
    <x v="11"/>
    <x v="13"/>
    <n v="5253674.7030662503"/>
    <n v="6423618.0470548104"/>
    <n v="5934748.0297648301"/>
    <n v="5993300.4244976696"/>
    <n v="5663256.8470542002"/>
    <n v="5751285.8850018"/>
    <n v="6092719.7192253396"/>
    <n v="5432736.4208878502"/>
    <n v="5277064.6560577396"/>
    <n v="6712613.2214617096"/>
    <n v="6007773.4362205099"/>
    <n v="5903876.6217120802"/>
    <n v="5766077.2314231796"/>
    <n v="5920803.3500296101"/>
    <n v="5955307.9461691296"/>
    <n v="5925829.8392390404"/>
    <n v="5760279.5225811806"/>
    <n v="5629552.1402870705"/>
    <n v="6012016.8452962609"/>
    <n v="6275028.4918354908"/>
    <n v="5806485.5249822903"/>
    <n v="5877186.5057881363"/>
    <n v="6624129.8094267761"/>
    <n v="6679580.3332213787"/>
    <n v="5881969.8368070591"/>
    <n v="6415536.7897183299"/>
    <n v="6115396.6400628006"/>
    <n v="7326163.7094772086"/>
    <n v="6284296.5736446623"/>
    <n v="6725407.2166617252"/>
    <n v="6637039.9734601565"/>
    <n v="7286602.4254460325"/>
    <n v="6425064.8168943021"/>
    <n v="6537095.8145951973"/>
    <n v="6640358.4934468865"/>
    <n v="7758045.6023723911"/>
    <n v="6446267.5307900542"/>
    <n v="7148616.1755615314"/>
    <n v="7201970.8563327277"/>
    <n v="7907207.8419776717"/>
    <n v="6468297.7914399793"/>
    <n v="6527016.2698655296"/>
    <n v="6760827.9315366689"/>
    <n v="6960687.1477522254"/>
  </r>
  <r>
    <s v="II JAWA"/>
    <x v="11"/>
    <x v="14"/>
    <n v="4109887.826626258"/>
    <n v="4429582.7589721959"/>
    <n v="4647013.7845518561"/>
    <n v="4775389.8408466307"/>
    <n v="4912422.4207154317"/>
    <n v="4992239.6524458723"/>
    <n v="5254543.9269936644"/>
    <n v="5437550.1080174614"/>
    <n v="5529545.0913362997"/>
    <n v="5790790.6072516898"/>
    <n v="5983939.3177332934"/>
    <n v="6303917.6878508683"/>
    <n v="6339855.8390282597"/>
    <n v="6410762.7036559898"/>
    <n v="6413439.1630888795"/>
    <n v="6551216.5694073699"/>
    <n v="7077272.3381989254"/>
    <n v="7300206.3404046809"/>
    <n v="7446775.5460946895"/>
    <n v="7600651.4658047184"/>
    <n v="7638935.8719786955"/>
    <n v="7914627.7270394992"/>
    <n v="8222890.0284810886"/>
    <n v="8642411.8697311189"/>
    <n v="8455209.9031121712"/>
    <n v="8636364.8184267338"/>
    <n v="8703982.2236870099"/>
    <n v="9090253.9595781881"/>
    <n v="9134045.7242280561"/>
    <n v="9497580.7440523319"/>
    <n v="9559315.0188886747"/>
    <n v="9718779.6061296985"/>
    <n v="9593341.8671282008"/>
    <n v="10164150.536302751"/>
    <n v="10263416.360280845"/>
    <n v="10044571.49981083"/>
    <n v="9949927.3970426321"/>
    <n v="10265956.969813727"/>
    <n v="11116306.259820186"/>
    <n v="10824108.938542716"/>
    <n v="10927550.676857004"/>
    <n v="10970084.541785575"/>
    <n v="11982705.0130377"/>
    <n v="11097852.93126763"/>
  </r>
  <r>
    <s v="II JAWA"/>
    <x v="11"/>
    <x v="15"/>
    <n v="1262259.771885677"/>
    <n v="1319540.2776462014"/>
    <n v="1357016.1746794875"/>
    <n v="1388301.7393656829"/>
    <n v="1396958.1670124989"/>
    <n v="1426951.5907653791"/>
    <n v="1464799.6703429627"/>
    <n v="1501331.6309180397"/>
    <n v="1532268.2532847344"/>
    <n v="1557694.3016600038"/>
    <n v="1591729.5414155715"/>
    <n v="1622028.9958499908"/>
    <n v="1654818.8093622201"/>
    <n v="1660578.5499044601"/>
    <n v="1681506.3341518999"/>
    <n v="1723266.64022759"/>
    <n v="1878676.85131075"/>
    <n v="1920301.5930005801"/>
    <n v="1966052.71343835"/>
    <n v="2015503.1729927598"/>
    <n v="2154962.7940604626"/>
    <n v="2166489.0290359142"/>
    <n v="2221693.7499999995"/>
    <n v="2337612.7552499999"/>
    <n v="2410603.84"/>
    <n v="2325244.8671999997"/>
    <n v="2433286.2552"/>
    <n v="2553908.0202229451"/>
    <n v="2596954.5315307952"/>
    <n v="2535926.1000398216"/>
    <n v="2628382.7289207224"/>
    <n v="2776529.5414666217"/>
    <n v="2794095.9203868825"/>
    <n v="2785926.0492746402"/>
    <n v="2851204.2281151307"/>
    <n v="2938733.0319828065"/>
    <n v="2963027.114408033"/>
    <n v="3161348.9641913418"/>
    <n v="3275412.7557603344"/>
    <n v="3048226.2528444394"/>
    <n v="3224798.7371157561"/>
    <n v="2449933.9953899714"/>
    <n v="2827435.3334129099"/>
    <n v="3275319.1086813505"/>
  </r>
  <r>
    <s v="II JAWA"/>
    <x v="11"/>
    <x v="16"/>
    <n v="3525199.03006054"/>
    <n v="3680174.8799310802"/>
    <n v="3835286.3538659601"/>
    <n v="4046519.1600798499"/>
    <n v="4164839.2569423001"/>
    <n v="4299496.35268771"/>
    <n v="4416600.0471713999"/>
    <n v="4569200.9825422"/>
    <n v="4663247.9476667503"/>
    <n v="4663949.23778586"/>
    <n v="4740228.0281460397"/>
    <n v="4794808.5666126404"/>
    <n v="4945527.8247318501"/>
    <n v="5014535.8085818198"/>
    <n v="5119894.4181391802"/>
    <n v="5267898.9217294604"/>
    <n v="5362457.8438097397"/>
    <n v="5481236.4363508401"/>
    <n v="5582970.7952901991"/>
    <n v="5710874.9139675014"/>
    <n v="5793295.7936898544"/>
    <n v="5917387.7949668923"/>
    <n v="6026315.2400000002"/>
    <n v="6383775.2160000019"/>
    <n v="6423673.8111000024"/>
    <n v="6379709.0707800016"/>
    <n v="6613844.3936776277"/>
    <n v="6809312.3037825171"/>
    <n v="6999536.9603297506"/>
    <n v="7012836.0805543773"/>
    <n v="7303668.363938204"/>
    <n v="7474520.1496842131"/>
    <n v="7453844.3013249701"/>
    <n v="7548776.4966805037"/>
    <n v="7804679.8707031775"/>
    <n v="7907720.1820268398"/>
    <n v="7972957.2127522044"/>
    <n v="8157077.7918496467"/>
    <n v="8378757.2104357444"/>
    <n v="8403212.9630706273"/>
    <n v="8955397.3829342704"/>
    <n v="6041144.0458380999"/>
    <n v="8351995.2362671802"/>
    <n v="8696831.9491924103"/>
  </r>
  <r>
    <s v="II JAWA"/>
    <x v="11"/>
    <x v="17"/>
    <n v="220898236.8650932"/>
    <n v="225384477.84733203"/>
    <n v="230386079.91402984"/>
    <n v="230016965.77846682"/>
    <n v="237366271.87605599"/>
    <n v="237986001.32643297"/>
    <n v="247560763.5437372"/>
    <n v="242709024.35258785"/>
    <n v="249246061.43383801"/>
    <n v="256717380.60746685"/>
    <n v="260620371.42426789"/>
    <n v="261825926.04486349"/>
    <n v="266268925.29897729"/>
    <n v="272960771.00953788"/>
    <n v="278582843.78357315"/>
    <n v="275731005.77696526"/>
    <n v="278435490.79501301"/>
    <n v="287187470.71801174"/>
    <n v="292791653.73276341"/>
    <n v="290801441.80790597"/>
    <n v="292203030.28954548"/>
    <n v="301412496.99954981"/>
    <n v="307570707.73728067"/>
    <n v="306046106.53805834"/>
    <n v="307260498.2839483"/>
    <n v="319042273.35124356"/>
    <n v="325765556.19223148"/>
    <n v="323550913.32899129"/>
    <n v="323737071.85438931"/>
    <n v="336270101.47474021"/>
    <n v="342523106.33274275"/>
    <n v="341131862.16914135"/>
    <n v="342867809.27230585"/>
    <n v="355173328.04400694"/>
    <n v="361659601.49927849"/>
    <n v="359923401.22810328"/>
    <n v="361345175.6701749"/>
    <n v="375216560.96758091"/>
    <n v="380252994.03092587"/>
    <n v="374761223.07499272"/>
    <n v="371352852.37678528"/>
    <n v="353047927.81971157"/>
    <n v="365022324.25705886"/>
    <n v="365812035.3203699"/>
  </r>
  <r>
    <s v="II JAWA"/>
    <x v="12"/>
    <x v="0"/>
    <n v="25799824.627660174"/>
    <n v="25594649.309028499"/>
    <n v="27844838.04391557"/>
    <n v="20333129.095629044"/>
    <n v="25410171.445946295"/>
    <n v="26953512.85865007"/>
    <n v="29497494.346474856"/>
    <n v="21528154.256418414"/>
    <n v="27041248.659792822"/>
    <n v="28078267.63619988"/>
    <n v="29279858.363292795"/>
    <n v="22137328.456141949"/>
    <n v="27356978.779999997"/>
    <n v="29452119.039999995"/>
    <n v="30532059.18"/>
    <n v="21490953.549999997"/>
    <n v="26854936.09"/>
    <n v="28483386.120000001"/>
    <n v="31122336.120000001"/>
    <n v="21332722.559999995"/>
    <n v="27941245.420000002"/>
    <n v="30613897.77"/>
    <n v="32448515.48"/>
    <n v="22822640.370000001"/>
    <n v="27394592.09"/>
    <n v="30607306.030000001"/>
    <n v="33399096.060000002"/>
    <n v="24930122.270000003"/>
    <n v="30209720.82"/>
    <n v="29743144.039999999"/>
    <n v="33208660.269999996"/>
    <n v="25288646.670000002"/>
    <n v="30417751.330000002"/>
    <n v="31004700.820000004"/>
    <n v="34308919.640000001"/>
    <n v="25823106.449999999"/>
    <n v="30760392.789999999"/>
    <n v="32447808.23"/>
    <n v="33766480.539999999"/>
    <n v="26221008.68"/>
    <n v="29304199.359999999"/>
    <n v="32751513.789999995"/>
    <n v="35996854.920000002"/>
    <n v="28203913.649698239"/>
  </r>
  <r>
    <s v="II JAWA"/>
    <x v="12"/>
    <x v="1"/>
    <n v="3185981.362354788"/>
    <n v="3374133.8410735056"/>
    <n v="3535971.7748113307"/>
    <n v="3250305.6559289955"/>
    <n v="3166505.9676613952"/>
    <n v="3303282.0638497965"/>
    <n v="3313360.3884610487"/>
    <n v="3270985.8135805838"/>
    <n v="3367038.751213273"/>
    <n v="3488070.9911758676"/>
    <n v="3525304.9905715804"/>
    <n v="3365459.5712931519"/>
    <n v="3450908.84"/>
    <n v="3699200.21"/>
    <n v="3744615.77"/>
    <n v="3699439.23"/>
    <n v="3696536.11"/>
    <n v="3873185.5300000003"/>
    <n v="3980881.88"/>
    <n v="4016045.3200000003"/>
    <n v="3738139.9000000004"/>
    <n v="3998901.52"/>
    <n v="4276861.01"/>
    <n v="4264262.42"/>
    <n v="4622237.0200000005"/>
    <n v="4649714.8899999997"/>
    <n v="5005261.32"/>
    <n v="5090383.99"/>
    <n v="4927987.51"/>
    <n v="5006719.4000000004"/>
    <n v="5103900.01"/>
    <n v="5317876.2200000007"/>
    <n v="5019258.41"/>
    <n v="5291388.53"/>
    <n v="5214545.8899999997"/>
    <n v="5330789.09"/>
    <n v="5317304.51"/>
    <n v="5457352.9900000002"/>
    <n v="5342708.41"/>
    <n v="5439749.3599999994"/>
    <n v="5582590.6699999999"/>
    <n v="5198894.3599999994"/>
    <n v="5370299.8799999999"/>
    <n v="5233482.6100000003"/>
  </r>
  <r>
    <s v="II JAWA"/>
    <x v="12"/>
    <x v="2"/>
    <n v="53023921.282381408"/>
    <n v="53989041.382611237"/>
    <n v="54664107.516729534"/>
    <n v="53479404.37282338"/>
    <n v="54423836.679732367"/>
    <n v="55474975.848547913"/>
    <n v="57468520.920222484"/>
    <n v="58958283.364700384"/>
    <n v="58259437.366174877"/>
    <n v="59857500.188767441"/>
    <n v="61968677.20152998"/>
    <n v="61443241.175167814"/>
    <n v="60944600.780000001"/>
    <n v="63874281.669999994"/>
    <n v="63806642.209999993"/>
    <n v="66068594.290000007"/>
    <n v="65717199.460000008"/>
    <n v="67589929.99000001"/>
    <n v="68459967.99000001"/>
    <n v="69759675.739999995"/>
    <n v="69373745.979999989"/>
    <n v="70331217.440000013"/>
    <n v="71548761.590000004"/>
    <n v="73052867.439999998"/>
    <n v="72250622.5"/>
    <n v="73904192.779999986"/>
    <n v="74549000.939999998"/>
    <n v="75257020.239999995"/>
    <n v="74950267.760000005"/>
    <n v="77623485.890000001"/>
    <n v="77705519.859999999"/>
    <n v="78490948.390000001"/>
    <n v="78527841.729999974"/>
    <n v="80975177.859999985"/>
    <n v="80782729.409999996"/>
    <n v="81857538.280000001"/>
    <n v="81775915.039999992"/>
    <n v="84645535.790000007"/>
    <n v="86238123.839999974"/>
    <n v="86160803.080000013"/>
    <n v="84236869.780000016"/>
    <n v="80911916.790000007"/>
    <n v="80114038.559999987"/>
    <n v="80902413.450000003"/>
  </r>
  <r>
    <s v="II JAWA"/>
    <x v="12"/>
    <x v="3"/>
    <n v="147105.89175926588"/>
    <n v="162813.84057251844"/>
    <n v="161827.45249419179"/>
    <n v="164634.71542325124"/>
    <n v="163746.13273950916"/>
    <n v="171377.84154779007"/>
    <n v="171201.73622639626"/>
    <n v="176731.41813735687"/>
    <n v="173950.63906230638"/>
    <n v="187727.89927350113"/>
    <n v="190504.59246289218"/>
    <n v="198977.05880058734"/>
    <n v="200116.55000000002"/>
    <n v="199763.57"/>
    <n v="203681.04"/>
    <n v="210043.45"/>
    <n v="208042.99"/>
    <n v="224632.86000000002"/>
    <n v="223989.91"/>
    <n v="209822.54"/>
    <n v="208512.41999999998"/>
    <n v="225023.45"/>
    <n v="224650.91999999998"/>
    <n v="229397.58000000002"/>
    <n v="227533.05"/>
    <n v="227938.66999999998"/>
    <n v="227641.34"/>
    <n v="244993.04"/>
    <n v="236744.92"/>
    <n v="240513.27"/>
    <n v="244976.04"/>
    <n v="254318.64"/>
    <n v="246474.26"/>
    <n v="252915.61"/>
    <n v="259304.6"/>
    <n v="270222.76999999996"/>
    <n v="261789.99"/>
    <n v="265081.05"/>
    <n v="271836.61"/>
    <n v="286564.73000000004"/>
    <n v="273837.76999999996"/>
    <n v="261650.02"/>
    <n v="282394.78000000003"/>
    <n v="286844.253688353"/>
  </r>
  <r>
    <s v="II JAWA"/>
    <x v="12"/>
    <x v="4"/>
    <n v="130216.319132748"/>
    <n v="136448.174113299"/>
    <n v="137484.59810828301"/>
    <n v="139086.80523970799"/>
    <n v="143030.141439759"/>
    <n v="141030.00348934301"/>
    <n v="137492.63669696901"/>
    <n v="133991.55586221701"/>
    <n v="138862.28065926299"/>
    <n v="137759.98018237099"/>
    <n v="137380.10835605199"/>
    <n v="133792.54339653801"/>
    <n v="135355.03"/>
    <n v="136008.97"/>
    <n v="138081.89000000001"/>
    <n v="139594.54999999999"/>
    <n v="143620.62"/>
    <n v="140293.49"/>
    <n v="142168.71"/>
    <n v="141897.26"/>
    <n v="146429.46"/>
    <n v="144678.25"/>
    <n v="141831.46"/>
    <n v="144322.51"/>
    <n v="142608.32999999999"/>
    <n v="146688.34"/>
    <n v="148300.91"/>
    <n v="152207.65"/>
    <n v="152856.20000000001"/>
    <n v="155638.18"/>
    <n v="158548.62"/>
    <n v="161164.67000000001"/>
    <n v="163727.19"/>
    <n v="164595.99"/>
    <n v="164974.15"/>
    <n v="165583.07"/>
    <n v="167884.89"/>
    <n v="173276.01"/>
    <n v="172581.73"/>
    <n v="173765.51"/>
    <n v="172992.01"/>
    <n v="175268"/>
    <n v="176353.24"/>
    <n v="178610.56"/>
  </r>
  <r>
    <s v="II JAWA"/>
    <x v="12"/>
    <x v="5"/>
    <n v="15894002.512640299"/>
    <n v="15877761.3394982"/>
    <n v="16053624.300861999"/>
    <n v="16597860.075072199"/>
    <n v="16150409.516004542"/>
    <n v="16123082.849192014"/>
    <n v="16498774.414578063"/>
    <n v="17090112.853849176"/>
    <n v="16986816.2900992"/>
    <n v="17269435.057470098"/>
    <n v="17804756.254654601"/>
    <n v="17973615.0283885"/>
    <n v="17787546.649999999"/>
    <n v="18101596.359999999"/>
    <n v="18596145.82"/>
    <n v="18980630.539999999"/>
    <n v="18793844.300000001"/>
    <n v="18858165.34"/>
    <n v="19108497.469999999"/>
    <n v="19921369.489999998"/>
    <n v="19580430.739999998"/>
    <n v="19857589.960000001"/>
    <n v="20462314.140000001"/>
    <n v="21385778.379999999"/>
    <n v="20762527.350000001"/>
    <n v="21338588.920000002"/>
    <n v="22020435.600000001"/>
    <n v="22467450.440000001"/>
    <n v="21914429.949999999"/>
    <n v="22848667.57"/>
    <n v="23659228.559999999"/>
    <n v="24339692.18"/>
    <n v="23353076.09"/>
    <n v="24068853.789999999"/>
    <n v="25451133.309999999"/>
    <n v="25520677.82"/>
    <n v="24593648.030000001"/>
    <n v="24898548.280000001"/>
    <n v="26863671.210000001"/>
    <n v="26906450.620000001"/>
    <n v="24860329.809999999"/>
    <n v="23442376.5"/>
    <n v="25354998.420000002"/>
    <n v="25723003.100000001"/>
  </r>
  <r>
    <s v="II JAWA"/>
    <x v="12"/>
    <x v="6"/>
    <n v="21808517.966901071"/>
    <n v="22322223.899373759"/>
    <n v="23410097.954695776"/>
    <n v="24137829.408739612"/>
    <n v="22732830.163665265"/>
    <n v="25541527.819333583"/>
    <n v="26317959.64558829"/>
    <n v="24635263.259898711"/>
    <n v="24643032.150077529"/>
    <n v="25588099.428478912"/>
    <n v="25664126.182693869"/>
    <n v="25163350.917725772"/>
    <n v="24985079.579999998"/>
    <n v="26825180.300000001"/>
    <n v="27494276.060000002"/>
    <n v="26520770.370000001"/>
    <n v="26748143.5"/>
    <n v="27571662.27"/>
    <n v="29090249.100000001"/>
    <n v="27489138.710000001"/>
    <n v="27525813.459999997"/>
    <n v="28443207.409999996"/>
    <n v="29727853.410000004"/>
    <n v="29733246.560000002"/>
    <n v="29730344.34"/>
    <n v="30165235.640000001"/>
    <n v="30424687.149999999"/>
    <n v="31650539.870000001"/>
    <n v="31222767.560000002"/>
    <n v="32458616.02"/>
    <n v="32699785.960000001"/>
    <n v="32752337.509999998"/>
    <n v="32832541.400000002"/>
    <n v="34221880.850000001"/>
    <n v="34631913.07"/>
    <n v="34894901.829999998"/>
    <n v="35059576.519999996"/>
    <n v="36456518.439999998"/>
    <n v="36905260.310000002"/>
    <n v="36308312.099999994"/>
    <n v="36210120.509999998"/>
    <n v="32690776.91"/>
    <n v="34841378.32"/>
    <n v="35484228.369999997"/>
  </r>
  <r>
    <s v="II JAWA"/>
    <x v="12"/>
    <x v="7"/>
    <n v="4551181.1723881159"/>
    <n v="4597110.0067965947"/>
    <n v="4771358.5474675912"/>
    <n v="4724623.0039422251"/>
    <n v="4724422.4177822545"/>
    <n v="4857855.2736132788"/>
    <n v="4907346.9461347284"/>
    <n v="5032801.9602932641"/>
    <n v="5049688.6189191407"/>
    <n v="5142066.2870385246"/>
    <n v="5248584.9678246919"/>
    <n v="5378128.7569857882"/>
    <n v="5467048.4699999997"/>
    <n v="5639470.7399999993"/>
    <n v="5863278.9099999992"/>
    <n v="5790352.8500000006"/>
    <n v="5819619.8500000006"/>
    <n v="5934398.6200000001"/>
    <n v="6346805.1799999988"/>
    <n v="6767457.0999999996"/>
    <n v="6598517.0700000003"/>
    <n v="6593727.0100000007"/>
    <n v="6752684.6499999994"/>
    <n v="6835991.7599999998"/>
    <n v="6833239.6900000004"/>
    <n v="6833236.8899999997"/>
    <n v="7144396.7400000012"/>
    <n v="7286198.5199999996"/>
    <n v="7259647.8599999994"/>
    <n v="7410281.5499999998"/>
    <n v="7585944.3300000001"/>
    <n v="7611459.2999999998"/>
    <n v="7615305.7599999988"/>
    <n v="8048908.8100000005"/>
    <n v="8079180.3700000001"/>
    <n v="8377614.3900000006"/>
    <n v="8370773.2599999998"/>
    <n v="8718873.2400000002"/>
    <n v="8747620.6900000013"/>
    <n v="9010856.1400000006"/>
    <n v="8624253.0299999993"/>
    <n v="3230613.7700000005"/>
    <n v="5451132.5199999996"/>
    <n v="5989958.1299999999"/>
  </r>
  <r>
    <s v="II JAWA"/>
    <x v="12"/>
    <x v="8"/>
    <n v="4611266.4597755363"/>
    <n v="4664233.753395075"/>
    <n v="4731081.0360652227"/>
    <n v="4765918.8098306963"/>
    <n v="4917618.3498819992"/>
    <n v="4959074.7620847709"/>
    <n v="4966374.2222355315"/>
    <n v="4975656.6689095842"/>
    <n v="5245357.4007320898"/>
    <n v="5250734.2704436621"/>
    <n v="5180008.4091492025"/>
    <n v="5195504.5589214563"/>
    <n v="5351885.1000000006"/>
    <n v="5517709.4800000004"/>
    <n v="5437350.3899999997"/>
    <n v="5505625.0800000001"/>
    <n v="5637883.4400000004"/>
    <n v="5872337.7799999993"/>
    <n v="5954282.0800000001"/>
    <n v="6007137.7699999996"/>
    <n v="6106530.2000000002"/>
    <n v="6237398"/>
    <n v="6311355.3799999999"/>
    <n v="6408991.5600000005"/>
    <n v="6484718.8300000001"/>
    <n v="6657065.2400000002"/>
    <n v="6711681.5600000005"/>
    <n v="6780008.1800000006"/>
    <n v="6879363.6900000004"/>
    <n v="7016334.290000001"/>
    <n v="7124194.2800000003"/>
    <n v="7330236.1500000004"/>
    <n v="7583988.8700000001"/>
    <n v="7597843.3399999999"/>
    <n v="7645863.2599999998"/>
    <n v="7833092.5299999993"/>
    <n v="8031968.2299999995"/>
    <n v="8304616.5599999996"/>
    <n v="8428614.5500000007"/>
    <n v="8677056.7300000004"/>
    <n v="8351534.5199999996"/>
    <n v="6683770"/>
    <n v="7809567.8300000001"/>
    <n v="7928872.3900000006"/>
  </r>
  <r>
    <s v="II JAWA"/>
    <x v="12"/>
    <x v="9"/>
    <n v="5018631.1902243504"/>
    <n v="4996100.43620006"/>
    <n v="5334864.7533016903"/>
    <n v="5477339.1626093304"/>
    <n v="5508842.6526892986"/>
    <n v="5593565.9386498146"/>
    <n v="5690165.8441480333"/>
    <n v="5705852.9379363544"/>
    <n v="5883477.9254334513"/>
    <n v="6133147.4063754939"/>
    <n v="6248900.5462621702"/>
    <n v="6424693.3938648449"/>
    <n v="6509944.6799999997"/>
    <n v="6712246.5999999996"/>
    <n v="6798647.9699999997"/>
    <n v="6642743.8200000003"/>
    <n v="7196160.2699999996"/>
    <n v="7448152.75"/>
    <n v="7641238.5599999996"/>
    <n v="7844610.0499999998"/>
    <n v="8028977.8899999997"/>
    <n v="8081818.25"/>
    <n v="8367420.6100000003"/>
    <n v="8523054.6300000008"/>
    <n v="8756856.3300000001"/>
    <n v="8859038.9000000004"/>
    <n v="9001668.9100000001"/>
    <n v="9124991.7699999996"/>
    <n v="9376678.8699999992"/>
    <n v="10023669.710000001"/>
    <n v="10244190.449999999"/>
    <n v="10840963.039999999"/>
    <n v="10988745.01"/>
    <n v="11209668.039999999"/>
    <n v="11428514.300000001"/>
    <n v="11873987.859999999"/>
    <n v="12323961.140000001"/>
    <n v="12600607.060000001"/>
    <n v="12744934.42"/>
    <n v="13119775.68"/>
    <n v="13713294.949999999"/>
    <n v="14967809.09"/>
    <n v="14994519.550000001"/>
    <n v="15063588.210000001"/>
  </r>
  <r>
    <s v="II JAWA"/>
    <x v="12"/>
    <x v="10"/>
    <n v="4208781.9851705292"/>
    <n v="4285961.7394763874"/>
    <n v="4318321.8809001418"/>
    <n v="4421266.8799996069"/>
    <n v="4471158.792512509"/>
    <n v="4509381.9719791003"/>
    <n v="4417652.1731910771"/>
    <n v="4549359.8000779012"/>
    <n v="4594784.4183954028"/>
    <n v="4616064.681147649"/>
    <n v="4661862.5803373083"/>
    <n v="4716026.4424227914"/>
    <n v="4813675.8499999996"/>
    <n v="4876416.1000000006"/>
    <n v="4765874.92"/>
    <n v="4855487.93"/>
    <n v="4971493.84"/>
    <n v="5051850.7"/>
    <n v="5001875.34"/>
    <n v="5081631.76"/>
    <n v="5320321.45"/>
    <n v="5156037.7799999993"/>
    <n v="5431324.4300000006"/>
    <n v="5728942.4799999995"/>
    <n v="5714423.8399999999"/>
    <n v="5790948.3600000003"/>
    <n v="5932424.790000001"/>
    <n v="6095612.6500000004"/>
    <n v="5963300.7999999998"/>
    <n v="6186799.6699999999"/>
    <n v="6275440.9300000006"/>
    <n v="6324376.9900000002"/>
    <n v="6343094.6800000006"/>
    <n v="6410258.7599999998"/>
    <n v="6384969.4500000002"/>
    <n v="6497223.9100000001"/>
    <n v="6510458.71"/>
    <n v="6421704.9499999993"/>
    <n v="6670154.9500000002"/>
    <n v="6932688.6700000009"/>
    <n v="7092146.4999999991"/>
    <n v="6517729.6399999997"/>
    <n v="6691338.1299999999"/>
    <n v="6771174.5054468298"/>
  </r>
  <r>
    <s v="II JAWA"/>
    <x v="12"/>
    <x v="11"/>
    <n v="2608461.15020788"/>
    <n v="2631188.6110235299"/>
    <n v="2687315.6917967401"/>
    <n v="2743174.97812921"/>
    <n v="2757927.9299420626"/>
    <n v="2841596.024125569"/>
    <n v="2841858.5381556517"/>
    <n v="2877898.7479951577"/>
    <n v="2884912.7111971248"/>
    <n v="3011838.7299794704"/>
    <n v="3024085.3059167983"/>
    <n v="3013586.3756388151"/>
    <n v="3071484.72"/>
    <n v="3186456.26"/>
    <n v="3290633.61"/>
    <n v="3304643.52"/>
    <n v="3344461.72"/>
    <n v="3436699.08"/>
    <n v="3464655.84"/>
    <n v="3531046.9"/>
    <n v="3569276.37"/>
    <n v="3678118.07"/>
    <n v="3767923.33"/>
    <n v="3806977.31"/>
    <n v="3844109.75"/>
    <n v="3913210.45"/>
    <n v="3989740"/>
    <n v="4084417.65"/>
    <n v="4119321.48"/>
    <n v="4178228.19"/>
    <n v="4239853.78"/>
    <n v="4319559.7"/>
    <n v="4396335.4000000004"/>
    <n v="4415991.5"/>
    <n v="4462933.8099999996"/>
    <n v="4522240.99"/>
    <n v="4584148.0199999996"/>
    <n v="4692284.83"/>
    <n v="4740503.4000000004"/>
    <n v="4765464.05"/>
    <n v="4759324.45"/>
    <n v="4558480.96"/>
    <n v="4689891.4000000004"/>
    <n v="4722654.1399999997"/>
  </r>
  <r>
    <s v="II JAWA"/>
    <x v="12"/>
    <x v="12"/>
    <n v="411409.23820958799"/>
    <n v="427886.92680689198"/>
    <n v="448704.76102168101"/>
    <n v="494799.175939393"/>
    <n v="477382.78096819401"/>
    <n v="485362.11279489403"/>
    <n v="490106.67539441498"/>
    <n v="496302.23109473701"/>
    <n v="491342.66615419299"/>
    <n v="522640.80825122102"/>
    <n v="523123.368797437"/>
    <n v="550023.61314677296"/>
    <n v="559816.80000000005"/>
    <n v="587090.29"/>
    <n v="596305.38"/>
    <n v="596905.93000000005"/>
    <n v="607759.80000000005"/>
    <n v="625179.82999999996"/>
    <n v="641422.07999999996"/>
    <n v="652253.91"/>
    <n v="661955.68000000005"/>
    <n v="679694.03"/>
    <n v="699773.57"/>
    <n v="699719.58"/>
    <n v="734208.54"/>
    <n v="753196.71"/>
    <n v="770165.18"/>
    <n v="774759.77"/>
    <n v="793562.57"/>
    <n v="828722.82"/>
    <n v="812598.06"/>
    <n v="861772"/>
    <n v="881937.67"/>
    <n v="920239.24"/>
    <n v="889599.97"/>
    <n v="917521.04"/>
    <n v="959221.03"/>
    <n v="1009112.75"/>
    <n v="1010002.57"/>
    <n v="1011486.1"/>
    <n v="1010533"/>
    <n v="832771.94"/>
    <n v="902374.87"/>
    <n v="957236.48"/>
  </r>
  <r>
    <s v="II JAWA"/>
    <x v="12"/>
    <x v="13"/>
    <n v="4631802.6886437535"/>
    <n v="5085036.7888141582"/>
    <n v="4895716.4118699059"/>
    <n v="5152326.1976548955"/>
    <n v="4920774.4734493513"/>
    <n v="5099536.051699806"/>
    <n v="5225450.0231824415"/>
    <n v="5026827.7017133925"/>
    <n v="4986035.0344789904"/>
    <n v="5201350.1627825899"/>
    <n v="4952200.9037228301"/>
    <n v="5233993.8443584898"/>
    <n v="5193349.9800000004"/>
    <n v="5203341.33"/>
    <n v="5306409.8099999996"/>
    <n v="5209727.2699999996"/>
    <n v="5231515.72"/>
    <n v="5054469.08"/>
    <n v="5284707.3099999996"/>
    <n v="5504954.4299999997"/>
    <n v="5439183.6500000004"/>
    <n v="5451119.3499999996"/>
    <n v="5614006.0899999999"/>
    <n v="5690385.71"/>
    <n v="5668492.0899999999"/>
    <n v="5736465.9100000001"/>
    <n v="5608246.0899999999"/>
    <n v="5707239.5599999996"/>
    <n v="5621367.21"/>
    <n v="5730983.4199999999"/>
    <n v="5813158.9299999997"/>
    <n v="6139027.79"/>
    <n v="5802622.4100000001"/>
    <n v="5926880.4199999999"/>
    <n v="5916669.29"/>
    <n v="6491685.7199999997"/>
    <n v="5975341.54"/>
    <n v="6204005.2699999996"/>
    <n v="6163038.5899999999"/>
    <n v="6691116.9100000001"/>
    <n v="6068314.0599999996"/>
    <n v="6120318.7199999997"/>
    <n v="6127119.2400000002"/>
    <n v="6389820.1799999997"/>
  </r>
  <r>
    <s v="II JAWA"/>
    <x v="12"/>
    <x v="14"/>
    <n v="3615743.9819139899"/>
    <n v="3912730.8507267698"/>
    <n v="4256636.8727997504"/>
    <n v="4566961.3351496151"/>
    <n v="4590069.5229680873"/>
    <n v="4652883.4910408268"/>
    <n v="4987188.3524246151"/>
    <n v="5131769.7078054603"/>
    <n v="5250646.0102061722"/>
    <n v="5654495.8591958359"/>
    <n v="5442316.9349746956"/>
    <n v="6413424.8849198259"/>
    <n v="5963205.6699999999"/>
    <n v="5857533.7000000002"/>
    <n v="6042297.2599999998"/>
    <n v="7067550.6900000004"/>
    <n v="6450339.5"/>
    <n v="6426952.6600000001"/>
    <n v="6784011.5700000003"/>
    <n v="7604916.3399999999"/>
    <n v="7183526.3399999999"/>
    <n v="7111295.3300000001"/>
    <n v="7232857.7400000002"/>
    <n v="7796402.4900000002"/>
    <n v="7860954.0999999996"/>
    <n v="7861055.4699999997"/>
    <n v="7889791.7400000002"/>
    <n v="7867672.8200000003"/>
    <n v="8006596.0300000003"/>
    <n v="8444207.0099999998"/>
    <n v="8654013.7899999991"/>
    <n v="8569770.6199999992"/>
    <n v="8573235"/>
    <n v="8972566.4000000004"/>
    <n v="9334787.9499999993"/>
    <n v="9405732.3399999999"/>
    <n v="9203252.7400000002"/>
    <n v="9617523.6999999993"/>
    <n v="9971187.75"/>
    <n v="10248790.59"/>
    <n v="9623197.7599999998"/>
    <n v="9544317.1600000001"/>
    <n v="9785433.1300000008"/>
    <n v="9995122.8300000001"/>
  </r>
  <r>
    <s v="II JAWA"/>
    <x v="12"/>
    <x v="15"/>
    <n v="984397.94409595861"/>
    <n v="1008337.15377279"/>
    <n v="1041724.7026577878"/>
    <n v="1061646.083791849"/>
    <n v="1060705.0354386363"/>
    <n v="1089837.624602258"/>
    <n v="1156291.0066290665"/>
    <n v="1188257.5083038893"/>
    <n v="1193727.5220962481"/>
    <n v="1227485.6554829599"/>
    <n v="1230762.5244884554"/>
    <n v="1307400.2427324171"/>
    <n v="1256094.26"/>
    <n v="1281769.6499999999"/>
    <n v="1315226.31"/>
    <n v="1459519.58"/>
    <n v="1419298.99"/>
    <n v="1454339.92"/>
    <n v="1475134.37"/>
    <n v="1567937.33"/>
    <n v="1546580.27"/>
    <n v="1513557.36"/>
    <n v="1567389.42"/>
    <n v="1680090.21"/>
    <n v="1708651.74"/>
    <n v="1725396.53"/>
    <n v="1731346.17"/>
    <n v="1764101.48"/>
    <n v="1788620.15"/>
    <n v="1895196.1"/>
    <n v="1901518.4"/>
    <n v="1940335.22"/>
    <n v="1946397.98"/>
    <n v="2008657.34"/>
    <n v="2069652.59"/>
    <n v="2163200.89"/>
    <n v="2121852.85"/>
    <n v="2167119.7200000002"/>
    <n v="2175361.64"/>
    <n v="2274033.5699999998"/>
    <n v="2291362.2400000002"/>
    <n v="2321346.92"/>
    <n v="2358684.0099999998"/>
    <n v="2483065.83"/>
  </r>
  <r>
    <s v="II JAWA"/>
    <x v="12"/>
    <x v="16"/>
    <n v="2329317.6352373501"/>
    <n v="2413570.13290272"/>
    <n v="2473142.4796049302"/>
    <n v="2507705.19681685"/>
    <n v="2478655.4937117798"/>
    <n v="2484442.7654937301"/>
    <n v="2516121.4737665602"/>
    <n v="2506107.9867887902"/>
    <n v="2527640.8684116201"/>
    <n v="2462966.88152812"/>
    <n v="2485707.3235033201"/>
    <n v="2578757.30164321"/>
    <n v="2675216.86"/>
    <n v="2717765.93"/>
    <n v="2754759.24"/>
    <n v="2835990.84"/>
    <n v="2886896.95"/>
    <n v="2950841.8"/>
    <n v="3005610.83"/>
    <n v="3074468.43"/>
    <n v="3127736.96"/>
    <n v="2918597.2"/>
    <n v="3052786.11"/>
    <n v="3200910.4"/>
    <n v="3276531.34"/>
    <n v="3297453.06"/>
    <n v="3371247.65"/>
    <n v="3417118.92"/>
    <n v="3479139.1"/>
    <n v="3624503.23"/>
    <n v="3704471.1"/>
    <n v="3753724.87"/>
    <n v="3799898.39"/>
    <n v="3984510.54"/>
    <n v="4034971.99"/>
    <n v="4118092.41"/>
    <n v="4167795.65"/>
    <n v="4382544.2"/>
    <n v="4410966.78"/>
    <n v="4414350.01"/>
    <n v="4373111.3099999996"/>
    <n v="3563054.5"/>
    <n v="4022710.56"/>
    <n v="4025386.22"/>
  </r>
  <r>
    <s v="II JAWA"/>
    <x v="12"/>
    <x v="17"/>
    <n v="152960563.4086968"/>
    <n v="155479228.18618602"/>
    <n v="160766818.77910212"/>
    <n v="154018010.95271987"/>
    <n v="158098087.49653333"/>
    <n v="164282325.30069456"/>
    <n v="170603359.34351024"/>
    <n v="163284357.77336535"/>
    <n v="168717999.31310368"/>
    <n v="173829651.92377359"/>
    <n v="177568160.55853868"/>
    <n v="171227304.16554871"/>
    <n v="175722308.60000002"/>
    <n v="183867950.19999999"/>
    <n v="186686285.77000001"/>
    <n v="180378573.48999995"/>
    <n v="185727753.15000001"/>
    <n v="190996477.82000002"/>
    <n v="197727834.33999997"/>
    <n v="190507085.63999999"/>
    <n v="196096923.25999999"/>
    <n v="201035878.18000004"/>
    <n v="207628309.34"/>
    <n v="202003981.38999999"/>
    <n v="206012650.93000001"/>
    <n v="212466732.78999999"/>
    <n v="217925132.15000001"/>
    <n v="212694838.82000002"/>
    <n v="216902372.47999999"/>
    <n v="223415710.35999998"/>
    <n v="229136003.37"/>
    <n v="224296209.95999998"/>
    <n v="228492231.57999998"/>
    <n v="235475037.83999997"/>
    <n v="241060663.04999995"/>
    <n v="236063211.38999996"/>
    <n v="240185284.93999997"/>
    <n v="248462513.07000002"/>
    <n v="254623047.98999998"/>
    <n v="248642272.53000003"/>
    <n v="246548011.72999996"/>
    <n v="233772609.07000002"/>
    <n v="244969089.36000001"/>
    <n v="240339374.90883344"/>
  </r>
  <r>
    <s v="II JAWA"/>
    <x v="13"/>
    <x v="0"/>
    <n v="2280705.8502524234"/>
    <n v="1496332.3583879489"/>
    <n v="1929762.9298896161"/>
    <n v="1545794.0512601261"/>
    <n v="2174734.1534794471"/>
    <n v="1616655.7054248571"/>
    <n v="1743041.6814001452"/>
    <n v="1600247.3971641758"/>
    <n v="2293205.8995064716"/>
    <n v="1652437.0575032788"/>
    <n v="1834739.3494029175"/>
    <n v="1720345.9072194272"/>
    <n v="2157228.0296378499"/>
    <n v="1890735.0481888603"/>
    <n v="2067257.2388636675"/>
    <n v="1554805.8759058216"/>
    <n v="2362714.4672524142"/>
    <n v="1743936.9068877543"/>
    <n v="2020012.2720607137"/>
    <n v="1382316.6839179287"/>
    <n v="2369124.4174642344"/>
    <n v="1784771.4319120483"/>
    <n v="2114687.3406859701"/>
    <n v="1399018.480188186"/>
    <n v="2319083.9657756528"/>
    <n v="1810016.5460737965"/>
    <n v="2195469.0502975145"/>
    <n v="1455231.7069851079"/>
    <n v="2412342.9853013209"/>
    <n v="1902971.7660241881"/>
    <n v="2166905.9780859784"/>
    <n v="1448093.7814037083"/>
    <n v="2483906.4416395994"/>
    <n v="1964239.3251312838"/>
    <n v="2162604.1373968008"/>
    <n v="1490483.346448944"/>
    <n v="2604403.3214188684"/>
    <n v="1941039.2704107515"/>
    <n v="2158569.6909726635"/>
    <n v="1479677.146878209"/>
    <n v="2355615.1056843312"/>
    <n v="2146563.7288021846"/>
    <n v="2319982.7109251861"/>
    <n v="1704578.7923938772"/>
  </r>
  <r>
    <s v="II JAWA"/>
    <x v="13"/>
    <x v="1"/>
    <n v="96833.430600723295"/>
    <n v="99693.425677674226"/>
    <n v="104407.55793291298"/>
    <n v="105776.58578868958"/>
    <n v="105320.62914928554"/>
    <n v="108111.37793151625"/>
    <n v="110272.95095281262"/>
    <n v="112623.7428119181"/>
    <n v="107699.75675826725"/>
    <n v="107714.36946219721"/>
    <n v="111384.85255035688"/>
    <n v="116827.93724323"/>
    <n v="110193.01182143282"/>
    <n v="113128.06589536146"/>
    <n v="115944.69498894156"/>
    <n v="121748.06274359027"/>
    <n v="116398.49487193747"/>
    <n v="117092.51053918697"/>
    <n v="118746.87628903531"/>
    <n v="118496.7546361876"/>
    <n v="111451.53777714459"/>
    <n v="120024.95953963841"/>
    <n v="120885.43248079326"/>
    <n v="118961.31766045964"/>
    <n v="108466.74733766395"/>
    <n v="120786.27326652833"/>
    <n v="122423.77911907082"/>
    <n v="121621.87472285891"/>
    <n v="110667.33376186695"/>
    <n v="117928.21072411769"/>
    <n v="125161.77375923203"/>
    <n v="135591.92157250136"/>
    <n v="120403.26625925516"/>
    <n v="131413.65441561516"/>
    <n v="138927.73280918613"/>
    <n v="150438.96993902381"/>
    <n v="135382.56593513075"/>
    <n v="134870.53674691811"/>
    <n v="141846.40041776234"/>
    <n v="145553.97884776237"/>
    <n v="126022.44749023972"/>
    <n v="119044.51023910726"/>
    <n v="126811.91968634108"/>
    <n v="136497.13822750433"/>
  </r>
  <r>
    <s v="II JAWA"/>
    <x v="13"/>
    <x v="2"/>
    <n v="2202477.4878722616"/>
    <n v="2266856.6132026454"/>
    <n v="2365856.1963138781"/>
    <n v="2380309.7499887254"/>
    <n v="2396645.0270963302"/>
    <n v="2461219.3269454082"/>
    <n v="2531812.2864060933"/>
    <n v="2322115.0673904568"/>
    <n v="2288181.6777295982"/>
    <n v="2283639.4971201969"/>
    <n v="2395871.2153563295"/>
    <n v="2468195.6597068519"/>
    <n v="2468712.5165157667"/>
    <n v="2572421.7823667098"/>
    <n v="2504460.7699244218"/>
    <n v="2538618.1898351428"/>
    <n v="2566769.9096804084"/>
    <n v="2639122.2570219701"/>
    <n v="2642140.2336212904"/>
    <n v="2621716.2111134855"/>
    <n v="2606836.5828142301"/>
    <n v="2651551.2248360384"/>
    <n v="2697566.8359487886"/>
    <n v="2737081.097297613"/>
    <n v="2737286.9246614031"/>
    <n v="2766716.4767848095"/>
    <n v="2825902.8319629054"/>
    <n v="2904566.4086170648"/>
    <n v="2906519.6629135595"/>
    <n v="2960132.4390947614"/>
    <n v="2981307.0109771332"/>
    <n v="3031003.3133712122"/>
    <n v="3080043.9959529159"/>
    <n v="3108069.1786797987"/>
    <n v="3147159.514221434"/>
    <n v="3151582.691113079"/>
    <n v="3256973.4999809084"/>
    <n v="3268419.4335120865"/>
    <n v="3336605.9409090439"/>
    <n v="3339738.2479853034"/>
    <n v="3215117.3177898028"/>
    <n v="3022299.2785617728"/>
    <n v="3157696.4086505636"/>
    <n v="3228501.3554489627"/>
  </r>
  <r>
    <s v="II JAWA"/>
    <x v="13"/>
    <x v="3"/>
    <n v="22566.336742268992"/>
    <n v="23725.021686449305"/>
    <n v="23831.709276381091"/>
    <n v="24606.967975076492"/>
    <n v="23916.322550915767"/>
    <n v="25144.802788029643"/>
    <n v="24275.564964141209"/>
    <n v="26722.243917274784"/>
    <n v="26474.369976626873"/>
    <n v="27535.863507035505"/>
    <n v="27814.464115011713"/>
    <n v="28445.136804514783"/>
    <n v="29384.792685429609"/>
    <n v="29937.342471808104"/>
    <n v="28650.010787599502"/>
    <n v="28997.055507988116"/>
    <n v="28756.37194600821"/>
    <n v="32812.689577882848"/>
    <n v="31109.242448886285"/>
    <n v="32281.843731048371"/>
    <n v="30002.532349430167"/>
    <n v="32485.3288740262"/>
    <n v="30756.752348468664"/>
    <n v="34456.677040837305"/>
    <n v="36279.908135665799"/>
    <n v="37509.698523482672"/>
    <n v="35622.251734415899"/>
    <n v="36498.193307800429"/>
    <n v="36751.135718217076"/>
    <n v="38026.929578769807"/>
    <n v="38134.37952687424"/>
    <n v="38768.405301865256"/>
    <n v="36961.583220459106"/>
    <n v="38934.609813779396"/>
    <n v="38512.292832346226"/>
    <n v="42297.967829903893"/>
    <n v="39676.567423007073"/>
    <n v="40824.291030069653"/>
    <n v="39600.799396903843"/>
    <n v="45115.734298902142"/>
    <n v="42559.041116082728"/>
    <n v="38888.647985425807"/>
    <n v="40317.437832699914"/>
    <n v="41164.676870094569"/>
  </r>
  <r>
    <s v="II JAWA"/>
    <x v="13"/>
    <x v="4"/>
    <n v="19037.948464133773"/>
    <n v="19054.496241473415"/>
    <n v="18889.540235281482"/>
    <n v="19128.885448285797"/>
    <n v="17438.219146722036"/>
    <n v="18243.385887198019"/>
    <n v="19646.386442898198"/>
    <n v="21021.458531009648"/>
    <n v="19064.334234621656"/>
    <n v="19907.992735763084"/>
    <n v="19924.247039367172"/>
    <n v="20095.623964578692"/>
    <n v="19625.200799859293"/>
    <n v="19884.559678317957"/>
    <n v="20132.444924235446"/>
    <n v="20097.711230461784"/>
    <n v="20056.715541773716"/>
    <n v="20285.151460114266"/>
    <n v="21201.822530800797"/>
    <n v="21311.700054278564"/>
    <n v="20950.613158085489"/>
    <n v="21323.854746282563"/>
    <n v="21419.546025939009"/>
    <n v="21566.138884492695"/>
    <n v="21473.747461095016"/>
    <n v="21960.761631990685"/>
    <n v="21924.877792815594"/>
    <n v="21908.799574700763"/>
    <n v="22178.245157815629"/>
    <n v="22543.423598717651"/>
    <n v="22881.269763663149"/>
    <n v="22685.905393215526"/>
    <n v="22348.986006187573"/>
    <n v="23390.656694399953"/>
    <n v="24722.993268532678"/>
    <n v="24460.691564549961"/>
    <n v="23714.661828645145"/>
    <n v="25425.736453316928"/>
    <n v="26638.290016296087"/>
    <n v="27593.928776040924"/>
    <n v="23277.594150302022"/>
    <n v="26227.937926656254"/>
    <n v="27118.465701873916"/>
    <n v="27276.994598001093"/>
  </r>
  <r>
    <s v="II JAWA"/>
    <x v="13"/>
    <x v="5"/>
    <n v="1352205.7736060901"/>
    <n v="1441397.5129342985"/>
    <n v="1560013.5178593309"/>
    <n v="1829823.3349059699"/>
    <n v="1346447.5063425896"/>
    <n v="1388302.0875648016"/>
    <n v="1651202.2059430128"/>
    <n v="2097315.6148434263"/>
    <n v="1486801.818771"/>
    <n v="1552588.25847236"/>
    <n v="1739321.09813753"/>
    <n v="1993764.7216367801"/>
    <n v="1635086.553210567"/>
    <n v="1683649.7465716901"/>
    <n v="1812115.2077509498"/>
    <n v="1976003.2234342331"/>
    <n v="1752273.3712554441"/>
    <n v="1815209.988926932"/>
    <n v="1904048.6868201711"/>
    <n v="2037011.2609223684"/>
    <n v="1736896.777733824"/>
    <n v="1865933.8136339122"/>
    <n v="1999365.4632785809"/>
    <n v="2224504.6388316406"/>
    <n v="1855125.4274371427"/>
    <n v="1940224.2657095545"/>
    <n v="2106994.9234368233"/>
    <n v="2348263.7050356125"/>
    <n v="1975743.0283586252"/>
    <n v="2077386.1241598842"/>
    <n v="2275304.4302140055"/>
    <n v="2500214.4650754128"/>
    <n v="2121577.9692325508"/>
    <n v="2299927.0834463513"/>
    <n v="2602254.5019133785"/>
    <n v="2961000.4025668274"/>
    <n v="2552469.9363838043"/>
    <n v="2734859.652368315"/>
    <n v="2822457.0804282958"/>
    <n v="3310853.4699011999"/>
    <n v="2303692.6618047361"/>
    <n v="2128401.6649859627"/>
    <n v="2478404.781176846"/>
    <n v="2724336.9668082101"/>
  </r>
  <r>
    <s v="II JAWA"/>
    <x v="13"/>
    <x v="6"/>
    <n v="1241696.7276085198"/>
    <n v="1290245.7392831401"/>
    <n v="1394566.9158006478"/>
    <n v="1219957.6119711918"/>
    <n v="1230942.8799429871"/>
    <n v="1458930.7090335123"/>
    <n v="1508902.5573716147"/>
    <n v="1211320.3887914573"/>
    <n v="1272592.5703758451"/>
    <n v="1508783.2129909177"/>
    <n v="1585988.1332030317"/>
    <n v="1511067.8105534818"/>
    <n v="1414887.9462074635"/>
    <n v="1555793.4111723115"/>
    <n v="1626124.7095143476"/>
    <n v="1591049.0355419428"/>
    <n v="1552826.2916348954"/>
    <n v="1605269.9333970523"/>
    <n v="1700448.936914671"/>
    <n v="1681562.3568342635"/>
    <n v="1678033.8772452879"/>
    <n v="1719153.8877212733"/>
    <n v="1791889.1120488939"/>
    <n v="1755825.8074513173"/>
    <n v="1761364.5304857909"/>
    <n v="1842130.2200717151"/>
    <n v="1895349.2671875497"/>
    <n v="1867480.7301337156"/>
    <n v="1861382.5854118606"/>
    <n v="1942277.3473566286"/>
    <n v="1995848.2077600521"/>
    <n v="1988033.2030268649"/>
    <n v="1962399.7635870255"/>
    <n v="2057671.2888882859"/>
    <n v="2097886.9830335788"/>
    <n v="2101331.3084755642"/>
    <n v="2065913.2812666856"/>
    <n v="2166145.0418913197"/>
    <n v="2224756.4858252131"/>
    <n v="2186623.1303992891"/>
    <n v="2064929.2478626512"/>
    <n v="1961817.5482931098"/>
    <n v="2120216.871335119"/>
    <n v="2106061.509149428"/>
  </r>
  <r>
    <s v="II JAWA"/>
    <x v="13"/>
    <x v="7"/>
    <n v="895392.47723018634"/>
    <n v="905715.67480643617"/>
    <n v="919723.97363278945"/>
    <n v="930875.15255707828"/>
    <n v="864207.62842782889"/>
    <n v="949416.2416718665"/>
    <n v="983822.84792264376"/>
    <n v="998098.00139770587"/>
    <n v="940235.41825046844"/>
    <n v="977965.12598920707"/>
    <n v="1018316.7903616318"/>
    <n v="1038553.1198732861"/>
    <n v="1016697.5687057822"/>
    <n v="1029890.6762187519"/>
    <n v="1066379.5121200872"/>
    <n v="1104539.1672145142"/>
    <n v="1033164.035775851"/>
    <n v="1069901.9496480622"/>
    <n v="1112260.129301599"/>
    <n v="1162523.7220149096"/>
    <n v="1080916.0236001103"/>
    <n v="1116421.2328641559"/>
    <n v="1144766.8404204722"/>
    <n v="1199205.3931028643"/>
    <n v="1130884.3007305658"/>
    <n v="1171466.3144220856"/>
    <n v="1197344.6897118883"/>
    <n v="1250477.4776811516"/>
    <n v="1162306.5969055288"/>
    <n v="1225260.9003558392"/>
    <n v="1287548.3415327205"/>
    <n v="1301289.8789802787"/>
    <n v="1236840.5612362565"/>
    <n v="1316531.6132483324"/>
    <n v="1356694.7297886186"/>
    <n v="1394776.7165672942"/>
    <n v="1289913.2133205784"/>
    <n v="1343899.539451442"/>
    <n v="1412056.4510085927"/>
    <n v="1447533.0284814145"/>
    <n v="1248266.5705179712"/>
    <n v="882959.37001074536"/>
    <n v="1087497.7258510403"/>
    <n v="1164483.5548440197"/>
  </r>
  <r>
    <s v="II JAWA"/>
    <x v="13"/>
    <x v="8"/>
    <n v="1382137.0661155279"/>
    <n v="1461981.8454850502"/>
    <n v="1507271.7147728198"/>
    <n v="1388719.0101972662"/>
    <n v="1479402.8468595296"/>
    <n v="1505595.6024376098"/>
    <n v="1534046.7775056097"/>
    <n v="1547486.6283499012"/>
    <n v="1601244.7798523125"/>
    <n v="1606803.3481367696"/>
    <n v="1591134.1230641245"/>
    <n v="1681216.9118979943"/>
    <n v="1663703.4794814717"/>
    <n v="1725093.1347105198"/>
    <n v="1745218.9577158957"/>
    <n v="1808525.5034515415"/>
    <n v="1758001.2423505352"/>
    <n v="1863168.3153254115"/>
    <n v="1883282.3536002969"/>
    <n v="1909569.0556706209"/>
    <n v="1856729.216487203"/>
    <n v="1960322.4411336808"/>
    <n v="2035195.6329962038"/>
    <n v="1989895.9716459056"/>
    <n v="1975922.3415841081"/>
    <n v="2043469.7255443924"/>
    <n v="2131146.4257230125"/>
    <n v="2123962.8600695133"/>
    <n v="2113299.2043069415"/>
    <n v="2142615.8750819629"/>
    <n v="2277881.0049173879"/>
    <n v="2254915.2090759147"/>
    <n v="2263033.5889162766"/>
    <n v="2282632.5408146135"/>
    <n v="2422554.1591774272"/>
    <n v="2415383.0452901195"/>
    <n v="2411354.65143845"/>
    <n v="2453849.8780479175"/>
    <n v="2643328.9692458273"/>
    <n v="2709143.3760729656"/>
    <n v="2384400.8678404745"/>
    <n v="1491668.5078489168"/>
    <n v="2145975.694770657"/>
    <n v="2467660.6650676038"/>
  </r>
  <r>
    <s v="II JAWA"/>
    <x v="13"/>
    <x v="9"/>
    <n v="1397859.6283668345"/>
    <n v="1501537.0371631661"/>
    <n v="1627543.0781001956"/>
    <n v="1657565.6996477523"/>
    <n v="1691374.1766940649"/>
    <n v="1669323.3693996689"/>
    <n v="1693899.669929005"/>
    <n v="1720796.964383662"/>
    <n v="1737997.196202148"/>
    <n v="1850164.1453588682"/>
    <n v="1953012.1955877712"/>
    <n v="1961984.0924848537"/>
    <n v="1917801.2209627465"/>
    <n v="1942126.7911819736"/>
    <n v="2041277.7216137839"/>
    <n v="2068764.6522048388"/>
    <n v="2000077.4018274376"/>
    <n v="2076096.8600894401"/>
    <n v="2168392.9236324816"/>
    <n v="2214146.014321127"/>
    <n v="2098556.741752618"/>
    <n v="2192319.0743649006"/>
    <n v="2283908.3542602146"/>
    <n v="2316360.7316471743"/>
    <n v="2258968.6085799853"/>
    <n v="2336245.436744221"/>
    <n v="2457771.876394582"/>
    <n v="2577653.1984080346"/>
    <n v="2432064.1639902298"/>
    <n v="2498622.7531698155"/>
    <n v="2590535.4026039001"/>
    <n v="2701161.0109308972"/>
    <n v="2581387.4074472366"/>
    <n v="2654631.0727033685"/>
    <n v="2758270.5701914714"/>
    <n v="2890243.5478754919"/>
    <n v="2767110.3527439488"/>
    <n v="2849189.262294108"/>
    <n v="3000266.7292440357"/>
    <n v="3078425.4075388201"/>
    <n v="3078266.5111685926"/>
    <n v="3429759.9471342727"/>
    <n v="3535340.2273670388"/>
    <n v="3954969.2275307602"/>
  </r>
  <r>
    <s v="II JAWA"/>
    <x v="13"/>
    <x v="10"/>
    <n v="493249.98368191003"/>
    <n v="511105.42529372277"/>
    <n v="517497.82743655681"/>
    <n v="515518.33909059974"/>
    <n v="551260.9636167055"/>
    <n v="567013.90823150112"/>
    <n v="572361.72346517269"/>
    <n v="577636.01726513728"/>
    <n v="576208.52480308712"/>
    <n v="577018.6559759482"/>
    <n v="592699.34541548055"/>
    <n v="595671.18247087928"/>
    <n v="633029.65659769811"/>
    <n v="635433.25014228933"/>
    <n v="664533.61234511249"/>
    <n v="677922.63078518887"/>
    <n v="680880.72945380572"/>
    <n v="692531.3536995817"/>
    <n v="708033.31930808234"/>
    <n v="745488.13829873281"/>
    <n v="770809.72476634197"/>
    <n v="704270.75402401853"/>
    <n v="782984.00949167542"/>
    <n v="802668.4096566051"/>
    <n v="796242.2054094841"/>
    <n v="799321.26114843006"/>
    <n v="794833.97487800196"/>
    <n v="823080.60948700306"/>
    <n v="817179.55394205928"/>
    <n v="829917.9467411642"/>
    <n v="813581.75930788787"/>
    <n v="843118.32078992343"/>
    <n v="846219.70579489658"/>
    <n v="855318.85532432271"/>
    <n v="891579.29308994859"/>
    <n v="913469.75921260659"/>
    <n v="980982.12689151929"/>
    <n v="922320.43411458936"/>
    <n v="946541.53512808203"/>
    <n v="955541.86016159505"/>
    <n v="961573.23589602578"/>
    <n v="924035.42331791949"/>
    <n v="929513.06796660821"/>
    <n v="948774.34514779167"/>
  </r>
  <r>
    <s v="II JAWA"/>
    <x v="13"/>
    <x v="11"/>
    <n v="1052672.2769480743"/>
    <n v="1053809.6851640441"/>
    <n v="1168844.6763111472"/>
    <n v="1222986.0051232947"/>
    <n v="1122197.4906171386"/>
    <n v="1146584.0898512658"/>
    <n v="1182620.1005314817"/>
    <n v="1247961.7684399134"/>
    <n v="1271629.1626226418"/>
    <n v="1260126.5960375054"/>
    <n v="1289687.4131879592"/>
    <n v="1295445.0685664644"/>
    <n v="1295927.6770110179"/>
    <n v="1303051.4431194507"/>
    <n v="1331361.1540171441"/>
    <n v="1391663.4863976676"/>
    <n v="1387813.9936597892"/>
    <n v="1420910.5373946435"/>
    <n v="1438914.7947002265"/>
    <n v="1487817.7355132308"/>
    <n v="1482027.6532568259"/>
    <n v="1519743.086106685"/>
    <n v="1528799.0851345772"/>
    <n v="1551918.9199664174"/>
    <n v="1570994.5359998103"/>
    <n v="1586973.1767843885"/>
    <n v="1604734.8877084563"/>
    <n v="1631546.1870958966"/>
    <n v="1638043.1268357805"/>
    <n v="1654703.7212004184"/>
    <n v="1698338.343111963"/>
    <n v="1717154.2359134362"/>
    <n v="1732763.9095758176"/>
    <n v="1744052.273807582"/>
    <n v="1797477.6840460361"/>
    <n v="1805545.4498267421"/>
    <n v="1829414.4869968214"/>
    <n v="1831733.6321955065"/>
    <n v="1928395.0375884091"/>
    <n v="1910084.2151938388"/>
    <n v="1876315.8303629451"/>
    <n v="1850603.2268904052"/>
    <n v="1964367.8739793734"/>
    <n v="1903242.5991767601"/>
  </r>
  <r>
    <s v="II JAWA"/>
    <x v="13"/>
    <x v="12"/>
    <n v="180710.87445394066"/>
    <n v="167661.21598514848"/>
    <n v="176188.6176645025"/>
    <n v="197932.34770240349"/>
    <n v="206511.80602077709"/>
    <n v="182521.736144105"/>
    <n v="187907.29487963274"/>
    <n v="193022.49780583734"/>
    <n v="204642.64839570428"/>
    <n v="208039.74921942505"/>
    <n v="219624.08825028632"/>
    <n v="199210.59431747321"/>
    <n v="210689.69990347727"/>
    <n v="209505.91947129075"/>
    <n v="216905.08811069262"/>
    <n v="221633.45150509238"/>
    <n v="221384.06485055675"/>
    <n v="228945.59797851474"/>
    <n v="233160.28609583474"/>
    <n v="240551.77361064265"/>
    <n v="240247.65549892324"/>
    <n v="245720.99306900904"/>
    <n v="247252.84925141654"/>
    <n v="258342.29695480972"/>
    <n v="256581.03701451782"/>
    <n v="247512.81166817131"/>
    <n v="255750.7108960317"/>
    <n v="266318.9220900826"/>
    <n v="263935.82862974156"/>
    <n v="268112.68198126537"/>
    <n v="271576.59497735178"/>
    <n v="283286.71910839906"/>
    <n v="271792.37099344289"/>
    <n v="281081.53283433168"/>
    <n v="291340.38775397808"/>
    <n v="302597.27118277655"/>
    <n v="287173.46979332255"/>
    <n v="299018.02206089831"/>
    <n v="313694.7858665653"/>
    <n v="324348.72627299593"/>
    <n v="267163.2008753221"/>
    <n v="218050.56060275706"/>
    <n v="278014.57794078154"/>
    <n v="278765.17131541332"/>
  </r>
  <r>
    <s v="II JAWA"/>
    <x v="13"/>
    <x v="13"/>
    <n v="1080678.308011991"/>
    <n v="1225083.2594255132"/>
    <n v="1212689.847101961"/>
    <n v="1259214.4759312537"/>
    <n v="1156830.9730056408"/>
    <n v="1190462.021702823"/>
    <n v="1349014.1516724492"/>
    <n v="1302919.9850116011"/>
    <n v="1231620.6119759709"/>
    <n v="1450791.290622232"/>
    <n v="1374498.3992239954"/>
    <n v="1316993.883989349"/>
    <n v="1326216.3039796699"/>
    <n v="1364805.14845741"/>
    <n v="1493493.9980463919"/>
    <n v="1454896.315827209"/>
    <n v="1400156.4490707992"/>
    <n v="1426033.3547428444"/>
    <n v="1571345.1220013052"/>
    <n v="1574450.7165989266"/>
    <n v="1433617.8799028492"/>
    <n v="1503323.7175415498"/>
    <n v="1647945.4530701982"/>
    <n v="1720023.6844483006"/>
    <n v="1518671.9295314217"/>
    <n v="1620084.8497606739"/>
    <n v="1726095.2395370996"/>
    <n v="1791330.7148803931"/>
    <n v="1542457.3983575031"/>
    <n v="1606614.3253727034"/>
    <n v="1853609.6963907003"/>
    <n v="1953859.9293844828"/>
    <n v="1572650.3147602144"/>
    <n v="1685360.0328190285"/>
    <n v="1894356.8846098867"/>
    <n v="2086784.6701645018"/>
    <n v="1650587.703709875"/>
    <n v="1833447.8823312481"/>
    <n v="1904687.9246031526"/>
    <n v="2089197.9629528511"/>
    <n v="1688462.6191983181"/>
    <n v="1917632.4661739999"/>
    <n v="1821977.6325066299"/>
    <n v="1883517.2375869888"/>
  </r>
  <r>
    <s v="II JAWA"/>
    <x v="13"/>
    <x v="14"/>
    <n v="1203897.7816850811"/>
    <n v="1312652.2671765832"/>
    <n v="1461719.1364829272"/>
    <n v="1449785.5752392295"/>
    <n v="1376581.2181961196"/>
    <n v="1454158.0189704259"/>
    <n v="1506700.080100948"/>
    <n v="1504263.0194971401"/>
    <n v="1418542.3070886547"/>
    <n v="1467573.4022158408"/>
    <n v="1585001.1769040001"/>
    <n v="1677620.45354879"/>
    <n v="1504771.8611200764"/>
    <n v="1457633.8777427718"/>
    <n v="1579798.1418718889"/>
    <n v="1888181.6265954247"/>
    <n v="1639468.5058300095"/>
    <n v="1626286.6052411576"/>
    <n v="1742294.1677825565"/>
    <n v="1930796.0334505409"/>
    <n v="1753701.5428949294"/>
    <n v="1763703.0410827205"/>
    <n v="1866622.0617882251"/>
    <n v="2060249.8914698036"/>
    <n v="1873074.9484095031"/>
    <n v="1892896.5935754373"/>
    <n v="1955600.5785229835"/>
    <n v="1951277.8320886353"/>
    <n v="1964906.5900823779"/>
    <n v="1981546.5894338151"/>
    <n v="2074945.2986953929"/>
    <n v="2074947.4600686103"/>
    <n v="2068071.7747378799"/>
    <n v="2089254.5754921306"/>
    <n v="2206458.5466584987"/>
    <n v="2219288.65560443"/>
    <n v="2198745.4724137979"/>
    <n v="2217539.1617302764"/>
    <n v="2353199.5365171232"/>
    <n v="2377299.6049232967"/>
    <n v="2330528.7005158779"/>
    <n v="2331296.4944165065"/>
    <n v="2443856.0062436042"/>
    <n v="2449814.2678276501"/>
  </r>
  <r>
    <s v="II JAWA"/>
    <x v="13"/>
    <x v="15"/>
    <n v="371471.53190206998"/>
    <n v="355842.90686692798"/>
    <n v="394434.83760335593"/>
    <n v="418356.56978218572"/>
    <n v="412174.76082901959"/>
    <n v="402547.24467066553"/>
    <n v="412217.80629127932"/>
    <n v="413539.15895929519"/>
    <n v="449554.66968338116"/>
    <n v="455548.02126041998"/>
    <n v="440772.97563847015"/>
    <n v="445200.32799616869"/>
    <n v="467115.01998771692"/>
    <n v="464651.67412269581"/>
    <n v="469902.90530637582"/>
    <n v="514704.1355722915"/>
    <n v="490421.23492059525"/>
    <n v="498678.40817459382"/>
    <n v="512111.89709946624"/>
    <n v="561767.04373406188"/>
    <n v="529096.65080779779"/>
    <n v="536008.15214693081"/>
    <n v="547074.24845586543"/>
    <n v="598226.53115940595"/>
    <n v="566716.88987610291"/>
    <n v="565650.25029909564"/>
    <n v="573241.27542759117"/>
    <n v="604748.01134337287"/>
    <n v="595312.30112587067"/>
    <n v="603691.22119836626"/>
    <n v="613541.31722128973"/>
    <n v="632695.7634991036"/>
    <n v="631657.77035678318"/>
    <n v="637349.13241920667"/>
    <n v="648862.5361016182"/>
    <n v="675363.94086222828"/>
    <n v="673550.17989161168"/>
    <n v="682638.1980622774"/>
    <n v="694842.83491950226"/>
    <n v="713540.1957233533"/>
    <n v="737848.59307035198"/>
    <n v="804930.59839790314"/>
    <n v="846673.4571998613"/>
    <n v="905346.47263950703"/>
  </r>
  <r>
    <s v="II JAWA"/>
    <x v="13"/>
    <x v="16"/>
    <n v="432384.54242536868"/>
    <n v="424536.03361170314"/>
    <n v="439125.94330711378"/>
    <n v="427041.26864353643"/>
    <n v="459514.33407346613"/>
    <n v="455271.0764410838"/>
    <n v="458209.2693381139"/>
    <n v="467829.49228118727"/>
    <n v="486822.27154016274"/>
    <n v="488851.16457355319"/>
    <n v="472829.25778396946"/>
    <n v="471185.85783639457"/>
    <n v="505292.47628816601"/>
    <n v="507583.41429886792"/>
    <n v="498238.44332607964"/>
    <n v="501816.55039952631"/>
    <n v="496654.54250315914"/>
    <n v="512349.39386080834"/>
    <n v="551067.35635161051"/>
    <n v="559254.65189465089"/>
    <n v="536724.15917491377"/>
    <n v="549549.44829850621"/>
    <n v="597098.77676225652"/>
    <n v="605577.73591883923"/>
    <n v="580345.33025555429"/>
    <n v="581544.82316431601"/>
    <n v="617883.61531665886"/>
    <n v="639759.26386817021"/>
    <n v="615543.63436531881"/>
    <n v="626471.58349277731"/>
    <n v="650487.63765705784"/>
    <n v="666378.70321421209"/>
    <n v="653815.59965076612"/>
    <n v="661562.6732559331"/>
    <n v="690611.26943631796"/>
    <n v="711396.57104766462"/>
    <n v="696447.84133886581"/>
    <n v="700156.98774548015"/>
    <n v="735601.40160676162"/>
    <n v="754993.57512913854"/>
    <n v="681254.6034788097"/>
    <n v="400823.32819470036"/>
    <n v="563659.03318022471"/>
    <n v="786887.91474921349"/>
  </r>
  <r>
    <s v="II JAWA"/>
    <x v="13"/>
    <x v="17"/>
    <n v="15705978.025967402"/>
    <n v="15557230.518391926"/>
    <n v="16822368.019721419"/>
    <n v="16593391.631252667"/>
    <n v="16615500.936048571"/>
    <n v="16599500.705096338"/>
    <n v="17469953.355117057"/>
    <n v="17364919.446841098"/>
    <n v="17412518.017766956"/>
    <n v="17495487.751181517"/>
    <n v="18252619.125222236"/>
    <n v="18541824.290110517"/>
    <n v="18376363.014916193"/>
    <n v="18505325.285811082"/>
    <n v="19281794.611227609"/>
    <n v="19463966.674152475"/>
    <n v="19507817.822425421"/>
    <n v="19388631.81396595"/>
    <n v="20358570.42055903"/>
    <n v="20281061.696317002"/>
    <n v="20335723.586684749"/>
    <n v="20286626.441895373"/>
    <n v="21458217.79444854"/>
    <n v="21393883.723324671"/>
    <n v="21367483.378685471"/>
    <n v="21384509.485173091"/>
    <n v="22518090.255647402"/>
    <n v="22415726.495389115"/>
    <n v="22470633.375164617"/>
    <n v="22498823.838565197"/>
    <n v="23737588.446502596"/>
    <n v="23593198.226110041"/>
    <n v="23685875.009367567"/>
    <n v="23831420.099788364"/>
    <n v="25170274.216329053"/>
    <n v="25336445.005571745"/>
    <n v="25463813.332775839"/>
    <n v="25445376.960446518"/>
    <n v="26683089.893694229"/>
    <n v="26895263.589536976"/>
    <n v="25385294.148822837"/>
    <n v="23695003.239782348"/>
    <n v="25887423.892314449"/>
    <n v="26711878.889381785"/>
  </r>
  <r>
    <s v="II JAWA"/>
    <x v="14"/>
    <x v="0"/>
    <n v="34523342.497475907"/>
    <n v="35502635.053016052"/>
    <n v="36965826.889586829"/>
    <n v="26512754.060843073"/>
    <n v="35572165.8950914"/>
    <n v="36717744.577853709"/>
    <n v="38469227.172803544"/>
    <n v="28110952.573760174"/>
    <n v="37381719.078845873"/>
    <n v="38381155.790756017"/>
    <n v="40868496.69299075"/>
    <n v="29371202.932809725"/>
    <n v="38896330.471959427"/>
    <n v="39250304.461286917"/>
    <n v="41312620.582016267"/>
    <n v="31004466.181054488"/>
    <n v="39745194.168577552"/>
    <n v="40615476.704557069"/>
    <n v="43516328.949586548"/>
    <n v="31906955.277746752"/>
    <n v="39894691.599999994"/>
    <n v="43135044.600000001"/>
    <n v="44597262.899999991"/>
    <n v="33262399.599999998"/>
    <n v="40234884.392619997"/>
    <n v="44677748.899999991"/>
    <n v="45775452.200000003"/>
    <n v="34074825.831749998"/>
    <n v="41666274.58539556"/>
    <n v="44316796.439907998"/>
    <n v="46467001.326740697"/>
    <n v="34910493.28639099"/>
    <n v="40669378.928501099"/>
    <n v="42919622.064647436"/>
    <n v="44934101.216882959"/>
    <n v="35276841.343190901"/>
    <n v="40945512.465983197"/>
    <n v="44335207.163912423"/>
    <n v="45602191.520020619"/>
    <n v="34855310.737348728"/>
    <n v="37337183.063653961"/>
    <n v="47537036.023630634"/>
    <n v="47583365.605589986"/>
    <n v="34846124.569630884"/>
  </r>
  <r>
    <s v="II JAWA"/>
    <x v="14"/>
    <x v="1"/>
    <n v="12873786.38460627"/>
    <n v="13979845.014701203"/>
    <n v="13635486.302673424"/>
    <n v="13531411.407023437"/>
    <n v="14181634.415784899"/>
    <n v="14650083.919947091"/>
    <n v="14655029.518242568"/>
    <n v="14653581.064745918"/>
    <n v="14396477.996667583"/>
    <n v="15109557.560577769"/>
    <n v="14428911.449350558"/>
    <n v="14352999.859662207"/>
    <n v="14571134.143325448"/>
    <n v="15237233.073949281"/>
    <n v="14606161.550477194"/>
    <n v="14635461.778244216"/>
    <n v="14723109.330061216"/>
    <n v="15309100.787011381"/>
    <n v="15733618.479861697"/>
    <n v="15096518.697533742"/>
    <n v="15230710.9"/>
    <n v="16541869.4"/>
    <n v="17052830.800000001"/>
    <n v="16881596.200000003"/>
    <n v="16875935"/>
    <n v="18138238.399999999"/>
    <n v="19969696.699999999"/>
    <n v="20041015.100000001"/>
    <n v="19068769.199999999"/>
    <n v="19673810.5"/>
    <n v="20872330.600000001"/>
    <n v="21021473.5"/>
    <n v="19934257.153747432"/>
    <n v="20396840.641086251"/>
    <n v="20759086.79628402"/>
    <n v="21483374.825535119"/>
    <n v="20344782.137556341"/>
    <n v="20764306.200283587"/>
    <n v="21087387.894632448"/>
    <n v="21591106.291396789"/>
    <n v="21422603.370998092"/>
    <n v="18596802.386821564"/>
    <n v="18823311.402671456"/>
    <n v="21443991.976214275"/>
  </r>
  <r>
    <s v="II JAWA"/>
    <x v="14"/>
    <x v="2"/>
    <n v="70592823.739063129"/>
    <n v="73248931.897686839"/>
    <n v="74761634.574949786"/>
    <n v="74104997.077529252"/>
    <n v="73966981.557452679"/>
    <n v="76925173.90007025"/>
    <n v="77985934.578289896"/>
    <n v="77194268.130189896"/>
    <n v="78754428.525497779"/>
    <n v="82124411.727181569"/>
    <n v="83291843.482815549"/>
    <n v="82511082.709134132"/>
    <n v="83842731.599677697"/>
    <n v="86507822.12121065"/>
    <n v="87918116.186570123"/>
    <n v="87525886.347468495"/>
    <n v="91102150.478029266"/>
    <n v="93347912.707310781"/>
    <n v="93638993.639687434"/>
    <n v="94227230.337518349"/>
    <n v="96195571.299999982"/>
    <n v="98383769.299999997"/>
    <n v="99376162.200000003"/>
    <n v="99317450.700000003"/>
    <n v="100801624.79999998"/>
    <n v="102118456.40000001"/>
    <n v="103828499.99999999"/>
    <n v="103992732.69999997"/>
    <n v="105640872.49999999"/>
    <n v="106851436.89999999"/>
    <n v="110786909.7"/>
    <n v="110834941.10000001"/>
    <n v="112266355.70883685"/>
    <n v="114481947.22176364"/>
    <n v="120519494.65421315"/>
    <n v="119640239.48627478"/>
    <n v="120440971.71612144"/>
    <n v="122296102.29895318"/>
    <n v="128154657.16885863"/>
    <n v="127983493.98720704"/>
    <n v="124816122.7504077"/>
    <n v="115018037.21954888"/>
    <n v="123961892.26691721"/>
    <n v="124798352.85665649"/>
  </r>
  <r>
    <s v="II JAWA"/>
    <x v="14"/>
    <x v="3"/>
    <n v="1118911.566162016"/>
    <n v="1109036.2221110216"/>
    <n v="1113317.3513960084"/>
    <n v="1150712.1134457686"/>
    <n v="1079490.3757147333"/>
    <n v="1074013.5969220945"/>
    <n v="1107393.2478495429"/>
    <n v="1144068.4007979964"/>
    <n v="1036991.1649272284"/>
    <n v="1051882.904180951"/>
    <n v="1052662.4727615025"/>
    <n v="1117502.7511878526"/>
    <n v="1086844.1440627426"/>
    <n v="1061892.2206332944"/>
    <n v="1087012.7708881134"/>
    <n v="1144594.7969191549"/>
    <n v="1110018.5498567559"/>
    <n v="1144057.2057426183"/>
    <n v="1128916.875710181"/>
    <n v="1162127.0027243611"/>
    <n v="1097686.8"/>
    <n v="1146059.8"/>
    <n v="1086964.3"/>
    <n v="1124559.3"/>
    <n v="1098522.7000000002"/>
    <n v="1134935.6000000001"/>
    <n v="1080045.7"/>
    <n v="1170429.7"/>
    <n v="1120751.6000000001"/>
    <n v="1080784.6000000001"/>
    <n v="1176936.1000000001"/>
    <n v="1221068.3999999999"/>
    <n v="1151010.3735484299"/>
    <n v="1100997.430605124"/>
    <n v="1122210.683662761"/>
    <n v="1124778.329438413"/>
    <n v="1103474.5095360661"/>
    <n v="1123800.4185349769"/>
    <n v="1157305.456643421"/>
    <n v="1176447.6857652829"/>
    <n v="1116639.1313812891"/>
    <n v="1078799.6432983859"/>
    <n v="1123806.6527829389"/>
    <n v="1132642.906280959"/>
  </r>
  <r>
    <s v="II JAWA"/>
    <x v="14"/>
    <x v="4"/>
    <n v="265290.09891068703"/>
    <n v="267467.61132355512"/>
    <n v="269318.46937231574"/>
    <n v="273804.40679748281"/>
    <n v="291570.09001850861"/>
    <n v="294221.06954509334"/>
    <n v="291746.67798005184"/>
    <n v="293769.98396588123"/>
    <n v="290302.44677641353"/>
    <n v="295189.3935452149"/>
    <n v="296045.79343641881"/>
    <n v="300474.43102688598"/>
    <n v="301833.88559621986"/>
    <n v="307488.28855685389"/>
    <n v="310848.71871498099"/>
    <n v="310876.28026428039"/>
    <n v="307985.8933093581"/>
    <n v="307948.78328339959"/>
    <n v="311017.49260480027"/>
    <n v="307178.66548160993"/>
    <n v="320626.8"/>
    <n v="321244.5"/>
    <n v="327791.59999999998"/>
    <n v="329607.8"/>
    <n v="332624.09999999998"/>
    <n v="338656.4"/>
    <n v="344279.7"/>
    <n v="351106.6"/>
    <n v="355443.3"/>
    <n v="363532.7"/>
    <n v="365464.5"/>
    <n v="370199.1"/>
    <n v="370631.46223374899"/>
    <n v="376640.46223374899"/>
    <n v="382779.70176815899"/>
    <n v="385377.26309999998"/>
    <n v="389192.49800468999"/>
    <n v="395188.166633819"/>
    <n v="400325.61280005798"/>
    <n v="402025.56086591998"/>
    <n v="405683.99346979999"/>
    <n v="413011.15294900403"/>
    <n v="421766.98939152301"/>
    <n v="426069.01268331701"/>
  </r>
  <r>
    <s v="II JAWA"/>
    <x v="14"/>
    <x v="5"/>
    <n v="20207202.094805714"/>
    <n v="21512048.776692946"/>
    <n v="23498449.080154009"/>
    <n v="24475331.607695471"/>
    <n v="21955447.920098346"/>
    <n v="22727853.653097164"/>
    <n v="24708464.643818013"/>
    <n v="25765968.580778062"/>
    <n v="23285153.571247645"/>
    <n v="24438159.082508419"/>
    <n v="26853132.825072415"/>
    <n v="27674479.420279995"/>
    <n v="24836222.716419954"/>
    <n v="26737499.896479551"/>
    <n v="29028027.580188718"/>
    <n v="29883701.425460085"/>
    <n v="26190290.534348231"/>
    <n v="28474250.338755399"/>
    <n v="30204515.690437011"/>
    <n v="31629173.365831222"/>
    <n v="27601644.899999999"/>
    <n v="28519274.899999999"/>
    <n v="31103884"/>
    <n v="33463461.399999999"/>
    <n v="29743783.600000001"/>
    <n v="30495236.399999999"/>
    <n v="32433331.100000001"/>
    <n v="34662288"/>
    <n v="31704718.5"/>
    <n v="32725394.5"/>
    <n v="34939537.299999997"/>
    <n v="36766743.100000001"/>
    <n v="34185282.892506398"/>
    <n v="34808997.259771697"/>
    <n v="37066551.207787402"/>
    <n v="39079371.240989998"/>
    <n v="36328284.885139503"/>
    <n v="37185060.638078101"/>
    <n v="39398546.3491285"/>
    <n v="40777696.195378497"/>
    <n v="38000518.1730593"/>
    <n v="35277022.213329099"/>
    <n v="38482842.3726248"/>
    <n v="36892058.825007997"/>
  </r>
  <r>
    <s v="II JAWA"/>
    <x v="14"/>
    <x v="6"/>
    <n v="41353599.63392517"/>
    <n v="42498419.076677345"/>
    <n v="44644704.718528591"/>
    <n v="46258778.611969516"/>
    <n v="45274729.411695644"/>
    <n v="46814254.801818885"/>
    <n v="48508709.995642878"/>
    <n v="50173976.357720129"/>
    <n v="49266910.108557597"/>
    <n v="50601044.627856523"/>
    <n v="52553934.055363387"/>
    <n v="54011779.916561618"/>
    <n v="51795000.888304099"/>
    <n v="53350283.992491238"/>
    <n v="56070482.81523598"/>
    <n v="58030306.464024797"/>
    <n v="54667856.158180043"/>
    <n v="56330888.282112032"/>
    <n v="59405660.301569328"/>
    <n v="59821401.465254508"/>
    <n v="57938915.599999994"/>
    <n v="59844644.100000001"/>
    <n v="62823880.900000006"/>
    <n v="62407219.700000003"/>
    <n v="61256969.600000001"/>
    <n v="63636456.799999997"/>
    <n v="66516382.899999999"/>
    <n v="65716850.700000003"/>
    <n v="64594457.199999996"/>
    <n v="67956375.5"/>
    <n v="71173984.799999997"/>
    <n v="69488583.200000003"/>
    <n v="68712035.121611595"/>
    <n v="72489846.126179308"/>
    <n v="75685386.775908098"/>
    <n v="73249028.845529795"/>
    <n v="73035437.458064392"/>
    <n v="77014764.699220091"/>
    <n v="79639086.900587782"/>
    <n v="77751629.782396898"/>
    <n v="75283290.515916392"/>
    <n v="67466318.238312095"/>
    <n v="72313300.757691503"/>
    <n v="74737498.594336003"/>
  </r>
  <r>
    <s v="II JAWA"/>
    <x v="14"/>
    <x v="7"/>
    <n v="6515102.548340749"/>
    <n v="6690452.6307226587"/>
    <n v="6919121.5388857182"/>
    <n v="6957753.3593359161"/>
    <n v="7028427.9401936838"/>
    <n v="7277561.0018841187"/>
    <n v="7537355.9735307954"/>
    <n v="7556524.5895975102"/>
    <n v="7586861.4682439212"/>
    <n v="7727272.9074205589"/>
    <n v="8102086.3958707321"/>
    <n v="8112499.8417142797"/>
    <n v="8254330.3036481813"/>
    <n v="8446266.1410937533"/>
    <n v="8751200.1299899742"/>
    <n v="8789413.5262441207"/>
    <n v="8843671.1339007709"/>
    <n v="8930441.4806473088"/>
    <n v="9217954.4412919171"/>
    <n v="9469695.2566063777"/>
    <n v="9430590.1000000015"/>
    <n v="9492113.6999999993"/>
    <n v="9761740.9000000004"/>
    <n v="10211227.9"/>
    <n v="10031016.100000001"/>
    <n v="10159869.199999999"/>
    <n v="10411699.199999999"/>
    <n v="10512744.300000001"/>
    <n v="10451219.800000001"/>
    <n v="10809317.699999999"/>
    <n v="11199686.4"/>
    <n v="11375104.799999999"/>
    <n v="11224014.475160949"/>
    <n v="11696770.515653733"/>
    <n v="11832438.680090064"/>
    <n v="11959225.56718496"/>
    <n v="11629960.331175115"/>
    <n v="11996098.589905243"/>
    <n v="12244055.02187185"/>
    <n v="12601288.878260177"/>
    <n v="11966987.42596044"/>
    <n v="8675447.7734940685"/>
    <n v="10526686.0850688"/>
    <n v="11891138.94473337"/>
  </r>
  <r>
    <s v="II JAWA"/>
    <x v="14"/>
    <x v="8"/>
    <n v="11457968.32037775"/>
    <n v="11462987.613393899"/>
    <n v="11825741.207684658"/>
    <n v="12349723.872310126"/>
    <n v="12584756.92694479"/>
    <n v="12641048.949109074"/>
    <n v="13005971.657638205"/>
    <n v="13435244.522583997"/>
    <n v="13259367.672126286"/>
    <n v="13347441.677677903"/>
    <n v="13710347.225775203"/>
    <n v="14284078.288710767"/>
    <n v="13960872.172488755"/>
    <n v="14089707.602929696"/>
    <n v="14523386.820592823"/>
    <n v="15110972.590497339"/>
    <n v="14812773.312679695"/>
    <n v="15202445.080091372"/>
    <n v="16284666.514886038"/>
    <n v="16507910.616610482"/>
    <n v="15872094.700000001"/>
    <n v="16290088.700000001"/>
    <n v="17484875.300000001"/>
    <n v="18009978.899999999"/>
    <n v="17479695.100000001"/>
    <n v="17751711.699999999"/>
    <n v="19048048.300000001"/>
    <n v="19118467.5"/>
    <n v="18893080.800000001"/>
    <n v="19455503.5"/>
    <n v="20008613.100000001"/>
    <n v="20844988.900000002"/>
    <n v="20501684.58484187"/>
    <n v="21120461.030957509"/>
    <n v="21657971.80624637"/>
    <n v="21957384.714078199"/>
    <n v="21900563.796078749"/>
    <n v="22824168.309271801"/>
    <n v="23221014.145781308"/>
    <n v="23723643.494228218"/>
    <n v="22767711.659773652"/>
    <n v="18576226.857610781"/>
    <n v="20380565.873727161"/>
    <n v="21814115.012652669"/>
  </r>
  <r>
    <s v="II JAWA"/>
    <x v="14"/>
    <x v="9"/>
    <n v="11478538.964229155"/>
    <n v="11782419.066301513"/>
    <n v="12073539.406799065"/>
    <n v="12213711.344446976"/>
    <n v="12570246.43451163"/>
    <n v="12768734.052656768"/>
    <n v="13121507.981209386"/>
    <n v="13421133.395688992"/>
    <n v="14201897.893743331"/>
    <n v="14349566.658509858"/>
    <n v="14781667.797786441"/>
    <n v="14966045.275152517"/>
    <n v="15892616.759854896"/>
    <n v="16216867.511707962"/>
    <n v="16445333.32355986"/>
    <n v="16759129.323507389"/>
    <n v="17021522.797039472"/>
    <n v="17146632.251346398"/>
    <n v="17347086.466555778"/>
    <n v="17639855.476555001"/>
    <n v="18208431.800000001"/>
    <n v="18315333.300000001"/>
    <n v="18495333.300000001"/>
    <n v="18620866"/>
    <n v="19451080.100000001"/>
    <n v="19738223.800000001"/>
    <n v="19926508.399999999"/>
    <n v="20101150.199999999"/>
    <n v="20252681.399999999"/>
    <n v="21325019.100000001"/>
    <n v="21502107.5"/>
    <n v="21619372.899999999"/>
    <n v="21621921.309484199"/>
    <n v="22820732.779718399"/>
    <n v="22971908.869282499"/>
    <n v="23001657.569515198"/>
    <n v="23005056.304012202"/>
    <n v="24342241.336775601"/>
    <n v="24791341.4972388"/>
    <n v="24931997.033058699"/>
    <n v="25251618.599306401"/>
    <n v="26868953.589561202"/>
    <n v="27114415.788217001"/>
    <n v="27377566.740848899"/>
  </r>
  <r>
    <s v="II JAWA"/>
    <x v="14"/>
    <x v="10"/>
    <n v="5435456.2183150593"/>
    <n v="5477236.9009500081"/>
    <n v="5569875.1972878091"/>
    <n v="5587939.419940372"/>
    <n v="5897578.5365049765"/>
    <n v="6068848.7159049185"/>
    <n v="5951602.7283769175"/>
    <n v="6170294.6354324818"/>
    <n v="6234395.7107606847"/>
    <n v="6559987.5335087199"/>
    <n v="6809898.4861247921"/>
    <n v="7063737.7948424732"/>
    <n v="7218785.0629689256"/>
    <n v="7577381.0397890536"/>
    <n v="7730403.590177604"/>
    <n v="7821784.120122781"/>
    <n v="7756870.9251476023"/>
    <n v="8098570.0827908367"/>
    <n v="8189902.2678178726"/>
    <n v="8354292.8906319486"/>
    <n v="8466625.9000000004"/>
    <n v="8253263.8999999994"/>
    <n v="8826013.9999999981"/>
    <n v="9184355.6999999993"/>
    <n v="9050537.1000000015"/>
    <n v="9210215.5"/>
    <n v="9358544.9999999981"/>
    <n v="9539326"/>
    <n v="9311282.4491655752"/>
    <n v="9417825.8000000007"/>
    <n v="9487660.0999999996"/>
    <n v="9847735.8402544409"/>
    <n v="9815740.1919882279"/>
    <n v="9935218.4276650399"/>
    <n v="10137865.499934031"/>
    <n v="9971098.8697281349"/>
    <n v="10153715.757536113"/>
    <n v="10253849.264639031"/>
    <n v="10437120.429795804"/>
    <n v="10529843.529204071"/>
    <n v="10544415.015205782"/>
    <n v="10076815.285295358"/>
    <n v="10386747.068690563"/>
    <n v="10441279.860166447"/>
  </r>
  <r>
    <s v="II JAWA"/>
    <x v="14"/>
    <x v="11"/>
    <n v="3906978.5047553773"/>
    <n v="4067292.4761695154"/>
    <n v="4134763.6983169299"/>
    <n v="4197266.2590124598"/>
    <n v="4250127.6979208281"/>
    <n v="4418610.3615747001"/>
    <n v="4496072.2314967532"/>
    <n v="4572896.0719906026"/>
    <n v="4596770.6936597815"/>
    <n v="4777682.7075769743"/>
    <n v="4847817.340618412"/>
    <n v="4931562.1031245887"/>
    <n v="4932455.2936307415"/>
    <n v="5139512.6389050204"/>
    <n v="5209472.8229724411"/>
    <n v="5283617.1822555112"/>
    <n v="5348817.8536428204"/>
    <n v="5461526.4199037766"/>
    <n v="5567973.8910791157"/>
    <n v="5619975.2898769937"/>
    <n v="5700150.0999999996"/>
    <n v="5680523"/>
    <n v="5802523"/>
    <n v="5909441.0999999996"/>
    <n v="5986494"/>
    <n v="6045586.7999999998"/>
    <n v="6101294"/>
    <n v="6165168.0999999996"/>
    <n v="6169509.4000000004"/>
    <n v="6235103.2000000002"/>
    <n v="6294442.2999999998"/>
    <n v="6548549.7000000002"/>
    <n v="6599854.2691252502"/>
    <n v="6644022.1448166696"/>
    <n v="6649985.0494897198"/>
    <n v="6929184.5815344704"/>
    <n v="6961754.2239427697"/>
    <n v="7034862.9926409703"/>
    <n v="7112407.6804544302"/>
    <n v="7332475.1782211699"/>
    <n v="7336623.7073135199"/>
    <n v="7339377.7321125502"/>
    <n v="7415896.2587933801"/>
    <n v="7473791.5934261102"/>
  </r>
  <r>
    <s v="II JAWA"/>
    <x v="14"/>
    <x v="12"/>
    <n v="1858958.8465745267"/>
    <n v="1891552.8252368602"/>
    <n v="1995211.074726691"/>
    <n v="2028288.9984844779"/>
    <n v="1967732.5584122923"/>
    <n v="1986461.0137084802"/>
    <n v="2097629.1570808096"/>
    <n v="2104838.8000850691"/>
    <n v="2036631.6820192391"/>
    <n v="2041423.8171376274"/>
    <n v="2169361.0473635844"/>
    <n v="2169461.5534207923"/>
    <n v="2188977.0764434007"/>
    <n v="2190833.1841581073"/>
    <n v="2327151.0100909648"/>
    <n v="2337188.552273449"/>
    <n v="2419269.6132329167"/>
    <n v="2424519.1016429998"/>
    <n v="2456750.9541456499"/>
    <n v="2514461.4642403652"/>
    <n v="2536387.2999999998"/>
    <n v="2589083.5"/>
    <n v="2592083.5"/>
    <n v="2631497.2999999998"/>
    <n v="2659128"/>
    <n v="2708204.6"/>
    <n v="2736371.8"/>
    <n v="2780998.3"/>
    <n v="2811551.3"/>
    <n v="2850352.5"/>
    <n v="2858842.2"/>
    <n v="2966126.2"/>
    <n v="3004080.5377759398"/>
    <n v="3064828.2578411601"/>
    <n v="3074155.5659750402"/>
    <n v="3165443.4479148998"/>
    <n v="3192970.4963948801"/>
    <n v="3280662.2141692601"/>
    <n v="3281507.8070653598"/>
    <n v="3372877.0055041499"/>
    <n v="3345048.7593009002"/>
    <n v="2817186.6472588298"/>
    <n v="2964863.6722850101"/>
    <n v="3052922.2230682801"/>
  </r>
  <r>
    <s v="II JAWA"/>
    <x v="14"/>
    <x v="13"/>
    <n v="6182299.3534164401"/>
    <n v="6257085.066298713"/>
    <n v="6976114.5538482442"/>
    <n v="7118591.5072033713"/>
    <n v="6488462.4720519828"/>
    <n v="6566490.2904698811"/>
    <n v="7308003.3835920934"/>
    <n v="7460855.9559655385"/>
    <n v="6590552.1620145347"/>
    <n v="6654329.3805207228"/>
    <n v="7394794.2166362954"/>
    <n v="7570412.5755990893"/>
    <n v="6671479.6656286297"/>
    <n v="6847515.9272528896"/>
    <n v="7428809.4732598113"/>
    <n v="7616943.9223470325"/>
    <n v="6459060.4269872596"/>
    <n v="6789379.3059818819"/>
    <n v="7459864.4174429104"/>
    <n v="8021280.35744265"/>
    <n v="6758405.5"/>
    <n v="7097850.5999999996"/>
    <n v="7813314.5"/>
    <n v="8566680.5"/>
    <n v="7169058.5"/>
    <n v="7753573.4000000004"/>
    <n v="8099955.5"/>
    <n v="8645553.3000000007"/>
    <n v="7608313"/>
    <n v="7749957.5999999996"/>
    <n v="8314705.2000000002"/>
    <n v="8696768.4000000004"/>
    <n v="7957325.9405148998"/>
    <n v="8397969.7309602201"/>
    <n v="8356327.94031379"/>
    <n v="9018571.3340687696"/>
    <n v="8367484.4831415201"/>
    <n v="8818874.0285534095"/>
    <n v="8657356.2018862907"/>
    <n v="9140625.5152987093"/>
    <n v="8651533.0774624906"/>
    <n v="8763893.7749336995"/>
    <n v="8649454.2160856593"/>
    <n v="8783627.1108446792"/>
  </r>
  <r>
    <s v="II JAWA"/>
    <x v="14"/>
    <x v="14"/>
    <n v="5338859.0761124864"/>
    <n v="6013282.6471584011"/>
    <n v="6258851.2917194357"/>
    <n v="7333817.8097410938"/>
    <n v="6039541.6602035519"/>
    <n v="6251916.1499064341"/>
    <n v="6522651.8509524297"/>
    <n v="7679945.0133926561"/>
    <n v="6482436.3464479968"/>
    <n v="6862378.6551623587"/>
    <n v="6959321.7288192222"/>
    <n v="8485229.9888637271"/>
    <n v="7329456.8521731095"/>
    <n v="7366800.4738946343"/>
    <n v="7602923.9832731001"/>
    <n v="8966274.0071711894"/>
    <n v="7695946.3359640203"/>
    <n v="7821285.2316519506"/>
    <n v="8346394.1640934898"/>
    <n v="9301276.1103555504"/>
    <n v="8357866.7000000002"/>
    <n v="8484152.1999999993"/>
    <n v="8956514.4000000004"/>
    <n v="9532139.5"/>
    <n v="8990171.4000000004"/>
    <n v="9118587"/>
    <n v="9413383.5999999996"/>
    <n v="9916556.0999999996"/>
    <n v="9342738.3000000007"/>
    <n v="9531473.9000000004"/>
    <n v="9739689.3000000007"/>
    <n v="10317747.199999999"/>
    <n v="9810961.7738933805"/>
    <n v="10085351.5991407"/>
    <n v="10268261.2281224"/>
    <n v="10871653.5731805"/>
    <n v="10409128.834124999"/>
    <n v="10625822.5831786"/>
    <n v="11170771.1265292"/>
    <n v="11813240.776885999"/>
    <n v="11040796.7453415"/>
    <n v="11004989.5351722"/>
    <n v="11518101.126042901"/>
    <n v="12196108.8443287"/>
  </r>
  <r>
    <s v="II JAWA"/>
    <x v="14"/>
    <x v="15"/>
    <n v="1242637.0250757672"/>
    <n v="1299090.7673751954"/>
    <n v="1390873.6897897089"/>
    <n v="1476340.3933988416"/>
    <n v="1453674.491491409"/>
    <n v="1528311.3299811452"/>
    <n v="1637225.9648568421"/>
    <n v="1733829.8014246083"/>
    <n v="1615702.4619458811"/>
    <n v="1679463.0255973283"/>
    <n v="1800694.7291715643"/>
    <n v="1937195.6761511653"/>
    <n v="1751628.85776513"/>
    <n v="1817108.13721137"/>
    <n v="1947806.2069333605"/>
    <n v="2076277.6930285508"/>
    <n v="1927914.9251545118"/>
    <n v="2063454.7454480573"/>
    <n v="2066367.2419270168"/>
    <n v="2155112.9797604163"/>
    <n v="2094093.4"/>
    <n v="2151394"/>
    <n v="2218013.7000000002"/>
    <n v="2279838.9"/>
    <n v="2211112.9"/>
    <n v="2262800.2999999998"/>
    <n v="2358029.1"/>
    <n v="2413432.7000000002"/>
    <n v="2349997.7999999998"/>
    <n v="2395918.5"/>
    <n v="2449626.7000000002"/>
    <n v="2548295"/>
    <n v="2533761.97595783"/>
    <n v="2584691.8476349199"/>
    <n v="2645242.4730154499"/>
    <n v="2721966.9906978402"/>
    <n v="2732858.5333322901"/>
    <n v="2773899.53907202"/>
    <n v="2868665.7736205701"/>
    <n v="2902376.0966543001"/>
    <n v="2982000.5412500701"/>
    <n v="3022257.5400541201"/>
    <n v="3113878.1432198999"/>
    <n v="3141324.8977931598"/>
  </r>
  <r>
    <s v="II JAWA"/>
    <x v="14"/>
    <x v="16"/>
    <n v="3739745.7997193309"/>
    <n v="3911686.6199282245"/>
    <n v="3940926.4028673125"/>
    <n v="4040895.2057492496"/>
    <n v="3884273.6621259088"/>
    <n v="4059389.9099883619"/>
    <n v="4087274.0786922392"/>
    <n v="4180265.625879894"/>
    <n v="3992168.4112416869"/>
    <n v="4172756.161265498"/>
    <n v="4193998.0800318969"/>
    <n v="4307409.7793958848"/>
    <n v="4198171.7596958019"/>
    <n v="4396715.3761955518"/>
    <n v="4404190.388978662"/>
    <n v="4518855.9201139687"/>
    <n v="4441661.2902665697"/>
    <n v="4645054.3735019397"/>
    <n v="4651251.4378305161"/>
    <n v="4735729.9805567488"/>
    <n v="4716794.0999999996"/>
    <n v="4852761"/>
    <n v="4879811.2"/>
    <n v="4925019.9000000004"/>
    <n v="4921187.0999999996"/>
    <n v="5041416.3"/>
    <n v="5150464.5"/>
    <n v="5185136.2"/>
    <n v="5125826.2"/>
    <n v="5295062.5"/>
    <n v="5360681.2"/>
    <n v="5422015.0999999996"/>
    <n v="5392708.7304258998"/>
    <n v="5576917.1723040603"/>
    <n v="5592057.46574903"/>
    <n v="5697940.8226480596"/>
    <n v="5703646.0809251498"/>
    <n v="5889564.6726885997"/>
    <n v="5956198.8174103396"/>
    <n v="6102834.0814761603"/>
    <n v="5968269.21090052"/>
    <n v="3855404.4934475999"/>
    <n v="5038097.2944499897"/>
    <n v="5527415.3849001601"/>
  </r>
  <r>
    <s v="II JAWA"/>
    <x v="14"/>
    <x v="17"/>
    <n v="238091500.67186552"/>
    <n v="246971470.26574397"/>
    <n v="255973755.44858652"/>
    <n v="249612117.45492688"/>
    <n v="254486842.04621726"/>
    <n v="262770717.29443815"/>
    <n v="271491800.842053"/>
    <n v="265652413.50399938"/>
    <n v="271008767.39472347"/>
    <n v="280173703.61098403"/>
    <n v="290115013.81998873"/>
    <n v="283167154.89763767"/>
    <n v="287728871.65364313"/>
    <n v="296541232.08774579"/>
    <n v="306703947.95392001"/>
    <n v="301815750.11099684"/>
    <n v="304574113.72637808"/>
    <n v="314112942.88177925"/>
    <n v="325527263.22652727"/>
    <n v="318470175.23472703"/>
    <n v="320421287.5"/>
    <n v="331098470.5"/>
    <n v="343199000.5"/>
    <n v="336657340.4000001"/>
    <n v="338293824.49261999"/>
    <n v="350329917.5"/>
    <n v="362551987.69999993"/>
    <n v="354387781.33174998"/>
    <n v="356467487.33456111"/>
    <n v="368033665.43990803"/>
    <n v="382998218.32674074"/>
    <n v="374800205.72664547"/>
    <n v="375751005.43015397"/>
    <n v="388501854.71297956"/>
    <n v="403655825.61472493"/>
    <n v="395533138.80461001"/>
    <n v="396644794.51106936"/>
    <n v="410954473.11651069"/>
    <n v="425179939.40432543"/>
    <n v="416988911.82915086"/>
    <n v="408237045.74070179"/>
    <n v="386387580.10683006"/>
    <n v="409818991.5742498"/>
    <n v="405976029.35357237"/>
  </r>
  <r>
    <s v="II JAWA"/>
    <x v="15"/>
    <x v="0"/>
    <n v="4532040.5739667602"/>
    <n v="3842305.8047803929"/>
    <n v="4411443.8500757376"/>
    <n v="3951816.7168923211"/>
    <n v="4620372.0444610389"/>
    <n v="4053826.5557656828"/>
    <n v="4286673.0248214472"/>
    <n v="4281208.8947779927"/>
    <n v="4624303.2534390055"/>
    <n v="4397253.093833114"/>
    <n v="4542727.8460659022"/>
    <n v="4229091.3321428671"/>
    <n v="5310984.8099841224"/>
    <n v="4415396.8229910238"/>
    <n v="4847335.5181497028"/>
    <n v="4417198.777309468"/>
    <n v="4994375.5149315922"/>
    <n v="4848833.0792895956"/>
    <n v="4960276.7220931724"/>
    <n v="4653469.113374142"/>
    <n v="5192522.0058737872"/>
    <n v="5433131.1835327819"/>
    <n v="5534016.8692611214"/>
    <n v="4583800.7516457066"/>
    <n v="5223946.5749532292"/>
    <n v="5570711.4261341179"/>
    <n v="5906741.4195030769"/>
    <n v="5407346.8604366472"/>
    <n v="5956897.4169566007"/>
    <n v="5903957.3582121171"/>
    <n v="6157551.7949869819"/>
    <n v="5037140.332511195"/>
    <n v="5802649.6541215684"/>
    <n v="5798335.6309539704"/>
    <n v="6179267.4453557488"/>
    <n v="6100519.3987750588"/>
    <n v="6001243.1040672325"/>
    <n v="6106819.0025533764"/>
    <n v="6188682.5221406939"/>
    <n v="6111583.7540352391"/>
    <n v="6236840.217084513"/>
    <n v="6360623.7060282417"/>
    <n v="6440941.2113501392"/>
    <n v="6236676.0644257637"/>
  </r>
  <r>
    <s v="II JAWA"/>
    <x v="15"/>
    <x v="1"/>
    <n v="622934.30764956865"/>
    <n v="644188.46091684408"/>
    <n v="669186.09802083415"/>
    <n v="677816.50183120498"/>
    <n v="672394.23985548143"/>
    <n v="672953.98514888529"/>
    <n v="702570.26587472891"/>
    <n v="699039.25348548824"/>
    <n v="701649.41614736617"/>
    <n v="697676.31437316432"/>
    <n v="684576.29618714121"/>
    <n v="661834.36578170769"/>
    <n v="642577.15254725749"/>
    <n v="638490.81211202068"/>
    <n v="641939.77654437476"/>
    <n v="652226.99345273478"/>
    <n v="656004.41952321841"/>
    <n v="666511.7547675774"/>
    <n v="672992.96395039209"/>
    <n v="681772.51984959899"/>
    <n v="673351.88384795026"/>
    <n v="686861.49476975144"/>
    <n v="704998.56512990885"/>
    <n v="710036.82897628774"/>
    <n v="711318.69544775679"/>
    <n v="717246.35200346855"/>
    <n v="719075.13764222944"/>
    <n v="722844.10042154801"/>
    <n v="728347.68109096226"/>
    <n v="696282.35705652868"/>
    <n v="717442.24263164168"/>
    <n v="708773.26215590059"/>
    <n v="722889.11571252963"/>
    <n v="716169.81068176345"/>
    <n v="714837.06886095169"/>
    <n v="717563.6010461963"/>
    <n v="714523.6254424291"/>
    <n v="718923.53879272495"/>
    <n v="723383.35581515473"/>
    <n v="725592.96884918597"/>
    <n v="733694.11280432902"/>
    <n v="710970.25920604018"/>
    <n v="601509.92207241373"/>
    <n v="597121.51812476199"/>
  </r>
  <r>
    <s v="II JAWA"/>
    <x v="15"/>
    <x v="2"/>
    <n v="26458591.951565783"/>
    <n v="26715697.194510683"/>
    <n v="26805253.202324104"/>
    <n v="27827013.433184087"/>
    <n v="28372219.638829093"/>
    <n v="28410820.660875142"/>
    <n v="28655408.446534932"/>
    <n v="28023896.896129463"/>
    <n v="28600196.925479881"/>
    <n v="29729021.515217531"/>
    <n v="30354558.674217362"/>
    <n v="30162423.153924219"/>
    <n v="30975533.112720903"/>
    <n v="32565839.091952063"/>
    <n v="33420475.935494509"/>
    <n v="31171583.110971931"/>
    <n v="31465947.254578963"/>
    <n v="32537174.013417978"/>
    <n v="32527628.596827749"/>
    <n v="33775152.976886921"/>
    <n v="33108993.362576764"/>
    <n v="33639455.795314848"/>
    <n v="34110574.586293347"/>
    <n v="34048445.215973496"/>
    <n v="33959920.315041959"/>
    <n v="34480552.930705503"/>
    <n v="35206085.438173227"/>
    <n v="35426981.66414389"/>
    <n v="35515450.218513347"/>
    <n v="35812434.583237469"/>
    <n v="36092650.216007054"/>
    <n v="36798611.307451025"/>
    <n v="37149018.424274229"/>
    <n v="37184068.889265947"/>
    <n v="37496373.11349453"/>
    <n v="37595597.788660184"/>
    <n v="38248866.954937264"/>
    <n v="38339595.976632215"/>
    <n v="38942912.637778692"/>
    <n v="39318480.409929231"/>
    <n v="38390253.375858061"/>
    <n v="34844858.420150079"/>
    <n v="36382793.93434342"/>
    <n v="37998306.929167926"/>
  </r>
  <r>
    <s v="II JAWA"/>
    <x v="15"/>
    <x v="3"/>
    <n v="997521.58234135667"/>
    <n v="978094.97864216531"/>
    <n v="1020076.8093101829"/>
    <n v="1048665.7675414558"/>
    <n v="976903.23115479713"/>
    <n v="983635.21499690192"/>
    <n v="1017451.2513944814"/>
    <n v="1088749.2595882579"/>
    <n v="1019338.3745210815"/>
    <n v="1030089.2779811429"/>
    <n v="1099550.1302650566"/>
    <n v="1058639.5181925276"/>
    <n v="979474.87195480184"/>
    <n v="978038.98680029507"/>
    <n v="1009730.4288006655"/>
    <n v="1096229.2629346843"/>
    <n v="1078786.1196075589"/>
    <n v="1152682.9678821869"/>
    <n v="1076827.6543476793"/>
    <n v="1090870.4526786834"/>
    <n v="1052639.2291799262"/>
    <n v="1077755.9350600876"/>
    <n v="1091659.4800951604"/>
    <n v="1116037.3275946227"/>
    <n v="1058318.4404214332"/>
    <n v="1069868.7574786404"/>
    <n v="1001365.5232656205"/>
    <n v="1029091.6123867937"/>
    <n v="1007009.1169841862"/>
    <n v="1039822.6674811316"/>
    <n v="1053225.76191784"/>
    <n v="1079521.360599716"/>
    <n v="1092152.2653618879"/>
    <n v="1105217.6086807032"/>
    <n v="1137399.7273740354"/>
    <n v="1145642.9809206573"/>
    <n v="1115202.5168480009"/>
    <n v="1055531.5824358461"/>
    <n v="1084414.7230974436"/>
    <n v="1072157.6016305382"/>
    <n v="1038590.5915963815"/>
    <n v="860797.49666517554"/>
    <n v="945898.08852848969"/>
    <n v="987231.62546407478"/>
  </r>
  <r>
    <s v="II JAWA"/>
    <x v="15"/>
    <x v="4"/>
    <n v="68852.023392614748"/>
    <n v="70830.71305965184"/>
    <n v="72337.72511455162"/>
    <n v="73660.220105070592"/>
    <n v="73708.508697091616"/>
    <n v="73771.198087129946"/>
    <n v="74009.564668651627"/>
    <n v="74044.442318132482"/>
    <n v="74098.408462187232"/>
    <n v="74154.299593569376"/>
    <n v="74291.737401639723"/>
    <n v="74553.691773374143"/>
    <n v="75212.299323960848"/>
    <n v="76511.702376711357"/>
    <n v="77269.185177954219"/>
    <n v="78310.729326921224"/>
    <n v="80349.619332011367"/>
    <n v="81871.386943453472"/>
    <n v="82785.095774535905"/>
    <n v="84275.271171222761"/>
    <n v="85021.708247883114"/>
    <n v="87443.033383411443"/>
    <n v="86020.736326306345"/>
    <n v="87802.352638962853"/>
    <n v="90059.321844554899"/>
    <n v="92886.463344894102"/>
    <n v="93238.517141461489"/>
    <n v="93744.216452356341"/>
    <n v="95540.640800787092"/>
    <n v="98860.130515376906"/>
    <n v="100924.55350877665"/>
    <n v="101590.14964429464"/>
    <n v="102087.59136998438"/>
    <n v="104069.9093906761"/>
    <n v="104671.595687721"/>
    <n v="105444.92467711837"/>
    <n v="106666.98527469407"/>
    <n v="110022.60609156966"/>
    <n v="109846.90932594698"/>
    <n v="111442.94777290775"/>
    <n v="113423.99089430895"/>
    <n v="116998.15034303417"/>
    <n v="118933.13732738751"/>
    <n v="121237.65014110027"/>
  </r>
  <r>
    <s v="II JAWA"/>
    <x v="15"/>
    <x v="5"/>
    <n v="5063577.2613327233"/>
    <n v="5430878.0189371286"/>
    <n v="5553278.4087270591"/>
    <n v="5638460.5232961895"/>
    <n v="5454554.6749774106"/>
    <n v="5760348.25966282"/>
    <n v="5917257.3658602592"/>
    <n v="6156352.9904644266"/>
    <n v="5972835.2291603461"/>
    <n v="6378820.0440927008"/>
    <n v="6620932.3950285437"/>
    <n v="6833249.6820801208"/>
    <n v="6556580.156107137"/>
    <n v="6832859.620309867"/>
    <n v="7096975.8692453289"/>
    <n v="7897170.1831065295"/>
    <n v="7364863.3087877249"/>
    <n v="8048295.7758126901"/>
    <n v="8109517.4103539158"/>
    <n v="8113792.4574680598"/>
    <n v="7885516.13583712"/>
    <n v="8322660.9571319679"/>
    <n v="8739957.9103806596"/>
    <n v="9205764.9387328085"/>
    <n v="8368719.8066463433"/>
    <n v="8823079.873329686"/>
    <n v="9307498.330348501"/>
    <n v="9808412.1004951876"/>
    <n v="8986442.4923829064"/>
    <n v="9416003.4674031977"/>
    <n v="10148357.261641616"/>
    <n v="10763003.543153817"/>
    <n v="9699838.881998539"/>
    <n v="10097376.902932987"/>
    <n v="10982614.501697164"/>
    <n v="11583173.393895024"/>
    <n v="10532700.797294395"/>
    <n v="11049698.651699433"/>
    <n v="11868980.865301337"/>
    <n v="12596615.564979248"/>
    <n v="11182408.589326691"/>
    <n v="10352823.835360684"/>
    <n v="11198678.823129214"/>
    <n v="12014530.364782024"/>
  </r>
  <r>
    <s v="II JAWA"/>
    <x v="15"/>
    <x v="6"/>
    <n v="7819717.4855994461"/>
    <n v="8461338.5878081881"/>
    <n v="8973873.3147346862"/>
    <n v="9167875.1201706715"/>
    <n v="8969633.0338244755"/>
    <n v="9382401.4307024088"/>
    <n v="10131489.841008015"/>
    <n v="10183029.29225798"/>
    <n v="10364701.921580166"/>
    <n v="10405792.838026972"/>
    <n v="10812559.044034299"/>
    <n v="10692062.353992723"/>
    <n v="10944696.129199961"/>
    <n v="11058925.753250632"/>
    <n v="11273257.814269789"/>
    <n v="11282244.928747192"/>
    <n v="11485398.33144746"/>
    <n v="11613246.866772046"/>
    <n v="12130272.020411067"/>
    <n v="12020442.810699489"/>
    <n v="12003527.322978813"/>
    <n v="12359100.379496677"/>
    <n v="12515031.172341829"/>
    <n v="12697705.505800636"/>
    <n v="12492185.614889489"/>
    <n v="12886914.412473883"/>
    <n v="13024738.968345739"/>
    <n v="13082621.532868069"/>
    <n v="13229454.240493929"/>
    <n v="13544414.268158589"/>
    <n v="13881248.490333777"/>
    <n v="13996497.35829345"/>
    <n v="14209579.733385282"/>
    <n v="14504465.216769418"/>
    <n v="14926897.053456467"/>
    <n v="14973285.264694249"/>
    <n v="15158856.059839871"/>
    <n v="15482704.426518217"/>
    <n v="15800273.344520759"/>
    <n v="15872085.798067538"/>
    <n v="15782398.363183642"/>
    <n v="14703602.960991414"/>
    <n v="15189548.643293887"/>
    <n v="14857202.742416268"/>
  </r>
  <r>
    <s v="II JAWA"/>
    <x v="15"/>
    <x v="7"/>
    <n v="3749484.455802571"/>
    <n v="3933976.5085267257"/>
    <n v="4217634.4821341522"/>
    <n v="4355896.9800932854"/>
    <n v="4299032.1340816105"/>
    <n v="4512359.4400406666"/>
    <n v="4661080.6521974476"/>
    <n v="4751471.8150335066"/>
    <n v="4763544.0479239821"/>
    <n v="4883402.254262263"/>
    <n v="5090043.5933325775"/>
    <n v="5216792.3411759678"/>
    <n v="4975872.7740963567"/>
    <n v="5166357.7065148801"/>
    <n v="5271092.4896336915"/>
    <n v="5369216.3985915557"/>
    <n v="5249645.4194524223"/>
    <n v="5381941.1820178432"/>
    <n v="5540153.3534897286"/>
    <n v="5736576.040215034"/>
    <n v="5549584.1134589612"/>
    <n v="5807315.7717016162"/>
    <n v="5929811.0693355855"/>
    <n v="6061932.3215329545"/>
    <n v="6063491.2341894722"/>
    <n v="6262209.3025147542"/>
    <n v="6356961.986496632"/>
    <n v="6451268.1641669339"/>
    <n v="6471299.6650467375"/>
    <n v="6765544.6498423982"/>
    <n v="6935631.185296325"/>
    <n v="7116608.0988246147"/>
    <n v="6921217.9830030845"/>
    <n v="7288838.1205430068"/>
    <n v="7428255.407626519"/>
    <n v="7430204.9683497082"/>
    <n v="6984593.2115378436"/>
    <n v="7115734.4106828924"/>
    <n v="7429159.451860969"/>
    <n v="7734735.6117449924"/>
    <n v="6779902.2865705006"/>
    <n v="3802546.3266163277"/>
    <n v="4787104.6884589633"/>
    <n v="5499032.368644353"/>
  </r>
  <r>
    <s v="II JAWA"/>
    <x v="15"/>
    <x v="8"/>
    <n v="1480180.4841932105"/>
    <n v="1546337.4706890723"/>
    <n v="1562470.4243570801"/>
    <n v="1596428.6024196283"/>
    <n v="1613582.6859703078"/>
    <n v="1678526.8289748037"/>
    <n v="1699655.6148907964"/>
    <n v="1717962.6427240865"/>
    <n v="1742450.3619626393"/>
    <n v="1763973.0226014215"/>
    <n v="1780448.5536495773"/>
    <n v="1794564.3369466115"/>
    <n v="1795330.8237726013"/>
    <n v="1808097.3011591514"/>
    <n v="1847822.3664284823"/>
    <n v="1905721.2682012799"/>
    <n v="1955723.3531349651"/>
    <n v="1983405.2020962264"/>
    <n v="2021572.2934474358"/>
    <n v="2046250.4274308784"/>
    <n v="2042302.4799594569"/>
    <n v="2092270.1201416543"/>
    <n v="2156016.8562827404"/>
    <n v="2229448.1074533425"/>
    <n v="2232915.158613184"/>
    <n v="2274400.3887041351"/>
    <n v="2304900.4317527954"/>
    <n v="2353514.1440051496"/>
    <n v="2394837.086297466"/>
    <n v="2470071.7256497764"/>
    <n v="2501868.535005141"/>
    <n v="2557976.8319923012"/>
    <n v="2572585.0097932066"/>
    <n v="2654936.8982341196"/>
    <n v="2690147.3300149827"/>
    <n v="2746732.3487422466"/>
    <n v="2759722.5882547013"/>
    <n v="2848074.4765779097"/>
    <n v="2885440.5497825262"/>
    <n v="2952614.015541866"/>
    <n v="2944212.4644649918"/>
    <n v="2511096.1245660949"/>
    <n v="2632630.8647457333"/>
    <n v="2774832.110357326"/>
  </r>
  <r>
    <s v="II JAWA"/>
    <x v="15"/>
    <x v="9"/>
    <n v="2652270.626513849"/>
    <n v="2775772.7138428688"/>
    <n v="2863284.7402477618"/>
    <n v="2954772.4847530574"/>
    <n v="2982334.0150568741"/>
    <n v="2999724.3441102849"/>
    <n v="3102040.5348203722"/>
    <n v="3259042.2813150347"/>
    <n v="3407026.9986743359"/>
    <n v="3473198.6540766149"/>
    <n v="3570301.2429371714"/>
    <n v="3678556.7811131072"/>
    <n v="3716392.3233377808"/>
    <n v="3756690.9117291975"/>
    <n v="3836087.4951932048"/>
    <n v="3953833.1733462145"/>
    <n v="4330199.1532386951"/>
    <n v="4440823.4939997969"/>
    <n v="4652094.1644493463"/>
    <n v="4695947.0853156475"/>
    <n v="4730912.9886929551"/>
    <n v="4874548.4311678074"/>
    <n v="5066248.9605404492"/>
    <n v="5111184.6087187007"/>
    <n v="5123658.0274428437"/>
    <n v="5303566.2856220361"/>
    <n v="5466707.3974657105"/>
    <n v="5479127.4119762527"/>
    <n v="5499841.0577024808"/>
    <n v="5767887.9448544681"/>
    <n v="5946235.7816824028"/>
    <n v="5959752.663430077"/>
    <n v="5964600.5129427956"/>
    <n v="6253751.7062253151"/>
    <n v="6384895.1352268467"/>
    <n v="6395046.3652504543"/>
    <n v="6494686.5019045863"/>
    <n v="6813386.7862775633"/>
    <n v="6957896.2631685557"/>
    <n v="6978362.3647266505"/>
    <n v="7059489.2903380562"/>
    <n v="7481954.8237493476"/>
    <n v="7591436.7896775678"/>
    <n v="7602939.2263382487"/>
  </r>
  <r>
    <s v="II JAWA"/>
    <x v="15"/>
    <x v="10"/>
    <n v="1618497.0573706599"/>
    <n v="1629069.5860484571"/>
    <n v="1658590.874016627"/>
    <n v="1743152.6273265386"/>
    <n v="1810105.1597135162"/>
    <n v="1841540.6696157507"/>
    <n v="1867380.4588892255"/>
    <n v="1895372.4834274605"/>
    <n v="1908737.17180881"/>
    <n v="2041399.2653011139"/>
    <n v="2128290.8319595195"/>
    <n v="2138294.6378956065"/>
    <n v="2184580.8899907297"/>
    <n v="2240138.772969346"/>
    <n v="2265855.3711425052"/>
    <n v="2236815.884430089"/>
    <n v="2263099.9346218412"/>
    <n v="2314944.8443856435"/>
    <n v="2374940.1408535307"/>
    <n v="2398275.6907602907"/>
    <n v="2473388.1558191092"/>
    <n v="2390820.3959572325"/>
    <n v="2594989.9886783934"/>
    <n v="2677374.420441363"/>
    <n v="2816923.1512111519"/>
    <n v="2868658.0654140441"/>
    <n v="2933540.5181594561"/>
    <n v="2968476.921505216"/>
    <n v="2932861.8780641551"/>
    <n v="2979524.5381946471"/>
    <n v="3017912.0836941823"/>
    <n v="3107599.1082236432"/>
    <n v="3112715.7687436449"/>
    <n v="3111175.6971616591"/>
    <n v="3261390.6906570527"/>
    <n v="3388338.2078294442"/>
    <n v="3300206.3300173357"/>
    <n v="3214496.2048576917"/>
    <n v="3266179.6915781498"/>
    <n v="3353236.409591889"/>
    <n v="3373549.8616950787"/>
    <n v="3311192.5586237744"/>
    <n v="3356644.1444896227"/>
    <n v="3450467.7861498203"/>
  </r>
  <r>
    <s v="II JAWA"/>
    <x v="15"/>
    <x v="11"/>
    <n v="4983934.3920431733"/>
    <n v="5061370.1928769443"/>
    <n v="5194783.4786919765"/>
    <n v="5288798.4262905745"/>
    <n v="5308786.2294398565"/>
    <n v="5421805.2801749632"/>
    <n v="5582499.0869045649"/>
    <n v="5705644.4998111185"/>
    <n v="5761679.7249287711"/>
    <n v="5883425.6225370262"/>
    <n v="6035497.4794814503"/>
    <n v="6124063.9135037651"/>
    <n v="6224491.1200368199"/>
    <n v="6311011.4701658906"/>
    <n v="6438618.5322075794"/>
    <n v="6572628.183388494"/>
    <n v="6690740.4941543778"/>
    <n v="6844022.3933914742"/>
    <n v="7010474.1802974436"/>
    <n v="7152056.9903509626"/>
    <n v="7142189.8070109198"/>
    <n v="7365413.6697151093"/>
    <n v="7521336.3777900776"/>
    <n v="7658789.9037617492"/>
    <n v="7776609.0204430195"/>
    <n v="7939884.3736504279"/>
    <n v="8119621.493560181"/>
    <n v="8167430.0751100238"/>
    <n v="8243869.1621709047"/>
    <n v="8553537.6419021487"/>
    <n v="8826507.5838759877"/>
    <n v="8914828.129651757"/>
    <n v="8918369.7094800323"/>
    <n v="9221632.0408368614"/>
    <n v="9546002.206712639"/>
    <n v="9574621.5189952999"/>
    <n v="9660931.1270113513"/>
    <n v="10033125.237934757"/>
    <n v="10391353.779785471"/>
    <n v="10436055.10024602"/>
    <n v="10459078.89780261"/>
    <n v="10015041.488748727"/>
    <n v="10369555.188256772"/>
    <n v="10548032.772634156"/>
  </r>
  <r>
    <s v="II JAWA"/>
    <x v="15"/>
    <x v="12"/>
    <n v="588883.34268600529"/>
    <n v="612337.71346323413"/>
    <n v="625653.8796592867"/>
    <n v="643573.08964116091"/>
    <n v="646034.71464410459"/>
    <n v="657425.58902496391"/>
    <n v="671303.06366968749"/>
    <n v="691414.2514323747"/>
    <n v="696995.99846256827"/>
    <n v="704085.52870927157"/>
    <n v="718536.32385967975"/>
    <n v="738688.60782068048"/>
    <n v="748197.5027751493"/>
    <n v="760935.39616921288"/>
    <n v="781091.86106326221"/>
    <n v="786390.81695933756"/>
    <n v="819003.81989400019"/>
    <n v="829148.32504908228"/>
    <n v="844988.8382486616"/>
    <n v="853736.35789816233"/>
    <n v="879010.81622914772"/>
    <n v="892321.03328757151"/>
    <n v="910349.86355193122"/>
    <n v="925583.37321942998"/>
    <n v="950916.97277740971"/>
    <n v="961613.90129060065"/>
    <n v="974245.10970055265"/>
    <n v="988850.45776398224"/>
    <n v="1011254.1428074335"/>
    <n v="1036438.5741269013"/>
    <n v="1062537.7227700162"/>
    <n v="1071789.9698435119"/>
    <n v="1075814.0267210887"/>
    <n v="1103797.1403865509"/>
    <n v="1129526.8107080467"/>
    <n v="1149845.4629270262"/>
    <n v="1166064.8187329192"/>
    <n v="1197103.0829161461"/>
    <n v="1227436.9922442748"/>
    <n v="1250488.1122128419"/>
    <n v="1264892.2048585496"/>
    <n v="1086743.8163537534"/>
    <n v="1146499.9271816264"/>
    <n v="1129074.2735550273"/>
  </r>
  <r>
    <s v="II JAWA"/>
    <x v="15"/>
    <x v="13"/>
    <n v="1237347.1385851589"/>
    <n v="1239274.7970282582"/>
    <n v="1250555.3225074692"/>
    <n v="1256710.6957295353"/>
    <n v="1257216.6832965428"/>
    <n v="1268724.4725758054"/>
    <n v="1296699.8618029375"/>
    <n v="1321804.0012687645"/>
    <n v="1337703.6617379333"/>
    <n v="1361100.8381175334"/>
    <n v="1383099.6962414747"/>
    <n v="1381397.6761679081"/>
    <n v="1353773.1469129664"/>
    <n v="1364829.2801782712"/>
    <n v="1388047.2725448154"/>
    <n v="1412736.7121164221"/>
    <n v="1456651.3162821338"/>
    <n v="1480310.5050536576"/>
    <n v="1508145.5895217983"/>
    <n v="1525593.9190708613"/>
    <n v="1538028.8974913163"/>
    <n v="1569233.9280485115"/>
    <n v="1586785.5951913304"/>
    <n v="1667664.0575652041"/>
    <n v="1670467.282332204"/>
    <n v="1709911.3162462341"/>
    <n v="1714315.2459539378"/>
    <n v="1719116.5162494031"/>
    <n v="1724485.5386523537"/>
    <n v="1790918.5488409577"/>
    <n v="1799308.0893150335"/>
    <n v="1825752.1545675716"/>
    <n v="1801341.742995017"/>
    <n v="1887030.0745931042"/>
    <n v="1900369.6788934104"/>
    <n v="1929224.7666595739"/>
    <n v="1950311.2010760619"/>
    <n v="2044703.6494043625"/>
    <n v="2048526.6485771739"/>
    <n v="2065719.6439683957"/>
    <n v="2002161.4386470721"/>
    <n v="1980525.9777317727"/>
    <n v="2014043.2799309602"/>
    <n v="2060103.4886614848"/>
  </r>
  <r>
    <s v="II JAWA"/>
    <x v="15"/>
    <x v="14"/>
    <n v="2037852.0357668623"/>
    <n v="2041967.5882204175"/>
    <n v="2072282.0155375525"/>
    <n v="2076723.6923092306"/>
    <n v="2115850.0420863628"/>
    <n v="2127562.9986143559"/>
    <n v="2157836.2959375083"/>
    <n v="2166594.7276362777"/>
    <n v="2210472.0145520866"/>
    <n v="2209168.3351722211"/>
    <n v="2245784.0590198636"/>
    <n v="2260126.6398390085"/>
    <n v="2292189.0457857894"/>
    <n v="2302063.9091987144"/>
    <n v="2339657.0253943587"/>
    <n v="2343376.038391198"/>
    <n v="2437896.4117972408"/>
    <n v="2460055.2056771247"/>
    <n v="2534969.8532371717"/>
    <n v="2546762.4213945633"/>
    <n v="2551690.0920444448"/>
    <n v="2630611.3362101493"/>
    <n v="2686722.5463697277"/>
    <n v="2778483.1175579433"/>
    <n v="2780281.0352543718"/>
    <n v="2828211.8155854139"/>
    <n v="2842607.0381011837"/>
    <n v="2903515.4588104831"/>
    <n v="2924812.7947406676"/>
    <n v="3052484.9023592127"/>
    <n v="3073283.066070118"/>
    <n v="3146526.1630178513"/>
    <n v="3147715.2974629365"/>
    <n v="3281809.6485517826"/>
    <n v="3307421.5794742908"/>
    <n v="3366762.3178743683"/>
    <n v="3392651.6393681187"/>
    <n v="3541163.7966504521"/>
    <n v="3569620.8505684291"/>
    <n v="3608470.0974596478"/>
    <n v="3495295.8316984661"/>
    <n v="3482282.2690512044"/>
    <n v="3641784.8300803201"/>
    <n v="3680010.6816458912"/>
  </r>
  <r>
    <s v="II JAWA"/>
    <x v="15"/>
    <x v="15"/>
    <n v="824498.00512375531"/>
    <n v="839738.1271078526"/>
    <n v="855320.15897730738"/>
    <n v="865758.62850349338"/>
    <n v="857440.09169950173"/>
    <n v="875324.98280033458"/>
    <n v="896393.59065263241"/>
    <n v="903373.19106193958"/>
    <n v="916044.38225116441"/>
    <n v="925958.75084152038"/>
    <n v="935688.06828864827"/>
    <n v="942015.32649885584"/>
    <n v="942513.72245960624"/>
    <n v="943684.9464175856"/>
    <n v="944921.79455871508"/>
    <n v="949817.42607738462"/>
    <n v="984068.27093280863"/>
    <n v="1006506.1199603698"/>
    <n v="1013606.871261134"/>
    <n v="1016286.0893540484"/>
    <n v="1017469.4106338988"/>
    <n v="1038304.696939638"/>
    <n v="1065738.3683566246"/>
    <n v="1107248.4048980607"/>
    <n v="1108695.8520521407"/>
    <n v="1124754.1017064347"/>
    <n v="1129014.921037396"/>
    <n v="1180249.6502127438"/>
    <n v="1192147.7815119638"/>
    <n v="1212494.5438338271"/>
    <n v="1238926.0645455653"/>
    <n v="1269393.7901520154"/>
    <n v="1269766.7380475621"/>
    <n v="1296359.5845092554"/>
    <n v="1325272.1162310867"/>
    <n v="1358004.2690172757"/>
    <n v="1378330.5605824895"/>
    <n v="1407461.2335489958"/>
    <n v="1440103.8749439893"/>
    <n v="1472442.9534346112"/>
    <n v="1497221.2215508583"/>
    <n v="1455682.3977948753"/>
    <n v="1518964.7869145798"/>
    <n v="1653939.4222167195"/>
  </r>
  <r>
    <s v="II JAWA"/>
    <x v="15"/>
    <x v="16"/>
    <n v="950287.5933375184"/>
    <n v="961777.17296324088"/>
    <n v="990836.77627197653"/>
    <n v="1029872.211058332"/>
    <n v="1028001.3316855781"/>
    <n v="1030687.4437287167"/>
    <n v="1048692.4369449383"/>
    <n v="1048788.8248281267"/>
    <n v="1049241.0478013649"/>
    <n v="1049668.199253066"/>
    <n v="1067744.8101467183"/>
    <n v="1095400.5315774463"/>
    <n v="1113922.7091780638"/>
    <n v="1122974.0365337003"/>
    <n v="1143596.9143144113"/>
    <n v="1174660.8545593016"/>
    <n v="1195807.3310321746"/>
    <n v="1213978.7455536574"/>
    <n v="1233876.9545093691"/>
    <n v="1252532.3968930941"/>
    <n v="1269818.7648218961"/>
    <n v="1290742.6832497872"/>
    <n v="1315293.4499184599"/>
    <n v="1340391.3708123658"/>
    <n v="1363060.3251404678"/>
    <n v="1386795.168582065"/>
    <n v="1414669.7095157397"/>
    <n v="1444419.6124303832"/>
    <n v="1460144.8864702773"/>
    <n v="1501238.4989630496"/>
    <n v="1536635.7553923875"/>
    <n v="1574775.8069977481"/>
    <n v="1576903.0867550054"/>
    <n v="1622718.5104057845"/>
    <n v="1656056.9994102728"/>
    <n v="1680309.1814638858"/>
    <n v="1711609.8534531451"/>
    <n v="1763264.997405078"/>
    <n v="1800269.2581885278"/>
    <n v="1827285.2412001467"/>
    <n v="1848017.30526808"/>
    <n v="1555909.4272475799"/>
    <n v="1643512.0354158306"/>
    <n v="1669499.167121591"/>
  </r>
  <r>
    <s v="II JAWA"/>
    <x v="15"/>
    <x v="17"/>
    <n v="65686470.317271009"/>
    <n v="66784955.629422128"/>
    <n v="68796861.560708344"/>
    <n v="70196995.721145824"/>
    <n v="71058168.459473655"/>
    <n v="71751439.35489963"/>
    <n v="73768441.356872618"/>
    <n v="73967789.747560427"/>
    <n v="75151018.938893691"/>
    <n v="77008187.853990242"/>
    <n v="79144630.782116652"/>
    <n v="79081754.890426517"/>
    <n v="80832322.590183988"/>
    <n v="82342846.52082856"/>
    <n v="84623775.650163352"/>
    <n v="83300160.741910711"/>
    <n v="84508560.072749183"/>
    <n v="86903751.862070411"/>
    <n v="88295122.703074127"/>
    <n v="89643793.020811662"/>
    <n v="89195967.174704358"/>
    <n v="91557990.845108598"/>
    <n v="93615552.395843655"/>
    <n v="94007692.607323617"/>
    <n v="93791486.828701034"/>
    <n v="96301264.93478635"/>
    <n v="98515327.18616344"/>
    <n v="99227010.499435067"/>
    <n v="99374695.800687179"/>
    <n v="101641916.40063179"/>
    <n v="104090246.18867484"/>
    <n v="105030140.0305105"/>
    <n v="105139245.54216839"/>
    <n v="107231753.39012289"/>
    <n v="110171398.46088177"/>
    <n v="111240316.75977775"/>
    <n v="110677167.87564243"/>
    <n v="112841809.66097921"/>
    <n v="115734481.71867809"/>
    <n v="117487368.59539095"/>
    <n v="114201430.04364218"/>
    <n v="104633650.03922811"/>
    <n v="109580480.29519694"/>
    <n v="112880238.19184653"/>
  </r>
  <r>
    <s v="VI BALNUSTRA"/>
    <x v="16"/>
    <x v="0"/>
    <n v="3920800.5248285094"/>
    <n v="3952943.4855124904"/>
    <n v="4236677.6005692119"/>
    <n v="3982300.0081818849"/>
    <n v="3696484.148092851"/>
    <n v="4106313.2308315723"/>
    <n v="4365908.9825641587"/>
    <n v="4090032.2548890831"/>
    <n v="3703887.6105470303"/>
    <n v="4368807.5144816311"/>
    <n v="4522074.2676566802"/>
    <n v="4375110.3731164783"/>
    <n v="4155905.1086489554"/>
    <n v="4413244.5633138036"/>
    <n v="4464989.0622145664"/>
    <n v="4309146.2860959312"/>
    <n v="4354542.9415331418"/>
    <n v="4514398.1685851021"/>
    <n v="4538481.9620614005"/>
    <n v="4743785.5214461945"/>
    <n v="4477490.7874839362"/>
    <n v="4717852.145017527"/>
    <n v="4579498.1470675971"/>
    <n v="4862506.385637695"/>
    <n v="4597423.2014557719"/>
    <n v="4718813.9445432955"/>
    <n v="4866405.4617802715"/>
    <n v="5113053.9852735009"/>
    <n v="4792405.7271228191"/>
    <n v="4938112.3431225168"/>
    <n v="5051213.4310335563"/>
    <n v="5039982.4215763034"/>
    <n v="5031708.5195269166"/>
    <n v="5124986.0422778539"/>
    <n v="5253526.4364062091"/>
    <n v="5350001.1710095201"/>
    <n v="5132040.7345327456"/>
    <n v="5459077.3083738945"/>
    <n v="5414675.5140211349"/>
    <n v="5460720.0665257517"/>
    <n v="5141475.46836913"/>
    <n v="5340099.3788036341"/>
    <n v="5325719.0369305098"/>
    <n v="5431919.4106849553"/>
  </r>
  <r>
    <s v="VI BALNUSTRA"/>
    <x v="16"/>
    <x v="1"/>
    <n v="258504.59662154343"/>
    <n v="273381.99760810967"/>
    <n v="297199.26238442108"/>
    <n v="304829.146548622"/>
    <n v="305514.36907940218"/>
    <n v="312790.1375647707"/>
    <n v="316160.86741603992"/>
    <n v="317777.63617654867"/>
    <n v="339911.50829827192"/>
    <n v="355159.84656137385"/>
    <n v="368340.59112138179"/>
    <n v="380710.38980430883"/>
    <n v="386722.25752791413"/>
    <n v="392238.38060458616"/>
    <n v="387338.54983469273"/>
    <n v="389060.71964398969"/>
    <n v="366769.37619015103"/>
    <n v="381309.13649141061"/>
    <n v="394678.42573510722"/>
    <n v="403348.47259772907"/>
    <n v="351397.5137294099"/>
    <n v="356394.01502848446"/>
    <n v="355940.77821574168"/>
    <n v="376831.25504737097"/>
    <n v="369011.23442572012"/>
    <n v="378866.97284925834"/>
    <n v="376254.71914590162"/>
    <n v="378135.99274163111"/>
    <n v="378382.17222905508"/>
    <n v="380362.96506245696"/>
    <n v="383453.50338674104"/>
    <n v="338470.03679825156"/>
    <n v="354693.72915959125"/>
    <n v="368498.45996156329"/>
    <n v="368121.43906968291"/>
    <n v="350097.26160856581"/>
    <n v="340141.73623311333"/>
    <n v="338586.12405050534"/>
    <n v="371944.78797226376"/>
    <n v="373065.20216674381"/>
    <n v="351178.47229691362"/>
    <n v="338234.302798633"/>
    <n v="341395.10652303282"/>
    <n v="331963.15928461927"/>
  </r>
  <r>
    <s v="VI BALNUSTRA"/>
    <x v="16"/>
    <x v="2"/>
    <n v="1618134.2752107033"/>
    <n v="1616755.5186576811"/>
    <n v="1657123.6692922902"/>
    <n v="1670925.3377692832"/>
    <n v="1668518.827070419"/>
    <n v="1665786.4983556673"/>
    <n v="1627592.3395020068"/>
    <n v="1658977.384458092"/>
    <n v="1643974.2402015363"/>
    <n v="1706958.1450265297"/>
    <n v="1775359.4078204604"/>
    <n v="1840614.0137530537"/>
    <n v="1824302.2849601964"/>
    <n v="1876698.9176826654"/>
    <n v="1891436.7943899245"/>
    <n v="1972809.8649719651"/>
    <n v="2001757.6187369507"/>
    <n v="2052248.8578723057"/>
    <n v="2062583.2333264067"/>
    <n v="2120801.0292120413"/>
    <n v="2130668.0504392432"/>
    <n v="2220020.3631089409"/>
    <n v="2200105.9370535766"/>
    <n v="2257713.2396131833"/>
    <n v="2236516.5411193096"/>
    <n v="2275377.5767560648"/>
    <n v="2275520.011441282"/>
    <n v="2317262.0661702678"/>
    <n v="2316553.571029074"/>
    <n v="2273951.4894242561"/>
    <n v="2285892.7773436243"/>
    <n v="2301299.5817887387"/>
    <n v="2348084.926066143"/>
    <n v="2398105.7348298784"/>
    <n v="2440514.0164625454"/>
    <n v="2513617.606562769"/>
    <n v="2574169.646708379"/>
    <n v="2571877.4935295014"/>
    <n v="2546766.8821511432"/>
    <n v="2672151.7083232431"/>
    <n v="2370498.9217208824"/>
    <n v="2370003.7828645171"/>
    <n v="2451302.4679162852"/>
    <n v="2470402.4993180949"/>
  </r>
  <r>
    <s v="VI BALNUSTRA"/>
    <x v="16"/>
    <x v="3"/>
    <n v="45743.306819575133"/>
    <n v="48539.963048123616"/>
    <n v="48255.788472769455"/>
    <n v="49558.247965358132"/>
    <n v="50851.648635982594"/>
    <n v="52302.425085459319"/>
    <n v="52327.550348563491"/>
    <n v="54117.456177881693"/>
    <n v="54693.985015382183"/>
    <n v="57911.797827692644"/>
    <n v="59879.120855037945"/>
    <n v="60994.736616355192"/>
    <n v="62464.514571200096"/>
    <n v="62659.877136638352"/>
    <n v="62658.926007551745"/>
    <n v="63534.216299878215"/>
    <n v="62309.800924729308"/>
    <n v="68775.872086061194"/>
    <n v="67959.082779833188"/>
    <n v="74818.162929207552"/>
    <n v="67653.602566497706"/>
    <n v="67054.591913168944"/>
    <n v="67574.855036927707"/>
    <n v="75922.117089759355"/>
    <n v="74809.928219545167"/>
    <n v="77571.625229098092"/>
    <n v="74263.26346578628"/>
    <n v="74684.99749910862"/>
    <n v="75108.603218030839"/>
    <n v="77451.315184029838"/>
    <n v="80504.217417326159"/>
    <n v="84770.526163727991"/>
    <n v="78791.858501578987"/>
    <n v="82498.588082046597"/>
    <n v="80906.364805560443"/>
    <n v="81797.90246704717"/>
    <n v="79975.915904319205"/>
    <n v="83681.427916158369"/>
    <n v="83407.643634348758"/>
    <n v="91574.227740681614"/>
    <n v="86426.203350540905"/>
    <n v="66069.830181028636"/>
    <n v="63423.785903041557"/>
    <n v="66887.446155232697"/>
  </r>
  <r>
    <s v="VI BALNUSTRA"/>
    <x v="16"/>
    <x v="4"/>
    <n v="59696.367152346698"/>
    <n v="59789.596071194101"/>
    <n v="59849.794907145399"/>
    <n v="59958.538822354902"/>
    <n v="60757.570639959573"/>
    <n v="61687.707855246845"/>
    <n v="59428.263557173421"/>
    <n v="58230.169865168275"/>
    <n v="61314.850685677942"/>
    <n v="61805.980685154922"/>
    <n v="62650.618995630051"/>
    <n v="62386.477025489316"/>
    <n v="64526.717545195708"/>
    <n v="65055.588437079707"/>
    <n v="65799.760154044925"/>
    <n v="66156.857530603404"/>
    <n v="68066.411195748107"/>
    <n v="70099.477701122421"/>
    <n v="71848.434572184575"/>
    <n v="70888.807949963491"/>
    <n v="68699.343717283569"/>
    <n v="70868.822706655628"/>
    <n v="72392.161103323349"/>
    <n v="74519.790543363109"/>
    <n v="75321.730270376938"/>
    <n v="75698.554074594358"/>
    <n v="76834.248614957716"/>
    <n v="76789.448889433625"/>
    <n v="76694.2405436189"/>
    <n v="79377.582118551436"/>
    <n v="79178.161025219175"/>
    <n v="77681.662289701228"/>
    <n v="75252.888780787296"/>
    <n v="81696.61929615897"/>
    <n v="80869.569126084418"/>
    <n v="81465.826947076872"/>
    <n v="79801.135502100107"/>
    <n v="85039.70931567777"/>
    <n v="85900.576752964625"/>
    <n v="87413.46898347052"/>
    <n v="84882.179589560095"/>
    <n v="84918.120690641314"/>
    <n v="84901.032617214718"/>
    <n v="81491.463258228425"/>
  </r>
  <r>
    <s v="VI BALNUSTRA"/>
    <x v="16"/>
    <x v="5"/>
    <n v="2046681.2632812324"/>
    <n v="2039212.928279785"/>
    <n v="2089875.035072987"/>
    <n v="2145233.219163693"/>
    <n v="2151790.1944051581"/>
    <n v="2186036.4659851207"/>
    <n v="2190388.0788030699"/>
    <n v="2359311.7842728323"/>
    <n v="2441798.1174218864"/>
    <n v="2574976.4189744783"/>
    <n v="2694006.3798901127"/>
    <n v="2897660.7766506146"/>
    <n v="2840197.3959739502"/>
    <n v="2798149.68901528"/>
    <n v="2808177.5319375"/>
    <n v="2792923.7882544599"/>
    <n v="2810580.3150511184"/>
    <n v="2838960.0881311679"/>
    <n v="2870362.8632395058"/>
    <n v="2921448.3510182844"/>
    <n v="2885639.465217643"/>
    <n v="2941381.7722646701"/>
    <n v="3044415.5085896598"/>
    <n v="3143198.2674799659"/>
    <n v="3105609.145676225"/>
    <n v="3178660.6623206884"/>
    <n v="3256898.250849491"/>
    <n v="3345195.246782836"/>
    <n v="3300350.6004344127"/>
    <n v="3405885.6767423805"/>
    <n v="3530208.49192042"/>
    <n v="3663799.8490029769"/>
    <n v="3622760.7390090395"/>
    <n v="3739096.2519823071"/>
    <n v="3927357.2804660895"/>
    <n v="3967773.8674062998"/>
    <n v="3912175.5556136165"/>
    <n v="4028257.6768678189"/>
    <n v="4180363.9308394622"/>
    <n v="4217096.9248407874"/>
    <n v="4026432.4295731145"/>
    <n v="3930945.5331678772"/>
    <n v="3982441.0737454416"/>
    <n v="3991255.8884462323"/>
  </r>
  <r>
    <s v="VI BALNUSTRA"/>
    <x v="16"/>
    <x v="6"/>
    <n v="1965971.1833366214"/>
    <n v="2006303.056974065"/>
    <n v="2094921.7375866473"/>
    <n v="2085737.4472018857"/>
    <n v="2042180.5544210579"/>
    <n v="2205356.3914089608"/>
    <n v="2253856.3079306106"/>
    <n v="2120762.7620617151"/>
    <n v="2368625.1128494516"/>
    <n v="2380619.567271186"/>
    <n v="2439517.5873076445"/>
    <n v="1944390.9185551375"/>
    <n v="2332295.3934750045"/>
    <n v="2538034.1960810972"/>
    <n v="2546009.5180307631"/>
    <n v="2546841.4568532477"/>
    <n v="2549694.8561125114"/>
    <n v="2668441.4496010048"/>
    <n v="2707383.6349828034"/>
    <n v="2752472.343517364"/>
    <n v="2751603.3181914813"/>
    <n v="2851180.0226436695"/>
    <n v="2954332.0187324444"/>
    <n v="2968697.1365954615"/>
    <n v="2987279.7167138318"/>
    <n v="3036149.0347754834"/>
    <n v="3108625.9395127809"/>
    <n v="3158876.4538313309"/>
    <n v="3240696.791110164"/>
    <n v="3285950.0147728492"/>
    <n v="3406975.1619019364"/>
    <n v="3320390.0296282722"/>
    <n v="3397293.6741873957"/>
    <n v="3463557.8472571839"/>
    <n v="3651488.8664141814"/>
    <n v="3738111.7528200578"/>
    <n v="3664745.5339807183"/>
    <n v="3810901.4020011504"/>
    <n v="3945491.4129112763"/>
    <n v="3900605.9488263857"/>
    <n v="3607991.1698271437"/>
    <n v="3589282.3486211756"/>
    <n v="3542446.0940486854"/>
    <n v="3517462.9094495978"/>
  </r>
  <r>
    <s v="VI BALNUSTRA"/>
    <x v="16"/>
    <x v="7"/>
    <n v="1656438.5380573208"/>
    <n v="1687598.1088482731"/>
    <n v="1783176.2851155859"/>
    <n v="1808459.5423984788"/>
    <n v="1774202.0007001502"/>
    <n v="1862368.3046579589"/>
    <n v="1940404.5610616817"/>
    <n v="1930319.7152308477"/>
    <n v="1974439.5282274333"/>
    <n v="1990608.8880390376"/>
    <n v="2013775.854382067"/>
    <n v="1997366.9771889932"/>
    <n v="2025043.6280457745"/>
    <n v="2098522.7979277726"/>
    <n v="2174532.5972994221"/>
    <n v="2214160.0193559444"/>
    <n v="2167483.9544631923"/>
    <n v="2234095.0647453624"/>
    <n v="2303671.693082592"/>
    <n v="2303742.0725878747"/>
    <n v="2254674.5566646568"/>
    <n v="2320666.9564693184"/>
    <n v="2421319.3678515591"/>
    <n v="2429153.3491949001"/>
    <n v="2412829.50328888"/>
    <n v="2516528.4694720358"/>
    <n v="2654941.2267825431"/>
    <n v="2598304.4508314305"/>
    <n v="2530844.6859345757"/>
    <n v="2653531.651983941"/>
    <n v="2823945.4586237725"/>
    <n v="2683522.5890185325"/>
    <n v="2702318.2763679908"/>
    <n v="2814207.584441429"/>
    <n v="2912501.1143526696"/>
    <n v="2918319.4431777638"/>
    <n v="2838924.1086718664"/>
    <n v="2911643.3981021456"/>
    <n v="3062317.8620982072"/>
    <n v="3067113.2285012444"/>
    <n v="2661144.9783045831"/>
    <n v="1764569.9906425737"/>
    <n v="1838780.8988915889"/>
    <n v="1839266.8640019328"/>
  </r>
  <r>
    <s v="VI BALNUSTRA"/>
    <x v="16"/>
    <x v="8"/>
    <n v="4387228.0249894159"/>
    <n v="4397231.8282607021"/>
    <n v="4525777.5015224982"/>
    <n v="4612757.3660009578"/>
    <n v="4653502.6661020983"/>
    <n v="4763755.4958396899"/>
    <n v="4812125.938590968"/>
    <n v="4930329.4088353273"/>
    <n v="4910585.7721160017"/>
    <n v="5167531.7491928749"/>
    <n v="5196700.0541699305"/>
    <n v="5381088.6497662105"/>
    <n v="5288268.6040586289"/>
    <n v="5568881.3318437152"/>
    <n v="5763525.3625178933"/>
    <n v="5667228.2220853129"/>
    <n v="5717770.5307588987"/>
    <n v="5883050.1330617126"/>
    <n v="6098860.001549013"/>
    <n v="6108244.1510828994"/>
    <n v="6141784.4295583684"/>
    <n v="6246720.5093141152"/>
    <n v="6518161.6252959501"/>
    <n v="6402735.6679895828"/>
    <n v="6457798.3198701898"/>
    <n v="6672937.1634809151"/>
    <n v="6970296.5155227818"/>
    <n v="6882816.1929135602"/>
    <n v="7069309.1030372363"/>
    <n v="7322326.8245080188"/>
    <n v="7708419.5022555832"/>
    <n v="7320177.7478440814"/>
    <n v="7520026.1506193355"/>
    <n v="7795982.7456626622"/>
    <n v="8078798.3860783009"/>
    <n v="7996368.8716983628"/>
    <n v="7901415.3105983697"/>
    <n v="8046676.9946963638"/>
    <n v="8511691.0483743846"/>
    <n v="8444750.2841195054"/>
    <n v="7157368.2676279331"/>
    <n v="5376638.1759348279"/>
    <n v="5558072.7237795638"/>
    <n v="5758729.7285646172"/>
  </r>
  <r>
    <s v="VI BALNUSTRA"/>
    <x v="16"/>
    <x v="9"/>
    <n v="1434931.8118611039"/>
    <n v="1442980.2371333225"/>
    <n v="1494998.8802826598"/>
    <n v="1506732.5858717375"/>
    <n v="1558439.9981027169"/>
    <n v="1567065.7304350901"/>
    <n v="1626143.2212542766"/>
    <n v="1656792.6150359637"/>
    <n v="1691825.9750783485"/>
    <n v="1700504.7370765519"/>
    <n v="1754268.8868221799"/>
    <n v="1778604.6523124017"/>
    <n v="1796218.9877588174"/>
    <n v="1810452.7353369044"/>
    <n v="1855601.7019082478"/>
    <n v="1863167.3083617538"/>
    <n v="1909653.0444415361"/>
    <n v="1937870.8450195186"/>
    <n v="1986522.6091184686"/>
    <n v="2019747.736448515"/>
    <n v="2096568.7093064501"/>
    <n v="2113239.7277352498"/>
    <n v="2183457.7826002399"/>
    <n v="2220197.2013602802"/>
    <n v="2256885.0409917394"/>
    <n v="2299252.2936163545"/>
    <n v="2368460.3210807387"/>
    <n v="2424165.7280519353"/>
    <n v="2440609.7648446434"/>
    <n v="2490327.9980527251"/>
    <n v="2554487.4722958189"/>
    <n v="2620311.0209641429"/>
    <n v="2657090.914481272"/>
    <n v="2701141.1570113939"/>
    <n v="2749376.3677225858"/>
    <n v="2780665.6438217559"/>
    <n v="2816127.8709687353"/>
    <n v="2868886.7143157469"/>
    <n v="2975697.9840103616"/>
    <n v="2996612.0437685377"/>
    <n v="3019234.4881336861"/>
    <n v="3038394.3178350963"/>
    <n v="3158516.726861997"/>
    <n v="3158896.4855597666"/>
  </r>
  <r>
    <s v="VI BALNUSTRA"/>
    <x v="16"/>
    <x v="10"/>
    <n v="889925.80640324019"/>
    <n v="1006165.6547030528"/>
    <n v="899405.73261758487"/>
    <n v="887367.55991450674"/>
    <n v="967827.02977985842"/>
    <n v="1022030.3270833341"/>
    <n v="946096.1804499646"/>
    <n v="946678.23489919596"/>
    <n v="983181.19691739965"/>
    <n v="1033052.3204787885"/>
    <n v="1090426.173992051"/>
    <n v="1121681.7026474671"/>
    <n v="1128350.3089456083"/>
    <n v="1165116.0357465101"/>
    <n v="1217374.6652125979"/>
    <n v="1255882.5630930134"/>
    <n v="1243028.1671199691"/>
    <n v="1298761.8364760182"/>
    <n v="1291011.1703111655"/>
    <n v="1331667.2964387406"/>
    <n v="1323722.6999201851"/>
    <n v="1351149.4978921127"/>
    <n v="1424817.26136006"/>
    <n v="1408602.6291204987"/>
    <n v="1435635.7530780148"/>
    <n v="1454774.9806407876"/>
    <n v="1525311.10739297"/>
    <n v="1536473.7956624562"/>
    <n v="1508227.3949367008"/>
    <n v="1546984.8514716164"/>
    <n v="1535944.6902662735"/>
    <n v="1505535.1285099089"/>
    <n v="1523280.5808077184"/>
    <n v="1543467.9798755029"/>
    <n v="1584277.63591201"/>
    <n v="1563369.200482067"/>
    <n v="1628240.9145694622"/>
    <n v="1681898.5269682207"/>
    <n v="1722570.5290914613"/>
    <n v="1727060.1564520216"/>
    <n v="1747921.9826658422"/>
    <n v="1559431.3404958711"/>
    <n v="1598466.9790907707"/>
    <n v="1550860.2795303618"/>
  </r>
  <r>
    <s v="VI BALNUSTRA"/>
    <x v="16"/>
    <x v="11"/>
    <n v="1114075.9165803967"/>
    <n v="1129080.6081679203"/>
    <n v="1150308.9992455542"/>
    <n v="1157042.9641592873"/>
    <n v="1166984.9245105025"/>
    <n v="1190555.9534164073"/>
    <n v="1195208.0534796277"/>
    <n v="1204125.7027809261"/>
    <n v="1213619.1600787903"/>
    <n v="1253302.9450319472"/>
    <n v="1290303.8344437375"/>
    <n v="1301746.2849715925"/>
    <n v="1314671.4668361179"/>
    <n v="1341451.536855801"/>
    <n v="1359420.5373748415"/>
    <n v="1396737.188291365"/>
    <n v="1429610.6307205926"/>
    <n v="1457563.2343431932"/>
    <n v="1489428.228912778"/>
    <n v="1516906.6153939751"/>
    <n v="1513417.7301785699"/>
    <n v="1529685.4460696771"/>
    <n v="1549503.3111732099"/>
    <n v="1602828.82021533"/>
    <n v="1603080.55880992"/>
    <n v="1614352.0091260104"/>
    <n v="1633519.9689027856"/>
    <n v="1644930.8604984835"/>
    <n v="1661948.2315909821"/>
    <n v="1683375.2551167984"/>
    <n v="1706961.2126483135"/>
    <n v="1725794.4741693169"/>
    <n v="1685718.3398128245"/>
    <n v="1737283.4863510069"/>
    <n v="1801063.1832089399"/>
    <n v="1830075.769977757"/>
    <n v="1824532.2814236674"/>
    <n v="1840820.5764291887"/>
    <n v="1905338.5617492355"/>
    <n v="1897691.7849141038"/>
    <n v="1883922.7208377272"/>
    <n v="1872898.8752552446"/>
    <n v="1870971.8151598843"/>
    <n v="1876796.7976228935"/>
  </r>
  <r>
    <s v="VI BALNUSTRA"/>
    <x v="16"/>
    <x v="12"/>
    <n v="243627.88366891604"/>
    <n v="260204.539015983"/>
    <n v="267579.15480457747"/>
    <n v="289406.36482725729"/>
    <n v="272907.00515015336"/>
    <n v="271165.75057699555"/>
    <n v="275821.13675366255"/>
    <n v="276826.96047194733"/>
    <n v="277354.90539144416"/>
    <n v="278856.19925620058"/>
    <n v="277431.7004226477"/>
    <n v="287599.04611921444"/>
    <n v="298498.18957714172"/>
    <n v="300718.84456815792"/>
    <n v="308518.15696999809"/>
    <n v="314451.40041460813"/>
    <n v="316800.75292109296"/>
    <n v="323341.38970870909"/>
    <n v="332646.28281513759"/>
    <n v="340902.40466771915"/>
    <n v="333361.67267581861"/>
    <n v="345699.03145721171"/>
    <n v="356433.31666965701"/>
    <n v="370031.80708731659"/>
    <n v="363164.26190263691"/>
    <n v="367787.7381055216"/>
    <n v="378789.78800254437"/>
    <n v="392069.9310856862"/>
    <n v="394252.52119031706"/>
    <n v="395952.14321004006"/>
    <n v="401136.34675721015"/>
    <n v="414234.57363427442"/>
    <n v="421622.15729084017"/>
    <n v="429229.20052096277"/>
    <n v="437231.41493669915"/>
    <n v="442526.21016674582"/>
    <n v="438890.25309174915"/>
    <n v="446439.70709431084"/>
    <n v="463409.77873749903"/>
    <n v="461708.12355711753"/>
    <n v="439532.60419323132"/>
    <n v="426593.55377029302"/>
    <n v="434991.21851368272"/>
    <n v="435506.86121477582"/>
  </r>
  <r>
    <s v="VI BALNUSTRA"/>
    <x v="16"/>
    <x v="13"/>
    <n v="1214815.6642328629"/>
    <n v="1264083.4058107419"/>
    <n v="1331690.6962714077"/>
    <n v="1395619.0225194579"/>
    <n v="1382128.7018189987"/>
    <n v="1558205.7537904591"/>
    <n v="1769502.3489272206"/>
    <n v="1836577.1182589128"/>
    <n v="1638685.8534881149"/>
    <n v="1746990.6321868144"/>
    <n v="1602985.015225844"/>
    <n v="1621297.1859320074"/>
    <n v="1573684.8200710146"/>
    <n v="1604089.4310232401"/>
    <n v="1699334.25918926"/>
    <n v="1734103.81446575"/>
    <n v="1630985.2686051822"/>
    <n v="1740728.4013546119"/>
    <n v="1929752.8172380491"/>
    <n v="2020327.1816863236"/>
    <n v="1749688.6786861052"/>
    <n v="1878515.5122864994"/>
    <n v="2111215.67531825"/>
    <n v="2188196.9590712506"/>
    <n v="1845565.6891374737"/>
    <n v="2163950.8320722864"/>
    <n v="2160018.0994373607"/>
    <n v="2189167.5060872626"/>
    <n v="1843594.8809871976"/>
    <n v="2054287.3539338689"/>
    <n v="2131072.9805558086"/>
    <n v="2195667.6502248258"/>
    <n v="1858574.7696063067"/>
    <n v="2166873.8945795395"/>
    <n v="2287935.6658622427"/>
    <n v="2256196.9890954909"/>
    <n v="2083507.3260744705"/>
    <n v="2240456.3494820925"/>
    <n v="2240102.130574543"/>
    <n v="2391509.3354194383"/>
    <n v="2218273.0889114607"/>
    <n v="2219626.2904033577"/>
    <n v="2219854.3086390398"/>
    <n v="2244235.0113540106"/>
  </r>
  <r>
    <s v="VI BALNUSTRA"/>
    <x v="16"/>
    <x v="14"/>
    <n v="923725.55626512889"/>
    <n v="1111711.903227313"/>
    <n v="1210995.6487896701"/>
    <n v="1234479.995108804"/>
    <n v="1119939.5618520849"/>
    <n v="1199072.9563073865"/>
    <n v="1301893.3751263823"/>
    <n v="1357179.5353644751"/>
    <n v="1127522.197902069"/>
    <n v="1229281.6713945873"/>
    <n v="1250357.7810321236"/>
    <n v="1404994.2477564921"/>
    <n v="1313490.5752284117"/>
    <n v="1321348.0071937672"/>
    <n v="1505039.9493426261"/>
    <n v="1547959.6690046347"/>
    <n v="1498832.6619566719"/>
    <n v="1515118.087343957"/>
    <n v="1633757.3467326106"/>
    <n v="1642024.277094672"/>
    <n v="1629943.4337119772"/>
    <n v="1649186.5367338792"/>
    <n v="1768323.5648475513"/>
    <n v="1805054.91026258"/>
    <n v="1784758.1249721902"/>
    <n v="1803670.7293375358"/>
    <n v="1922509.9677432287"/>
    <n v="1951791.1382305042"/>
    <n v="1914970.0586332001"/>
    <n v="1949893.0997322309"/>
    <n v="2023289.4754081082"/>
    <n v="2096978.4380732069"/>
    <n v="2087684.6296367152"/>
    <n v="2114471.8093360737"/>
    <n v="2184783.6536617451"/>
    <n v="2187458.3418266615"/>
    <n v="2155120.3897141372"/>
    <n v="2197246.9616494067"/>
    <n v="2307575.3597548539"/>
    <n v="2341854.2350929962"/>
    <n v="2154946.3380852933"/>
    <n v="2197213.6076609208"/>
    <n v="2284637.4495977513"/>
    <n v="2312107.7795056426"/>
  </r>
  <r>
    <s v="VI BALNUSTRA"/>
    <x v="16"/>
    <x v="15"/>
    <n v="472180.75604626542"/>
    <n v="459704.31321841659"/>
    <n v="461594.56076497474"/>
    <n v="466538.87059669237"/>
    <n v="479817.68574249541"/>
    <n v="490161.5158795538"/>
    <n v="504279.10756062949"/>
    <n v="509093.40194669156"/>
    <n v="499901.71401764103"/>
    <n v="515492.41381470271"/>
    <n v="530956.95505699504"/>
    <n v="555516.5540893313"/>
    <n v="565777.2180553372"/>
    <n v="585236.34614345874"/>
    <n v="586291.48786088615"/>
    <n v="633553.51732073782"/>
    <n v="644779.7132717265"/>
    <n v="657830.53450305958"/>
    <n v="671885.87613629538"/>
    <n v="691013.33277269069"/>
    <n v="696757.2845740437"/>
    <n v="709815.94736432889"/>
    <n v="737553.45869164192"/>
    <n v="754977.01746730774"/>
    <n v="756176.41307523299"/>
    <n v="777254.40994376666"/>
    <n v="800744.30188297282"/>
    <n v="815838.7985232356"/>
    <n v="824252.04195583903"/>
    <n v="838794.06542189163"/>
    <n v="862911.99106668134"/>
    <n v="889793.89119373087"/>
    <n v="900857.89568266436"/>
    <n v="917942.26929681189"/>
    <n v="941955.54531448858"/>
    <n v="948574.88396739098"/>
    <n v="957077.39079315763"/>
    <n v="975914.92098836845"/>
    <n v="990253.39493864018"/>
    <n v="1007542.7264047642"/>
    <n v="1022757.8652076444"/>
    <n v="1009295.9729865802"/>
    <n v="990189.54401616449"/>
    <n v="1020017.9449526209"/>
  </r>
  <r>
    <s v="VI BALNUSTRA"/>
    <x v="16"/>
    <x v="16"/>
    <n v="362353.6596344079"/>
    <n v="362525.78417544736"/>
    <n v="372415.06549818086"/>
    <n v="377510.04339142027"/>
    <n v="386196.1647359631"/>
    <n v="393414.78153537138"/>
    <n v="399804.23160885647"/>
    <n v="401446.76547776232"/>
    <n v="417162.4672158084"/>
    <n v="412197.10543640325"/>
    <n v="413954.39127283014"/>
    <n v="414171.21879795846"/>
    <n v="422051.13872464577"/>
    <n v="427115.45779109799"/>
    <n v="434324.28288746526"/>
    <n v="444008.37228936912"/>
    <n v="449473.5391876389"/>
    <n v="459867.87421692401"/>
    <n v="469897.96271841344"/>
    <n v="480105.30228868785"/>
    <n v="485500.68414830399"/>
    <n v="496069.50619284099"/>
    <n v="505607.22963309661"/>
    <n v="510671.29225604201"/>
    <n v="522449.91223201307"/>
    <n v="535143.61067724403"/>
    <n v="551578.45799826633"/>
    <n v="564811.29208563617"/>
    <n v="572449.4912033669"/>
    <n v="579360.9332302846"/>
    <n v="593039.021137428"/>
    <n v="599693.05397000478"/>
    <n v="612667.13133691053"/>
    <n v="629829.35043479549"/>
    <n v="645815.76655381115"/>
    <n v="652422.95511194353"/>
    <n v="657904.69759577815"/>
    <n v="670274.84540757106"/>
    <n v="701056.14606759918"/>
    <n v="704821.04785372841"/>
    <n v="640405.31717597588"/>
    <n v="622784.81435254111"/>
    <n v="647090.98028456129"/>
    <n v="647403.58540749981"/>
  </r>
  <r>
    <s v="VI BALNUSTRA"/>
    <x v="16"/>
    <x v="17"/>
    <n v="22614835.134989586"/>
    <n v="23118212.928712621"/>
    <n v="23981845.413198166"/>
    <n v="24034456.260441683"/>
    <n v="23738043.050839856"/>
    <n v="24908069.426609043"/>
    <n v="25636940.544934895"/>
    <n v="25708578.906203371"/>
    <n v="25348484.195452288"/>
    <n v="26834057.93273595"/>
    <n v="27342988.620467354"/>
    <n v="27425934.205103103"/>
    <n v="27392468.610003918"/>
    <n v="28369013.736701578"/>
    <n v="29130373.143132277"/>
    <n v="29211725.264332566"/>
    <n v="29222139.583190855"/>
    <n v="30102460.451241247"/>
    <n v="30920731.625311766"/>
    <n v="31542243.059132881"/>
    <n v="30958571.960769974"/>
    <n v="31865500.404198349"/>
    <n v="32850651.99924048"/>
    <n v="33451837.846031889"/>
    <n v="32884315.075239073"/>
    <n v="33946790.607020937"/>
    <n v="35000971.649556659"/>
    <n v="35464367.8851583"/>
    <n v="34940649.880001239"/>
    <n v="35955925.563088462"/>
    <n v="37158633.89504382"/>
    <n v="36878102.674849994"/>
    <n v="36878427.180874027"/>
    <n v="38108869.02119717"/>
    <n v="39426522.706353843"/>
    <n v="39658843.698147267"/>
    <n v="39084790.801976383"/>
    <n v="40257680.137188122"/>
    <n v="41508563.543679379"/>
    <n v="41843290.51349052"/>
    <n v="38614392.495870657"/>
    <n v="35807000.236464813"/>
    <n v="36393201.242519215"/>
    <n v="36735204.114311084"/>
  </r>
  <r>
    <s v="VI BALNUSTRA"/>
    <x v="17"/>
    <x v="0"/>
    <n v="3641118.4634441999"/>
    <n v="3722606.7405870836"/>
    <n v="3851346.1239910005"/>
    <n v="3723950.2919777157"/>
    <n v="4119439.0429999996"/>
    <n v="3755016.7229999993"/>
    <n v="3987489.5440000007"/>
    <n v="3829968.8971955893"/>
    <n v="4262127.5669999998"/>
    <n v="4063760.7529999996"/>
    <n v="4172564.5120000001"/>
    <n v="3908989.4762619566"/>
    <n v="4242751.1930143451"/>
    <n v="4422211.0025063381"/>
    <n v="4470955.4935761178"/>
    <n v="3810825.0217407914"/>
    <n v="4498750.9539490528"/>
    <n v="4483327.9208998736"/>
    <n v="4711886.8802952096"/>
    <n v="4008400.3391810628"/>
    <n v="4748294.367906535"/>
    <n v="5014636.783386861"/>
    <n v="5071920.249601556"/>
    <n v="4130027.8454685812"/>
    <n v="4703355.2862338955"/>
    <n v="5220335.0615147119"/>
    <n v="5337538.8388366746"/>
    <n v="4303521.6868897555"/>
    <n v="5105128.666987773"/>
    <n v="5339761.1009332854"/>
    <n v="5704962.8426710749"/>
    <n v="4693377.0463398853"/>
    <n v="5212363.7000931855"/>
    <n v="5713311.9180960413"/>
    <n v="5697131.8520259112"/>
    <n v="4639626.6279727696"/>
    <n v="5154946.239101625"/>
    <n v="5896238.0216487618"/>
    <n v="5738889.2189422511"/>
    <n v="4765849.0921901483"/>
    <n v="4836444.2941404879"/>
    <n v="6354402.8787859892"/>
    <n v="5652033.9967669044"/>
    <n v="4620567.6050143605"/>
  </r>
  <r>
    <s v="VI BALNUSTRA"/>
    <x v="17"/>
    <x v="1"/>
    <n v="5145644.9017465077"/>
    <n v="4919026.1655540001"/>
    <n v="5402604.9967689998"/>
    <n v="5003839.37593049"/>
    <n v="3976469.5589999999"/>
    <n v="3298442.3369999994"/>
    <n v="4133569.2800000003"/>
    <n v="3300911.9110143213"/>
    <n v="2708363.1429999997"/>
    <n v="2712542.4609999997"/>
    <n v="2670505.5990000004"/>
    <n v="2697330.8544654059"/>
    <n v="2265452.918709843"/>
    <n v="2703688.1767484113"/>
    <n v="3020258.0283144936"/>
    <n v="3265104.0885517849"/>
    <n v="2440186.8369130748"/>
    <n v="2744587.6494226139"/>
    <n v="1677258.563879296"/>
    <n v="4376664.8337602504"/>
    <n v="5085732.5922325589"/>
    <n v="5365369.8361084443"/>
    <n v="6815925.815926468"/>
    <n v="5907705.5119393542"/>
    <n v="5982959.2651617238"/>
    <n v="5990835.2074986119"/>
    <n v="6618837.7546977298"/>
    <n v="5908274.2874116581"/>
    <n v="4186286.5894639511"/>
    <n v="4589947.8943613404"/>
    <n v="6262142.066207109"/>
    <n v="4596760.0908995988"/>
    <n v="3375560.472742158"/>
    <n v="3016020.3642970677"/>
    <n v="2612178.2919678772"/>
    <n v="3980641.6719709318"/>
    <n v="3353720.156361714"/>
    <n v="2691793.5822636588"/>
    <n v="2876446.2310209288"/>
    <n v="4086358.3941987739"/>
    <n v="3997842.92174879"/>
    <n v="3977093.8719598451"/>
    <n v="4060060.6917007789"/>
    <n v="4570528.6268877173"/>
  </r>
  <r>
    <s v="VI BALNUSTRA"/>
    <x v="17"/>
    <x v="2"/>
    <n v="594769.36922145891"/>
    <n v="624181.64120519476"/>
    <n v="1131273.875458498"/>
    <n v="860709.13040509075"/>
    <n v="599677.35168464901"/>
    <n v="654795.84523595194"/>
    <n v="1151211.8079183749"/>
    <n v="871356.19799466187"/>
    <n v="628181.17007006914"/>
    <n v="686037.24042472953"/>
    <n v="1209314.4944501056"/>
    <n v="891340.57023697719"/>
    <n v="647727.36994696374"/>
    <n v="718687.6689524434"/>
    <n v="1236356.464018936"/>
    <n v="936765.32683368598"/>
    <n v="691273.4010654412"/>
    <n v="738469.89177240233"/>
    <n v="1291140.885333692"/>
    <n v="937777.88084342633"/>
    <n v="705643.72960556811"/>
    <n v="755211.8869250142"/>
    <n v="1322551.5071308457"/>
    <n v="989224.49342463713"/>
    <n v="757832.94748404855"/>
    <n v="805902.58476219536"/>
    <n v="1369620.670050228"/>
    <n v="1043617.4440007864"/>
    <n v="800208.54525619408"/>
    <n v="831156.8763358104"/>
    <n v="1463281.0326112087"/>
    <n v="1119102.9480746351"/>
    <n v="832447.98678986507"/>
    <n v="876677.71001434885"/>
    <n v="1462686.6335786304"/>
    <n v="1112528.0127363401"/>
    <n v="870164.23913811531"/>
    <n v="945400.42210768943"/>
    <n v="1487654.2555089581"/>
    <n v="1155536.299553795"/>
    <n v="879861.98187858355"/>
    <n v="983416.52710474166"/>
    <n v="1380694.5831175968"/>
    <n v="1104229.6985613913"/>
  </r>
  <r>
    <s v="VI BALNUSTRA"/>
    <x v="17"/>
    <x v="3"/>
    <n v="8224.7124839740754"/>
    <n v="8742.0884565900924"/>
    <n v="8763.9267579661046"/>
    <n v="9173.9044112000865"/>
    <n v="9120.3474136158875"/>
    <n v="9379.1240226142036"/>
    <n v="9652.8081936423005"/>
    <n v="10245.879489046016"/>
    <n v="9915.5354184156749"/>
    <n v="10706.455992259233"/>
    <n v="11118.379336396392"/>
    <n v="11310.728751731855"/>
    <n v="11193.507760358421"/>
    <n v="11931.239515400381"/>
    <n v="12081.353027869345"/>
    <n v="12544.478630982114"/>
    <n v="13993.127499292745"/>
    <n v="16157.77876192369"/>
    <n v="16762.515324167412"/>
    <n v="19771.151213482739"/>
    <n v="16162.590197838468"/>
    <n v="15228.668768470745"/>
    <n v="16495.529875526456"/>
    <n v="19389.246984110028"/>
    <n v="17955.510910883557"/>
    <n v="18762.811838532605"/>
    <n v="18997.136084287093"/>
    <n v="19131.04416661245"/>
    <n v="18441.855691669673"/>
    <n v="18750.150932903573"/>
    <n v="19592.666056393929"/>
    <n v="21273.621554759367"/>
    <n v="19153.988782834287"/>
    <n v="20440.869096526865"/>
    <n v="18857.255110737784"/>
    <n v="20814.450645874505"/>
    <n v="20592.533215702115"/>
    <n v="21273.822514138225"/>
    <n v="21539.71142928645"/>
    <n v="24590.702969408179"/>
    <n v="23491.931559610908"/>
    <n v="23194.088168404909"/>
    <n v="24484.148685712164"/>
    <n v="24631.787761895666"/>
  </r>
  <r>
    <s v="VI BALNUSTRA"/>
    <x v="17"/>
    <x v="4"/>
    <n v="12487.311071399999"/>
    <n v="12853.1556189"/>
    <n v="13110.5770612"/>
    <n v="13297.726248499996"/>
    <n v="13472.808999999999"/>
    <n v="13935.148999999999"/>
    <n v="13788.213"/>
    <n v="13728.023595181992"/>
    <n v="14184.982"/>
    <n v="14088.437"/>
    <n v="14160.486999999999"/>
    <n v="14427.679344586526"/>
    <n v="14738.8486031142"/>
    <n v="14798.379839470401"/>
    <n v="14901.4473063365"/>
    <n v="14924.360808354"/>
    <n v="15911.5402929103"/>
    <n v="15744.086744305399"/>
    <n v="16263.3032846849"/>
    <n v="15695.6324140451"/>
    <n v="16106.4064852135"/>
    <n v="16357.168040189599"/>
    <n v="16754.3742662679"/>
    <n v="16808.6018254421"/>
    <n v="16918.840309123902"/>
    <n v="17275.705443117"/>
    <n v="17629.178214702701"/>
    <n v="17434.516881746498"/>
    <n v="17700.469185043999"/>
    <n v="17883.647580850498"/>
    <n v="18536.333718940699"/>
    <n v="18332.757646333499"/>
    <n v="17519.481178633599"/>
    <n v="17796.911517405599"/>
    <n v="17042.860271936399"/>
    <n v="18052.4834378868"/>
    <n v="18144.813653490601"/>
    <n v="18662.068301847001"/>
    <n v="17903.238420963"/>
    <n v="18265.075271777201"/>
    <n v="18920.3791011996"/>
    <n v="19586.821155424299"/>
    <n v="19321.6825409505"/>
    <n v="18201.8293941429"/>
  </r>
  <r>
    <s v="VI BALNUSTRA"/>
    <x v="17"/>
    <x v="5"/>
    <n v="1354328.93178"/>
    <n v="1398888.405978"/>
    <n v="1451402.91191"/>
    <n v="1510524.9003320001"/>
    <n v="1417792.487"/>
    <n v="1492769.2060000002"/>
    <n v="1583406.7919999999"/>
    <n v="1645812.4027072042"/>
    <n v="1479105.513"/>
    <n v="1545811.9640000002"/>
    <n v="1636881.9389999998"/>
    <n v="1704507.3131820818"/>
    <n v="1593721.79835849"/>
    <n v="1654550.03455776"/>
    <n v="1704630.08853215"/>
    <n v="1744061.33332279"/>
    <n v="1714306.65103747"/>
    <n v="1750309.8786762201"/>
    <n v="1848873.1087128101"/>
    <n v="1905818.62746703"/>
    <n v="1833296.66342785"/>
    <n v="1827100.4980015"/>
    <n v="1992783.3309080701"/>
    <n v="2091208.7201710499"/>
    <n v="2014693.2707624601"/>
    <n v="2097769.4559691399"/>
    <n v="2139283.7249849099"/>
    <n v="2162111.56832169"/>
    <n v="2085818.57622638"/>
    <n v="2265024.6079856898"/>
    <n v="2341809.4560664198"/>
    <n v="2339907.2447192501"/>
    <n v="2171756.2672476401"/>
    <n v="2453961.2145809"/>
    <n v="2121737.0765127898"/>
    <n v="2529649.1049965699"/>
    <n v="2305051.6275244998"/>
    <n v="2620313.5713918"/>
    <n v="2640897.1430540201"/>
    <n v="2844084.48874764"/>
    <n v="2155775.08807752"/>
    <n v="1946659.9140579"/>
    <n v="2268392.44480226"/>
    <n v="2545197.1973551698"/>
  </r>
  <r>
    <s v="VI BALNUSTRA"/>
    <x v="17"/>
    <x v="6"/>
    <n v="1716710.3316120002"/>
    <n v="1756087.8077926999"/>
    <n v="1809122.468597"/>
    <n v="1854977.1919983004"/>
    <n v="1833005.3740000001"/>
    <n v="1870757.0199999998"/>
    <n v="1953708.7250000001"/>
    <n v="2005472.8028987099"/>
    <n v="2005229.2469999997"/>
    <n v="2087139.4479999999"/>
    <n v="2149577.6130000004"/>
    <n v="2151157.034290392"/>
    <n v="2138683.8114977358"/>
    <n v="2289069.6590947662"/>
    <n v="2342402.3474884019"/>
    <n v="2282507.6712111519"/>
    <n v="2333682.94792664"/>
    <n v="2471982.6221090658"/>
    <n v="2584441.3448123448"/>
    <n v="2357188.6601281408"/>
    <n v="2455604.6525378451"/>
    <n v="2634166.3520006528"/>
    <n v="2715400.1579791941"/>
    <n v="2532162.3761155829"/>
    <n v="2674598.598156095"/>
    <n v="2862456.6596180191"/>
    <n v="2911204.2396538854"/>
    <n v="2700191.4532739157"/>
    <n v="2855328.1784465252"/>
    <n v="3122339.2558507891"/>
    <n v="3198120.5994338766"/>
    <n v="2935834.832660459"/>
    <n v="3038605.626539357"/>
    <n v="3354847.8896719329"/>
    <n v="3290717.3650143011"/>
    <n v="3087190.1885009632"/>
    <n v="3202421.1827404257"/>
    <n v="3501694.7929183622"/>
    <n v="3555548.6546823638"/>
    <n v="3323440.072623428"/>
    <n v="3273423.3018455198"/>
    <n v="3240165.907812756"/>
    <n v="3289105.5367777431"/>
    <n v="3104784.3755274001"/>
  </r>
  <r>
    <s v="VI BALNUSTRA"/>
    <x v="17"/>
    <x v="7"/>
    <n v="969754.31388631579"/>
    <n v="1020079.0172011768"/>
    <n v="1057419.797760284"/>
    <n v="1093089.0311522232"/>
    <n v="1052109.4409999999"/>
    <n v="1087399.8770000001"/>
    <n v="1128587.1669999999"/>
    <n v="1159419.4526913012"/>
    <n v="1106296.9999999998"/>
    <n v="1152580.0719999999"/>
    <n v="1189775.368"/>
    <n v="1269288.5255832574"/>
    <n v="1157904.2369535612"/>
    <n v="1213743.798951824"/>
    <n v="1271406.0079426831"/>
    <n v="1320928.6491109971"/>
    <n v="1248963.6670663687"/>
    <n v="1270317.33116113"/>
    <n v="1366730.1425265218"/>
    <n v="1449360.2347346027"/>
    <n v="1320203.6078752929"/>
    <n v="1357748.8100103289"/>
    <n v="1485600.5844555774"/>
    <n v="1516893.8570319"/>
    <n v="1406996.3973504896"/>
    <n v="1445206.3514297104"/>
    <n v="1520649.0659232305"/>
    <n v="1548280.6056886637"/>
    <n v="1489633.7859495634"/>
    <n v="1597337.0238571186"/>
    <n v="1654071.6834875506"/>
    <n v="1630810.9202034164"/>
    <n v="1588163.7968572322"/>
    <n v="1722135.165642957"/>
    <n v="1661064.9991215349"/>
    <n v="1536127.713058434"/>
    <n v="1548142.0295808043"/>
    <n v="1753647.8340300834"/>
    <n v="1683796.813315311"/>
    <n v="1608215.2711941367"/>
    <n v="1605546.2907463771"/>
    <n v="735644.39391920133"/>
    <n v="1036494.5847082651"/>
    <n v="1146331.3745117337"/>
  </r>
  <r>
    <s v="VI BALNUSTRA"/>
    <x v="17"/>
    <x v="8"/>
    <n v="232628.96407789999"/>
    <n v="240088.37258879998"/>
    <n v="253255.93519990001"/>
    <n v="262916.70813340001"/>
    <n v="249207.04699999999"/>
    <n v="257307.80100000001"/>
    <n v="272216.10700000002"/>
    <n v="286551.18584937457"/>
    <n v="259552.26800000004"/>
    <n v="290294.98100000003"/>
    <n v="288227.80800000002"/>
    <n v="305736.48058267514"/>
    <n v="276799.011"/>
    <n v="316017.95500000002"/>
    <n v="323326.91000000003"/>
    <n v="326451.19140820799"/>
    <n v="294759.29507374903"/>
    <n v="328068.13387999998"/>
    <n v="351776.80515423103"/>
    <n v="354035.64030345401"/>
    <n v="318664.66809833201"/>
    <n v="337518.57802463701"/>
    <n v="373341.66322820401"/>
    <n v="374234.491831558"/>
    <n v="353425.77302765701"/>
    <n v="376420.71555074898"/>
    <n v="412296.080082684"/>
    <n v="403302.88530035701"/>
    <n v="361613.52415956999"/>
    <n v="397102.69004735502"/>
    <n v="458334.18589982699"/>
    <n v="440761.17865743302"/>
    <n v="393941.63657834101"/>
    <n v="422399.45360151399"/>
    <n v="366370.74204444297"/>
    <n v="392324.94423326897"/>
    <n v="341900.10645804496"/>
    <n v="375021.44277439103"/>
    <n v="437865.44264261704"/>
    <n v="419410.01338406396"/>
    <n v="382215.53434618597"/>
    <n v="154248.5592268263"/>
    <n v="269296.651352118"/>
    <n v="323891.37931478897"/>
  </r>
  <r>
    <s v="VI BALNUSTRA"/>
    <x v="17"/>
    <x v="9"/>
    <n v="292513.75627700001"/>
    <n v="298762.41827299999"/>
    <n v="309762.58702119999"/>
    <n v="310781.76842880005"/>
    <n v="324337.26799999998"/>
    <n v="327521.304"/>
    <n v="340176.05099999998"/>
    <n v="343818.7830621649"/>
    <n v="354977.90500000003"/>
    <n v="359248.29100000003"/>
    <n v="366204.41"/>
    <n v="367464.52670508722"/>
    <n v="371021.79599999997"/>
    <n v="387079.11300000001"/>
    <n v="396773.42099999997"/>
    <n v="400000.51935148402"/>
    <n v="406786.77899999998"/>
    <n v="415128.96299999999"/>
    <n v="429363.72499999998"/>
    <n v="433673.37099999998"/>
    <n v="439241.83683626901"/>
    <n v="450963.90870885499"/>
    <n v="465201.60943453101"/>
    <n v="470079.86743659299"/>
    <n v="480117.61795555701"/>
    <n v="491567.602048792"/>
    <n v="502673.51798215398"/>
    <n v="511516.552372423"/>
    <n v="522914.42341770598"/>
    <n v="543082.63603916403"/>
    <n v="547185.69345566304"/>
    <n v="544582.626058519"/>
    <n v="550799.79351883102"/>
    <n v="561437.44736231398"/>
    <n v="575713.63843547099"/>
    <n v="581680.88784214295"/>
    <n v="576749.98030877195"/>
    <n v="578666.53964116704"/>
    <n v="598262.99138139898"/>
    <n v="609372.70610462804"/>
    <n v="608842.39470129798"/>
    <n v="681739.10683148203"/>
    <n v="682586.09394320997"/>
    <n v="682897.51238293201"/>
  </r>
  <r>
    <s v="VI BALNUSTRA"/>
    <x v="17"/>
    <x v="10"/>
    <n v="358741.3723953903"/>
    <n v="369108.15611889306"/>
    <n v="389154.21857359086"/>
    <n v="373064.22211312444"/>
    <n v="419139.6161696621"/>
    <n v="431750.69147287426"/>
    <n v="399197.24136196281"/>
    <n v="451942.38520182035"/>
    <n v="451531.98014693765"/>
    <n v="471812.31662010215"/>
    <n v="497795.54825173516"/>
    <n v="507354.47784977756"/>
    <n v="509103.6557239457"/>
    <n v="526247.22811424092"/>
    <n v="532835.58706944331"/>
    <n v="538004.12941928359"/>
    <n v="537000.20048450993"/>
    <n v="563699.92234468518"/>
    <n v="569067.80556356942"/>
    <n v="599097.22209660732"/>
    <n v="608418.29485648416"/>
    <n v="612619.41821372684"/>
    <n v="616991.74571550346"/>
    <n v="642241.19912590925"/>
    <n v="667303.35218593292"/>
    <n v="680294.02810064331"/>
    <n v="685668.15486285661"/>
    <n v="756009.19638507057"/>
    <n v="746131.37291849125"/>
    <n v="741489.11922975909"/>
    <n v="741585.51558225369"/>
    <n v="836412.00910000841"/>
    <n v="832398.0788787076"/>
    <n v="837661.48232214432"/>
    <n v="812275.25294763234"/>
    <n v="790935.75529390096"/>
    <n v="799168.48405756149"/>
    <n v="794663.6086612998"/>
    <n v="810275.0085487992"/>
    <n v="914958.57835650491"/>
    <n v="892840.28010438744"/>
    <n v="880694.22485671693"/>
    <n v="945908.7673358199"/>
    <n v="968664.01291067118"/>
  </r>
  <r>
    <s v="VI BALNUSTRA"/>
    <x v="17"/>
    <x v="11"/>
    <n v="410001.07872739999"/>
    <n v="417308.2256372"/>
    <n v="427750.44284999999"/>
    <n v="440561.85278540011"/>
    <n v="441530.16200000001"/>
    <n v="450592.31199999998"/>
    <n v="465896.37199999992"/>
    <n v="455352.58699999988"/>
    <n v="473232.02799999999"/>
    <n v="481367.76699999999"/>
    <n v="497530.73700000002"/>
    <n v="482302.26976503764"/>
    <n v="501342.01"/>
    <n v="518144.26400000002"/>
    <n v="541263.68900000001"/>
    <n v="525272.43355193501"/>
    <n v="528710.78799999994"/>
    <n v="547669.10100000002"/>
    <n v="573802.19400000002"/>
    <n v="555475.79700000002"/>
    <n v="563696.75153965806"/>
    <n v="588047.486758671"/>
    <n v="605834.08194905205"/>
    <n v="598834.40169966803"/>
    <n v="605006.89938884403"/>
    <n v="622835.17110168003"/>
    <n v="640028"/>
    <n v="634128.06920402998"/>
    <n v="647256.25149195001"/>
    <n v="669001.62292244402"/>
    <n v="681069.43502102199"/>
    <n v="681013.77031575795"/>
    <n v="684238.381956439"/>
    <n v="704425.29635709105"/>
    <n v="698149.16770906805"/>
    <n v="712125.42245215503"/>
    <n v="711694.92874241504"/>
    <n v="736275.73655044404"/>
    <n v="734208.46278394398"/>
    <n v="750013.80962452199"/>
    <n v="742939.22265760996"/>
    <n v="743148.096010732"/>
    <n v="725287.71487140201"/>
    <n v="751272.590557719"/>
  </r>
  <r>
    <s v="VI BALNUSTRA"/>
    <x v="17"/>
    <x v="12"/>
    <n v="22984.66485379"/>
    <n v="24235.74831223"/>
    <n v="25324.05522373"/>
    <n v="25404.451610250006"/>
    <n v="25609.512999999995"/>
    <n v="25728.094999999998"/>
    <n v="26682.986000000001"/>
    <n v="26910.813999999995"/>
    <n v="27911.809999999998"/>
    <n v="28398.673999999995"/>
    <n v="29113.805000000004"/>
    <n v="29273.856694394646"/>
    <n v="29607.763365488201"/>
    <n v="30414.1589328429"/>
    <n v="31291.269181755"/>
    <n v="31324.133688738799"/>
    <n v="31699.023846577202"/>
    <n v="33148.259442419803"/>
    <n v="33560.500620404098"/>
    <n v="33134.519598431798"/>
    <n v="33019.434005296796"/>
    <n v="34152.898111978"/>
    <n v="35612.005130669699"/>
    <n v="36334.197472337997"/>
    <n v="36311.0944560977"/>
    <n v="36289.112934688397"/>
    <n v="37578.1"/>
    <n v="38666.387517542302"/>
    <n v="38617.092882022902"/>
    <n v="38558.750774660599"/>
    <n v="39747.084195301803"/>
    <n v="40663.686076859798"/>
    <n v="40799.719591689201"/>
    <n v="41921.557492962602"/>
    <n v="40628.096829567097"/>
    <n v="42036.274745170398"/>
    <n v="43358.651675773101"/>
    <n v="44436.850942540397"/>
    <n v="42136.8523043889"/>
    <n v="43739.641542374397"/>
    <n v="45186.513206896903"/>
    <n v="40420.988727591401"/>
    <n v="40541.372645826297"/>
    <n v="41543.978648796197"/>
  </r>
  <r>
    <s v="VI BALNUSTRA"/>
    <x v="17"/>
    <x v="13"/>
    <n v="923211.88237927633"/>
    <n v="942601.32217761886"/>
    <n v="956983.75281447219"/>
    <n v="990159.70262863277"/>
    <n v="914088.40577682329"/>
    <n v="964633.94514846988"/>
    <n v="987175.20829365065"/>
    <n v="990621.85236047185"/>
    <n v="960757.28402315441"/>
    <n v="992595.81161591795"/>
    <n v="953199.88894897071"/>
    <n v="983135.59806838143"/>
    <n v="964590.380656166"/>
    <n v="1011123.1833128399"/>
    <n v="1016859.78612908"/>
    <n v="1014799.13613662"/>
    <n v="1005894.55713"/>
    <n v="1020188.3899087"/>
    <n v="1068897.79910362"/>
    <n v="1112065.5379651799"/>
    <n v="1047484.77643638"/>
    <n v="1070442.45711791"/>
    <n v="1087856.3853017399"/>
    <n v="1156614.3782381699"/>
    <n v="1094486.6302628401"/>
    <n v="1116287.33172303"/>
    <n v="1095772.2501356101"/>
    <n v="1185948.20069189"/>
    <n v="1100916.4577345699"/>
    <n v="1135837.0183320199"/>
    <n v="1068143.9451808401"/>
    <n v="1335943.5446339899"/>
    <n v="1101796.00997418"/>
    <n v="1148107.92174606"/>
    <n v="1086863.79843301"/>
    <n v="1352052.83300015"/>
    <n v="1158771.39683873"/>
    <n v="1242025.29150057"/>
    <n v="1117298.1585167299"/>
    <n v="1341054.7956205099"/>
    <n v="1209994.74034676"/>
    <n v="1224014.4214508701"/>
    <n v="1224896.20577821"/>
    <n v="1342050.41730292"/>
  </r>
  <r>
    <s v="VI BALNUSTRA"/>
    <x v="17"/>
    <x v="14"/>
    <n v="658263.49119259999"/>
    <n v="653581.93098059995"/>
    <n v="661745.82675999997"/>
    <n v="669775.10285104997"/>
    <n v="712807.17500000005"/>
    <n v="695624.15099999995"/>
    <n v="725160.63800000004"/>
    <n v="712937.77328315156"/>
    <n v="738040.55299999996"/>
    <n v="730480.87399999995"/>
    <n v="749090.96299999999"/>
    <n v="744318.18615152047"/>
    <n v="756443.17706239398"/>
    <n v="749337.81583849504"/>
    <n v="785010.09693533601"/>
    <n v="849814.94623123005"/>
    <n v="811663.899839591"/>
    <n v="796955.91390172602"/>
    <n v="839171.89448545303"/>
    <n v="903859.35859903996"/>
    <n v="904259.46968978795"/>
    <n v="861192.97404782905"/>
    <n v="879110.64530781598"/>
    <n v="950796.86238880304"/>
    <n v="956506.43407789397"/>
    <n v="924962.46759129898"/>
    <n v="933384.66951451101"/>
    <n v="997795.63790899795"/>
    <n v="1006985.24908929"/>
    <n v="981705.61286201596"/>
    <n v="1014117.95033191"/>
    <n v="1059311.0460983701"/>
    <n v="1061624.2924743099"/>
    <n v="1046901.4759625"/>
    <n v="1046219.5038235401"/>
    <n v="1116738.85016843"/>
    <n v="1125522.7380571801"/>
    <n v="1130354.97030102"/>
    <n v="1130745.0061135599"/>
    <n v="1185603.0711677901"/>
    <n v="1163020.32680763"/>
    <n v="1130535.0681452299"/>
    <n v="1130614.7299321401"/>
    <n v="1185355.11951764"/>
  </r>
  <r>
    <s v="VI BALNUSTRA"/>
    <x v="17"/>
    <x v="15"/>
    <n v="286787.87504700001"/>
    <n v="292825.41281200002"/>
    <n v="311600.91122900002"/>
    <n v="307522.17091200012"/>
    <n v="309272.04399999999"/>
    <n v="310271.77500000002"/>
    <n v="322256.41600000003"/>
    <n v="324669.60599999991"/>
    <n v="320858.61200000002"/>
    <n v="320996.00900000002"/>
    <n v="334174.989"/>
    <n v="337451.287784521"/>
    <n v="332222.30878515501"/>
    <n v="328907.26248699101"/>
    <n v="361375.78159961599"/>
    <n v="390373.08544342202"/>
    <n v="365716.421741258"/>
    <n v="363402.18120771099"/>
    <n v="380264.91859474703"/>
    <n v="401260.23632447002"/>
    <n v="390110.54835672799"/>
    <n v="394735.11454226798"/>
    <n v="412070.011288126"/>
    <n v="416064.14727487502"/>
    <n v="420269.92430172901"/>
    <n v="425906.27344116202"/>
    <n v="433053.91482779698"/>
    <n v="433495.67158874898"/>
    <n v="434754.49963042402"/>
    <n v="456295.88844188"/>
    <n v="463920.43526836101"/>
    <n v="472636.948929456"/>
    <n v="463758.62103173498"/>
    <n v="491497.54038949398"/>
    <n v="500461.061942584"/>
    <n v="515303.310585687"/>
    <n v="498564.694319795"/>
    <n v="519092.91493666201"/>
    <n v="529552.61491255602"/>
    <n v="544162.62305278401"/>
    <n v="532805.55887600104"/>
    <n v="479166.93763614801"/>
    <n v="504711.31565708999"/>
    <n v="524872.45072478196"/>
  </r>
  <r>
    <s v="VI BALNUSTRA"/>
    <x v="17"/>
    <x v="16"/>
    <n v="311783.6731136"/>
    <n v="316184.71066849999"/>
    <n v="324585.20224100002"/>
    <n v="330654.57397689996"/>
    <n v="330402.17700000003"/>
    <n v="347020.38099999999"/>
    <n v="354325.55800000002"/>
    <n v="354493.55100000021"/>
    <n v="347044.43599999999"/>
    <n v="354005.12800000003"/>
    <n v="358189.478"/>
    <n v="358819.83912935364"/>
    <n v="368387.65500000003"/>
    <n v="381582.89"/>
    <n v="388055.31699999998"/>
    <n v="394005.54636496498"/>
    <n v="395171.38799999998"/>
    <n v="412816.9"/>
    <n v="420328.09299999999"/>
    <n v="423647.875"/>
    <n v="422312.09365640098"/>
    <n v="436835.83717296697"/>
    <n v="460884.32974974503"/>
    <n v="434450.41346552997"/>
    <n v="453849.76915053802"/>
    <n v="468268.91382961598"/>
    <n v="484267"/>
    <n v="458419.27791576"/>
    <n v="483204.135647527"/>
    <n v="482532.99978195003"/>
    <n v="540318.19425246201"/>
    <n v="495799.39140887698"/>
    <n v="517193.80403589102"/>
    <n v="501887.886415179"/>
    <n v="552036.60696009605"/>
    <n v="527612.58479239605"/>
    <n v="548778.25031195302"/>
    <n v="535372.12705745897"/>
    <n v="572537.35667114903"/>
    <n v="556894.37360310904"/>
    <n v="575509.17113560205"/>
    <n v="495091.778894138"/>
    <n v="502193.45697573101"/>
    <n v="503606.45604907098"/>
  </r>
  <r>
    <s v="VI BALNUSTRA"/>
    <x v="17"/>
    <x v="17"/>
    <n v="16939955.093309812"/>
    <n v="17017161.319962487"/>
    <n v="18385207.610217843"/>
    <n v="17780402.10589508"/>
    <n v="16747479.82004475"/>
    <n v="15992945.736879909"/>
    <n v="17854500.91476763"/>
    <n v="16784214.105342999"/>
    <n v="16147311.033658575"/>
    <n v="16301866.683653008"/>
    <n v="17127426.018987209"/>
    <n v="16764208.704847138"/>
    <n v="16181691.442437559"/>
    <n v="17277533.830851823"/>
    <n v="18449783.088122219"/>
    <n v="17857706.05180642"/>
    <n v="17334471.478865936"/>
    <n v="17971974.924232773"/>
    <n v="18179590.479690753"/>
    <n v="19886926.917629223"/>
    <n v="20908252.48374404"/>
    <n v="21772328.675940305"/>
    <n v="24374334.027248897"/>
    <n v="22283070.611894101"/>
    <n v="22642587.611175809"/>
    <n v="23601375.454395697"/>
    <n v="25158482.29585126"/>
    <n v="23121844.485519651"/>
    <n v="21900939.674178649"/>
    <n v="23227806.896269038"/>
    <n v="26216939.119440213"/>
    <n v="23262523.663377609"/>
    <n v="21902121.65827103"/>
    <n v="22931432.10456644"/>
    <n v="22560134.202729128"/>
    <n v="22955441.116433073"/>
    <n v="22277692.052086603"/>
    <n v="23404933.597541895"/>
    <n v="23995557.160249226"/>
    <n v="24191549.009205393"/>
    <n v="22944659.93128046"/>
    <n v="23109223.584743995"/>
    <n v="23756623.97759176"/>
    <n v="23458626.41242313"/>
  </r>
  <r>
    <s v="VI BALNUSTRA"/>
    <x v="18"/>
    <x v="0"/>
    <n v="3360740.558856138"/>
    <n v="3557925.8330903598"/>
    <n v="3521309.7004492492"/>
    <n v="3523168.205867629"/>
    <n v="3446203.1334397709"/>
    <n v="3597095.0984855634"/>
    <n v="3617769.988668547"/>
    <n v="3583908.6037699813"/>
    <n v="3531934.9070918555"/>
    <n v="3705003.556914296"/>
    <n v="3744856.5997775621"/>
    <n v="3688153.043537247"/>
    <n v="3614536.2837004745"/>
    <n v="3848104.9840795211"/>
    <n v="3950906.5866028205"/>
    <n v="3656082.3626310201"/>
    <n v="3744879.4006056068"/>
    <n v="3939804.3124065045"/>
    <n v="4117754.956255238"/>
    <n v="3811513.8031392908"/>
    <n v="3910981.322789018"/>
    <n v="4080495.5079900338"/>
    <n v="4227914.1828857102"/>
    <n v="3903779.4034529738"/>
    <n v="3938768.8104369114"/>
    <n v="4137847.7156170011"/>
    <n v="4355242.0182831474"/>
    <n v="4080834.8035066063"/>
    <n v="4142395.3401892399"/>
    <n v="4376349.6336360583"/>
    <n v="4561293.9155968213"/>
    <n v="4248835.3892786494"/>
    <n v="4236552.6447727792"/>
    <n v="4552015.2173447851"/>
    <n v="4629954.2262731977"/>
    <n v="4419284.2818356045"/>
    <n v="4189555.4229083029"/>
    <n v="4852010.1123053404"/>
    <n v="4683362.1085641161"/>
    <n v="4770886.3789279805"/>
    <n v="4318407.225115818"/>
    <n v="4828750.1427316796"/>
    <n v="4709226.7173437802"/>
    <n v="4816322.3688492514"/>
  </r>
  <r>
    <s v="VI BALNUSTRA"/>
    <x v="18"/>
    <x v="1"/>
    <n v="142282.64185036186"/>
    <n v="152925.2916743485"/>
    <n v="165203.47661550922"/>
    <n v="169536.4796600402"/>
    <n v="151646.14587928742"/>
    <n v="161656.99914418627"/>
    <n v="173654.76819688102"/>
    <n v="177185.73917931438"/>
    <n v="162551.18415909068"/>
    <n v="171134.57857658941"/>
    <n v="183600.58550912107"/>
    <n v="187892.9444637938"/>
    <n v="159738.59667757273"/>
    <n v="182661.18457856256"/>
    <n v="197812.17420088808"/>
    <n v="200427.11179105437"/>
    <n v="182580.92402951629"/>
    <n v="195560.33575752683"/>
    <n v="208081.03948448392"/>
    <n v="208366.05372705561"/>
    <n v="189840.12819912535"/>
    <n v="203305.88636044337"/>
    <n v="214840.992206389"/>
    <n v="224967.49449757879"/>
    <n v="203111.5834702279"/>
    <n v="215977.9109651756"/>
    <n v="226559.3963598992"/>
    <n v="232138.95404765569"/>
    <n v="207767.48103220848"/>
    <n v="217947.26555734451"/>
    <n v="227030.23349025659"/>
    <n v="238515.78657985161"/>
    <n v="216328.80467401119"/>
    <n v="218674.1260767192"/>
    <n v="228892.7997494505"/>
    <n v="244624.4368751841"/>
    <n v="229784.92398273159"/>
    <n v="230889.44101570221"/>
    <n v="235111.36951341038"/>
    <n v="242921.7366726152"/>
    <n v="204104.87789769645"/>
    <n v="201827.14377192521"/>
    <n v="202889.78495078735"/>
    <n v="204783.48197839764"/>
  </r>
  <r>
    <s v="VI BALNUSTRA"/>
    <x v="18"/>
    <x v="2"/>
    <n v="129944.06381305783"/>
    <n v="138417.47808595022"/>
    <n v="140476.79002311596"/>
    <n v="146340.85288925015"/>
    <n v="136883.5453600715"/>
    <n v="144065.61939519524"/>
    <n v="150861.65587078311"/>
    <n v="155335.82786671564"/>
    <n v="145238.19529191911"/>
    <n v="151030.31000162789"/>
    <n v="160650.45039486731"/>
    <n v="165473.44452473949"/>
    <n v="149609.36803266784"/>
    <n v="159838.9842018614"/>
    <n v="168917.90834508013"/>
    <n v="174265.39767527475"/>
    <n v="157596.52791490356"/>
    <n v="162243.0630327453"/>
    <n v="173012.13229814087"/>
    <n v="181769.05314020524"/>
    <n v="166599.60403836449"/>
    <n v="169547.55510016909"/>
    <n v="181843.47273512595"/>
    <n v="191898.92537635425"/>
    <n v="174891.44648182066"/>
    <n v="181407.90498326835"/>
    <n v="190493.69729701025"/>
    <n v="198439.36664865105"/>
    <n v="185208.12993234774"/>
    <n v="194872.59503473507"/>
    <n v="206592.06242773944"/>
    <n v="213246.74732079913"/>
    <n v="203733.59086842521"/>
    <n v="206649.67620608676"/>
    <n v="208448.33205584995"/>
    <n v="222382.29030588837"/>
    <n v="222514.40614519379"/>
    <n v="226347.56198017421"/>
    <n v="230417.10912955835"/>
    <n v="238846.25550011802"/>
    <n v="215210.55793988513"/>
    <n v="217065.00580224785"/>
    <n v="213893.81740192571"/>
    <n v="221108.83342616967"/>
  </r>
  <r>
    <s v="VI BALNUSTRA"/>
    <x v="18"/>
    <x v="3"/>
    <n v="4875.879775010515"/>
    <n v="5349.7213176131536"/>
    <n v="5652.9412754160485"/>
    <n v="6237.580294803417"/>
    <n v="5889.1802088932072"/>
    <n v="6063.8927561409691"/>
    <n v="6425.6649040552447"/>
    <n v="6992.1014814478613"/>
    <n v="6286.6411309181503"/>
    <n v="6669.875797693403"/>
    <n v="7197.1180311636335"/>
    <n v="7623.2957715935536"/>
    <n v="7199.1666190025062"/>
    <n v="7114.3893098871831"/>
    <n v="7521.2805942499654"/>
    <n v="8009.4489724482946"/>
    <n v="7882.6256891491967"/>
    <n v="8760.2519024069297"/>
    <n v="8519.7014602150466"/>
    <n v="10616.533580833098"/>
    <n v="9573.1595318774089"/>
    <n v="10242.739371047237"/>
    <n v="10021.359136469076"/>
    <n v="11082.333979816789"/>
    <n v="11145.023626205226"/>
    <n v="11476.883272283852"/>
    <n v="11915.61147642777"/>
    <n v="12358.935268568111"/>
    <n v="10934.401256769823"/>
    <n v="11350.125952227312"/>
    <n v="12012.070271409981"/>
    <n v="12926.840496538662"/>
    <n v="11978.086846998618"/>
    <n v="12404.811194567621"/>
    <n v="12980.757401286379"/>
    <n v="14377.584313138799"/>
    <n v="12418.548892301656"/>
    <n v="12712.629885406104"/>
    <n v="12317.930967360697"/>
    <n v="14714.855799964213"/>
    <n v="14219.223418244503"/>
    <n v="14207.685415499158"/>
    <n v="14434.103006832314"/>
    <n v="15712.976608368605"/>
  </r>
  <r>
    <s v="VI BALNUSTRA"/>
    <x v="18"/>
    <x v="4"/>
    <n v="7193.9291164312535"/>
    <n v="7681.0523263603045"/>
    <n v="8413.4334239772197"/>
    <n v="8484.0315960308726"/>
    <n v="7732.2594277915659"/>
    <n v="8134.011983178073"/>
    <n v="8717.405724139313"/>
    <n v="8814.0257674731183"/>
    <n v="8074.2061154056692"/>
    <n v="8485.354076270678"/>
    <n v="9204.7665707244287"/>
    <n v="9258.7769187479262"/>
    <n v="8725.3744634431187"/>
    <n v="9076.0632459190347"/>
    <n v="9756.8458919285931"/>
    <n v="9796.0546840144234"/>
    <n v="9153.099492598185"/>
    <n v="9438.9402599216573"/>
    <n v="10312.490477724052"/>
    <n v="10249.394589802539"/>
    <n v="9423.2095945375986"/>
    <n v="9820.2835915077649"/>
    <n v="10423.487646130276"/>
    <n v="10298.50738411796"/>
    <n v="9467.4247757572903"/>
    <n v="9904.4477237651699"/>
    <n v="10315.501708805799"/>
    <n v="10428.801411447599"/>
    <n v="9636.0081627883392"/>
    <n v="10091.6410631504"/>
    <n v="10436.660440694601"/>
    <n v="10527.384510485401"/>
    <n v="10474.9063020964"/>
    <n v="10648.331468468799"/>
    <n v="10723.5819161238"/>
    <n v="11071.719331308699"/>
    <n v="11028.795161143811"/>
    <n v="11332.892061493669"/>
    <n v="11451.194608524846"/>
    <n v="11439.1953261446"/>
    <n v="10807.895893826815"/>
    <n v="12078.34194882191"/>
    <n v="12350.133008487161"/>
    <n v="12749.99331426262"/>
  </r>
  <r>
    <s v="VI BALNUSTRA"/>
    <x v="18"/>
    <x v="5"/>
    <n v="1016454.2180460707"/>
    <n v="1064002.7400556651"/>
    <n v="1161461.7193199331"/>
    <n v="1194473.3415813257"/>
    <n v="1077420.2098638781"/>
    <n v="1219280.510181857"/>
    <n v="1256650.86860626"/>
    <n v="1281218.8547587988"/>
    <n v="1178548.0540438448"/>
    <n v="1276868.4350964529"/>
    <n v="1349286.4137127774"/>
    <n v="1373750.7616062025"/>
    <n v="1249563.5776571995"/>
    <n v="1354696.2190008373"/>
    <n v="1407341.4797081819"/>
    <n v="1438411.177449309"/>
    <n v="1341580.4746166249"/>
    <n v="1400834.4919298375"/>
    <n v="1474926.0113316199"/>
    <n v="1516050.4816354259"/>
    <n v="1355971.0221903557"/>
    <n v="1463139.6972335882"/>
    <n v="1555260.6037281323"/>
    <n v="1610754.7414924917"/>
    <n v="1444034.4112128201"/>
    <n v="1563037.17438236"/>
    <n v="1690611.2359463"/>
    <n v="1745902.74708192"/>
    <n v="1534496.5895209699"/>
    <n v="1654554.79004487"/>
    <n v="1787404.47603557"/>
    <n v="1842746.44715784"/>
    <n v="1636312.9902562001"/>
    <n v="1742426.361395"/>
    <n v="1905869.7717856099"/>
    <n v="1970285.0967771099"/>
    <n v="1730921.2569562222"/>
    <n v="1793631.0096020233"/>
    <n v="1920186.1654631859"/>
    <n v="2131486.6916177301"/>
    <n v="1730720.5740794677"/>
    <n v="1605260.804169307"/>
    <n v="1702375.9586350066"/>
    <n v="1793959.4504425093"/>
  </r>
  <r>
    <s v="VI BALNUSTRA"/>
    <x v="18"/>
    <x v="6"/>
    <n v="1099899.6279499098"/>
    <n v="1138525.4933563145"/>
    <n v="1244878.3622618942"/>
    <n v="1270448.2665845347"/>
    <n v="1181216.2891791286"/>
    <n v="1272240.7655923322"/>
    <n v="1305436.0650397772"/>
    <n v="1331855.2741692285"/>
    <n v="1253955.7042997607"/>
    <n v="1344202.5614762222"/>
    <n v="1396799.1709490826"/>
    <n v="1427104.2216559527"/>
    <n v="1308333.5634976448"/>
    <n v="1449057.2191406102"/>
    <n v="1528668.5729555327"/>
    <n v="1539696.4087313428"/>
    <n v="1441453.7441982802"/>
    <n v="1500933.9771913295"/>
    <n v="1595529.1961075999"/>
    <n v="1583682.3346929876"/>
    <n v="1517482.6969991277"/>
    <n v="1585562.5803868824"/>
    <n v="1687637.3190920148"/>
    <n v="1702657.2382054136"/>
    <n v="1592925.4843847079"/>
    <n v="1684326.9731947109"/>
    <n v="1824316.24305743"/>
    <n v="1831594.9678206709"/>
    <n v="1699893.1353274269"/>
    <n v="1763830.919142585"/>
    <n v="1879463.6579405391"/>
    <n v="1910323.1131788292"/>
    <n v="1815826.750037133"/>
    <n v="1890676.4033875298"/>
    <n v="2014115.3614009661"/>
    <n v="2064763.2730854889"/>
    <n v="1975080.689026746"/>
    <n v="2048115.2582044948"/>
    <n v="2191126.6549944864"/>
    <n v="2165717.2205442977"/>
    <n v="2066726.1760009334"/>
    <n v="1884832.5023574808"/>
    <n v="1956581.8951229798"/>
    <n v="1972266.6871642387"/>
  </r>
  <r>
    <s v="VI BALNUSTRA"/>
    <x v="18"/>
    <x v="7"/>
    <n v="501592.6878242853"/>
    <n v="525268.32779184368"/>
    <n v="549909.32499801123"/>
    <n v="576153.99529684207"/>
    <n v="543990.06765826594"/>
    <n v="563717.28192219627"/>
    <n v="588878.89600655343"/>
    <n v="600377.40290006436"/>
    <n v="576795.12148098473"/>
    <n v="587605.88977917365"/>
    <n v="614927.71880499518"/>
    <n v="623580.11410367303"/>
    <n v="607630.93336478714"/>
    <n v="612677.62178307562"/>
    <n v="651125.11392766982"/>
    <n v="664731.96390892775"/>
    <n v="628435.77668438142"/>
    <n v="654537.14939870336"/>
    <n v="688337.60464399005"/>
    <n v="730946.15170965705"/>
    <n v="677761.22736517107"/>
    <n v="693210.75305690209"/>
    <n v="724676.79907815927"/>
    <n v="757211.64150322508"/>
    <n v="716467.52631063655"/>
    <n v="738795.2989203328"/>
    <n v="782459.80252619972"/>
    <n v="798693.80318807496"/>
    <n v="751994.21341043222"/>
    <n v="795056.25442664581"/>
    <n v="851055.08582292963"/>
    <n v="870898.95020391978"/>
    <n v="819176.72592383809"/>
    <n v="859261.16386039543"/>
    <n v="911512.42063213675"/>
    <n v="938168.69951988896"/>
    <n v="863186.63266818202"/>
    <n v="918990.07181704545"/>
    <n v="926705.54222585168"/>
    <n v="937201.39683866897"/>
    <n v="911169.28873140225"/>
    <n v="704311.3687446675"/>
    <n v="775848.72750695015"/>
    <n v="811310.35930816026"/>
  </r>
  <r>
    <s v="VI BALNUSTRA"/>
    <x v="18"/>
    <x v="8"/>
    <n v="56811.522964589283"/>
    <n v="60884.847472495429"/>
    <n v="64556.62774835142"/>
    <n v="65637.455631784396"/>
    <n v="61468.644825142284"/>
    <n v="64279.986022410201"/>
    <n v="67937.688658636107"/>
    <n v="69725.809581471403"/>
    <n v="65008.796416217607"/>
    <n v="67523.939170499434"/>
    <n v="72419.428608384304"/>
    <n v="74113.471929336461"/>
    <n v="69868.709512572066"/>
    <n v="72150.945390475565"/>
    <n v="77808.78621654032"/>
    <n v="79731.860059763043"/>
    <n v="73351.798966616596"/>
    <n v="77342.119266094698"/>
    <n v="82274.68888705899"/>
    <n v="85325.010878402158"/>
    <n v="75603.098484902002"/>
    <n v="82158.610166596074"/>
    <n v="87501.493620197987"/>
    <n v="92664.285556465184"/>
    <n v="85076.455326702708"/>
    <n v="95058.005790898795"/>
    <n v="101944.8779211785"/>
    <n v="104716.4613970245"/>
    <n v="95036.101819101095"/>
    <n v="104303.37767832269"/>
    <n v="115812.7567330881"/>
    <n v="124191.5668975959"/>
    <n v="113741.9787277827"/>
    <n v="122792.4784321122"/>
    <n v="126931.97012206091"/>
    <n v="129316.80495724641"/>
    <n v="124197.46834937278"/>
    <n v="132868.97212653368"/>
    <n v="134133.42272420411"/>
    <n v="131091.2029572771"/>
    <n v="111463.19450213292"/>
    <n v="75545.492939239484"/>
    <n v="89048.639056256507"/>
    <n v="105655.87915406385"/>
  </r>
  <r>
    <s v="VI BALNUSTRA"/>
    <x v="18"/>
    <x v="9"/>
    <n v="797625.77210248332"/>
    <n v="850782.53858607321"/>
    <n v="921528.21612988482"/>
    <n v="938997.26309661986"/>
    <n v="877963.05597630411"/>
    <n v="920182.78833681485"/>
    <n v="966121.5774213667"/>
    <n v="991889.00945589913"/>
    <n v="948632.06465365028"/>
    <n v="981356.04226892767"/>
    <n v="1036635.2238703587"/>
    <n v="1056410.8167044704"/>
    <n v="1006846.3422211045"/>
    <n v="1019932.4301297739"/>
    <n v="1103528.2144552621"/>
    <n v="1138606.3512352591"/>
    <n v="1076817.3404759362"/>
    <n v="1120347.3072291396"/>
    <n v="1185420.5985333384"/>
    <n v="1212729.0680109984"/>
    <n v="1152277.7254310609"/>
    <n v="1191203.5935078436"/>
    <n v="1274528.7764246576"/>
    <n v="1305551.9656173149"/>
    <n v="1236186.6458813699"/>
    <n v="1263904.4800317599"/>
    <n v="1356208.44119525"/>
    <n v="1399993.6403502601"/>
    <n v="1319302.4454984199"/>
    <n v="1351933.32886101"/>
    <n v="1400729.68167887"/>
    <n v="1452319.6683920401"/>
    <n v="1380502.6783143899"/>
    <n v="1399666.2704093901"/>
    <n v="1506063.7316236901"/>
    <n v="1508017.4059242101"/>
    <n v="1496340.9601331512"/>
    <n v="1510034.451974754"/>
    <n v="1549816.2532589431"/>
    <n v="1561956.6847377201"/>
    <n v="1588028.1834563708"/>
    <n v="1741916.0464231796"/>
    <n v="1759787.0819344476"/>
    <n v="1760012.8102790106"/>
  </r>
  <r>
    <s v="VI BALNUSTRA"/>
    <x v="18"/>
    <x v="10"/>
    <n v="332070.26985868026"/>
    <n v="353501.91678860853"/>
    <n v="354400.15779660165"/>
    <n v="363031.67675809242"/>
    <n v="377009.81154368713"/>
    <n v="422958.01283163368"/>
    <n v="361850.12529736635"/>
    <n v="399803.85612096434"/>
    <n v="396078.56437617366"/>
    <n v="431415.81915881793"/>
    <n v="445499.33051292482"/>
    <n v="457928.95108113548"/>
    <n v="450235.21697098366"/>
    <n v="479868.62520658906"/>
    <n v="495660.56296852708"/>
    <n v="507985.62357908895"/>
    <n v="493893.26796015503"/>
    <n v="507099.86907783657"/>
    <n v="516685.24264466978"/>
    <n v="540608.9668548659"/>
    <n v="529188.02094860189"/>
    <n v="513097.53089992533"/>
    <n v="561485.08602715516"/>
    <n v="573057.49706845649"/>
    <n v="556936.75311921036"/>
    <n v="596673.98724089155"/>
    <n v="586469.90793840052"/>
    <n v="621063.53245525283"/>
    <n v="601372.72694679594"/>
    <n v="622841.76664301043"/>
    <n v="630703.84329992568"/>
    <n v="646730.39139606862"/>
    <n v="637642.17762803391"/>
    <n v="640108.22939077404"/>
    <n v="653086.43259476183"/>
    <n v="658361.43604006013"/>
    <n v="675458.60850907606"/>
    <n v="628390.87232090789"/>
    <n v="688638.52427760302"/>
    <n v="680035.00835703884"/>
    <n v="688166.93247923034"/>
    <n v="705837.71701958473"/>
    <n v="737963.86364895606"/>
    <n v="769489.7260560086"/>
  </r>
  <r>
    <s v="VI BALNUSTRA"/>
    <x v="18"/>
    <x v="11"/>
    <n v="282267.8276757432"/>
    <n v="285267.91185650945"/>
    <n v="293872.04002951481"/>
    <n v="300173.47971087147"/>
    <n v="296057.49083005299"/>
    <n v="306613.81217966642"/>
    <n v="316233.65107662888"/>
    <n v="316541.2427395953"/>
    <n v="307170.35534552357"/>
    <n v="323740.18168929813"/>
    <n v="335622.1435898249"/>
    <n v="344761.22326605767"/>
    <n v="323618.83865403873"/>
    <n v="336824.25861314574"/>
    <n v="360519.55328465701"/>
    <n v="362121.57338395558"/>
    <n v="330321.30556956964"/>
    <n v="343850.16333625698"/>
    <n v="361674.42541006923"/>
    <n v="366971.96610912064"/>
    <n v="338768.76280982909"/>
    <n v="357645.24853394547"/>
    <n v="379387.03568274761"/>
    <n v="381009.4850654765"/>
    <n v="356060.66070967697"/>
    <n v="368155.86330018402"/>
    <n v="387788.70144003502"/>
    <n v="394466.54681139602"/>
    <n v="374062.171671002"/>
    <n v="388029.94052689901"/>
    <n v="405630.778923948"/>
    <n v="413525.11761473498"/>
    <n v="395593.977762939"/>
    <n v="415434.98385190399"/>
    <n v="431064.12377302902"/>
    <n v="415773.46295234701"/>
    <n v="412023.39583744702"/>
    <n v="416887.02650926751"/>
    <n v="416211.01253029221"/>
    <n v="412707.97789068101"/>
    <n v="413113.90428230591"/>
    <n v="393625.48279778427"/>
    <n v="412773.37773166818"/>
    <n v="412812.14501019166"/>
  </r>
  <r>
    <s v="VI BALNUSTRA"/>
    <x v="18"/>
    <x v="12"/>
    <n v="30043.687409512106"/>
    <n v="30678.164556183056"/>
    <n v="32214.948537371769"/>
    <n v="32863.464804308795"/>
    <n v="32146.737879036165"/>
    <n v="33201.174635503972"/>
    <n v="34854.603005082325"/>
    <n v="34951.831233403944"/>
    <n v="34103.601878367466"/>
    <n v="34815.18536621103"/>
    <n v="36993.085451539329"/>
    <n v="37116.59836025261"/>
    <n v="35856.407548636285"/>
    <n v="36851.530332200586"/>
    <n v="38867.582288019883"/>
    <n v="38770.481037180049"/>
    <n v="37927.338580426767"/>
    <n v="38647.126288715073"/>
    <n v="40484.656783889739"/>
    <n v="40656.966247610842"/>
    <n v="39168.114019516004"/>
    <n v="40599.348433837084"/>
    <n v="42561.319969168559"/>
    <n v="42654.350043984363"/>
    <n v="40210.716538032197"/>
    <n v="41170.303932304298"/>
    <n v="43244.301718599098"/>
    <n v="45030.536067838497"/>
    <n v="40833.366402095096"/>
    <n v="41980.602166395198"/>
    <n v="44214.584553624401"/>
    <n v="45056.998764759403"/>
    <n v="41498.116305486197"/>
    <n v="42893.217731319899"/>
    <n v="45257.040223972501"/>
    <n v="45313.924696297399"/>
    <n v="43548.984347459511"/>
    <n v="44584.954690256447"/>
    <n v="47629.64839966959"/>
    <n v="45958.136372796602"/>
    <n v="43929.48149057354"/>
    <n v="21175.387076193467"/>
    <n v="22220.829417815861"/>
    <n v="23027.067803640442"/>
  </r>
  <r>
    <s v="VI BALNUSTRA"/>
    <x v="18"/>
    <x v="13"/>
    <n v="1141914.9775826009"/>
    <n v="1209479.9789283795"/>
    <n v="1358895.8406850898"/>
    <n v="1425032.2438396197"/>
    <n v="1283317.8968551687"/>
    <n v="1339932.7729782157"/>
    <n v="1435364.2021569235"/>
    <n v="1512397.8350085577"/>
    <n v="1375840.5410994687"/>
    <n v="1428336.1486971495"/>
    <n v="1532391.1989800415"/>
    <n v="1631568.0864745537"/>
    <n v="1536080.5335873549"/>
    <n v="1555895.5562221236"/>
    <n v="1632093.4326500408"/>
    <n v="1681750.4405933227"/>
    <n v="1591540.3815609135"/>
    <n v="1595775.4682126911"/>
    <n v="1754085.7538435606"/>
    <n v="1844268.703778777"/>
    <n v="1686516.0680363849"/>
    <n v="1718805.7513670092"/>
    <n v="1873322.2334088085"/>
    <n v="1969458.3168742105"/>
    <n v="1812843.9951150799"/>
    <n v="1883798.9358441301"/>
    <n v="1958794.5582824301"/>
    <n v="2000938.7478082201"/>
    <n v="1809238.2325043499"/>
    <n v="1910564.46268706"/>
    <n v="2031363.4646751599"/>
    <n v="2135706.0511537599"/>
    <n v="1935626.2551235601"/>
    <n v="2053097.8299464399"/>
    <n v="2204512.7117005801"/>
    <n v="2289613.0132615999"/>
    <n v="2110771.40685046"/>
    <n v="2229402.7908277879"/>
    <n v="2368669.0441053398"/>
    <n v="2466794.0146463602"/>
    <n v="2221793.1105580474"/>
    <n v="2373299.2051903284"/>
    <n v="2500964.9722757502"/>
    <n v="2507804.4938698439"/>
  </r>
  <r>
    <s v="VI BALNUSTRA"/>
    <x v="18"/>
    <x v="14"/>
    <n v="901256.59534346731"/>
    <n v="904998.61135738029"/>
    <n v="938666.64394567499"/>
    <n v="1022915.6148606658"/>
    <n v="934601.96981443034"/>
    <n v="990693.61157688021"/>
    <n v="1007657.1056093343"/>
    <n v="1053491.8325097093"/>
    <n v="990377.64647316292"/>
    <n v="1044651.7622420378"/>
    <n v="1075410.5229530947"/>
    <n v="1106429.7458215051"/>
    <n v="1028474.9377783166"/>
    <n v="1069428.0685161976"/>
    <n v="1128437.6181130095"/>
    <n v="1264095.6690203366"/>
    <n v="1106259.4322947056"/>
    <n v="1139657.6125533313"/>
    <n v="1214881.9594954022"/>
    <n v="1292675.8565347318"/>
    <n v="1139681.1939094793"/>
    <n v="1199831.4996618794"/>
    <n v="1283195.3635751663"/>
    <n v="1333530.4525227039"/>
    <n v="1237130.27427342"/>
    <n v="1251647.2227552801"/>
    <n v="1303319.5559999"/>
    <n v="1366983.3978854499"/>
    <n v="1296616.8404981999"/>
    <n v="1333829.14573857"/>
    <n v="1366535.4192238301"/>
    <n v="1444257.22447519"/>
    <n v="1303830.1459968099"/>
    <n v="1339943.7340269899"/>
    <n v="1432785.6103355701"/>
    <n v="1495801.10515795"/>
    <n v="1412458.8870439245"/>
    <n v="1420661.9370450585"/>
    <n v="1540113.4380780994"/>
    <n v="1540002.8785627999"/>
    <n v="1410641.029846645"/>
    <n v="1414194.9061536456"/>
    <n v="1599404.5409093853"/>
    <n v="1600510.4300472902"/>
  </r>
  <r>
    <s v="VI BALNUSTRA"/>
    <x v="18"/>
    <x v="15"/>
    <n v="223022.23959293787"/>
    <n v="223610.37085009235"/>
    <n v="231882.46705352346"/>
    <n v="252987.24269458363"/>
    <n v="231761.74940182533"/>
    <n v="246121.20893918906"/>
    <n v="250566.8158741231"/>
    <n v="261960.76891033858"/>
    <n v="246020.85465966805"/>
    <n v="259215.20145375188"/>
    <n v="266520.21068450343"/>
    <n v="273838.28685834381"/>
    <n v="252606.84270899493"/>
    <n v="266137.05221073813"/>
    <n v="284946.4750089267"/>
    <n v="304527.85938491434"/>
    <n v="267588.30168758048"/>
    <n v="285331.17078083567"/>
    <n v="286881.38554344903"/>
    <n v="309036.48923816485"/>
    <n v="281735.93145850615"/>
    <n v="302142.85090907826"/>
    <n v="304739.75844275311"/>
    <n v="323662.85645016551"/>
    <n v="307245.38922434999"/>
    <n v="318063.06139388302"/>
    <n v="321557.23923165299"/>
    <n v="340495.28066537803"/>
    <n v="323977.97065011598"/>
    <n v="337747.51895109401"/>
    <n v="351331.24419808597"/>
    <n v="368989.73720458499"/>
    <n v="351166.70625150402"/>
    <n v="360483.03188607702"/>
    <n v="376895.08923310903"/>
    <n v="391743.91284682503"/>
    <n v="382992.57661443466"/>
    <n v="385470.69560046709"/>
    <n v="386670.34927876422"/>
    <n v="409040.10001423297"/>
    <n v="412384.83546757989"/>
    <n v="406490.55301204621"/>
    <n v="406314.04478743667"/>
    <n v="407475.66683586064"/>
  </r>
  <r>
    <s v="VI BALNUSTRA"/>
    <x v="18"/>
    <x v="16"/>
    <n v="245691.21287885692"/>
    <n v="250380.32790015984"/>
    <n v="258088.28636238963"/>
    <n v="265348.172858593"/>
    <n v="254064.96356829672"/>
    <n v="261607.46398438641"/>
    <n v="270702.3792136659"/>
    <n v="270775.88418149186"/>
    <n v="261371.74460758365"/>
    <n v="265340.1386927609"/>
    <n v="277019.28373811464"/>
    <n v="277767.33731246053"/>
    <n v="272338.06530414568"/>
    <n v="275260.83775952115"/>
    <n v="287003.44990895246"/>
    <n v="288424.48881430161"/>
    <n v="284464.51135352894"/>
    <n v="289029.69206510321"/>
    <n v="297316.14560244809"/>
    <n v="301410.10613974126"/>
    <n v="293197.972627446"/>
    <n v="303008.10808125301"/>
    <n v="308157.95439283946"/>
    <n v="311469.7206628634"/>
    <n v="302982.82533733197"/>
    <n v="312191.55920720898"/>
    <n v="318857.86629863101"/>
    <n v="324909.77788670402"/>
    <n v="316184.23808936297"/>
    <n v="329770.70645479002"/>
    <n v="348364.63868764398"/>
    <n v="352635.01400302601"/>
    <n v="345636.13581546303"/>
    <n v="351447.359914525"/>
    <n v="366053.73003651598"/>
    <n v="370901.507728383"/>
    <n v="369601.04711423576"/>
    <n v="377514.00113019889"/>
    <n v="387438.17987738387"/>
    <n v="393466.00520771701"/>
    <n v="386708.559457961"/>
    <n v="297537.51278505614"/>
    <n v="303631.00634833315"/>
    <n v="306403.06470698054"/>
  </r>
  <r>
    <s v="VI BALNUSTRA"/>
    <x v="18"/>
    <x v="17"/>
    <n v="10273687.712640136"/>
    <n v="10759680.605994338"/>
    <n v="11251410.976655509"/>
    <n v="11561829.368025595"/>
    <n v="10899373.151711032"/>
    <n v="11557845.01094535"/>
    <n v="11819683.461330123"/>
    <n v="12057225.899634458"/>
    <n v="11487988.183123594"/>
    <n v="12087394.980457779"/>
    <n v="12545033.25213908"/>
    <n v="12742771.120390065"/>
    <n v="12081262.758298941"/>
    <n v="12735575.96972104"/>
    <n v="13330915.63712029"/>
    <n v="13357434.272951514"/>
    <n v="12775726.251680493"/>
    <n v="13269193.05068898"/>
    <n v="14016177.988802897"/>
    <n v="14046876.940007668"/>
    <n v="13373769.258433305"/>
    <n v="13923817.54465194"/>
    <n v="14727497.238051625"/>
    <n v="14745709.215753611"/>
    <n v="14025485.42622426"/>
    <n v="14673437.728555441"/>
    <n v="15470098.956681298"/>
    <n v="15508990.30030112"/>
    <n v="14718949.392911628"/>
    <n v="15445054.07456477"/>
    <n v="16229974.574000135"/>
    <n v="16331432.428628672"/>
    <n v="15455622.67160745"/>
    <n v="16218623.226523083"/>
    <n v="17065147.69085791"/>
    <n v="17189799.955608532"/>
    <n v="16261884.010540387"/>
    <n v="17239844.679096911"/>
    <n v="17729997.947996795"/>
    <n v="18154265.739974141"/>
    <n v="16747595.050618123"/>
    <n v="16897955.298338689"/>
    <n v="17419709.493086796"/>
    <n v="17741405.434854254"/>
  </r>
  <r>
    <s v="III KALIMANTAN"/>
    <x v="19"/>
    <x v="0"/>
    <n v="5667981.2605308229"/>
    <n v="4960423.7754724119"/>
    <n v="5243486.364473341"/>
    <n v="5613514.5932910694"/>
    <n v="5193102.8160442943"/>
    <n v="4971109.8485434772"/>
    <n v="5834247.4636187153"/>
    <n v="6294250.0044006333"/>
    <n v="5444583.8118766472"/>
    <n v="5113377.8699694183"/>
    <n v="6349909.2166255834"/>
    <n v="6293535.8637058428"/>
    <n v="6668541.1459435392"/>
    <n v="5687540.8901046421"/>
    <n v="6044082.3884512298"/>
    <n v="6001436.6103674686"/>
    <n v="6880577.0773995444"/>
    <n v="5767105.3400819879"/>
    <n v="6006255.1463005124"/>
    <n v="6313440.7687614569"/>
    <n v="7033303.4704142474"/>
    <n v="5929311.3974992763"/>
    <n v="6232927.3134880029"/>
    <n v="6376125.5482685426"/>
    <n v="7360284.2280465569"/>
    <n v="6117027.8432798851"/>
    <n v="6544450.3494352475"/>
    <n v="6597153.7137452727"/>
    <n v="7906510.8069628347"/>
    <n v="6521342.0319965696"/>
    <n v="7019638.9163420703"/>
    <n v="6910187.672472951"/>
    <n v="8484544.8338721786"/>
    <n v="6962190.4499292895"/>
    <n v="7380701.3723008316"/>
    <n v="7381962.1737100305"/>
    <n v="8889253.9452296682"/>
    <n v="7348940.6440725653"/>
    <n v="7854663.1249962822"/>
    <n v="7867325.4973761365"/>
    <n v="8945475.2690884247"/>
    <n v="7553138.9741241615"/>
    <n v="7859817.8280224986"/>
    <n v="7982067.8264274606"/>
  </r>
  <r>
    <s v="III KALIMANTAN"/>
    <x v="19"/>
    <x v="1"/>
    <n v="999035.18691842456"/>
    <n v="1009783.2534757394"/>
    <n v="974519.50913555245"/>
    <n v="994621.51479173452"/>
    <n v="1005072.5625298987"/>
    <n v="1008927.499094216"/>
    <n v="1099819.2359061711"/>
    <n v="1297913.8650088198"/>
    <n v="1207025.2277348572"/>
    <n v="1106195.6659587936"/>
    <n v="1108847.226982337"/>
    <n v="1168657.4234236241"/>
    <n v="1025011.1258400918"/>
    <n v="1128863.6066653831"/>
    <n v="1189250.4586115549"/>
    <n v="1246942.4555893375"/>
    <n v="987822.85458044929"/>
    <n v="1195265.4382258116"/>
    <n v="1259622.7026986144"/>
    <n v="1152139.9686829024"/>
    <n v="1053202.0207953865"/>
    <n v="1251917.5399749416"/>
    <n v="1252368.4077023838"/>
    <n v="1064894.7671424805"/>
    <n v="1137028.3268088112"/>
    <n v="1332883.9913842119"/>
    <n v="1713318.684302032"/>
    <n v="1433669.9821809866"/>
    <n v="1232815.9376575134"/>
    <n v="1382574.8528996329"/>
    <n v="1599920.6052575037"/>
    <n v="1501414.6739377952"/>
    <n v="1313438.8776707579"/>
    <n v="1530946.3440746828"/>
    <n v="1695777.3426610024"/>
    <n v="1700875.4143646369"/>
    <n v="1457822.0065703643"/>
    <n v="1655956.1932411981"/>
    <n v="1759528.1442499487"/>
    <n v="1798527.1995857838"/>
    <n v="1762055.6486299266"/>
    <n v="2339280.3245164827"/>
    <n v="1984232.9212524737"/>
    <n v="2002728.7066328183"/>
  </r>
  <r>
    <s v="III KALIMANTAN"/>
    <x v="19"/>
    <x v="2"/>
    <n v="3461022.4746916853"/>
    <n v="3455858.388939762"/>
    <n v="3840280.3211300448"/>
    <n v="3989327.9384487234"/>
    <n v="3628986.2256917357"/>
    <n v="3872709.163306193"/>
    <n v="4005970.3763601272"/>
    <n v="4069984.4597378126"/>
    <n v="3795849.420598249"/>
    <n v="4072361.0646495381"/>
    <n v="4145010.4605778106"/>
    <n v="4252692.8106843913"/>
    <n v="3915003.9885907504"/>
    <n v="4339512.9569430593"/>
    <n v="4367128.6726360414"/>
    <n v="4689463.6382093048"/>
    <n v="4454925.6987131285"/>
    <n v="4531359.5562005937"/>
    <n v="4508743.2321669655"/>
    <n v="4550643.3250352023"/>
    <n v="4592275.8265358051"/>
    <n v="4700829.6123372577"/>
    <n v="4685736.7961047925"/>
    <n v="4698361.3591343435"/>
    <n v="4778889.6468039928"/>
    <n v="4833059.1596518802"/>
    <n v="5022930.6274582511"/>
    <n v="4852006.9423690895"/>
    <n v="4951522.9110755939"/>
    <n v="4975111.0535670454"/>
    <n v="5097939.5493357079"/>
    <n v="5000665.7997712437"/>
    <n v="4969686.2303279387"/>
    <n v="4969627.4767998233"/>
    <n v="5194205.3712141523"/>
    <n v="5452227.2659120867"/>
    <n v="5303046.8968237387"/>
    <n v="5383778.7984018289"/>
    <n v="5674356.1956706084"/>
    <n v="5791954.732704157"/>
    <n v="5365903.4943534071"/>
    <n v="5240778.393348489"/>
    <n v="5288429.0884142835"/>
    <n v="5723993.2669822164"/>
  </r>
  <r>
    <s v="III KALIMANTAN"/>
    <x v="19"/>
    <x v="3"/>
    <n v="14867.943247900594"/>
    <n v="15901.70696896442"/>
    <n v="16420.790004618368"/>
    <n v="16878.936912624875"/>
    <n v="16503.205961917785"/>
    <n v="16724.676977309777"/>
    <n v="16922.758694572596"/>
    <n v="17558.137653429527"/>
    <n v="17548.469817111887"/>
    <n v="18197.325754941379"/>
    <n v="18434.954388563372"/>
    <n v="18998.833310770395"/>
    <n v="19227.38516778675"/>
    <n v="19052.664665977838"/>
    <n v="19056.468384789332"/>
    <n v="19094.737802739764"/>
    <n v="19865.599373521643"/>
    <n v="22056.923182446506"/>
    <n v="23153.075624930592"/>
    <n v="28699.438378408991"/>
    <n v="28716.433280083846"/>
    <n v="21467.323311668893"/>
    <n v="22147.074924789486"/>
    <n v="28062.285547086103"/>
    <n v="29901.142234941581"/>
    <n v="30320.299527542873"/>
    <n v="30473.477365560149"/>
    <n v="31719.828322455669"/>
    <n v="30935.922062012585"/>
    <n v="31273.794062643319"/>
    <n v="32630.184524556127"/>
    <n v="33093.529122656051"/>
    <n v="31525.886222237794"/>
    <n v="32630.452022218942"/>
    <n v="33977.576737510557"/>
    <n v="34382.789070681087"/>
    <n v="33003.14630543907"/>
    <n v="34045.665910109929"/>
    <n v="35897.495141348001"/>
    <n v="37122.764451071431"/>
    <n v="34399.34048351604"/>
    <n v="38630.435871688387"/>
    <n v="41958.796321683258"/>
    <n v="42844.755809343049"/>
  </r>
  <r>
    <s v="III KALIMANTAN"/>
    <x v="19"/>
    <x v="4"/>
    <n v="34464.610106764128"/>
    <n v="34977.310004504754"/>
    <n v="35622.058514292134"/>
    <n v="36057.581318222132"/>
    <n v="36068.795669727697"/>
    <n v="36081.711396500301"/>
    <n v="36109.545745631098"/>
    <n v="36172.630950191997"/>
    <n v="36526.363938008144"/>
    <n v="36752.254994217627"/>
    <n v="36593.323699117915"/>
    <n v="37097.815863735064"/>
    <n v="36977.955746250394"/>
    <n v="36892.129419535471"/>
    <n v="36933.381419354875"/>
    <n v="37462.825438342174"/>
    <n v="38013.133180538505"/>
    <n v="38026.723364524121"/>
    <n v="39372.516744186811"/>
    <n v="39171.082715629011"/>
    <n v="38812.988664675089"/>
    <n v="39249.416684502787"/>
    <n v="40691.053613241049"/>
    <n v="41554.78366693823"/>
    <n v="41747.174913727751"/>
    <n v="41821.540303008427"/>
    <n v="42171.78843985514"/>
    <n v="41692.184718867051"/>
    <n v="43173.999066572476"/>
    <n v="44245.223565751716"/>
    <n v="44427.462288235918"/>
    <n v="43304.372760465601"/>
    <n v="44537.092154690901"/>
    <n v="46100.723466113101"/>
    <n v="46260.4209541702"/>
    <n v="46367.565085104397"/>
    <n v="47608.443239516164"/>
    <n v="49028.3672894868"/>
    <n v="49620.384481451998"/>
    <n v="49946.573065585399"/>
    <n v="50162.530918455697"/>
    <n v="52321.423839670359"/>
    <n v="52413.526843562497"/>
    <n v="52539.652861398186"/>
  </r>
  <r>
    <s v="III KALIMANTAN"/>
    <x v="19"/>
    <x v="5"/>
    <n v="1954062.7822051474"/>
    <n v="1962053.991458535"/>
    <n v="1965386.4075783249"/>
    <n v="2123877.9092917242"/>
    <n v="2002751.270021464"/>
    <n v="2030280.0557565466"/>
    <n v="2107549.6044140002"/>
    <n v="2455063.1419797931"/>
    <n v="2256053.8834584532"/>
    <n v="2267799.8768577054"/>
    <n v="2407393.8192327106"/>
    <n v="2743077.8054521433"/>
    <n v="2582661.2973411875"/>
    <n v="2585411.3767256858"/>
    <n v="2645890.2136853072"/>
    <n v="2769057.190319668"/>
    <n v="2702350.9054973633"/>
    <n v="2997647.9380355855"/>
    <n v="2878101.6264697434"/>
    <n v="3143758.6233669766"/>
    <n v="3008995.7624094649"/>
    <n v="3008354.0762477508"/>
    <n v="3084100.1234610481"/>
    <n v="3716212.5149902171"/>
    <n v="3304332.7713163137"/>
    <n v="2944382.9662908702"/>
    <n v="3231890.7843489172"/>
    <n v="3673565.77153712"/>
    <n v="3311534.7382983272"/>
    <n v="3001204.1971173608"/>
    <n v="3719836.4008486364"/>
    <n v="4000651.82483949"/>
    <n v="3310453.2715400201"/>
    <n v="3095560.4268990401"/>
    <n v="3959621.2706685299"/>
    <n v="3939368.5275650602"/>
    <n v="3358411.3400171502"/>
    <n v="3131933.1284452202"/>
    <n v="3893895.8898462602"/>
    <n v="4025118.4486966417"/>
    <n v="3385488.6503775599"/>
    <n v="2914314.493685252"/>
    <n v="3563910.6102503301"/>
    <n v="3853479.8154648277"/>
  </r>
  <r>
    <s v="III KALIMANTAN"/>
    <x v="19"/>
    <x v="6"/>
    <n v="3115366.30335363"/>
    <n v="3134684.3996050414"/>
    <n v="3284837.3324881978"/>
    <n v="3324383.2205868121"/>
    <n v="3231707.7777142227"/>
    <n v="3464023.5289847036"/>
    <n v="3570209.4593596347"/>
    <n v="3608742.1490789829"/>
    <n v="3564940.2817743188"/>
    <n v="3772806.3985289191"/>
    <n v="3853083.4425713951"/>
    <n v="3241618.9923872901"/>
    <n v="3535096.1858715275"/>
    <n v="3760382.7321146457"/>
    <n v="4113484.7515229955"/>
    <n v="4053885.3840162745"/>
    <n v="3752071.794260147"/>
    <n v="3957059.4165330753"/>
    <n v="4283099.2378625842"/>
    <n v="4160771.5341330757"/>
    <n v="4006057.7038002443"/>
    <n v="4202084.8104773201"/>
    <n v="4502821.2513411827"/>
    <n v="4450372.2030378263"/>
    <n v="4265880.1112692747"/>
    <n v="4426292.5849639801"/>
    <n v="4597411.4753694031"/>
    <n v="4529714.8373163827"/>
    <n v="4466374.9010246694"/>
    <n v="4576095.8221733263"/>
    <n v="4695071.8405286931"/>
    <n v="4778891.9091467801"/>
    <n v="4594983.9190349868"/>
    <n v="4819198.39073373"/>
    <n v="4909995.1349532297"/>
    <n v="4977123.0970637817"/>
    <n v="4850627.6722836159"/>
    <n v="5084908.32333609"/>
    <n v="5184823.1919189095"/>
    <n v="5284179.6602970716"/>
    <n v="4946313.8058310999"/>
    <n v="4161379.4408611981"/>
    <n v="4589850.3426277544"/>
    <n v="4789526.6573481802"/>
  </r>
  <r>
    <s v="III KALIMANTAN"/>
    <x v="19"/>
    <x v="7"/>
    <n v="814067.88695351593"/>
    <n v="830503.34214237041"/>
    <n v="904233.7352459887"/>
    <n v="958483.3430241358"/>
    <n v="877418.76978526381"/>
    <n v="902732.23575847875"/>
    <n v="999741.91580407287"/>
    <n v="1014833.9227490532"/>
    <n v="939121.39579675009"/>
    <n v="963188.48337990767"/>
    <n v="1013563.7882251152"/>
    <n v="1057304.1990424444"/>
    <n v="991063.05250452738"/>
    <n v="1028847.430437282"/>
    <n v="1090269.2516410027"/>
    <n v="1124651.7170227638"/>
    <n v="1018301.3180623933"/>
    <n v="1086252.9580475516"/>
    <n v="1168397.4082685309"/>
    <n v="1208948.2076979498"/>
    <n v="1114272.2826335323"/>
    <n v="1170066.0602636614"/>
    <n v="1197098.9039348038"/>
    <n v="1235393.8172103274"/>
    <n v="1181533.4491918341"/>
    <n v="1240559.9449585292"/>
    <n v="1301413.6002351127"/>
    <n v="1280874.1938807312"/>
    <n v="1229934.8178618597"/>
    <n v="1319909.9682481377"/>
    <n v="1348837.5069913431"/>
    <n v="1356343.7469827381"/>
    <n v="1324357.2769784252"/>
    <n v="1433925.9380772556"/>
    <n v="1434412.9648299119"/>
    <n v="1454869.7807513899"/>
    <n v="1402966.4751838192"/>
    <n v="1482017.7612078411"/>
    <n v="1483463.569280229"/>
    <n v="1486375.4725063795"/>
    <n v="1439613.2572356206"/>
    <n v="1025204.8684357631"/>
    <n v="1122363.7161217455"/>
    <n v="1150783.5735528576"/>
  </r>
  <r>
    <s v="III KALIMANTAN"/>
    <x v="19"/>
    <x v="8"/>
    <n v="474570.56995693262"/>
    <n v="476062.58565458446"/>
    <n v="486626.31352302514"/>
    <n v="511497.20502662403"/>
    <n v="499127.71221854322"/>
    <n v="507917.21818253666"/>
    <n v="525084.96671382664"/>
    <n v="537996.37283139455"/>
    <n v="530329.35487219307"/>
    <n v="542319.90333768271"/>
    <n v="562042.89480661624"/>
    <n v="569107.52403163281"/>
    <n v="562998.4383247759"/>
    <n v="571753.26392417122"/>
    <n v="580583.54726388096"/>
    <n v="598017.67643643741"/>
    <n v="591104.08145612362"/>
    <n v="605994.00963778771"/>
    <n v="621935.4960605728"/>
    <n v="628684.36574521277"/>
    <n v="617440.2345511032"/>
    <n v="638074.18316916667"/>
    <n v="661353.15495626163"/>
    <n v="675260.46850909526"/>
    <n v="647700.17155607417"/>
    <n v="668206.60857040365"/>
    <n v="683965.82416320872"/>
    <n v="705632.95403570123"/>
    <n v="682313.58013501589"/>
    <n v="701168.86074681184"/>
    <n v="709004.92940142867"/>
    <n v="718978.61505980999"/>
    <n v="726507.96342504094"/>
    <n v="750641.50255277194"/>
    <n v="771929.58531419502"/>
    <n v="789978.39934755093"/>
    <n v="766609.05306344596"/>
    <n v="805697.96503759804"/>
    <n v="832661.13021232001"/>
    <n v="837605.00699617597"/>
    <n v="753371.13840230065"/>
    <n v="476478.97735123395"/>
    <n v="676427.97702747944"/>
    <n v="711663.24780823267"/>
  </r>
  <r>
    <s v="III KALIMANTAN"/>
    <x v="19"/>
    <x v="9"/>
    <n v="628182.85191947874"/>
    <n v="692207.0941850472"/>
    <n v="732988.74632997822"/>
    <n v="784373.05277689279"/>
    <n v="757050.14846498531"/>
    <n v="768590.51515523822"/>
    <n v="784525.53805493435"/>
    <n v="834184.93166415882"/>
    <n v="832286.40262497799"/>
    <n v="893386.53384687996"/>
    <n v="914359.78101644351"/>
    <n v="928528.25858372392"/>
    <n v="875122.66728396504"/>
    <n v="974597.86713191029"/>
    <n v="1000265.8791059694"/>
    <n v="1086754.1663932865"/>
    <n v="975549.92654625571"/>
    <n v="1097061.4748555869"/>
    <n v="1166656.0110270397"/>
    <n v="1170955.8409919911"/>
    <n v="1153185.0266414559"/>
    <n v="1189810.1373066618"/>
    <n v="1273892.0264057328"/>
    <n v="1287030.7633718615"/>
    <n v="1306101.1869561577"/>
    <n v="1333364.8645644642"/>
    <n v="1395404.1126213612"/>
    <n v="1373301.4878466199"/>
    <n v="1409525.24558351"/>
    <n v="1594555.5029036601"/>
    <n v="1665179.8301868599"/>
    <n v="1603170.13484918"/>
    <n v="1544930.6264864434"/>
    <n v="1661571.9775525399"/>
    <n v="1755803.1725605"/>
    <n v="1727009.8065908202"/>
    <n v="1728507.9471664887"/>
    <n v="1785144.5616464801"/>
    <n v="1804532.1795157001"/>
    <n v="1805315.2100170499"/>
    <n v="1891241.5704538922"/>
    <n v="1925788.4701656054"/>
    <n v="1979643.1133411888"/>
    <n v="1923010.1437797092"/>
  </r>
  <r>
    <s v="III KALIMANTAN"/>
    <x v="19"/>
    <x v="10"/>
    <n v="657448.80205206817"/>
    <n v="685557.6010409072"/>
    <n v="699469.68729840545"/>
    <n v="694987.4606616582"/>
    <n v="682217.18635442411"/>
    <n v="707886.86225665524"/>
    <n v="712299.10806662042"/>
    <n v="718147.74630088999"/>
    <n v="738573.25893470272"/>
    <n v="786259.08662554994"/>
    <n v="850548.44229883107"/>
    <n v="811954.89608616137"/>
    <n v="848323.75622952566"/>
    <n v="902173.25671994733"/>
    <n v="927709.89293317113"/>
    <n v="912689.68641426868"/>
    <n v="909276.8254804014"/>
    <n v="1009870.4416499977"/>
    <n v="961940.66890570091"/>
    <n v="972170.95776932221"/>
    <n v="981117.01693624421"/>
    <n v="1026039.144865234"/>
    <n v="1022026.1543428346"/>
    <n v="1031446.7756371506"/>
    <n v="1049234.616245586"/>
    <n v="1082476.4553245397"/>
    <n v="1135694.1467006877"/>
    <n v="1179486.2956791504"/>
    <n v="1113146.258952731"/>
    <n v="1140181.329650962"/>
    <n v="1149827.776536739"/>
    <n v="1367647.8005832306"/>
    <n v="1351277.5874171816"/>
    <n v="1384239.148545038"/>
    <n v="1218390.1725339931"/>
    <n v="1205506.7251180452"/>
    <n v="1207434.3246363879"/>
    <n v="1263900.0970116705"/>
    <n v="1276967.6848749975"/>
    <n v="1270028.3670848084"/>
    <n v="1271125.7451367264"/>
    <n v="1193244.6468550756"/>
    <n v="1265173.7033623334"/>
    <n v="1270478.7832637907"/>
  </r>
  <r>
    <s v="III KALIMANTAN"/>
    <x v="19"/>
    <x v="11"/>
    <n v="622551.03199899616"/>
    <n v="634234.92376642278"/>
    <n v="644133.82767246314"/>
    <n v="621656.68727519747"/>
    <n v="644551.8405612132"/>
    <n v="661789.70612419804"/>
    <n v="684330.85124759539"/>
    <n v="713175.9706674444"/>
    <n v="712350.27304975421"/>
    <n v="725386.3842833488"/>
    <n v="730119.63050496147"/>
    <n v="732711.56394093658"/>
    <n v="707928.83653557533"/>
    <n v="754886.69613271998"/>
    <n v="766856.0899558845"/>
    <n v="819892.894799534"/>
    <n v="742894.28728990594"/>
    <n v="809170.83191138355"/>
    <n v="822878.26461256261"/>
    <n v="861860.56340347219"/>
    <n v="815888.01653863804"/>
    <n v="831943.90201124537"/>
    <n v="849429.32996531366"/>
    <n v="853643.29184545483"/>
    <n v="844735.97411605157"/>
    <n v="849233.01398367668"/>
    <n v="863573.89928157511"/>
    <n v="872022.99369352474"/>
    <n v="863009.03317940503"/>
    <n v="865375.78548661701"/>
    <n v="883265.24227619998"/>
    <n v="914020.73769731203"/>
    <n v="883998.30579751602"/>
    <n v="891431.85360508598"/>
    <n v="925262.07304801"/>
    <n v="970042.41749913897"/>
    <n v="926020.65560106095"/>
    <n v="930988.38319247204"/>
    <n v="964812.44079810695"/>
    <n v="958788.06138318975"/>
    <n v="971051.95474287111"/>
    <n v="924114.7277041612"/>
    <n v="971579.63057097758"/>
    <n v="957353.9433055477"/>
  </r>
  <r>
    <s v="III KALIMANTAN"/>
    <x v="19"/>
    <x v="12"/>
    <n v="88772.663063154439"/>
    <n v="95219.559503798504"/>
    <n v="97391.353064501978"/>
    <n v="109827.43127092211"/>
    <n v="100344.86616247171"/>
    <n v="101526.14875070569"/>
    <n v="105311.80748468648"/>
    <n v="112088.70727712664"/>
    <n v="105865.93887135615"/>
    <n v="112656.53862838956"/>
    <n v="114689.01185766702"/>
    <n v="119884.44481274349"/>
    <n v="113056.27493150266"/>
    <n v="123325.44544335741"/>
    <n v="120310.44641545271"/>
    <n v="130262.54824592262"/>
    <n v="120626.01200682417"/>
    <n v="131680.9426766606"/>
    <n v="128799.33591713407"/>
    <n v="134802.8899655827"/>
    <n v="131840.05809973838"/>
    <n v="137603.13630537962"/>
    <n v="140901.93896281961"/>
    <n v="142238.26025377115"/>
    <n v="138714.4287327682"/>
    <n v="141478.96473338403"/>
    <n v="145333.22215488067"/>
    <n v="144352.44495279147"/>
    <n v="141544.25829810774"/>
    <n v="143571.73158374056"/>
    <n v="145424.56485261099"/>
    <n v="146600.38823811599"/>
    <n v="149242.40578448799"/>
    <n v="149142.92340679001"/>
    <n v="150047.365790449"/>
    <n v="152111.53275543399"/>
    <n v="156277.287022006"/>
    <n v="156759.85810539499"/>
    <n v="161134.32108067599"/>
    <n v="156008.1823177083"/>
    <n v="153139.90099615391"/>
    <n v="147128.02889794405"/>
    <n v="151919.081019212"/>
    <n v="149918.6257522591"/>
  </r>
  <r>
    <s v="III KALIMANTAN"/>
    <x v="19"/>
    <x v="13"/>
    <n v="956480.8990376927"/>
    <n v="1218132.7238011905"/>
    <n v="1261522.2203443244"/>
    <n v="1329639.1338113798"/>
    <n v="854088.34573563281"/>
    <n v="1074959.676715309"/>
    <n v="1220983.6691574696"/>
    <n v="1296843.9047081494"/>
    <n v="1011032.6003434224"/>
    <n v="1216347.340866429"/>
    <n v="1238914.050070477"/>
    <n v="1301432.0442341201"/>
    <n v="967050.55747558083"/>
    <n v="1188250.2470192232"/>
    <n v="1256329.2177618551"/>
    <n v="1371150.6777118891"/>
    <n v="1041447.4734502605"/>
    <n v="1194803.0620999283"/>
    <n v="1345547.1775275315"/>
    <n v="1478119.1037426256"/>
    <n v="1193784.74918436"/>
    <n v="1282153.6990695319"/>
    <n v="1436873.62626649"/>
    <n v="1510521.7741888375"/>
    <n v="1308177.0549963892"/>
    <n v="1521105.8318641183"/>
    <n v="1446934.7443213265"/>
    <n v="1546670.8915221277"/>
    <n v="1366996.3670177599"/>
    <n v="1540244.3840591307"/>
    <n v="1544712.168446213"/>
    <n v="1648782.5841380099"/>
    <n v="1461312.8907977301"/>
    <n v="1580169.78803066"/>
    <n v="1655967.9617702099"/>
    <n v="1752661.0643259501"/>
    <n v="1569230.3821198002"/>
    <n v="1693643.2476613901"/>
    <n v="1743391.65317453"/>
    <n v="1821878.30531263"/>
    <n v="1655427.8673671"/>
    <n v="1830049.0690550101"/>
    <n v="1726347.16628814"/>
    <n v="1713264.3742292207"/>
  </r>
  <r>
    <s v="III KALIMANTAN"/>
    <x v="19"/>
    <x v="14"/>
    <n v="714523.54301603534"/>
    <n v="935318.07071397849"/>
    <n v="993543.27302644553"/>
    <n v="1052353.3741314833"/>
    <n v="808919.61048256955"/>
    <n v="963139.2841645485"/>
    <n v="1093493.3443700843"/>
    <n v="1118210.4047149825"/>
    <n v="850506.47111862828"/>
    <n v="1054041.4162401031"/>
    <n v="1083549.4607738142"/>
    <n v="1189704.7025958148"/>
    <n v="885541.49573558266"/>
    <n v="1069292.76251971"/>
    <n v="1127356.0019872691"/>
    <n v="1341457.4594156116"/>
    <n v="884301.50516484876"/>
    <n v="1091906.5050104114"/>
    <n v="1210689.9861223742"/>
    <n v="1477402.6305285266"/>
    <n v="968197.07985610748"/>
    <n v="1140316.097367425"/>
    <n v="1252728.6976245334"/>
    <n v="1448835.2125991273"/>
    <n v="1033517.6558228546"/>
    <n v="1175213.6228941868"/>
    <n v="1259492.2869129675"/>
    <n v="1422389.5503171701"/>
    <n v="1079382.040898575"/>
    <n v="1187273.8309229"/>
    <n v="1284646.12034447"/>
    <n v="1409829.59302793"/>
    <n v="1149941.43673623"/>
    <n v="1243825.0120637601"/>
    <n v="1326209.3888735699"/>
    <n v="1410125.8253147099"/>
    <n v="1218042.2617558599"/>
    <n v="1331147.88738619"/>
    <n v="1364264.8928173799"/>
    <n v="1417940.7405436251"/>
    <n v="1198015.05462209"/>
    <n v="1180823.0171683019"/>
    <n v="1274654.3596706728"/>
    <n v="1226878.1334978635"/>
  </r>
  <r>
    <s v="III KALIMANTAN"/>
    <x v="19"/>
    <x v="15"/>
    <n v="310847.05545383441"/>
    <n v="330077.22766963782"/>
    <n v="341632.6537176274"/>
    <n v="356836.83864725084"/>
    <n v="348923.11120713339"/>
    <n v="345808.18430380768"/>
    <n v="350339.2156411506"/>
    <n v="345607.38802250964"/>
    <n v="353380.14760434953"/>
    <n v="367003.39646797767"/>
    <n v="372012.74243631947"/>
    <n v="375022.80630952411"/>
    <n v="357459.00520483166"/>
    <n v="344705.98402997403"/>
    <n v="382998.90864107304"/>
    <n v="408646.92101535964"/>
    <n v="381917.28394385683"/>
    <n v="362111.0531540853"/>
    <n v="393884.18691624707"/>
    <n v="421999.76622847188"/>
    <n v="394374.5209019818"/>
    <n v="388928.48462871526"/>
    <n v="409959.32319989405"/>
    <n v="433893.18894719315"/>
    <n v="409185.29092900181"/>
    <n v="408585.295113086"/>
    <n v="414009.30139954592"/>
    <n v="440317.20919310366"/>
    <n v="428269.59209556686"/>
    <n v="429252.11332540901"/>
    <n v="430618.55266860174"/>
    <n v="449071.25859336398"/>
    <n v="443118.25379614398"/>
    <n v="465652.12477669498"/>
    <n v="472201.56994453399"/>
    <n v="473091.32623349299"/>
    <n v="478956.685697056"/>
    <n v="485895.22834380198"/>
    <n v="525513.18777575297"/>
    <n v="495242.9409178627"/>
    <n v="520739.20915815647"/>
    <n v="548666.04537611699"/>
    <n v="629303.34625815309"/>
    <n v="819286.31350854191"/>
  </r>
  <r>
    <s v="III KALIMANTAN"/>
    <x v="19"/>
    <x v="16"/>
    <n v="245898.52883000349"/>
    <n v="256256.52820971259"/>
    <n v="262880.80593801179"/>
    <n v="275166.36553807842"/>
    <n v="270961.69968525844"/>
    <n v="264344.1904492887"/>
    <n v="265101.2718436431"/>
    <n v="258430.61134815976"/>
    <n v="268496.4820747223"/>
    <n v="269635.15906618367"/>
    <n v="270800.59322318248"/>
    <n v="268541.08377280517"/>
    <n v="268347.0563052682"/>
    <n v="268205.23479691852"/>
    <n v="275194.83472096338"/>
    <n v="282667.59668696532"/>
    <n v="282861.57257481461"/>
    <n v="279165.15727047122"/>
    <n v="297541.25290684798"/>
    <n v="294331.42297349579"/>
    <n v="285656.160306409"/>
    <n v="286933.38368052948"/>
    <n v="306871.8987590461"/>
    <n v="318779.33949471259"/>
    <n v="309755.81648335606"/>
    <n v="305516.82701620361"/>
    <n v="312022.57931050524"/>
    <n v="319961.51467478723"/>
    <n v="326520.76729916647"/>
    <n v="329843.31007183134"/>
    <n v="330822.81733187719"/>
    <n v="337978.079173723"/>
    <n v="331472.249957691"/>
    <n v="354744.60299254698"/>
    <n v="355106.68720698298"/>
    <n v="355819.15875365603"/>
    <n v="358360.75728445599"/>
    <n v="380824.64710654703"/>
    <n v="386319.06039947597"/>
    <n v="387096.40771919448"/>
    <n v="357132.37833805301"/>
    <n v="301286.34687375807"/>
    <n v="308158.97255487135"/>
    <n v="334094.56766047596"/>
  </r>
  <r>
    <s v="III KALIMANTAN"/>
    <x v="19"/>
    <x v="17"/>
    <n v="20760144.393336087"/>
    <n v="20727252.48261261"/>
    <n v="21784975.399485141"/>
    <n v="22793482.586804532"/>
    <n v="20957795.944290757"/>
    <n v="21698550.505919714"/>
    <n v="23412040.132482935"/>
    <n v="24729204.34909353"/>
    <n v="22664469.784488499"/>
    <n v="23317714.699455984"/>
    <n v="25069872.839290943"/>
    <n v="25109871.068237707"/>
    <n v="24359410.22503227"/>
    <n v="24783694.544794142"/>
    <n v="25943700.405137796"/>
    <n v="26893534.18588518"/>
    <n v="25783907.348980378"/>
    <n v="26176537.771937892"/>
    <n v="27116617.326132078"/>
    <n v="28037900.490120303"/>
    <n v="27417119.35154948"/>
    <n v="27245082.405200273"/>
    <n v="28371927.07505317"/>
    <n v="29312626.353844967"/>
    <n v="29146719.046423689"/>
    <n v="28451529.814423971"/>
    <n v="30140490.90382044"/>
    <n v="30444532.795985881"/>
    <n v="30583511.177469216"/>
    <n v="29783223.792381536"/>
    <n v="31701804.468161739"/>
    <n v="32220632.72039479"/>
    <n v="32115329.107999697"/>
    <n v="31371599.135528035"/>
    <n v="33285869.43136178"/>
    <n v="33823522.869461574"/>
    <n v="33752179.279999875"/>
    <n v="33004610.757395886"/>
    <n v="34995844.546233982"/>
    <n v="35490453.57097508"/>
    <n v="34700656.816135354"/>
    <n v="31852627.684129916"/>
    <n v="33486184.179947358"/>
    <n v="34703912.387884744"/>
  </r>
  <r>
    <s v="III KALIMANTAN"/>
    <x v="20"/>
    <x v="0"/>
    <n v="3663359.1147911353"/>
    <n v="3439319.3294096943"/>
    <n v="3564443.2048542826"/>
    <n v="3268234.380944889"/>
    <n v="3645497.5312275793"/>
    <n v="3411184.4740827372"/>
    <n v="3793143.1122681443"/>
    <n v="3315580.1021562172"/>
    <n v="3715745.9682339337"/>
    <n v="3568719.3369583106"/>
    <n v="3992674.7338243797"/>
    <n v="3259437.3732843827"/>
    <n v="3753402.9265612848"/>
    <n v="3681814.6399349519"/>
    <n v="4024201.2483554808"/>
    <n v="3568958.6477051424"/>
    <n v="4030908.1732925633"/>
    <n v="3961511.8746109069"/>
    <n v="4190880.7136017988"/>
    <n v="3896871.6945040599"/>
    <n v="4266869.9919777885"/>
    <n v="4266399.654066599"/>
    <n v="4407376.4162805649"/>
    <n v="4091231.1561438194"/>
    <n v="4318426.4823767925"/>
    <n v="4262404.3678610912"/>
    <n v="4626106.3069708589"/>
    <n v="4479478.7260818891"/>
    <n v="4651668.9239065191"/>
    <n v="4395231.129579124"/>
    <n v="4680515.9657516051"/>
    <n v="4786590.0031765737"/>
    <n v="4855898.0065595377"/>
    <n v="4835443.8069309508"/>
    <n v="5046023.7281717965"/>
    <n v="5087217.0097114444"/>
    <n v="5117252.0703775324"/>
    <n v="5140758.1019787313"/>
    <n v="5539588.1019787313"/>
    <n v="5408030.7022518935"/>
    <n v="5175660.1072518937"/>
    <n v="5309020.7697181292"/>
    <n v="5485063.9792799791"/>
    <n v="5257676.2479860587"/>
  </r>
  <r>
    <s v="III KALIMANTAN"/>
    <x v="20"/>
    <x v="1"/>
    <n v="2066504.8097827095"/>
    <n v="2013434.1007035088"/>
    <n v="2114870.3238673448"/>
    <n v="2221878.2156464378"/>
    <n v="2602638.042482425"/>
    <n v="2536793.1804858577"/>
    <n v="2384933.1176357907"/>
    <n v="2433867.1188466628"/>
    <n v="2789108.2953883531"/>
    <n v="2801512.6753927204"/>
    <n v="2663320.1848222804"/>
    <n v="2806679.6729242192"/>
    <n v="3067085.8564042845"/>
    <n v="3141366.284577582"/>
    <n v="3251903.106295899"/>
    <n v="3358658.7509027994"/>
    <n v="3108676.779216595"/>
    <n v="3124341.5957030691"/>
    <n v="3084230.8564646612"/>
    <n v="3104222.4240146144"/>
    <n v="3444559.9411763991"/>
    <n v="3083869.5010416633"/>
    <n v="3063763.1692924635"/>
    <n v="3062371.9159027603"/>
    <n v="3449253.9339459497"/>
    <n v="3464104.0863551642"/>
    <n v="3299132.7706114673"/>
    <n v="3403790.0821555387"/>
    <n v="4022703.4871168733"/>
    <n v="3587736.2356335199"/>
    <n v="3596409.0425101151"/>
    <n v="3589770.6454417738"/>
    <n v="4001812.801201887"/>
    <n v="3570277.2134080138"/>
    <n v="3559300.1569600492"/>
    <n v="3622733.4354994525"/>
    <n v="4248796.7819825923"/>
    <n v="4147353.2687532622"/>
    <n v="3367625.2687532622"/>
    <n v="3848636.3872644659"/>
    <n v="4816992.8582644667"/>
    <n v="3656291.7006081482"/>
    <n v="2922674.9845781424"/>
    <n v="2709703.687920731"/>
  </r>
  <r>
    <s v="III KALIMANTAN"/>
    <x v="20"/>
    <x v="2"/>
    <n v="2167587.190571323"/>
    <n v="2177262.2049106527"/>
    <n v="2225368.2936810493"/>
    <n v="2114194.0708369748"/>
    <n v="2064322.5107485345"/>
    <n v="2187651.1172444564"/>
    <n v="2323010.4373294646"/>
    <n v="2239658.4246775447"/>
    <n v="2215892.5308739101"/>
    <n v="2292217.5975356968"/>
    <n v="2384157.0409961641"/>
    <n v="2397612.2731591836"/>
    <n v="2420939.1902899453"/>
    <n v="2437844.9012862379"/>
    <n v="2539098.8317877906"/>
    <n v="2613944.4653770775"/>
    <n v="2695130.1399029121"/>
    <n v="2734645.7554625268"/>
    <n v="2886437.58295597"/>
    <n v="2927791.965940088"/>
    <n v="2894857.1933837696"/>
    <n v="2987334.0451827468"/>
    <n v="3008115.7911340562"/>
    <n v="3086102.2997854236"/>
    <n v="3071410.4588474571"/>
    <n v="3093901.280845759"/>
    <n v="3298696.159064339"/>
    <n v="3404850.9515937455"/>
    <n v="3448141.2206518687"/>
    <n v="3469959.4110356788"/>
    <n v="3527731.3119889926"/>
    <n v="3574935.840520957"/>
    <n v="3631496.2321780496"/>
    <n v="3694260.1916349558"/>
    <n v="3813325.1097865333"/>
    <n v="3597741.4226530772"/>
    <n v="3638120.706999226"/>
    <n v="3642049.5563374339"/>
    <n v="4049653.5563374339"/>
    <n v="4034399.5752537604"/>
    <n v="3664062.1395634767"/>
    <n v="3772522.2837241744"/>
    <n v="3632261.9482903406"/>
    <n v="4258832.4560440173"/>
  </r>
  <r>
    <s v="III KALIMANTAN"/>
    <x v="20"/>
    <x v="3"/>
    <n v="6872.2129353439514"/>
    <n v="7286.3727698785651"/>
    <n v="7392.2915378211155"/>
    <n v="7672.5386513491176"/>
    <n v="7728.1885852265477"/>
    <n v="8026.7612346411588"/>
    <n v="8261.8364462165046"/>
    <n v="8194.0686460838479"/>
    <n v="8206.3823246615411"/>
    <n v="8807.307814307349"/>
    <n v="9303.6971384215303"/>
    <n v="9457.9028532776101"/>
    <n v="9509.0555827536882"/>
    <n v="9540.4415271110411"/>
    <n v="9453.5127811772672"/>
    <n v="9827.6021892207009"/>
    <n v="9823.5846730806043"/>
    <n v="10911.791767717365"/>
    <n v="10984.08948374522"/>
    <n v="15679.475353171045"/>
    <n v="15818.032482308894"/>
    <n v="15880.666948737222"/>
    <n v="14961.151513675541"/>
    <n v="15264.364710917491"/>
    <n v="16491.947768467198"/>
    <n v="17085.677697288804"/>
    <n v="17161.342707050626"/>
    <n v="17588.393966266143"/>
    <n v="17247.005851421105"/>
    <n v="17719.233435077116"/>
    <n v="18422.643078062334"/>
    <n v="18917.230524308612"/>
    <n v="18966.997826489584"/>
    <n v="19447.365328823707"/>
    <n v="20100.198605556572"/>
    <n v="20303.692314989468"/>
    <n v="20783.3111935954"/>
    <n v="21275.624116604562"/>
    <n v="21623.944053050502"/>
    <n v="22626.651271068768"/>
    <n v="24419.906961350171"/>
    <n v="25175.531774381594"/>
    <n v="26826.740671108426"/>
    <n v="26135.566105938822"/>
  </r>
  <r>
    <s v="III KALIMANTAN"/>
    <x v="20"/>
    <x v="4"/>
    <n v="12688.332228371133"/>
    <n v="12568.957293337455"/>
    <n v="12760.722045884973"/>
    <n v="13045.578432406439"/>
    <n v="13121.579769059374"/>
    <n v="13237.282897269095"/>
    <n v="13908.908460855446"/>
    <n v="14071.548872816085"/>
    <n v="13833.52525596186"/>
    <n v="14193.405394190113"/>
    <n v="14563.16152570846"/>
    <n v="14651.569405128363"/>
    <n v="14636.800088090835"/>
    <n v="14831.603714547446"/>
    <n v="15369.499076711742"/>
    <n v="15492.57105515659"/>
    <n v="15433.473358910171"/>
    <n v="15727.43642657797"/>
    <n v="15634.759743490435"/>
    <n v="16233.342836547299"/>
    <n v="16050.822595515681"/>
    <n v="16525.523295029263"/>
    <n v="16205.937529636552"/>
    <n v="16816.905758200312"/>
    <n v="17099.394154071128"/>
    <n v="17196.84141239016"/>
    <n v="17346.342809326095"/>
    <n v="16808.72789639328"/>
    <n v="17086.300305421009"/>
    <n v="17011.974337317319"/>
    <n v="17123.304238133223"/>
    <n v="17413.136132259231"/>
    <n v="18131.046700215033"/>
    <n v="18160.871953063728"/>
    <n v="19059.579422840761"/>
    <n v="19155.891671887843"/>
    <n v="19187.691202124952"/>
    <n v="19466.820280587694"/>
    <n v="19713.820280587694"/>
    <n v="20683.825181309716"/>
    <n v="20767.135181309717"/>
    <n v="20925.298769520956"/>
    <n v="21142.963089001201"/>
    <n v="21190.193145661753"/>
  </r>
  <r>
    <s v="III KALIMANTAN"/>
    <x v="20"/>
    <x v="5"/>
    <n v="1119979.2717727241"/>
    <n v="1152254.9365374469"/>
    <n v="1217388.596863749"/>
    <n v="1331731.0948260794"/>
    <n v="1200724.5110340065"/>
    <n v="1219293.6863708724"/>
    <n v="1294269.5774575057"/>
    <n v="1360151.5551376152"/>
    <n v="1294586.5893925875"/>
    <n v="1322175.3241317084"/>
    <n v="1413199.9232319922"/>
    <n v="1438720.0132437123"/>
    <n v="1326500.2052000239"/>
    <n v="1347761.5826858962"/>
    <n v="1487571.2256952131"/>
    <n v="1505300.4644592144"/>
    <n v="1502290.6532217441"/>
    <n v="1518481.9462164815"/>
    <n v="1582512.8363788978"/>
    <n v="1649392.7945792517"/>
    <n v="1630402.7591441534"/>
    <n v="1671708.4886548221"/>
    <n v="1784096.1625696197"/>
    <n v="1832286.0592134483"/>
    <n v="1753714.7999598966"/>
    <n v="1806707.1687554712"/>
    <n v="1926688.8098006027"/>
    <n v="1972411.8003614401"/>
    <n v="1801691.2490602327"/>
    <n v="1896568.5021818276"/>
    <n v="2023033.7049255872"/>
    <n v="2141734.174952026"/>
    <n v="1965388.3234513225"/>
    <n v="1829151.5835770422"/>
    <n v="2023023.0753647436"/>
    <n v="2177325.2663826011"/>
    <n v="2100633.660667642"/>
    <n v="2010882.0923811032"/>
    <n v="2212139.092381103"/>
    <n v="2225691.5105587183"/>
    <n v="1883536.608075608"/>
    <n v="1688065.2382039509"/>
    <n v="1945684.2751261878"/>
    <n v="2081156.5721566165"/>
  </r>
  <r>
    <s v="III KALIMANTAN"/>
    <x v="20"/>
    <x v="6"/>
    <n v="1579737.7745950597"/>
    <n v="1524600.2861848043"/>
    <n v="1581370.8894746192"/>
    <n v="1514114.5797455125"/>
    <n v="1602713.8394316742"/>
    <n v="1577010.4009104955"/>
    <n v="1686405.7109607148"/>
    <n v="1712105.9986970932"/>
    <n v="1764483.4954453481"/>
    <n v="1748502.5016940548"/>
    <n v="1802168.0749903936"/>
    <n v="1788813.9478702638"/>
    <n v="1805320.5453872436"/>
    <n v="1823692.6395312131"/>
    <n v="1874216.9582308817"/>
    <n v="1901506.3770026693"/>
    <n v="1915228.2671883921"/>
    <n v="1980589.149957601"/>
    <n v="2025855.1821537395"/>
    <n v="2057050.4924948174"/>
    <n v="2075743.1998950841"/>
    <n v="2174391.437848344"/>
    <n v="2218564.94963161"/>
    <n v="2243825.2356813652"/>
    <n v="2264458.7997060665"/>
    <n v="2305798.3864576011"/>
    <n v="2358351.711619996"/>
    <n v="2419201.9276175383"/>
    <n v="2466217.9841583716"/>
    <n v="2508219.4435054944"/>
    <n v="2541454.6247506016"/>
    <n v="2592459.247681885"/>
    <n v="2658453.8255992369"/>
    <n v="2745148.9292347692"/>
    <n v="2901910.1019514832"/>
    <n v="2935574.5203659846"/>
    <n v="2938990.4498824235"/>
    <n v="2962788.0593501311"/>
    <n v="3013054.0593501311"/>
    <n v="3026650.3730219654"/>
    <n v="3036154.7130219657"/>
    <n v="2893584.0940852165"/>
    <n v="2945791.2087360541"/>
    <n v="2947430.8736283351"/>
  </r>
  <r>
    <s v="III KALIMANTAN"/>
    <x v="20"/>
    <x v="7"/>
    <n v="859516.49750337179"/>
    <n v="845765.35352361191"/>
    <n v="892762.96371059294"/>
    <n v="827799.77526242321"/>
    <n v="866942.02528363653"/>
    <n v="862936.55804831174"/>
    <n v="910559.10103977204"/>
    <n v="915439.5456282798"/>
    <n v="912162.87676104053"/>
    <n v="903273.68707116833"/>
    <n v="933392.66746159422"/>
    <n v="956199.06870619662"/>
    <n v="966043.96045109921"/>
    <n v="1002062.9525728384"/>
    <n v="1057942.2239016281"/>
    <n v="1104844.4830744346"/>
    <n v="999724.96031868237"/>
    <n v="1044809.1604552183"/>
    <n v="1075181.8465465601"/>
    <n v="1104187.1051532207"/>
    <n v="1133101.7267331341"/>
    <n v="1162264.8487898265"/>
    <n v="1235001.2385775018"/>
    <n v="1204771.6005614104"/>
    <n v="1218714.3146295887"/>
    <n v="1279417.2550900115"/>
    <n v="1312747.7734505848"/>
    <n v="1358402.9775548931"/>
    <n v="1419336.178086333"/>
    <n v="1422668.1801781591"/>
    <n v="1510673.0171617242"/>
    <n v="1237745.039050637"/>
    <n v="1436455.9032045861"/>
    <n v="1498508.644787214"/>
    <n v="1550060.7590911319"/>
    <n v="1566147.7638585805"/>
    <n v="1578401.7679227854"/>
    <n v="1638728.7247594227"/>
    <n v="1645671.7247594227"/>
    <n v="1659873.3163371163"/>
    <n v="1598800.8563371161"/>
    <n v="1501848.7386915062"/>
    <n v="1535240.2267465601"/>
    <n v="1671727.8467455923"/>
  </r>
  <r>
    <s v="III KALIMANTAN"/>
    <x v="20"/>
    <x v="8"/>
    <n v="213956.44878717838"/>
    <n v="218784.75262395854"/>
    <n v="220400.50340351567"/>
    <n v="227738.31518534746"/>
    <n v="228735.8488713305"/>
    <n v="239439.53871366975"/>
    <n v="246611.41795592254"/>
    <n v="253703.10445907718"/>
    <n v="256366.16854698458"/>
    <n v="260588.64654227684"/>
    <n v="264144.51458070171"/>
    <n v="280567.13033003686"/>
    <n v="270506.75568110443"/>
    <n v="278911.30165268102"/>
    <n v="280594.09164007654"/>
    <n v="295382.09102613805"/>
    <n v="292791.00820671703"/>
    <n v="302789.96915090794"/>
    <n v="304592.08587517717"/>
    <n v="317609.92382273654"/>
    <n v="315918.9827719318"/>
    <n v="329089.84587537707"/>
    <n v="334264.22551726433"/>
    <n v="342212.3386352064"/>
    <n v="342497.27510768187"/>
    <n v="353704.17963761999"/>
    <n v="361524.43605776638"/>
    <n v="367603.20590075885"/>
    <n v="367289.05361574504"/>
    <n v="373862.8666714417"/>
    <n v="377682.07226162846"/>
    <n v="385147.0189698438"/>
    <n v="388036.64599978121"/>
    <n v="395744.00866539404"/>
    <n v="411100.62441093056"/>
    <n v="413786.86705264839"/>
    <n v="417312.66249892814"/>
    <n v="424536.49675260275"/>
    <n v="431519.49675260275"/>
    <n v="434979.29413211544"/>
    <n v="431490.96413211548"/>
    <n v="377775.07079815003"/>
    <n v="403746.55513218773"/>
    <n v="422303.77222846367"/>
  </r>
  <r>
    <s v="III KALIMANTAN"/>
    <x v="20"/>
    <x v="9"/>
    <n v="148580.89085962065"/>
    <n v="147943.79536809315"/>
    <n v="150159.37730935018"/>
    <n v="152387.41646293606"/>
    <n v="158187.37230282938"/>
    <n v="159028.07169171711"/>
    <n v="167740.12930982001"/>
    <n v="173931.01669563336"/>
    <n v="172846.80305729693"/>
    <n v="177998.52125464304"/>
    <n v="185229.49541819174"/>
    <n v="187147.85026986836"/>
    <n v="191285.10508822007"/>
    <n v="195320.04654173588"/>
    <n v="201434.50149506395"/>
    <n v="206814.97687498023"/>
    <n v="210918.62933956043"/>
    <n v="219238.8152269781"/>
    <n v="226122.91402510519"/>
    <n v="234602.52330104669"/>
    <n v="226362.10967009744"/>
    <n v="232562.18189489885"/>
    <n v="236420.71554301004"/>
    <n v="242229.57252390179"/>
    <n v="240735.7185271896"/>
    <n v="245232.35420939705"/>
    <n v="252311.11111471301"/>
    <n v="257744.07208330286"/>
    <n v="258421.94227739164"/>
    <n v="262897.62425764278"/>
    <n v="267467.58032876404"/>
    <n v="271630.73056860297"/>
    <n v="276545.75080932671"/>
    <n v="281114.38743916672"/>
    <n v="293510.55900726171"/>
    <n v="296756.87984778505"/>
    <n v="299309.83509209391"/>
    <n v="299840.86830347119"/>
    <n v="300235.86830347119"/>
    <n v="307536.23891069624"/>
    <n v="299413.56891069625"/>
    <n v="312206.06833488517"/>
    <n v="323078.66585079691"/>
    <n v="395203.70850652643"/>
  </r>
  <r>
    <s v="III KALIMANTAN"/>
    <x v="20"/>
    <x v="10"/>
    <n v="331017.13910441799"/>
    <n v="346686.01838084712"/>
    <n v="340508.85115978692"/>
    <n v="416071.73229202995"/>
    <n v="465368.70575321076"/>
    <n v="464423.70815354201"/>
    <n v="457429.35249901313"/>
    <n v="480010.25601449545"/>
    <n v="513683.27013778436"/>
    <n v="500108.93387251813"/>
    <n v="548230.81380426348"/>
    <n v="557577.26538906281"/>
    <n v="543611.65666852484"/>
    <n v="578440.41814930749"/>
    <n v="588701.4933181518"/>
    <n v="585182.28481156891"/>
    <n v="613720.69112227659"/>
    <n v="612641.43317156797"/>
    <n v="598520.69088707317"/>
    <n v="613858.65966139606"/>
    <n v="621218.60183556855"/>
    <n v="612976.03928807576"/>
    <n v="631695.23042409879"/>
    <n v="625999.60143986007"/>
    <n v="647451.51451917808"/>
    <n v="664783.85602783575"/>
    <n v="662258.2582668144"/>
    <n v="698651.98000161571"/>
    <n v="702652.84505311912"/>
    <n v="725401.86506229918"/>
    <n v="732567.92903454567"/>
    <n v="749570.70118165831"/>
    <n v="745822.26326751721"/>
    <n v="748366.55268415727"/>
    <n v="733049.32604581385"/>
    <n v="745052.29778248025"/>
    <n v="771300.84925959341"/>
    <n v="760418.89980561123"/>
    <n v="797548.33200278843"/>
    <n v="823751.80122985377"/>
    <n v="847242.16371296637"/>
    <n v="840480.0893710868"/>
    <n v="883297.04778677924"/>
    <n v="892856.918650651"/>
  </r>
  <r>
    <s v="III KALIMANTAN"/>
    <x v="20"/>
    <x v="11"/>
    <n v="264402.11933807685"/>
    <n v="266230.74839377921"/>
    <n v="267429.33416549762"/>
    <n v="271724.92810264608"/>
    <n v="282055.18383451522"/>
    <n v="289364.67994421767"/>
    <n v="303580.41994431615"/>
    <n v="313230.39627695078"/>
    <n v="318210.82955623814"/>
    <n v="317717.75137141772"/>
    <n v="325313.69374165946"/>
    <n v="324564.30533068487"/>
    <n v="331432.82832517492"/>
    <n v="341981.37771173107"/>
    <n v="348018.34394262295"/>
    <n v="354230.92002047115"/>
    <n v="356301.4002209247"/>
    <n v="363245.21284566104"/>
    <n v="373354.12310507515"/>
    <n v="380558.27948461979"/>
    <n v="383901.44562977063"/>
    <n v="385853.36354221671"/>
    <n v="398826.23968394904"/>
    <n v="403521.78593666753"/>
    <n v="406124.25221471704"/>
    <n v="409271.21155144932"/>
    <n v="416869.94152231124"/>
    <n v="424028.42350366904"/>
    <n v="414238.50578502635"/>
    <n v="427101.35092759895"/>
    <n v="433365.78414415126"/>
    <n v="451871.59885278257"/>
    <n v="442515.72262581729"/>
    <n v="452914.77978803159"/>
    <n v="482877.35220751102"/>
    <n v="496545.67885627539"/>
    <n v="478480.06379772228"/>
    <n v="478868.83493213449"/>
    <n v="494624.83493213449"/>
    <n v="504943.94046132185"/>
    <n v="490830.21046132187"/>
    <n v="448735.58980949037"/>
    <n v="494332.74679878197"/>
    <n v="535046.20851653535"/>
  </r>
  <r>
    <s v="III KALIMANTAN"/>
    <x v="20"/>
    <x v="12"/>
    <n v="5020.3263182500195"/>
    <n v="5132.4146286306286"/>
    <n v="5176.843214048733"/>
    <n v="5279.6458390706202"/>
    <n v="5544.6400720223437"/>
    <n v="5595.3208422098705"/>
    <n v="5807.4441269763893"/>
    <n v="5757.2049587913998"/>
    <n v="5842.9308960634808"/>
    <n v="5911.4070502860231"/>
    <n v="6079.955918527512"/>
    <n v="6036.8061351229817"/>
    <n v="6217.1372846519316"/>
    <n v="6387.1714945826843"/>
    <n v="6503.7076209922425"/>
    <n v="6615.343599773144"/>
    <n v="6552.8219809226784"/>
    <n v="6627.249526277692"/>
    <n v="6815.6476179940773"/>
    <n v="6895.1347197349914"/>
    <n v="7045.3043236205667"/>
    <n v="7199.31898747589"/>
    <n v="7352.6136314379028"/>
    <n v="7404.5991485878212"/>
    <n v="7531.4128720045192"/>
    <n v="7576.1340681027496"/>
    <n v="7697.3320248497203"/>
    <n v="7945.9966139391345"/>
    <n v="7930.9974705270879"/>
    <n v="8043.2285668081595"/>
    <n v="8154.7693832186087"/>
    <n v="8299.1311211592765"/>
    <n v="8392.2297515456248"/>
    <n v="8686.0929332746982"/>
    <n v="8814.9981930511531"/>
    <n v="9061.0252103108887"/>
    <n v="9127.752267273323"/>
    <n v="9198.1449880366617"/>
    <n v="9396.1449880366617"/>
    <n v="9635.3925374137398"/>
    <n v="8915.6105374137405"/>
    <n v="6994.7017216255117"/>
    <n v="7690.2300699555935"/>
    <n v="8623.7032548165371"/>
  </r>
  <r>
    <s v="III KALIMANTAN"/>
    <x v="20"/>
    <x v="13"/>
    <n v="782663.80668930348"/>
    <n v="787179.28698069695"/>
    <n v="764571.96950176498"/>
    <n v="816857.38682823488"/>
    <n v="814184.10399307183"/>
    <n v="819538.27199258807"/>
    <n v="862893.96771032107"/>
    <n v="921039.59630401887"/>
    <n v="888464.19545867585"/>
    <n v="903528.9563515198"/>
    <n v="931443.44912203215"/>
    <n v="944870.77906777232"/>
    <n v="939146.43040140369"/>
    <n v="960238.95955041319"/>
    <n v="1000270.104498413"/>
    <n v="1025396.0755497471"/>
    <n v="1017585.0768709308"/>
    <n v="1038486.5879712335"/>
    <n v="1075939.7318375914"/>
    <n v="1109914.5191696151"/>
    <n v="1066173.3002277624"/>
    <n v="1172651.3257987502"/>
    <n v="1244456.660337883"/>
    <n v="1344021.2960180298"/>
    <n v="1181761.5243658104"/>
    <n v="1213513.5039675862"/>
    <n v="1192716.5151887117"/>
    <n v="1351997.355147212"/>
    <n v="1229691.3899861209"/>
    <n v="1234708.7851908815"/>
    <n v="1281667.665717405"/>
    <n v="1394118.6115512464"/>
    <n v="1261177.1849866733"/>
    <n v="1328337.5713486183"/>
    <n v="1430960.382996361"/>
    <n v="1493628.4188502042"/>
    <n v="1325106.3690497673"/>
    <n v="1474799.9095605062"/>
    <n v="1525150.9095605062"/>
    <n v="1551986.5864701017"/>
    <n v="1330981.8204701017"/>
    <n v="1460290.8863139336"/>
    <n v="1858586.5980523364"/>
    <n v="1913082.8554682494"/>
  </r>
  <r>
    <s v="III KALIMANTAN"/>
    <x v="20"/>
    <x v="14"/>
    <n v="583711.41861600976"/>
    <n v="587213.2712023434"/>
    <n v="570234.57940183894"/>
    <n v="609628.20488541527"/>
    <n v="607781.90427817777"/>
    <n v="611934.29339795373"/>
    <n v="644551.27515840554"/>
    <n v="688414.98553394317"/>
    <n v="673024.45841492387"/>
    <n v="684610.07065590541"/>
    <n v="705940.07718357909"/>
    <n v="716393.37256455293"/>
    <n v="695338.747767878"/>
    <n v="705955.53800521465"/>
    <n v="745594.37312063901"/>
    <n v="759197.50111191487"/>
    <n v="784872.42646670679"/>
    <n v="780708.25664562231"/>
    <n v="797809.63195834402"/>
    <n v="798754.34501954564"/>
    <n v="799933.76141584688"/>
    <n v="838836.33135391306"/>
    <n v="895765.31613596436"/>
    <n v="901610.45251634263"/>
    <n v="905697.51574751001"/>
    <n v="900984.32635580038"/>
    <n v="915619.29264709691"/>
    <n v="927184.33812596847"/>
    <n v="930937.48189408355"/>
    <n v="922934.51798322063"/>
    <n v="931973.40200522973"/>
    <n v="992627.96525346464"/>
    <n v="995562.35374900512"/>
    <n v="1008518.3265184598"/>
    <n v="1028716.2946631638"/>
    <n v="1065628.1686149875"/>
    <n v="1070323.8812250439"/>
    <n v="1086791.2996260317"/>
    <n v="1096677.2996260317"/>
    <n v="1097253.4442330184"/>
    <n v="1105285.7762330184"/>
    <n v="1094603.2800280855"/>
    <n v="1197871.5815462088"/>
    <n v="1199390.4523406497"/>
  </r>
  <r>
    <s v="III KALIMANTAN"/>
    <x v="20"/>
    <x v="15"/>
    <n v="227611.1122912032"/>
    <n v="228870.90849574306"/>
    <n v="222343.30487341533"/>
    <n v="237390.00433963828"/>
    <n v="241840.91756672141"/>
    <n v="243368.16054449379"/>
    <n v="256143.95582725166"/>
    <n v="273229.37606153317"/>
    <n v="269791.24476268096"/>
    <n v="274294.73434430407"/>
    <n v="282695.905735621"/>
    <n v="286658.10515739385"/>
    <n v="276468.28510058002"/>
    <n v="278677.55681102589"/>
    <n v="298462.02580983343"/>
    <n v="301858.67227856052"/>
    <n v="311277.9693464092"/>
    <n v="307514.02069464559"/>
    <n v="320370.84595737269"/>
    <n v="318711.82771275623"/>
    <n v="327029.96731105138"/>
    <n v="332285.33011777746"/>
    <n v="351276.85606144735"/>
    <n v="351675.54678209836"/>
    <n v="354769.17888490437"/>
    <n v="350637.56461742142"/>
    <n v="362358.94479264249"/>
    <n v="368058.76659487537"/>
    <n v="373106.45361576247"/>
    <n v="373689.66601833055"/>
    <n v="376126.95683290274"/>
    <n v="393894.23009035754"/>
    <n v="400084.24310041079"/>
    <n v="401835.5349735312"/>
    <n v="417260.69508484914"/>
    <n v="427621.21894361975"/>
    <n v="429480.25076675985"/>
    <n v="429586.74385916226"/>
    <n v="435675.74385916226"/>
    <n v="438167.53005653224"/>
    <n v="449171.86505653226"/>
    <n v="411784.01456875145"/>
    <n v="506957.69029892155"/>
    <n v="530772.99213489122"/>
  </r>
  <r>
    <s v="III KALIMANTAN"/>
    <x v="20"/>
    <x v="16"/>
    <n v="135150.46358774207"/>
    <n v="135975.39269866887"/>
    <n v="132031.77135663803"/>
    <n v="141194.83235695091"/>
    <n v="135461.2898659787"/>
    <n v="136402.52303736514"/>
    <n v="143697.70161831169"/>
    <n v="153520.44547834434"/>
    <n v="148985.14181491607"/>
    <n v="151567.29957247109"/>
    <n v="156307.60761889018"/>
    <n v="158650.0009937227"/>
    <n v="154608.28639085163"/>
    <n v="156080.67331775709"/>
    <n v="166670.85619268942"/>
    <n v="168807.25409870167"/>
    <n v="168509.65298400799"/>
    <n v="171969.87265094681"/>
    <n v="179159.74515862143"/>
    <n v="183799.09689009545"/>
    <n v="180619.13045779907"/>
    <n v="184932.28939573685"/>
    <n v="194521.4139280947"/>
    <n v="196593.06698642892"/>
    <n v="198885.46993301398"/>
    <n v="199192.55775010848"/>
    <n v="203490.12211856313"/>
    <n v="206879.72567212462"/>
    <n v="204871.11899518827"/>
    <n v="205337.88879947716"/>
    <n v="210190.76765183598"/>
    <n v="221288.40951744223"/>
    <n v="222862.92492804592"/>
    <n v="224141.56030765656"/>
    <n v="231619.36626240521"/>
    <n v="233596.14721974367"/>
    <n v="236191.14996236228"/>
    <n v="243313.04738015193"/>
    <n v="245982.04738015193"/>
    <n v="247382.46235780983"/>
    <n v="230377.73235780981"/>
    <n v="184327.74835642552"/>
    <n v="223172.30491185823"/>
    <n v="253427.6942682245"/>
  </r>
  <r>
    <s v="III KALIMANTAN"/>
    <x v="20"/>
    <x v="17"/>
    <n v="14168358.929771841"/>
    <n v="13896508.130105697"/>
    <n v="14289213.8204212"/>
    <n v="14176942.700638343"/>
    <n v="14942848.1951"/>
    <n v="14785228.029592399"/>
    <n v="15502947.465748804"/>
    <n v="15261904.7444451"/>
    <n v="15961234.706321361"/>
    <n v="15935728.157007501"/>
    <n v="16618164.997114401"/>
    <n v="16134037.436684582"/>
    <n v="16772053.772673115"/>
    <n v="16960908.089064829"/>
    <n v="17896006.103763264"/>
    <n v="17782018.48113757"/>
    <n v="18039745.707711335"/>
    <n v="18194240.12848394"/>
    <n v="18754403.28375122"/>
    <n v="18736133.604657315"/>
    <n v="19405606.271031603"/>
    <n v="19474760.192081992"/>
    <n v="20042664.087792277"/>
    <n v="19967937.797744468"/>
    <n v="20395023.993560299"/>
    <n v="20591510.752660099"/>
    <n v="21231077.170767695"/>
    <n v="21682627.450871173"/>
    <n v="22333232.137830004"/>
    <n v="21849091.903363898"/>
    <n v="22534560.541764505"/>
    <n v="22828013.714586977"/>
    <n v="23327602.455939442"/>
    <n v="23060057.421513125"/>
    <n v="23970712.308225483"/>
    <n v="24207875.704836074"/>
    <n v="24698799.254147463"/>
    <n v="24790656.493164983"/>
    <n v="25205880.245298605"/>
    <n v="25662229.031529162"/>
    <n v="25414104.036529161"/>
    <n v="24004631.104877461"/>
    <n v="24413419.7469652"/>
    <n v="25124561.749101963"/>
  </r>
  <r>
    <s v="III KALIMANTAN"/>
    <x v="21"/>
    <x v="0"/>
    <n v="2617614.4015596882"/>
    <n v="3717635.0363166374"/>
    <n v="4141561.688396696"/>
    <n v="3224737.6362466197"/>
    <n v="2672513.871939627"/>
    <n v="3810248.2352752127"/>
    <n v="4280765.9430780178"/>
    <n v="3288929.3716882681"/>
    <n v="2742850.058213817"/>
    <n v="3944054.2127001109"/>
    <n v="4489752.8885582853"/>
    <n v="3313493.5303382091"/>
    <n v="2891705.550246702"/>
    <n v="4047067.3831663877"/>
    <n v="4642765.1803944251"/>
    <n v="3385789.9030194264"/>
    <n v="2987897.6636153562"/>
    <n v="4298952.960892953"/>
    <n v="4811426.1819715705"/>
    <n v="3537911.8726713378"/>
    <n v="3103513.5891547306"/>
    <n v="4434956.7285433514"/>
    <n v="4958475.2883090228"/>
    <n v="3516354.2365960991"/>
    <n v="3210268.7327010003"/>
    <n v="4579913.9031050578"/>
    <n v="4959231.3233804256"/>
    <n v="3851330.1049383506"/>
    <n v="3475966.9493068191"/>
    <n v="4703667.648930341"/>
    <n v="5270924.0150993532"/>
    <n v="3829864.4981869208"/>
    <n v="3543163.8502180232"/>
    <n v="4868840.1216319315"/>
    <n v="5539594.4429256413"/>
    <n v="3973512.6403861442"/>
    <n v="3683511.6161245406"/>
    <n v="5103696.4161165757"/>
    <n v="5703469.6642256156"/>
    <n v="4077672.7010100964"/>
    <n v="3849778.3575720908"/>
    <n v="4998176.7555505913"/>
    <n v="5481776.7833378483"/>
    <n v="4061067.8511903444"/>
  </r>
  <r>
    <s v="III KALIMANTAN"/>
    <x v="21"/>
    <x v="1"/>
    <n v="5542342.5490853619"/>
    <n v="5899468.4727389608"/>
    <n v="6448907.9051879058"/>
    <n v="5790999.5728667909"/>
    <n v="6127255.5315233786"/>
    <n v="6577235.9101126185"/>
    <n v="7109421.0982060134"/>
    <n v="6967150.5676455321"/>
    <n v="6882579.3351349281"/>
    <n v="7321370.4743532622"/>
    <n v="7223789.3083269512"/>
    <n v="7239460.4680513386"/>
    <n v="7415985.070060228"/>
    <n v="7377151.3782421229"/>
    <n v="7366961.028826829"/>
    <n v="7664307.8940377841"/>
    <n v="7649218.6730701244"/>
    <n v="7640332.5385853322"/>
    <n v="7589467.5659159375"/>
    <n v="7612748.4847052731"/>
    <n v="7565788.2476403816"/>
    <n v="7558300.8092047619"/>
    <n v="7582032.0078436844"/>
    <n v="7581575.4765607845"/>
    <n v="7373364.7380836569"/>
    <n v="7412723.8384453114"/>
    <n v="7580632.1354188891"/>
    <n v="8029831.5763844792"/>
    <n v="7685682.3974639168"/>
    <n v="7786488.4601114392"/>
    <n v="8038912.6829892742"/>
    <n v="8129977.5034743696"/>
    <n v="7949026.7240321478"/>
    <n v="7965457.4997972278"/>
    <n v="8247528.2437064005"/>
    <n v="8778932.2425383534"/>
    <n v="8196959.1674021808"/>
    <n v="8134601.5757177379"/>
    <n v="8425027.7929429282"/>
    <n v="8656157.5571683366"/>
    <n v="8208352.6798462421"/>
    <n v="7676322.3368365308"/>
    <n v="7654729.3317637397"/>
    <n v="8380940.5241131522"/>
  </r>
  <r>
    <s v="III KALIMANTAN"/>
    <x v="21"/>
    <x v="2"/>
    <n v="2703918.99330458"/>
    <n v="2912353.042079126"/>
    <n v="3050118.4741366133"/>
    <n v="3035885.7477464611"/>
    <n v="2831651.4756077472"/>
    <n v="3009874.0569108957"/>
    <n v="3139603.9643807937"/>
    <n v="3049263.5554967313"/>
    <n v="2902831.6383924247"/>
    <n v="3108146.6682345313"/>
    <n v="3329930.26260975"/>
    <n v="3300906.0169260427"/>
    <n v="3033665.5359239858"/>
    <n v="3278013.4493203359"/>
    <n v="3411395.4521570131"/>
    <n v="3383166.7251840597"/>
    <n v="3150680.6563398852"/>
    <n v="3404540.6574242623"/>
    <n v="3520456.8419519048"/>
    <n v="3497766.8093173252"/>
    <n v="3307411.2151372391"/>
    <n v="3518518.3183722217"/>
    <n v="3628476.2408778472"/>
    <n v="3708427.9264678396"/>
    <n v="3715452.8035560451"/>
    <n v="3772897.8606065274"/>
    <n v="3779300.2109344178"/>
    <n v="3810742.1126817521"/>
    <n v="3884523.5853473898"/>
    <n v="3926413.679057044"/>
    <n v="4042855.4612729074"/>
    <n v="4082594.3842859301"/>
    <n v="3996911.9338694187"/>
    <n v="4043002.8885557819"/>
    <n v="4294110.9934734367"/>
    <n v="4293524.4682999402"/>
    <n v="3993257.0900248326"/>
    <n v="4042298.4147842936"/>
    <n v="4324097.2626114544"/>
    <n v="4509309.578058295"/>
    <n v="4211477.4107314432"/>
    <n v="3932923.2024390157"/>
    <n v="3972784.6306062154"/>
    <n v="4181783.4650978558"/>
  </r>
  <r>
    <s v="III KALIMANTAN"/>
    <x v="21"/>
    <x v="3"/>
    <n v="14977.753757807028"/>
    <n v="16518.750827314529"/>
    <n v="16448.240775951726"/>
    <n v="16744.247560065429"/>
    <n v="16707.438428889353"/>
    <n v="17231.563662527496"/>
    <n v="17678.850919355682"/>
    <n v="18046.215202393392"/>
    <n v="17866.171305132695"/>
    <n v="19143.254581032277"/>
    <n v="19847.358034423221"/>
    <n v="19972.480826241313"/>
    <n v="19658.849066313262"/>
    <n v="20176.069376896972"/>
    <n v="20399.041313520829"/>
    <n v="20736.013064714658"/>
    <n v="20529.278219694577"/>
    <n v="22049.335995768324"/>
    <n v="22477.603632764367"/>
    <n v="34184.523480099975"/>
    <n v="29477.825711786318"/>
    <n v="31896.73312783672"/>
    <n v="32390.824801480885"/>
    <n v="33895.895706372372"/>
    <n v="31902.902145833392"/>
    <n v="33702.96107902372"/>
    <n v="33953.019407642336"/>
    <n v="34396.749747965492"/>
    <n v="32992.764149522729"/>
    <n v="34077.989818839909"/>
    <n v="35377.492901790232"/>
    <n v="36329.914943100717"/>
    <n v="34713.222870346232"/>
    <n v="36914.837017144222"/>
    <n v="38771.967075579923"/>
    <n v="38893.364408789326"/>
    <n v="36902.601096844039"/>
    <n v="38128.949898297295"/>
    <n v="40135.14353806807"/>
    <n v="41175.485691497335"/>
    <n v="39363.846816876649"/>
    <n v="39606.866922076799"/>
    <n v="42121.350925589839"/>
    <n v="42665.982574115245"/>
  </r>
  <r>
    <s v="III KALIMANTAN"/>
    <x v="21"/>
    <x v="4"/>
    <n v="78492.416279184326"/>
    <n v="83491.388838039566"/>
    <n v="87515.587174511442"/>
    <n v="88418.885924717993"/>
    <n v="82036.435059047741"/>
    <n v="84917.817600147115"/>
    <n v="87653.160686055751"/>
    <n v="88916.442434330151"/>
    <n v="83859.125080624392"/>
    <n v="87350.393867589228"/>
    <n v="88448.877162579563"/>
    <n v="89447.481823300623"/>
    <n v="85559.03742403294"/>
    <n v="88959.610732734363"/>
    <n v="91807.715927402547"/>
    <n v="92249.233770413295"/>
    <n v="93694.76833623508"/>
    <n v="96523.926340843173"/>
    <n v="100319.63317987579"/>
    <n v="100694.2832637422"/>
    <n v="98958.15"/>
    <n v="103721.1"/>
    <n v="105031.90651758001"/>
    <n v="105946.6709840766"/>
    <n v="104379.93886313547"/>
    <n v="111147.15579419867"/>
    <n v="114009.52311339983"/>
    <n v="115826.39225778464"/>
    <n v="112904.760203092"/>
    <n v="118028.24121206734"/>
    <n v="123849.049632845"/>
    <n v="125067.60782087027"/>
    <n v="123214.84849334588"/>
    <n v="128607.89012028721"/>
    <n v="129662.47481927356"/>
    <n v="131152.9265143176"/>
    <n v="130148.78331772388"/>
    <n v="135328.9187842432"/>
    <n v="137632.30093699455"/>
    <n v="138200.41900296221"/>
    <n v="135996.83730012708"/>
    <n v="141872.42758317478"/>
    <n v="145376.67654447921"/>
    <n v="149610.52296778123"/>
  </r>
  <r>
    <s v="III KALIMANTAN"/>
    <x v="21"/>
    <x v="5"/>
    <n v="1369123.8951525625"/>
    <n v="1452550.8579263235"/>
    <n v="1586103.6509771596"/>
    <n v="1671380.8471064034"/>
    <n v="1483133.7285120538"/>
    <n v="1585257.2432859014"/>
    <n v="1659134.1202718541"/>
    <n v="1684762.7859873401"/>
    <n v="1569840.0394468827"/>
    <n v="1668977.77622206"/>
    <n v="1766170.1396253211"/>
    <n v="1808389.6124688305"/>
    <n v="1629734.5398372957"/>
    <n v="1764044.6449628698"/>
    <n v="1897054.3333193688"/>
    <n v="1923565.1757821576"/>
    <n v="1755446.1838872067"/>
    <n v="1896732.5853927231"/>
    <n v="2004901.2626669162"/>
    <n v="2018462.852128159"/>
    <n v="1889723"/>
    <n v="1958979"/>
    <n v="2095314.5445812"/>
    <n v="2219586.8641533582"/>
    <n v="2008404.7239464449"/>
    <n v="2114970.3273242484"/>
    <n v="2198009.2913770466"/>
    <n v="2268752.4252445404"/>
    <n v="2066985.9881093099"/>
    <n v="2204285.1699881987"/>
    <n v="2372366.44037301"/>
    <n v="2442929.7342523406"/>
    <n v="2220626.7089151801"/>
    <n v="2329737.557949305"/>
    <n v="2528494.818370142"/>
    <n v="2542665.8050936675"/>
    <n v="2350308.6450754558"/>
    <n v="2465485.360793171"/>
    <n v="2671872.1232826025"/>
    <n v="2719095.2686383529"/>
    <n v="2440847.7045370289"/>
    <n v="2450077.4380928301"/>
    <n v="2550893.0596820484"/>
    <n v="2633528.822679271"/>
  </r>
  <r>
    <s v="III KALIMANTAN"/>
    <x v="21"/>
    <x v="6"/>
    <n v="1451029.8866785113"/>
    <n v="1565970.7095816964"/>
    <n v="1689770.5148550915"/>
    <n v="1717283.2504016315"/>
    <n v="1557094.8358786732"/>
    <n v="1662943.7155770473"/>
    <n v="1765145.9090619225"/>
    <n v="1833477.7796596058"/>
    <n v="1656814.9587162621"/>
    <n v="1784895.4940260425"/>
    <n v="1941532.0134115457"/>
    <n v="1963390.6821440586"/>
    <n v="1770187.8721653733"/>
    <n v="1943787.4981504898"/>
    <n v="2107074.3140334985"/>
    <n v="2131655.5058558998"/>
    <n v="1923166.3693128326"/>
    <n v="2108970.8086114163"/>
    <n v="2272275.0079190647"/>
    <n v="2295457.9098215648"/>
    <n v="2097826.5425413889"/>
    <n v="2253718.0433944729"/>
    <n v="2431194.9149749693"/>
    <n v="2472411.8766626129"/>
    <n v="2255054.3814167441"/>
    <n v="2418895.3499972695"/>
    <n v="2613312.6472907299"/>
    <n v="2662934.0096412394"/>
    <n v="2429455.4446157711"/>
    <n v="2609140.1250901967"/>
    <n v="2804590.5526577136"/>
    <n v="2882845.7642302974"/>
    <n v="2601613.3631095905"/>
    <n v="2810524.4874329395"/>
    <n v="3022016.1627247185"/>
    <n v="3100444.5037095519"/>
    <n v="2821985.5188436676"/>
    <n v="3030495.0659449431"/>
    <n v="3229222.7498886888"/>
    <n v="3309179.3686260921"/>
    <n v="2989065.116677627"/>
    <n v="2913578.6364749894"/>
    <n v="3019665.1278412994"/>
    <n v="3049810.05067121"/>
  </r>
  <r>
    <s v="III KALIMANTAN"/>
    <x v="21"/>
    <x v="7"/>
    <n v="1031738.5070633708"/>
    <n v="1114280.0372690056"/>
    <n v="1197870.4088133993"/>
    <n v="1217603.6811243922"/>
    <n v="1112411.1358212698"/>
    <n v="1183276.3752948586"/>
    <n v="1249186.8501922435"/>
    <n v="1285441.1086409944"/>
    <n v="1186653.875759817"/>
    <n v="1264118.4132536491"/>
    <n v="1353411.2251771106"/>
    <n v="1370540.9417074139"/>
    <n v="1284581.6789760354"/>
    <n v="1354564.3542244481"/>
    <n v="1451003.2282679954"/>
    <n v="1460971.3207570696"/>
    <n v="1358810.8643108348"/>
    <n v="1430859.0011251809"/>
    <n v="1554324.6404526876"/>
    <n v="1570592.6694902941"/>
    <n v="1462000.38"/>
    <n v="1532952.2375884"/>
    <n v="1645775.6040201322"/>
    <n v="1689422.4760390269"/>
    <n v="1564201.672640777"/>
    <n v="1643530.0992358597"/>
    <n v="1768204.2621944167"/>
    <n v="1805185.1284708723"/>
    <n v="1667881.2176906043"/>
    <n v="1778593.6915302824"/>
    <n v="1883335.8968874302"/>
    <n v="1916616.3994612591"/>
    <n v="1802085.8980124979"/>
    <n v="1924748.1447861614"/>
    <n v="1998429.9029351815"/>
    <n v="2026045.7224385049"/>
    <n v="1898065.5841020097"/>
    <n v="2034345.3393444861"/>
    <n v="2110858.8689455711"/>
    <n v="2166807.3583283816"/>
    <n v="2008484.6786832374"/>
    <n v="1846187.3964655437"/>
    <n v="1933136.4317747972"/>
    <n v="1985478.4522271131"/>
  </r>
  <r>
    <s v="III KALIMANTAN"/>
    <x v="21"/>
    <x v="8"/>
    <n v="342670.71417436399"/>
    <n v="359896.24755081278"/>
    <n v="375960.66949304857"/>
    <n v="382083.09796467389"/>
    <n v="375692.04348507751"/>
    <n v="392846.14676105184"/>
    <n v="390488.86179997039"/>
    <n v="397297.07302637288"/>
    <n v="388275.33486365649"/>
    <n v="423446.20846422145"/>
    <n v="432573.15933664708"/>
    <n v="435579.89357993094"/>
    <n v="424880.51528135192"/>
    <n v="453856.38238554873"/>
    <n v="461746.52051176183"/>
    <n v="466846.77559238987"/>
    <n v="466458.25644075975"/>
    <n v="475017.3283022322"/>
    <n v="489708.15898590378"/>
    <n v="494313.73455368867"/>
    <n v="487850.39674408623"/>
    <n v="509423.06912134052"/>
    <n v="523022.73779157113"/>
    <n v="526113.77200044575"/>
    <n v="520048.27196843078"/>
    <n v="545502.2680198946"/>
    <n v="556610.45006049657"/>
    <n v="562252.51046550588"/>
    <n v="556650.37131637044"/>
    <n v="579970.35214545345"/>
    <n v="593260.68019365368"/>
    <n v="604017.8730516294"/>
    <n v="599053.8539629858"/>
    <n v="621166.71294467535"/>
    <n v="635735.47743839072"/>
    <n v="641550.08051330643"/>
    <n v="639332.22171018401"/>
    <n v="664005.5753539023"/>
    <n v="685104.78048911318"/>
    <n v="694104.99660848349"/>
    <n v="686941.0461083235"/>
    <n v="637050.99771215511"/>
    <n v="648041.86770200694"/>
    <n v="656451.48369942897"/>
  </r>
  <r>
    <s v="III KALIMANTAN"/>
    <x v="21"/>
    <x v="9"/>
    <n v="618652.92404533329"/>
    <n v="663145.49473936507"/>
    <n v="698467.94700301031"/>
    <n v="704178.8142122922"/>
    <n v="672844.7928651711"/>
    <n v="711112.16169103899"/>
    <n v="739818.43159474211"/>
    <n v="740102.23704904772"/>
    <n v="737465.32571311027"/>
    <n v="741346.69487007475"/>
    <n v="756968.07548557641"/>
    <n v="769165.63067456894"/>
    <n v="766897.97108977672"/>
    <n v="797026.20530553302"/>
    <n v="822221.9974816523"/>
    <n v="828430.02929063095"/>
    <n v="844053.16825505346"/>
    <n v="868588.18941394216"/>
    <n v="897678.70939244761"/>
    <n v="905608.24065804179"/>
    <n v="901065.97833180416"/>
    <n v="941559.64417478"/>
    <n v="972875.91794003302"/>
    <n v="995240.04903506744"/>
    <n v="986538.69639406097"/>
    <n v="1025436.7176171512"/>
    <n v="1058210.4417666532"/>
    <n v="1075016.1905222901"/>
    <n v="1076604.58353742"/>
    <n v="1113452.1210880468"/>
    <n v="1137225.1413116241"/>
    <n v="1147214.5794700591"/>
    <n v="1154367.6629670537"/>
    <n v="1193993.2677181072"/>
    <n v="1213924.9859684932"/>
    <n v="1220454.3646474204"/>
    <n v="1244997.817067717"/>
    <n v="1267015.5532294163"/>
    <n v="1300049.6426648346"/>
    <n v="1321048.3786579343"/>
    <n v="1348245.9697664359"/>
    <n v="1356502.9417494559"/>
    <n v="1389319.495384916"/>
    <n v="1416829.4257729899"/>
  </r>
  <r>
    <s v="III KALIMANTAN"/>
    <x v="21"/>
    <x v="10"/>
    <n v="569771.65586435399"/>
    <n v="584012.72875636001"/>
    <n v="613179.36108469602"/>
    <n v="612864.46693302284"/>
    <n v="633099.19262437546"/>
    <n v="647536.97330837324"/>
    <n v="627887.16413919977"/>
    <n v="627518.09797128849"/>
    <n v="661557.05802408233"/>
    <n v="672789.22902386612"/>
    <n v="702950.78114179254"/>
    <n v="722929.82459284831"/>
    <n v="770432.40162653755"/>
    <n v="784806.13780465419"/>
    <n v="802790.01211403531"/>
    <n v="791553.39438218146"/>
    <n v="822502.13468908228"/>
    <n v="839119.92448291345"/>
    <n v="837972.94973616092"/>
    <n v="858646.52616403322"/>
    <n v="871670.45718592557"/>
    <n v="831541.81733415578"/>
    <n v="906801.94476473902"/>
    <n v="908569.53569816845"/>
    <n v="937555.21857055207"/>
    <n v="937949.97971565393"/>
    <n v="955062.05454796564"/>
    <n v="960131.41425533872"/>
    <n v="930890.50721469836"/>
    <n v="1018252.4986409869"/>
    <n v="1024348.3673480133"/>
    <n v="1044671.9364087509"/>
    <n v="1048893.7749731301"/>
    <n v="1056167.1892924628"/>
    <n v="1049197.04909965"/>
    <n v="1034297.3716969307"/>
    <n v="1048535.585083982"/>
    <n v="1045114.3949158873"/>
    <n v="1074959.4323400143"/>
    <n v="1089515.5810533692"/>
    <n v="1100225.5403978974"/>
    <n v="1048449.5469711971"/>
    <n v="1077589.3131835938"/>
    <n v="1090070.2630447352"/>
  </r>
  <r>
    <s v="III KALIMANTAN"/>
    <x v="21"/>
    <x v="11"/>
    <n v="426115.69344456168"/>
    <n v="449071.08818979253"/>
    <n v="466696.63495723502"/>
    <n v="470458.9298456285"/>
    <n v="472048.72022923513"/>
    <n v="481609.93017810566"/>
    <n v="484456.82117525465"/>
    <n v="486491.25307873898"/>
    <n v="490573.21308902418"/>
    <n v="500906.14393940911"/>
    <n v="518784.39680540707"/>
    <n v="522223.05592729908"/>
    <n v="529730.10107486078"/>
    <n v="538591.56314652239"/>
    <n v="552195.55684745254"/>
    <n v="554414.75716558285"/>
    <n v="561815.31271189963"/>
    <n v="570394.48922696814"/>
    <n v="583066.49798399757"/>
    <n v="584588.57535101601"/>
    <n v="578038.30000000005"/>
    <n v="604925"/>
    <n v="620220.77656360005"/>
    <n v="624623.0680821822"/>
    <n v="625545.20956726011"/>
    <n v="646337.03848848201"/>
    <n v="656120.46094434964"/>
    <n v="659342.66695672553"/>
    <n v="661884.92709313193"/>
    <n v="677153.32537161291"/>
    <n v="686227.78700275777"/>
    <n v="695126.55233568011"/>
    <n v="696266.65079819725"/>
    <n v="710504.35559709673"/>
    <n v="721951.69170260057"/>
    <n v="727968.22354503931"/>
    <n v="732760.75863562257"/>
    <n v="754059.5861063567"/>
    <n v="766570.25055534649"/>
    <n v="773312.94711162616"/>
    <n v="775933.63450061646"/>
    <n v="769854.50805837556"/>
    <n v="796636.06381721864"/>
    <n v="801689.81073442695"/>
  </r>
  <r>
    <s v="III KALIMANTAN"/>
    <x v="21"/>
    <x v="12"/>
    <n v="104068.39270089887"/>
    <n v="109757.70031029165"/>
    <n v="112709.11021053862"/>
    <n v="110044.12373151183"/>
    <n v="111480.63737223516"/>
    <n v="117502.79834613517"/>
    <n v="119601.22090595328"/>
    <n v="119589.17788293655"/>
    <n v="121657.10473336617"/>
    <n v="122177.36662655363"/>
    <n v="126917.44830462013"/>
    <n v="128096.52351492558"/>
    <n v="129624.70595032643"/>
    <n v="131900.10370137767"/>
    <n v="137754.17621161303"/>
    <n v="138534.74502898651"/>
    <n v="140855.37420627134"/>
    <n v="143144.52635176928"/>
    <n v="145641.04542378712"/>
    <n v="145982.50094085757"/>
    <n v="144460.4"/>
    <n v="154143.29999999999"/>
    <n v="157420.77191625"/>
    <n v="158275.22038205701"/>
    <n v="158740.18728250876"/>
    <n v="165292.24435054773"/>
    <n v="169911.86128811224"/>
    <n v="170680.81754768253"/>
    <n v="171303.01060020199"/>
    <n v="176568.67875124633"/>
    <n v="180381.59075156954"/>
    <n v="183827.71168494181"/>
    <n v="184740.88116888859"/>
    <n v="190514.30474123245"/>
    <n v="195010.77099128102"/>
    <n v="196456.53888355134"/>
    <n v="197778.3292590518"/>
    <n v="204586.23715953677"/>
    <n v="208315.93600065453"/>
    <n v="211902.95083622565"/>
    <n v="213008.88234230809"/>
    <n v="198252.75913392333"/>
    <n v="196258.14445558705"/>
    <n v="198708.21939641799"/>
  </r>
  <r>
    <s v="III KALIMANTAN"/>
    <x v="21"/>
    <x v="13"/>
    <n v="971841.88736461371"/>
    <n v="1056474.8639542514"/>
    <n v="1151883.2604169277"/>
    <n v="1190335.1965928413"/>
    <n v="1049045.4871477692"/>
    <n v="1090943.4490935132"/>
    <n v="1281201.9905719026"/>
    <n v="1283929.7788627599"/>
    <n v="1142662.1949034687"/>
    <n v="1192939.6860530684"/>
    <n v="1321012.2117417972"/>
    <n v="1327050.0796577255"/>
    <n v="1184105.8964020845"/>
    <n v="1277281.7952535695"/>
    <n v="1391437.5781401864"/>
    <n v="1420358.1357197172"/>
    <n v="1247847.4013641279"/>
    <n v="1349134.3423774454"/>
    <n v="1454905.4153592612"/>
    <n v="1508094.5119826"/>
    <n v="1358692.4647288839"/>
    <n v="1456565.3085409999"/>
    <n v="1609360.844494442"/>
    <n v="1619894.1213604044"/>
    <n v="1468655.8331385739"/>
    <n v="1589073.2428236865"/>
    <n v="1551087.8711674244"/>
    <n v="1559084.6792989767"/>
    <n v="1465869.6852799999"/>
    <n v="1590232.985719248"/>
    <n v="1612386.5838079997"/>
    <n v="1646891.656701491"/>
    <n v="1538433.0183886599"/>
    <n v="1671601.0321187801"/>
    <n v="1664631.7697602699"/>
    <n v="1678998.5503521699"/>
    <n v="1635927.2217726873"/>
    <n v="1789634.3600208799"/>
    <n v="1783197.8575169034"/>
    <n v="1780462.5205842468"/>
    <n v="1721638.0036311899"/>
    <n v="1730838.07618586"/>
    <n v="1795000.97533138"/>
    <n v="1798051.4834498779"/>
  </r>
  <r>
    <s v="III KALIMANTAN"/>
    <x v="21"/>
    <x v="14"/>
    <n v="800503.90158728324"/>
    <n v="845210.14952154877"/>
    <n v="862526.40609807358"/>
    <n v="872313.01272052038"/>
    <n v="844713.75419080677"/>
    <n v="878392.00422716327"/>
    <n v="887783.97158854199"/>
    <n v="891014.3778782856"/>
    <n v="870080.28080994426"/>
    <n v="908068.06612155563"/>
    <n v="950213.2847533148"/>
    <n v="954800.69509111485"/>
    <n v="937117.24935864541"/>
    <n v="980962.95011237101"/>
    <n v="1032431.0926491593"/>
    <n v="1024783.9640023251"/>
    <n v="1030347.7723626805"/>
    <n v="1058236.7876292372"/>
    <n v="1097813.3437208016"/>
    <n v="1118564.0237747913"/>
    <n v="1119486.8989471765"/>
    <n v="1130818.9598262981"/>
    <n v="1166869.1677174182"/>
    <n v="1173360.0990009285"/>
    <n v="1180952.200327666"/>
    <n v="1204768.8358757042"/>
    <n v="1255049.6536253856"/>
    <n v="1265285.8776783952"/>
    <n v="1269343.2485417705"/>
    <n v="1280941.3480599965"/>
    <n v="1334450.2476980404"/>
    <n v="1345510.3823884113"/>
    <n v="1350608.035828219"/>
    <n v="1374521.6092609689"/>
    <n v="1424886.0922418775"/>
    <n v="1447170.0501459932"/>
    <n v="1445500.0083069664"/>
    <n v="1477736.9351192184"/>
    <n v="1525770.7738785909"/>
    <n v="1570483.2136639373"/>
    <n v="1550898.4726540898"/>
    <n v="1467765.2218617045"/>
    <n v="1521935.7775002387"/>
    <n v="1576605.8878870679"/>
  </r>
  <r>
    <s v="III KALIMANTAN"/>
    <x v="21"/>
    <x v="15"/>
    <n v="318810.76128195855"/>
    <n v="326131.38236543071"/>
    <n v="328930.77683549415"/>
    <n v="339500.40351711673"/>
    <n v="346015.36116584"/>
    <n v="347723.49514763558"/>
    <n v="353440.84317474352"/>
    <n v="363981.97484957037"/>
    <n v="367160.46028391022"/>
    <n v="371428.21961176721"/>
    <n v="382970.329201838"/>
    <n v="396342.02962031477"/>
    <n v="399677.84549029561"/>
    <n v="407813.07759547047"/>
    <n v="421167.50660997472"/>
    <n v="428060.09131788416"/>
    <n v="435555.01691990485"/>
    <n v="439161.24493289529"/>
    <n v="440475.83801432507"/>
    <n v="447001.37543173629"/>
    <n v="452272.5"/>
    <n v="474139"/>
    <n v="480912.931063"/>
    <n v="486226.67447331361"/>
    <n v="492930.93100327643"/>
    <n v="515452.92217612878"/>
    <n v="525508.77296190406"/>
    <n v="531751.45830587461"/>
    <n v="535361.56072370103"/>
    <n v="540483.63245592499"/>
    <n v="547924.85768947448"/>
    <n v="556622.3047305888"/>
    <n v="564635.21224612196"/>
    <n v="570239.24356608116"/>
    <n v="581513.35018797591"/>
    <n v="593415.34868502151"/>
    <n v="601187.67445822712"/>
    <n v="606633.86676894582"/>
    <n v="616435.28790923848"/>
    <n v="621575.74698864296"/>
    <n v="629591.15891071793"/>
    <n v="647344.74853408919"/>
    <n v="664786.86186167365"/>
    <n v="671506.5589036321"/>
  </r>
  <r>
    <s v="III KALIMANTAN"/>
    <x v="21"/>
    <x v="16"/>
    <n v="219990.22589461366"/>
    <n v="226814.4268266618"/>
    <n v="232174.42919011015"/>
    <n v="234894.03792352814"/>
    <n v="226930.20227399407"/>
    <n v="235388.34972420658"/>
    <n v="242120.33781448138"/>
    <n v="242112.71184857603"/>
    <n v="235788.10129533056"/>
    <n v="239913.50125001831"/>
    <n v="248950.00653334413"/>
    <n v="252241.87749692539"/>
    <n v="240943.78707136345"/>
    <n v="248464.16148164161"/>
    <n v="256595.87468492327"/>
    <n v="259356.71149254235"/>
    <n v="261970.39738915599"/>
    <n v="269395.42156043736"/>
    <n v="280688.39224795671"/>
    <n v="283176.30202834139"/>
    <n v="278275.40000000002"/>
    <n v="288831"/>
    <n v="295520.76917116949"/>
    <n v="299993.53511672898"/>
    <n v="301286.80065319239"/>
    <n v="313111.32050113985"/>
    <n v="318386.02500369889"/>
    <n v="322439.334169582"/>
    <n v="325406.39847086999"/>
    <n v="331124.18263374531"/>
    <n v="337858.23839966196"/>
    <n v="343557.97352467402"/>
    <n v="349330.00840041699"/>
    <n v="356388.45235061162"/>
    <n v="364013.44831541984"/>
    <n v="367006.86266166455"/>
    <n v="373946.70512651239"/>
    <n v="383969.92556449474"/>
    <n v="387244.21335173503"/>
    <n v="393341.64984668116"/>
    <n v="391086.00939983624"/>
    <n v="371959.01725783641"/>
    <n v="376021.67700149672"/>
    <n v="377024.39292747964"/>
  </r>
  <r>
    <s v="III KALIMANTAN"/>
    <x v="21"/>
    <x v="17"/>
    <n v="19181664.559239049"/>
    <n v="21382782.377791617"/>
    <n v="23060825.065606464"/>
    <n v="21679725.952418216"/>
    <n v="20614674.64412519"/>
    <n v="22834040.226196434"/>
    <n v="24435389.539561048"/>
    <n v="23368024.509202775"/>
    <n v="22058514.275765784"/>
    <n v="24371071.803198811"/>
    <n v="25654221.766210303"/>
    <n v="24614030.82444109"/>
    <n v="23514488.607045207"/>
    <n v="25494466.764962975"/>
    <n v="26866800.609490816"/>
    <n v="25974780.375463761"/>
    <n v="24750849.291431107"/>
    <n v="26911154.068646319"/>
    <n v="28103599.088555366"/>
    <n v="27013795.195762902"/>
    <n v="25746511.746123407"/>
    <n v="27784990.069228619"/>
    <n v="29211697.193348136"/>
    <n v="28119917.498319469"/>
    <n v="26935283.242259156"/>
    <n v="29030706.065155886"/>
    <n v="30092600.004482958"/>
    <n v="29684983.448567353"/>
    <n v="28349707.399664592"/>
    <n v="30468874.130604669"/>
    <n v="32026275.086017121"/>
    <n v="31013666.776951313"/>
    <n v="29757685.648254223"/>
    <n v="31852929.594880797"/>
    <n v="33649473.641736336"/>
    <n v="32792489.06452037"/>
    <n v="31031105.327408206"/>
    <n v="33177136.475622389"/>
    <n v="34989964.081078351"/>
    <n v="34073345.721875161"/>
    <n v="32300935.349876087"/>
    <n v="32226762.877829351"/>
    <n v="33266073.568714134"/>
    <n v="33071823.197336901"/>
  </r>
  <r>
    <s v="III KALIMANTAN"/>
    <x v="22"/>
    <x v="0"/>
    <n v="5061923.4895322099"/>
    <n v="5264376.6105633238"/>
    <n v="5427418.5060781604"/>
    <n v="5414052.7363917986"/>
    <n v="5463378.6076249052"/>
    <n v="5519473.7640721602"/>
    <n v="5697275.8763949247"/>
    <n v="5612485.0457304809"/>
    <n v="5754633.8245877773"/>
    <n v="5851966.1696521267"/>
    <n v="6138727.2450847132"/>
    <n v="6246459.2071232181"/>
    <n v="6217448.1620117044"/>
    <n v="6391351.304395888"/>
    <n v="6491225.9126169086"/>
    <n v="6435649.3691984853"/>
    <n v="6650331.2462563664"/>
    <n v="6735403.0372651871"/>
    <n v="6882413.9698354881"/>
    <n v="6999048.7299748585"/>
    <n v="7142536.9506798927"/>
    <n v="7262367.8072869405"/>
    <n v="7125776.6324933879"/>
    <n v="6976232.1950252466"/>
    <n v="6974769.0672015212"/>
    <n v="7152351.7483755499"/>
    <n v="7238212.0167097319"/>
    <n v="7274065.2979563177"/>
    <n v="7446094.3585439967"/>
    <n v="7500044.9292544629"/>
    <n v="7588234.4332960043"/>
    <n v="7727026.7205763347"/>
    <n v="7880752.1245038696"/>
    <n v="7983619.1459267465"/>
    <n v="8125310.9015752161"/>
    <n v="8150482.3176789209"/>
    <n v="8356874.9543940602"/>
    <n v="8317121.2392527517"/>
    <n v="8368779.050181428"/>
    <n v="8353418.5820879741"/>
    <n v="8521666.0536819603"/>
    <n v="8122980.6600872744"/>
    <n v="8158188.6828500452"/>
    <n v="8217680.0339042805"/>
  </r>
  <r>
    <s v="III KALIMANTAN"/>
    <x v="22"/>
    <x v="1"/>
    <n v="46963080.565519109"/>
    <n v="47070074.73721803"/>
    <n v="47180075.14591112"/>
    <n v="49947662.55748108"/>
    <n v="50104046.134886615"/>
    <n v="51152670.575123534"/>
    <n v="53155259.611716785"/>
    <n v="57095297.85342668"/>
    <n v="57127912.331843056"/>
    <n v="57109713.194204666"/>
    <n v="56771370.641460404"/>
    <n v="57435302.123367324"/>
    <n v="59244746.091423571"/>
    <n v="59860199.701853484"/>
    <n v="57364571.863125041"/>
    <n v="56191489.562410943"/>
    <n v="57100244.378693789"/>
    <n v="57093278.762988076"/>
    <n v="58193009.200987317"/>
    <n v="59338798.856554337"/>
    <n v="56055339.655390322"/>
    <n v="55188219.068468876"/>
    <n v="53906595.892556585"/>
    <n v="55254965.908965155"/>
    <n v="53369253.51366891"/>
    <n v="52609512.982801974"/>
    <n v="52339896.206671484"/>
    <n v="54330966.773580462"/>
    <n v="54781786.788624279"/>
    <n v="54255644.559663408"/>
    <n v="53586912.732308336"/>
    <n v="53822779.541173615"/>
    <n v="54509200.004755266"/>
    <n v="54033640.371618465"/>
    <n v="53377849.049191676"/>
    <n v="56766032.359529413"/>
    <n v="58133706.901796788"/>
    <n v="58188871.2268347"/>
    <n v="58957814.918757774"/>
    <n v="58481859.46467264"/>
    <n v="57881189.034224875"/>
    <n v="54217835.783303186"/>
    <n v="55025057.927909955"/>
    <n v="55940303.32501135"/>
  </r>
  <r>
    <s v="III KALIMANTAN"/>
    <x v="22"/>
    <x v="2"/>
    <n v="24061787.802564006"/>
    <n v="23910563.982577041"/>
    <n v="23478005.248321693"/>
    <n v="23071995.71645385"/>
    <n v="22941445.766097102"/>
    <n v="22772719.683037769"/>
    <n v="22710633.542033661"/>
    <n v="22535360.536842223"/>
    <n v="22940768.612542033"/>
    <n v="22270753.160871305"/>
    <n v="20743034.789736621"/>
    <n v="21834293.356538244"/>
    <n v="21710288.808278084"/>
    <n v="20703157.041418001"/>
    <n v="21459751.613588449"/>
    <n v="22328194.976945095"/>
    <n v="21877815.654647738"/>
    <n v="21975903.500344053"/>
    <n v="21857299.393285744"/>
    <n v="20879070.239882119"/>
    <n v="20818939.406473931"/>
    <n v="21833173.306021415"/>
    <n v="22289217.009419933"/>
    <n v="23947993.385258548"/>
    <n v="22794975.437402815"/>
    <n v="23266663.553062994"/>
    <n v="23444866.321274202"/>
    <n v="24234122.053794045"/>
    <n v="24252341.385360524"/>
    <n v="23740398.66217462"/>
    <n v="24128961.69251601"/>
    <n v="24243127.49076413"/>
    <n v="24318278.879976366"/>
    <n v="23842067.896938846"/>
    <n v="24291260.354249965"/>
    <n v="24345931.673557725"/>
    <n v="23987821.903042339"/>
    <n v="24007613.240934435"/>
    <n v="24417405.545711111"/>
    <n v="24411653.019144844"/>
    <n v="24821588.775763113"/>
    <n v="22194775.85377444"/>
    <n v="23163861.81130087"/>
    <n v="23966390.861634944"/>
  </r>
  <r>
    <s v="III KALIMANTAN"/>
    <x v="22"/>
    <x v="3"/>
    <n v="22773.997566229202"/>
    <n v="24232.150684764194"/>
    <n v="24595.656421649561"/>
    <n v="25384.015212000446"/>
    <n v="25807.765214158386"/>
    <n v="27404.866666102469"/>
    <n v="28164.634635950446"/>
    <n v="29791.003613170895"/>
    <n v="29827.569845586357"/>
    <n v="31317.479482830811"/>
    <n v="32229.133029537192"/>
    <n v="32550.916713258561"/>
    <n v="32686.078553968859"/>
    <n v="32496.61330730113"/>
    <n v="32423.075921214298"/>
    <n v="32807.681683442555"/>
    <n v="32536.018233504932"/>
    <n v="35165.533839816162"/>
    <n v="35379.251924342992"/>
    <n v="55035.588788907531"/>
    <n v="48746.932500165502"/>
    <n v="50467.652075973725"/>
    <n v="52042.626191943855"/>
    <n v="54981.16015601976"/>
    <n v="53875.720914919511"/>
    <n v="56026.622804971375"/>
    <n v="56193.455827797974"/>
    <n v="57299.942926297219"/>
    <n v="56747.308885552469"/>
    <n v="58052.762426619978"/>
    <n v="60693.571416565916"/>
    <n v="63039.040489882769"/>
    <n v="63781.75489630986"/>
    <n v="64624.784195713022"/>
    <n v="66276.132137585228"/>
    <n v="67151.146933032025"/>
    <n v="69130.902896686035"/>
    <n v="70434.997733870579"/>
    <n v="71602.536995936302"/>
    <n v="73360.874144499481"/>
    <n v="75963.78141095514"/>
    <n v="76863.385034482999"/>
    <n v="82259.183800178027"/>
    <n v="82411.977176708082"/>
  </r>
  <r>
    <s v="III KALIMANTAN"/>
    <x v="22"/>
    <x v="4"/>
    <n v="38182.020345879297"/>
    <n v="38475.048306558419"/>
    <n v="38975.315469159767"/>
    <n v="39385.77587690793"/>
    <n v="39615.656713131575"/>
    <n v="40050.429961971669"/>
    <n v="40743.073270240231"/>
    <n v="41453.604120440636"/>
    <n v="41219.191454245258"/>
    <n v="41403.51071368243"/>
    <n v="41618.758150111331"/>
    <n v="41880.611201811123"/>
    <n v="43020.32632483021"/>
    <n v="43697.520482791995"/>
    <n v="44464.691824794943"/>
    <n v="45344.447541668495"/>
    <n v="46658.521847135868"/>
    <n v="45560.10659980934"/>
    <n v="46306.230254943468"/>
    <n v="46033.632907017018"/>
    <n v="46455.179735501297"/>
    <n v="47054.658156058205"/>
    <n v="47546.500144135593"/>
    <n v="48235.283276348862"/>
    <n v="48720.72490313404"/>
    <n v="49806.636297858742"/>
    <n v="51100.409245177274"/>
    <n v="52096.90241061792"/>
    <n v="53048.892949631911"/>
    <n v="53955.463246025298"/>
    <n v="55241.553436035094"/>
    <n v="56355.207847677339"/>
    <n v="55317.706216993283"/>
    <n v="54997.852174851861"/>
    <n v="56018.100181303991"/>
    <n v="58240.368807455008"/>
    <n v="58483.728059317618"/>
    <n v="58980.308843072838"/>
    <n v="58617.762707033871"/>
    <n v="59358.24871774733"/>
    <n v="59964.880741849243"/>
    <n v="62022.693118729563"/>
    <n v="62476.166399374029"/>
    <n v="63408.263987118917"/>
  </r>
  <r>
    <s v="III KALIMANTAN"/>
    <x v="22"/>
    <x v="5"/>
    <n v="6074474.7876643287"/>
    <n v="6131402.0746176932"/>
    <n v="6306244.5579862753"/>
    <n v="6457396.8697060486"/>
    <n v="6455571.7287350455"/>
    <n v="6501716.7959915483"/>
    <n v="6540875.1548101176"/>
    <n v="6656630.3567259144"/>
    <n v="6673811.0994976005"/>
    <n v="6837690.1671153298"/>
    <n v="7029961.4809427494"/>
    <n v="7237459.1100566359"/>
    <n v="7195181.2386940392"/>
    <n v="7165697.6051665479"/>
    <n v="7256889.5164478682"/>
    <n v="7524691.3249435937"/>
    <n v="7518603.9144920381"/>
    <n v="7542136.2293617642"/>
    <n v="7741524.4925543442"/>
    <n v="8185245.7814100552"/>
    <n v="7613591.9235046674"/>
    <n v="7616274.8748608232"/>
    <n v="7704733.231458826"/>
    <n v="7761555.4051582301"/>
    <n v="7241794.1899477476"/>
    <n v="7196787.73990425"/>
    <n v="7540435.6476004068"/>
    <n v="7531437.4639737634"/>
    <n v="7454576.9945993256"/>
    <n v="7763162.8233434679"/>
    <n v="7908219.0737661067"/>
    <n v="8085286.3246926079"/>
    <n v="7750472.5372314984"/>
    <n v="8060737.0344927935"/>
    <n v="8751559.566979222"/>
    <n v="9191230.8442058638"/>
    <n v="8902698.883133959"/>
    <n v="8548269.1277316287"/>
    <n v="8956651.8386425953"/>
    <n v="9275376.1075901277"/>
    <n v="8979028.7639568243"/>
    <n v="8619781.6183449179"/>
    <n v="8733294.4913702626"/>
    <n v="8896470.3820567373"/>
  </r>
  <r>
    <s v="III KALIMANTAN"/>
    <x v="22"/>
    <x v="6"/>
    <n v="3978478.8773203585"/>
    <n v="4062329.0360133001"/>
    <n v="4255452.4576004902"/>
    <n v="4410877.1789927101"/>
    <n v="4466583.6695557339"/>
    <n v="4550300.6489901133"/>
    <n v="4655978.2751687095"/>
    <n v="4771485.9549601022"/>
    <n v="4813734.9897538349"/>
    <n v="4838292.2587236967"/>
    <n v="4880803.3801700603"/>
    <n v="4942569.6166891688"/>
    <n v="4906315.6109204637"/>
    <n v="5059894.5753316926"/>
    <n v="5097937.57597866"/>
    <n v="5046455.6655436261"/>
    <n v="5112096.6964918673"/>
    <n v="5248657.7549114339"/>
    <n v="5441972.4322288372"/>
    <n v="5339712.1914423322"/>
    <n v="5225264.5194223151"/>
    <n v="5322257.440287618"/>
    <n v="5420495.7582467822"/>
    <n v="5474350.3037704751"/>
    <n v="5421140.0580742788"/>
    <n v="5512776.9374391753"/>
    <n v="5578394.8713103943"/>
    <n v="5616752.603971771"/>
    <n v="5727683.8333121156"/>
    <n v="5971157.1904628025"/>
    <n v="6074841.8098208103"/>
    <n v="6174796.7038932908"/>
    <n v="6298925.453699138"/>
    <n v="6569147.7283801027"/>
    <n v="6395528.3709030971"/>
    <n v="6415396.3628390236"/>
    <n v="6528524.4544163663"/>
    <n v="6787635.828166578"/>
    <n v="6837704.2246653717"/>
    <n v="6871705.5720261782"/>
    <n v="6908755.4195218608"/>
    <n v="6712392.9943740731"/>
    <n v="6805792.1811208967"/>
    <n v="6849626.252707717"/>
  </r>
  <r>
    <s v="III KALIMANTAN"/>
    <x v="22"/>
    <x v="7"/>
    <n v="2105396.6426631957"/>
    <n v="2153076.2175668473"/>
    <n v="2195130.1256200951"/>
    <n v="2230635.6542457659"/>
    <n v="2212272.4448920758"/>
    <n v="2360864.0940568876"/>
    <n v="2487967.7568651405"/>
    <n v="2483848.2410166934"/>
    <n v="2481798.7818890847"/>
    <n v="2534791.2111972356"/>
    <n v="2606735.8053492154"/>
    <n v="2613228.9742701072"/>
    <n v="2622399.9116461882"/>
    <n v="2694358.4831987033"/>
    <n v="2758837.191715288"/>
    <n v="2827745.9496800015"/>
    <n v="2832733.1676557483"/>
    <n v="2877575.4839886338"/>
    <n v="2956376.2113963664"/>
    <n v="3028297.7140790028"/>
    <n v="2955582.4957887335"/>
    <n v="3005936.6703008916"/>
    <n v="3015431.1374337529"/>
    <n v="3040891.8602959784"/>
    <n v="3055356.9697939511"/>
    <n v="3066327.5737192035"/>
    <n v="3113835.2022042517"/>
    <n v="3148822.4874863951"/>
    <n v="3178299.7441405049"/>
    <n v="3272003.8890452683"/>
    <n v="3322725.1400346477"/>
    <n v="3411361.7781408336"/>
    <n v="3439949.7725058803"/>
    <n v="3552826.0266520586"/>
    <n v="3453444.2587902751"/>
    <n v="3491594.7907612901"/>
    <n v="3482790.0770122837"/>
    <n v="3598796.0595874419"/>
    <n v="3566774.4136223653"/>
    <n v="3615912.1056263116"/>
    <n v="3555850.6022528494"/>
    <n v="2997250.0160948159"/>
    <n v="3413530.1466723536"/>
    <n v="3500354.6726944977"/>
  </r>
  <r>
    <s v="III KALIMANTAN"/>
    <x v="22"/>
    <x v="8"/>
    <n v="561589.81760828802"/>
    <n v="570643.34742478165"/>
    <n v="586181.55097635137"/>
    <n v="604770.52380801528"/>
    <n v="608654.87683538313"/>
    <n v="624003.14102034189"/>
    <n v="634894.31851526187"/>
    <n v="646373.13335693942"/>
    <n v="651053.09646229155"/>
    <n v="682562.60382312303"/>
    <n v="705894.31382243929"/>
    <n v="717887.24908006145"/>
    <n v="703413.54056773393"/>
    <n v="710112.15423322108"/>
    <n v="712033.53063043393"/>
    <n v="723984.63448124018"/>
    <n v="728266.40046688321"/>
    <n v="743221.58810256748"/>
    <n v="759686.33733753383"/>
    <n v="779340.97674994566"/>
    <n v="783369.7463725009"/>
    <n v="801653.34922595392"/>
    <n v="815957.72075161745"/>
    <n v="842597.51222567155"/>
    <n v="839204.9184797327"/>
    <n v="855898.5117132978"/>
    <n v="872875.43377320049"/>
    <n v="895715.1587538349"/>
    <n v="904420.97785703652"/>
    <n v="929005.68267361063"/>
    <n v="949685.77887729288"/>
    <n v="970473.29756555101"/>
    <n v="986406.56779213203"/>
    <n v="1033858.2921660023"/>
    <n v="1019697.6552062305"/>
    <n v="1040276.9181435172"/>
    <n v="1056434.1908730397"/>
    <n v="1083019.3380440415"/>
    <n v="1084707.692384894"/>
    <n v="1115956.6872639419"/>
    <n v="1118387.2979165926"/>
    <n v="945957.99983471748"/>
    <n v="1011936.8829562615"/>
    <n v="1033011.507476927"/>
  </r>
  <r>
    <s v="III KALIMANTAN"/>
    <x v="22"/>
    <x v="9"/>
    <n v="926196.99314820697"/>
    <n v="943749.17210220126"/>
    <n v="987396.66482386319"/>
    <n v="1024544.7798448441"/>
    <n v="1026908.5969938235"/>
    <n v="1042799.5220612638"/>
    <n v="1067175.3426804089"/>
    <n v="1088353.7163625159"/>
    <n v="1108398.7303671413"/>
    <n v="1165765.6113109924"/>
    <n v="1214108.5463086553"/>
    <n v="1248132.5275599707"/>
    <n v="1254154.2788156359"/>
    <n v="1277973.825819636"/>
    <n v="1303401.5502826266"/>
    <n v="1332214.1751542306"/>
    <n v="1353340.2281531957"/>
    <n v="1382194.6943842731"/>
    <n v="1417620.8947609565"/>
    <n v="1451323.1619583201"/>
    <n v="1466084.7043327156"/>
    <n v="1492318.0117925596"/>
    <n v="1520520.6067893647"/>
    <n v="1555096.8849725518"/>
    <n v="1571350.4696534055"/>
    <n v="1600975.1201055429"/>
    <n v="1637867.3619216827"/>
    <n v="1673614.9044503781"/>
    <n v="1690873.5312214678"/>
    <n v="1737082.4918877014"/>
    <n v="1760214.2344582865"/>
    <n v="1800969.2748517422"/>
    <n v="1797074.0761331997"/>
    <n v="1793889.8566926538"/>
    <n v="1835426.8754704387"/>
    <n v="1868969.2551827957"/>
    <n v="1907148.2181991383"/>
    <n v="1951676.6999423944"/>
    <n v="1958348.3549576085"/>
    <n v="1978364.1351878797"/>
    <n v="2009327.7496398669"/>
    <n v="2070172.7496711176"/>
    <n v="2095310.4130667623"/>
    <n v="2163673.6541598188"/>
  </r>
  <r>
    <s v="III KALIMANTAN"/>
    <x v="22"/>
    <x v="10"/>
    <n v="1110043.559499634"/>
    <n v="1125899.9703950433"/>
    <n v="1174317.153817805"/>
    <n v="1126483.7564805567"/>
    <n v="1167830.1549216071"/>
    <n v="1218685.4791149267"/>
    <n v="1194879.3700968225"/>
    <n v="1219976.8294531349"/>
    <n v="1222507.0275892646"/>
    <n v="1285264.491392737"/>
    <n v="1409398.3661669623"/>
    <n v="1482468.6659009536"/>
    <n v="1490645.2666498472"/>
    <n v="1527703.609802352"/>
    <n v="1571736.7656580454"/>
    <n v="1585306.1783871565"/>
    <n v="1555786.8305537791"/>
    <n v="1569092.2451623171"/>
    <n v="1570670.8037014564"/>
    <n v="1628771.8043691909"/>
    <n v="1609283.9817359617"/>
    <n v="1539544.5245626485"/>
    <n v="1647307.2656590971"/>
    <n v="1658072.4034642722"/>
    <n v="1633822.1377711627"/>
    <n v="1662866.4470539498"/>
    <n v="1642858.376713868"/>
    <n v="1633399.514892373"/>
    <n v="1611244.9309571395"/>
    <n v="1653848.7138268675"/>
    <n v="1640819.7068426479"/>
    <n v="1619670.2098446663"/>
    <n v="1652531.9562603561"/>
    <n v="1688158.9477923482"/>
    <n v="1699532.0052809333"/>
    <n v="1711557.0258027853"/>
    <n v="1766318.9215435523"/>
    <n v="1639011.6434328114"/>
    <n v="1693622.0007792651"/>
    <n v="1867115.4799089662"/>
    <n v="1824303.9073352611"/>
    <n v="1733974.8308699843"/>
    <n v="1699920.4766886758"/>
    <n v="1879791.4929797638"/>
  </r>
  <r>
    <s v="III KALIMANTAN"/>
    <x v="22"/>
    <x v="11"/>
    <n v="694171.94413449371"/>
    <n v="700625.35777752218"/>
    <n v="715171.53535263054"/>
    <n v="727934.68283949175"/>
    <n v="733461.66338250821"/>
    <n v="745239.42200659763"/>
    <n v="754176.17423001374"/>
    <n v="760438.50715570257"/>
    <n v="775156.51643399871"/>
    <n v="801013.32564773632"/>
    <n v="815068.67587345303"/>
    <n v="849634.85834222869"/>
    <n v="854074.35900694632"/>
    <n v="868592.31125025032"/>
    <n v="883235.19297207007"/>
    <n v="901611.63475789805"/>
    <n v="917371.68284555862"/>
    <n v="941753.60924750997"/>
    <n v="963227.53358005802"/>
    <n v="976083.80915852869"/>
    <n v="977534.82247121376"/>
    <n v="981716.56529632793"/>
    <n v="985142.16143875045"/>
    <n v="990260.95101410034"/>
    <n v="984409.3989315338"/>
    <n v="977420.4004287736"/>
    <n v="967042.05808441585"/>
    <n v="973019.59812517604"/>
    <n v="984818.39786837809"/>
    <n v="1006849.2334225989"/>
    <n v="1008526"/>
    <n v="1032355.9748801203"/>
    <n v="1053332.2027195964"/>
    <n v="1073157.6942414972"/>
    <n v="1044176.3659668543"/>
    <n v="1056602.9472318925"/>
    <n v="1064830.7941055363"/>
    <n v="1074814.9241383283"/>
    <n v="1083257.3049228804"/>
    <n v="1093786.7875878536"/>
    <n v="1100816.8727269575"/>
    <n v="1090794.9119710091"/>
    <n v="1083332.044465234"/>
    <n v="1076169.2736232134"/>
  </r>
  <r>
    <s v="III KALIMANTAN"/>
    <x v="22"/>
    <x v="12"/>
    <n v="145311.81482783402"/>
    <n v="149928.0584462735"/>
    <n v="157520.07119789498"/>
    <n v="162351.36586161889"/>
    <n v="165283.81155750976"/>
    <n v="172720.46457079405"/>
    <n v="179557.76985312125"/>
    <n v="185843.80227853742"/>
    <n v="186547.50776765012"/>
    <n v="190330.40544584289"/>
    <n v="192128.03948677238"/>
    <n v="194473.78702438783"/>
    <n v="196249.97796436059"/>
    <n v="203566.3631492008"/>
    <n v="209301.02450793068"/>
    <n v="217149.39534690502"/>
    <n v="218907.36607916272"/>
    <n v="221799.70887220011"/>
    <n v="225557.8530555648"/>
    <n v="228499.57598058437"/>
    <n v="218064.57147301061"/>
    <n v="215852.40019458314"/>
    <n v="213951.38223247093"/>
    <n v="213350.77558227748"/>
    <n v="207687.64321012751"/>
    <n v="203674.84605531546"/>
    <n v="204955.17989667447"/>
    <n v="208320.00791530937"/>
    <n v="209232.41319692615"/>
    <n v="211655.51094207336"/>
    <n v="215341.53606675513"/>
    <n v="217582.61448997565"/>
    <n v="224935.67729315642"/>
    <n v="231889.78672740408"/>
    <n v="218189.07748536186"/>
    <n v="221154.98564888228"/>
    <n v="223683.58341819863"/>
    <n v="224522.3101171946"/>
    <n v="232697.52958710052"/>
    <n v="233222.36451358825"/>
    <n v="229310.03673534747"/>
    <n v="215064.35834619228"/>
    <n v="221711.74723515223"/>
    <n v="223584.37111612002"/>
  </r>
  <r>
    <s v="III KALIMANTAN"/>
    <x v="22"/>
    <x v="13"/>
    <n v="1424257.6679508379"/>
    <n v="1496382.4246847988"/>
    <n v="1614642.023684798"/>
    <n v="1633910.9837221813"/>
    <n v="1528647.2819475918"/>
    <n v="1604774.9353262526"/>
    <n v="1745253.4073143462"/>
    <n v="1824287.1592458845"/>
    <n v="1603066.8193612625"/>
    <n v="1613688.3745565941"/>
    <n v="1774316.2604259287"/>
    <n v="1838690.5802797501"/>
    <n v="1714671.4699414391"/>
    <n v="1746890.8878198434"/>
    <n v="1805097.0952312965"/>
    <n v="1886838.9948239108"/>
    <n v="1805862.6517611623"/>
    <n v="1876911.4325749767"/>
    <n v="2026682.156900947"/>
    <n v="2108602.16300022"/>
    <n v="1870747.8591745519"/>
    <n v="1977188.2013607887"/>
    <n v="2098266.4273184091"/>
    <n v="2156099.9252853277"/>
    <n v="1906144.7403882279"/>
    <n v="2107199.1268176083"/>
    <n v="1917705.3944613677"/>
    <n v="1906689.0309091674"/>
    <n v="1766473.9824806852"/>
    <n v="1906425.2297794828"/>
    <n v="1918710.2017489725"/>
    <n v="1973994.8927997083"/>
    <n v="1892655.9030338258"/>
    <n v="2016935.5415780407"/>
    <n v="1981940.5132490913"/>
    <n v="2049927.8012388784"/>
    <n v="1964985.7054374951"/>
    <n v="2016606.9674496767"/>
    <n v="2073153.8491135221"/>
    <n v="2198043.9801219427"/>
    <n v="1965700.4548757593"/>
    <n v="1976669.282109885"/>
    <n v="1987836.5117685432"/>
    <n v="1994946.6365614368"/>
  </r>
  <r>
    <s v="III KALIMANTAN"/>
    <x v="22"/>
    <x v="14"/>
    <n v="546125.51374586509"/>
    <n v="620918.92950583878"/>
    <n v="698794.70260973414"/>
    <n v="715595.23396495916"/>
    <n v="653025.77371595672"/>
    <n v="746519.76849631115"/>
    <n v="865108.15916185395"/>
    <n v="911250.83966478799"/>
    <n v="915662.42195388139"/>
    <n v="933455.39087854989"/>
    <n v="956982.62161980139"/>
    <n v="976186.14136234007"/>
    <n v="968351.1479342134"/>
    <n v="1047706.8817739069"/>
    <n v="1131208.3768000265"/>
    <n v="1343762.6061501496"/>
    <n v="1214760.3449620374"/>
    <n v="1204757.5093310329"/>
    <n v="1259103.7998679485"/>
    <n v="1361819.1540434379"/>
    <n v="1330124.0957866958"/>
    <n v="1357282.7419963391"/>
    <n v="1409474.4586905574"/>
    <n v="1441556.3798294489"/>
    <n v="1427900.58831177"/>
    <n v="1482623.4090434546"/>
    <n v="1503258.7382814502"/>
    <n v="1515471.2327085526"/>
    <n v="1520640.9374624188"/>
    <n v="1573380.1976248"/>
    <n v="1597928.1163093788"/>
    <n v="1636473.0422712401"/>
    <n v="1650438.9344279538"/>
    <n v="1719235.0435142571"/>
    <n v="1701707.0281785282"/>
    <n v="1708901.7254216662"/>
    <n v="1732978.233247255"/>
    <n v="1763247.9285698044"/>
    <n v="1755011.2199174548"/>
    <n v="1785073.0486555148"/>
    <n v="1738477.9503633538"/>
    <n v="1781346.1333194261"/>
    <n v="1854208.7579127038"/>
    <n v="1876287.0851817161"/>
  </r>
  <r>
    <s v="III KALIMANTAN"/>
    <x v="22"/>
    <x v="15"/>
    <n v="309281.59884337545"/>
    <n v="334221.69548367895"/>
    <n v="353717.61059056548"/>
    <n v="360473.47508398641"/>
    <n v="350846.77195287927"/>
    <n v="370592.0818805063"/>
    <n v="392311.65492741967"/>
    <n v="407179.37381105294"/>
    <n v="412861.14873603045"/>
    <n v="419153.87087460596"/>
    <n v="423067.71538657934"/>
    <n v="424490.1579396716"/>
    <n v="423864.95740777213"/>
    <n v="428510.85934448405"/>
    <n v="442766.0298344405"/>
    <n v="470462.90039338591"/>
    <n v="458520.38288835727"/>
    <n v="471216.26491734793"/>
    <n v="483339.36242944782"/>
    <n v="511881.37497763825"/>
    <n v="510199.25485058897"/>
    <n v="525401.42630427133"/>
    <n v="538559.3417660665"/>
    <n v="553475.84303847281"/>
    <n v="558325.99205565499"/>
    <n v="576173.99722154299"/>
    <n v="589678.02104899904"/>
    <n v="601637.68820802134"/>
    <n v="605417.88521340874"/>
    <n v="613093.80540252069"/>
    <n v="630786"/>
    <n v="643159.56723687961"/>
    <n v="654949.07117038372"/>
    <n v="668738.8989528215"/>
    <n v="681918.03438424331"/>
    <n v="685828.88486858399"/>
    <n v="694903.58886520797"/>
    <n v="709999.36507422267"/>
    <n v="725786.23970519751"/>
    <n v="733797.16357152862"/>
    <n v="770052.79478784767"/>
    <n v="818882.66579398303"/>
    <n v="904542.15991541906"/>
    <n v="934573.55976478534"/>
  </r>
  <r>
    <s v="III KALIMANTAN"/>
    <x v="22"/>
    <x v="16"/>
    <n v="361639.01117949834"/>
    <n v="377506.86001444445"/>
    <n v="389428.66405088501"/>
    <n v="397358.13473069784"/>
    <n v="395992.23732376297"/>
    <n v="401982.27173185366"/>
    <n v="408250.3423711629"/>
    <n v="414932.07776719227"/>
    <n v="416368.16706068983"/>
    <n v="419275.56177429686"/>
    <n v="421553.06908788771"/>
    <n v="423239.29355459474"/>
    <n v="424627.59059958631"/>
    <n v="431208.15359223902"/>
    <n v="435306.05276566709"/>
    <n v="443753.47301465354"/>
    <n v="449034.8718200904"/>
    <n v="458973.97254169674"/>
    <n v="472356.75764463673"/>
    <n v="482485.60968657793"/>
    <n v="487708.75701157982"/>
    <n v="499366.84833391366"/>
    <n v="512255.65124394069"/>
    <n v="527715.83833069645"/>
    <n v="530186.57524639647"/>
    <n v="543497.6431637943"/>
    <n v="552019.8976716561"/>
    <n v="559705.69172702439"/>
    <n v="564880.37778451224"/>
    <n v="584263.4455570234"/>
    <n v="586433.62933942117"/>
    <n v="590573.95773118653"/>
    <n v="603039.16194589809"/>
    <n v="645967.94079472777"/>
    <n v="647487.90149026376"/>
    <n v="652290.49983771634"/>
    <n v="661465.69028605521"/>
    <n v="691476.18124566821"/>
    <n v="693393.75520471134"/>
    <n v="704026.88278288918"/>
    <n v="697095.58880683733"/>
    <n v="633403.66915439896"/>
    <n v="663037.44710591121"/>
    <n v="672256.37786638062"/>
  </r>
  <r>
    <s v="III KALIMANTAN"/>
    <x v="22"/>
    <x v="17"/>
    <n v="94384716.10411334"/>
    <n v="94974405.673382148"/>
    <n v="95583066.990513176"/>
    <n v="98350813.440696523"/>
    <n v="98339372.942349792"/>
    <n v="99852517.944108933"/>
    <n v="102558504.46404594"/>
    <n v="106684988.03553146"/>
    <n v="107155327.83714543"/>
    <n v="107026436.78766537"/>
    <n v="106156998.84210189"/>
    <n v="108538947.17700373"/>
    <n v="110002138.81674038"/>
    <n v="110193117.89193954"/>
    <n v="109000187.05990076"/>
    <n v="109337462.97045639"/>
    <n v="109872870.35784842"/>
    <n v="110423601.43443269"/>
    <n v="112332526.68174595"/>
    <n v="113400050.36496308"/>
    <n v="109159574.85670435"/>
    <n v="109716075.54652599"/>
    <n v="109303273.80383562"/>
    <n v="112497432.01564883"/>
    <n v="108618918.14595529"/>
    <n v="108920583.29600926"/>
    <n v="109251194.59269677"/>
    <n v="112213136.35378951"/>
    <n v="112808582.74045789"/>
    <n v="112830024.59073333"/>
    <n v="113034275.21023728"/>
    <n v="114069025.63924943"/>
    <n v="114832041.78456183"/>
    <n v="115033492.84283933"/>
    <n v="115347322.19072029"/>
    <n v="119481569.90768945"/>
    <n v="120592780.73072727"/>
    <n v="120732097.38709861"/>
    <n v="122535328.23785625"/>
    <n v="122852030.50360443"/>
    <n v="122257479.96474211"/>
    <n v="114270169.60520263"/>
    <n v="116966297.03253861"/>
    <n v="119370939.72790352"/>
  </r>
  <r>
    <s v="III KALIMANTAN"/>
    <x v="23"/>
    <x v="0"/>
    <n v="1623046.9738009647"/>
    <n v="1483226.0763714649"/>
    <n v="1547597.8610063456"/>
    <n v="1581491.385883796"/>
    <n v="1701137.4622993004"/>
    <n v="1618519.0747309122"/>
    <n v="1667463.5988522014"/>
    <n v="1689438.4689936964"/>
    <n v="1790207.9666841654"/>
    <n v="1716305.1131544132"/>
    <n v="1765642.7298913999"/>
    <n v="1857842.7335631903"/>
    <n v="1932579.9039799515"/>
    <n v="1862481.1583679719"/>
    <n v="1855115.3413580391"/>
    <n v="1846755.9815859157"/>
    <n v="1939891.7826685919"/>
    <n v="1956634.5496032708"/>
    <n v="2036191.9313502687"/>
    <n v="2088621.9424132216"/>
    <n v="2149652.9975535152"/>
    <n v="2148582.3885474601"/>
    <n v="2100546.0601414046"/>
    <n v="2175234.8594252802"/>
    <n v="2266138.4020010922"/>
    <n v="2242142.1167325731"/>
    <n v="2232019.7787678982"/>
    <n v="2281430.4062383845"/>
    <n v="2330204.0584120201"/>
    <n v="2340683.4141092431"/>
    <n v="2344266.245539587"/>
    <n v="2407674.5483081825"/>
    <n v="2386708.5985833947"/>
    <n v="2464479.8411782305"/>
    <n v="2495395.4701449079"/>
    <n v="2594606.6909051351"/>
    <n v="2509342.7520281151"/>
    <n v="2562939.5977810672"/>
    <n v="2630635.6229994958"/>
    <n v="2772725.9830220602"/>
    <n v="2772851.3124692179"/>
    <n v="2729310.0306528849"/>
    <n v="2717610.4798031747"/>
    <n v="2703065.8884374802"/>
  </r>
  <r>
    <s v="III KALIMANTAN"/>
    <x v="23"/>
    <x v="1"/>
    <n v="2351401.6346699372"/>
    <n v="2575274.7558757663"/>
    <n v="2792124.151778549"/>
    <n v="2870849.8594646007"/>
    <n v="2740091.1131945923"/>
    <n v="2801623.6335236281"/>
    <n v="3327979.5253670365"/>
    <n v="2575298.549163416"/>
    <n v="2675450.4710686058"/>
    <n v="2713286.3165073544"/>
    <n v="3111128.3169847876"/>
    <n v="3932552.7805826366"/>
    <n v="3224130.4989702618"/>
    <n v="3361255.8603983051"/>
    <n v="3661685.6989121847"/>
    <n v="3757899.1474482836"/>
    <n v="3694166.1440159646"/>
    <n v="3925457.9059579219"/>
    <n v="3866637.8509477177"/>
    <n v="3859471.8050085483"/>
    <n v="3815544.5702052158"/>
    <n v="3685165.548227957"/>
    <n v="3707612.3622257253"/>
    <n v="3733534.1776889754"/>
    <n v="3500340.1764078671"/>
    <n v="3561787.6790177957"/>
    <n v="3611921.2419367735"/>
    <n v="3741591.6653889627"/>
    <n v="3824190.2414666163"/>
    <n v="3811316.4567959099"/>
    <n v="3863531.392016599"/>
    <n v="3944826.342226828"/>
    <n v="3809446.0961561715"/>
    <n v="3944795.5049060667"/>
    <n v="4048155.0234469399"/>
    <n v="4185123.9152763532"/>
    <n v="4155970.7992403382"/>
    <n v="4247276.3773165932"/>
    <n v="4201240.4230117304"/>
    <n v="4204766.5693030106"/>
    <n v="4215257.8605548469"/>
    <n v="3775770.7264343915"/>
    <n v="3844759.2382703349"/>
    <n v="3828430.937966451"/>
  </r>
  <r>
    <s v="III KALIMANTAN"/>
    <x v="23"/>
    <x v="2"/>
    <n v="885008.66085862741"/>
    <n v="887612.37816597149"/>
    <n v="898709.78992484137"/>
    <n v="900903.442744717"/>
    <n v="911008.34623989463"/>
    <n v="945395.35867588222"/>
    <n v="944283.38463353366"/>
    <n v="964045.12081148475"/>
    <n v="960820.38457476348"/>
    <n v="970594.48665726185"/>
    <n v="1003117.8664296865"/>
    <n v="1033380.5750024952"/>
    <n v="1025718.5016330573"/>
    <n v="1060760.8360309287"/>
    <n v="1054116.5744500754"/>
    <n v="1084388.0026818959"/>
    <n v="1077367.978344464"/>
    <n v="1112666.5416531812"/>
    <n v="1131006.5529696192"/>
    <n v="1138013.0887795074"/>
    <n v="1161456.5817158497"/>
    <n v="1175447.7668987063"/>
    <n v="1191267.8183241326"/>
    <n v="1204215.580553818"/>
    <n v="1220981.8923882246"/>
    <n v="1258736.7352236216"/>
    <n v="1264530.1484669547"/>
    <n v="1285306.7400133947"/>
    <n v="1288222.5920845885"/>
    <n v="1316635.8288057342"/>
    <n v="1349879.5641367598"/>
    <n v="1353363.9984793793"/>
    <n v="1328869.3989876555"/>
    <n v="1294226.7045938442"/>
    <n v="1349689.862565771"/>
    <n v="1398231.9531717983"/>
    <n v="1382291.104151845"/>
    <n v="1381514.7176055175"/>
    <n v="1412398.7749486633"/>
    <n v="1453693.7665570213"/>
    <n v="1383552.1273819329"/>
    <n v="1323420.692960016"/>
    <n v="1346209.9619289527"/>
    <n v="1360223.1417662411"/>
  </r>
  <r>
    <s v="III KALIMANTAN"/>
    <x v="23"/>
    <x v="3"/>
    <n v="4150.5899263795654"/>
    <n v="4506.1048248642473"/>
    <n v="4600.0818686388666"/>
    <n v="4860.7249404056711"/>
    <n v="4728.4125571776494"/>
    <n v="4736.1341012287303"/>
    <n v="4793.3678329408358"/>
    <n v="4823.1186564638083"/>
    <n v="4828.6003247574299"/>
    <n v="5020.2894306606358"/>
    <n v="5116.0517156544192"/>
    <n v="5166.680023633704"/>
    <n v="5165.2862291704478"/>
    <n v="5169.7265327865753"/>
    <n v="5167.4788709661971"/>
    <n v="5335.7100396066244"/>
    <n v="5283.4767396415"/>
    <n v="5084.9071021695054"/>
    <n v="5130.6906196804121"/>
    <n v="7095.5553880245898"/>
    <n v="7009.429080851155"/>
    <n v="7705.2965873069043"/>
    <n v="6806.7447377224235"/>
    <n v="7325.5432763688495"/>
    <n v="7270.6929793823019"/>
    <n v="7966.8491644557198"/>
    <n v="7732.6356244101498"/>
    <n v="8201.8618349115059"/>
    <n v="7948.1767518309061"/>
    <n v="8252.0930966502237"/>
    <n v="8674.6721920384334"/>
    <n v="9038.0061798938059"/>
    <n v="9110.6152161363316"/>
    <n v="9511.9865529816216"/>
    <n v="9529.1779569697046"/>
    <n v="9538.6039236967717"/>
    <n v="9673.0882526486112"/>
    <n v="9945.2076699406116"/>
    <n v="9975.2513804965856"/>
    <n v="10158.670264601653"/>
    <n v="10371.443228154782"/>
    <n v="10529.554412638283"/>
    <n v="11961.245230365215"/>
    <n v="11487.600711079465"/>
  </r>
  <r>
    <s v="III KALIMANTAN"/>
    <x v="23"/>
    <x v="4"/>
    <n v="5940.8237188979692"/>
    <n v="5983.0638962333469"/>
    <n v="6046.7589066529254"/>
    <n v="6128.4439560218016"/>
    <n v="6372.9228153423028"/>
    <n v="6758.1423932704856"/>
    <n v="7028.5170569534748"/>
    <n v="7225.1431306677114"/>
    <n v="7077.5574323369292"/>
    <n v="7098.9218587642899"/>
    <n v="7130.8833603477906"/>
    <n v="7168.989932817145"/>
    <n v="7344.7920663914701"/>
    <n v="7430.6493446722889"/>
    <n v="7530.7502993309099"/>
    <n v="7644.9610576787236"/>
    <n v="7872.6778812343837"/>
    <n v="7892.9621425899468"/>
    <n v="8022.2227217056507"/>
    <n v="7939.4613074467206"/>
    <n v="8007.2722830694493"/>
    <n v="8080.6346560356051"/>
    <n v="8176.8593688103947"/>
    <n v="8221.9283600479775"/>
    <n v="8389.3258359042247"/>
    <n v="8566.9619714607106"/>
    <n v="8761.9246836739312"/>
    <n v="8782.1221281459293"/>
    <n v="8965.38563741488"/>
    <n v="9161.1219834376971"/>
    <n v="9314.9739668753937"/>
    <n v="9563.5765998561747"/>
    <n v="9483.5450780160318"/>
    <n v="10019.772161243609"/>
    <n v="10023.251925410281"/>
    <n v="9962.3367774951184"/>
    <n v="9952.6204889501823"/>
    <n v="10241.460768021352"/>
    <n v="10237.743281332881"/>
    <n v="10177.153308176341"/>
    <n v="10313.116251198999"/>
    <n v="10201.035435545025"/>
    <n v="10719.939597483844"/>
    <n v="11706.5682377748"/>
  </r>
  <r>
    <s v="III KALIMANTAN"/>
    <x v="23"/>
    <x v="5"/>
    <n v="997968.13460818492"/>
    <n v="1001295.2133364128"/>
    <n v="1027834.2381360931"/>
    <n v="1050729.5839947946"/>
    <n v="1063165.339027958"/>
    <n v="1071861.7805368127"/>
    <n v="1083385.5751565769"/>
    <n v="1113519.2062742217"/>
    <n v="1117228.8098228872"/>
    <n v="1148567.3235713439"/>
    <n v="1179831.5384491729"/>
    <n v="1214655.6619732706"/>
    <n v="1212048.6923942761"/>
    <n v="1222779.6418483956"/>
    <n v="1238340.9477756284"/>
    <n v="1287206.2539361278"/>
    <n v="1311024.3577231138"/>
    <n v="1330804.9545372908"/>
    <n v="1410728.8405167351"/>
    <n v="1454815.3027598641"/>
    <n v="1395039.2849970195"/>
    <n v="1421764.0996033603"/>
    <n v="1438937.5126602254"/>
    <n v="1453909.4249958741"/>
    <n v="1512814.2121997776"/>
    <n v="1494503.9080684506"/>
    <n v="1607112.1517805727"/>
    <n v="1576348.6437766457"/>
    <n v="1608280.942303923"/>
    <n v="1598196.2275642152"/>
    <n v="1655212.4028991461"/>
    <n v="1708872.3345492242"/>
    <n v="1789741.7271851136"/>
    <n v="1591389.5202769241"/>
    <n v="1746518.0235714153"/>
    <n v="1911866.3589247558"/>
    <n v="1886183.4936408454"/>
    <n v="1902642.9498279153"/>
    <n v="1957524.4115418729"/>
    <n v="2138934.9049451984"/>
    <n v="1954566.90564058"/>
    <n v="1831707.69320029"/>
    <n v="2055305.5029076501"/>
    <n v="2063582.96885052"/>
  </r>
  <r>
    <s v="III KALIMANTAN"/>
    <x v="23"/>
    <x v="6"/>
    <n v="900983.30719925649"/>
    <n v="911425.07499870146"/>
    <n v="949127.95419925265"/>
    <n v="974877.98068704177"/>
    <n v="994383.94031525962"/>
    <n v="1012318.2196430527"/>
    <n v="1028566.9610780897"/>
    <n v="1052729.8094729101"/>
    <n v="1071806.4347623717"/>
    <n v="1077652.1748395199"/>
    <n v="1096258.1462989617"/>
    <n v="1114670.9398336885"/>
    <n v="1084435.8384812544"/>
    <n v="1158299.2434912636"/>
    <n v="1170228.6027504236"/>
    <n v="1180726.885365319"/>
    <n v="1194284.5837581027"/>
    <n v="1209367.1727223403"/>
    <n v="1235084.5771505577"/>
    <n v="1177008.4319931581"/>
    <n v="1185540.9346233422"/>
    <n v="1214994.5658726115"/>
    <n v="1263110.8654349467"/>
    <n v="1292439.6036966068"/>
    <n v="1283557.4201835543"/>
    <n v="1304000.4378974058"/>
    <n v="1340200.3349157798"/>
    <n v="1362939.3625711936"/>
    <n v="1383180.4288488633"/>
    <n v="1423033.9530759985"/>
    <n v="1440983.4282475994"/>
    <n v="1489608.4354089422"/>
    <n v="1479772.1602251646"/>
    <n v="1543002.9194849804"/>
    <n v="1575162.1390517554"/>
    <n v="1615515.6770858525"/>
    <n v="1609362.4804749836"/>
    <n v="1631901.3560418328"/>
    <n v="1722004.2175496169"/>
    <n v="1805025.0161443893"/>
    <n v="1715538.30439698"/>
    <n v="1668342.0337621269"/>
    <n v="1710742.4432045831"/>
    <n v="1702015.5896007926"/>
  </r>
  <r>
    <s v="III KALIMANTAN"/>
    <x v="23"/>
    <x v="7"/>
    <n v="449496.21835447848"/>
    <n v="477597.42777131824"/>
    <n v="481753.81077105971"/>
    <n v="486860.74244494271"/>
    <n v="507572.54767206404"/>
    <n v="529744.61789607257"/>
    <n v="530158.26064638933"/>
    <n v="556845.38948784443"/>
    <n v="556288.71574975597"/>
    <n v="602159.68909903243"/>
    <n v="579582.72214892739"/>
    <n v="579942.6024834658"/>
    <n v="588621.6665462493"/>
    <n v="602302.7482009544"/>
    <n v="619049.1471638009"/>
    <n v="639835.91647360916"/>
    <n v="646924.66674288909"/>
    <n v="666660.15391040756"/>
    <n v="680215.20243233221"/>
    <n v="700462.79889365309"/>
    <n v="705547.45496794616"/>
    <n v="729448.74410324392"/>
    <n v="738235.30683806865"/>
    <n v="748356.26082803775"/>
    <n v="749618.64001929131"/>
    <n v="756395.67298909533"/>
    <n v="775455.96056278422"/>
    <n v="809580.39491245849"/>
    <n v="815203.51237215695"/>
    <n v="843380.6108870653"/>
    <n v="868365.50287222536"/>
    <n v="898908.69535394944"/>
    <n v="892446.86623369553"/>
    <n v="924200.51927390555"/>
    <n v="929797.50091486308"/>
    <n v="958606.56374376104"/>
    <n v="958900.90749977133"/>
    <n v="985412.3166810791"/>
    <n v="991999.35772107285"/>
    <n v="1027472.8611901884"/>
    <n v="1015321.8679471503"/>
    <n v="932943.49196578027"/>
    <n v="944863.54357308988"/>
    <n v="931670.62094123359"/>
  </r>
  <r>
    <s v="III KALIMANTAN"/>
    <x v="23"/>
    <x v="8"/>
    <n v="105752.73794799822"/>
    <n v="108854.79601679544"/>
    <n v="112246.36790469289"/>
    <n v="114945.2012638062"/>
    <n v="115388.74503619154"/>
    <n v="117634.29131687141"/>
    <n v="120567.48161769612"/>
    <n v="122495.301332684"/>
    <n v="123689.01079870865"/>
    <n v="127966.11339319963"/>
    <n v="130735.34916618688"/>
    <n v="132825.17799167172"/>
    <n v="130899.8453730695"/>
    <n v="132921.153056307"/>
    <n v="133762.12827746046"/>
    <n v="139102.30016330443"/>
    <n v="138239.74636192818"/>
    <n v="141144.49869369291"/>
    <n v="144773.75058433186"/>
    <n v="148154.04996918415"/>
    <n v="148090.92880585411"/>
    <n v="150502.14507215089"/>
    <n v="155224.31626448146"/>
    <n v="157359.15967964602"/>
    <n v="158986.57258054425"/>
    <n v="163585.87780854714"/>
    <n v="167529.06142738019"/>
    <n v="170571.3940429576"/>
    <n v="173669.522941873"/>
    <n v="181640.07293412639"/>
    <n v="191696.53639763364"/>
    <n v="199475.538078104"/>
    <n v="198985.73468762703"/>
    <n v="207372.38567265452"/>
    <n v="209360.68650248734"/>
    <n v="215711.38396309991"/>
    <n v="215630.78758011165"/>
    <n v="222839.16526376765"/>
    <n v="224792.39066247904"/>
    <n v="233944.83563413972"/>
    <n v="234170.54326417189"/>
    <n v="203833.29304220944"/>
    <n v="208010.09017745353"/>
    <n v="211307.14406635298"/>
  </r>
  <r>
    <s v="III KALIMANTAN"/>
    <x v="23"/>
    <x v="9"/>
    <n v="176755.75105270115"/>
    <n v="180976.32500569778"/>
    <n v="186401.92088984558"/>
    <n v="190915.10823930369"/>
    <n v="197898.93824013136"/>
    <n v="205625.85439385392"/>
    <n v="210143.49936834862"/>
    <n v="213887.63453526678"/>
    <n v="211741.38209675625"/>
    <n v="223390.54339570762"/>
    <n v="238741.85054154438"/>
    <n v="250464.43580890633"/>
    <n v="253480.36479416117"/>
    <n v="258583.82511466648"/>
    <n v="253953.88459657878"/>
    <n v="260228.39810947375"/>
    <n v="266859.86173801497"/>
    <n v="281296.90358305606"/>
    <n v="291685.10490840254"/>
    <n v="309905.21184034972"/>
    <n v="313999.52723668684"/>
    <n v="326647.58193782048"/>
    <n v="332233.63160381286"/>
    <n v="335914.48726007575"/>
    <n v="340303.13228355243"/>
    <n v="348380.53714916413"/>
    <n v="357470.81485966564"/>
    <n v="366532.48940886854"/>
    <n v="372076.73001727305"/>
    <n v="382594.89030530775"/>
    <n v="390516.5571495872"/>
    <n v="402783.02037974296"/>
    <n v="403189.40321005275"/>
    <n v="417893.92033943749"/>
    <n v="424195.17872476752"/>
    <n v="434629.78468515724"/>
    <n v="434596.12828461913"/>
    <n v="449697.65880967909"/>
    <n v="460572.76373939152"/>
    <n v="472877.25346606458"/>
    <n v="474436.33957151283"/>
    <n v="481519.59552431543"/>
    <n v="488559.00043785712"/>
    <n v="493192.00468624249"/>
  </r>
  <r>
    <s v="III KALIMANTAN"/>
    <x v="23"/>
    <x v="10"/>
    <n v="96462.253699062625"/>
    <n v="97880.140564147616"/>
    <n v="101345.2914474064"/>
    <n v="97870.818463169038"/>
    <n v="102861.36968054948"/>
    <n v="107941.16825514287"/>
    <n v="109292.47825341974"/>
    <n v="113488.99296390475"/>
    <n v="113259.61402219767"/>
    <n v="116526.74822941981"/>
    <n v="121547.01034934074"/>
    <n v="125650.29211896914"/>
    <n v="124565.44578422634"/>
    <n v="116180.59889866272"/>
    <n v="121005.55321554352"/>
    <n v="128655.2539478621"/>
    <n v="123164.83023393061"/>
    <n v="125807.58692443141"/>
    <n v="131444.67106088085"/>
    <n v="133104.70544204424"/>
    <n v="136736.09903711255"/>
    <n v="136663.09568415911"/>
    <n v="140578.37652920655"/>
    <n v="140581.30488729145"/>
    <n v="142066.72000394342"/>
    <n v="144748.70979285883"/>
    <n v="147274.36730539385"/>
    <n v="150663.07292203279"/>
    <n v="149250.46983785863"/>
    <n v="152539.95430441012"/>
    <n v="151738.30924125732"/>
    <n v="154767.61476085443"/>
    <n v="158122.38575306835"/>
    <n v="164394.64329925881"/>
    <n v="167132.25994044208"/>
    <n v="167875.12841109373"/>
    <n v="171685.29223634087"/>
    <n v="167988.10289110398"/>
    <n v="172859.12035675338"/>
    <n v="180256.48478177702"/>
    <n v="174901.78310382689"/>
    <n v="168013.32847019343"/>
    <n v="170337.48382236902"/>
    <n v="183074.32533107369"/>
  </r>
  <r>
    <s v="III KALIMANTAN"/>
    <x v="23"/>
    <x v="11"/>
    <n v="78600.966347994283"/>
    <n v="78989.583683449426"/>
    <n v="80158.101326949196"/>
    <n v="81175.2169092166"/>
    <n v="83839.327826273046"/>
    <n v="90154.144300752436"/>
    <n v="93739.718947510002"/>
    <n v="95760.567837016773"/>
    <n v="96386.466019169078"/>
    <n v="97093.949367066496"/>
    <n v="97700.180798853165"/>
    <n v="98324.490733833634"/>
    <n v="100076.57066257228"/>
    <n v="105832.49370272807"/>
    <n v="111325.70167143934"/>
    <n v="118815.09172788856"/>
    <n v="114946.3234029524"/>
    <n v="113505.63183460853"/>
    <n v="113413.69791339214"/>
    <n v="119465.18005666952"/>
    <n v="120181.3571808596"/>
    <n v="120695.47444456293"/>
    <n v="120827.00743131066"/>
    <n v="120276.07885953365"/>
    <n v="121326.51926860833"/>
    <n v="121714.14040275758"/>
    <n v="122303.21520332567"/>
    <n v="123566.49890632197"/>
    <n v="124843.07362489031"/>
    <n v="127163.50333920174"/>
    <n v="128159.00667840347"/>
    <n v="132023.59263135094"/>
    <n v="131752.12798144441"/>
    <n v="134558.82778068073"/>
    <n v="135763.38788751932"/>
    <n v="139368.32996780996"/>
    <n v="139635.61321257855"/>
    <n v="141690.48607440555"/>
    <n v="142884.48203036282"/>
    <n v="146685.3029724806"/>
    <n v="144061.23484468833"/>
    <n v="141291.50424289901"/>
    <n v="143452.21603493"/>
    <n v="146429.32251880004"/>
  </r>
  <r>
    <s v="III KALIMANTAN"/>
    <x v="23"/>
    <x v="12"/>
    <n v="24801.31950379262"/>
    <n v="25097.919668918708"/>
    <n v="25946.777199866396"/>
    <n v="26578.693895933626"/>
    <n v="27147.627425310144"/>
    <n v="28563.850213964033"/>
    <n v="29694.577626241749"/>
    <n v="31548.092356198234"/>
    <n v="31620.647329205298"/>
    <n v="31684.807012001751"/>
    <n v="31793.437465480034"/>
    <n v="31933.074412195885"/>
    <n v="32204.255614168796"/>
    <n v="32999.289817355544"/>
    <n v="33492.930582875822"/>
    <n v="34168.537528437417"/>
    <n v="34180.866786620376"/>
    <n v="35468.421249701023"/>
    <n v="36451.752809590405"/>
    <n v="36927.156150438401"/>
    <n v="35804.747896979723"/>
    <n v="35415.852354372815"/>
    <n v="35103.943978980729"/>
    <n v="34315.449926975089"/>
    <n v="33951.105462201587"/>
    <n v="33333.712705879785"/>
    <n v="33520.386385043705"/>
    <n v="33673.727630371519"/>
    <n v="34101.829745357172"/>
    <n v="34628.967841677753"/>
    <n v="35020.153372784647"/>
    <n v="35459.980366289346"/>
    <n v="35463.15053386183"/>
    <n v="35833.428284318354"/>
    <n v="36171.849663532586"/>
    <n v="36274.610374736949"/>
    <n v="36239.231669004752"/>
    <n v="36737.911952876093"/>
    <n v="36977.773699050791"/>
    <n v="37091.447787066871"/>
    <n v="36841.765994442598"/>
    <n v="36470.798027913603"/>
    <n v="36956.865573915034"/>
    <n v="35624.128915494752"/>
  </r>
  <r>
    <s v="III KALIMANTAN"/>
    <x v="23"/>
    <x v="13"/>
    <n v="338383.59484300995"/>
    <n v="449357.47351135756"/>
    <n v="460375.61399624613"/>
    <n v="501055.06378488173"/>
    <n v="465435.6033906443"/>
    <n v="452045.82378617069"/>
    <n v="508641.60914970888"/>
    <n v="513697.61909138318"/>
    <n v="528467.44908332266"/>
    <n v="534351.48193702707"/>
    <n v="471964.15072432603"/>
    <n v="506471.9291765925"/>
    <n v="502956.28947942005"/>
    <n v="516793.39064773126"/>
    <n v="550469.40558945853"/>
    <n v="584285.93642386375"/>
    <n v="529729.75941159576"/>
    <n v="549701.62616890052"/>
    <n v="589591.76477125799"/>
    <n v="605576.30249075836"/>
    <n v="513098.80558444164"/>
    <n v="591851.97821320337"/>
    <n v="612695.67743131577"/>
    <n v="697498.93343162688"/>
    <n v="580647.10503527778"/>
    <n v="676103.39033139218"/>
    <n v="660360.51585571561"/>
    <n v="686640.24413275451"/>
    <n v="636550.02331815602"/>
    <n v="674238.96975376527"/>
    <n v="716339.41381581337"/>
    <n v="753484.48844709003"/>
    <n v="688649.83583867236"/>
    <n v="736701.45406654186"/>
    <n v="742849.5847726675"/>
    <n v="766167.22083327989"/>
    <n v="756331.91887216223"/>
    <n v="772023.33873020078"/>
    <n v="784548.27224232152"/>
    <n v="817457.83838327113"/>
    <n v="756702.68513280677"/>
    <n v="771608.31557278405"/>
    <n v="809409.77283018699"/>
    <n v="826109.27701847104"/>
  </r>
  <r>
    <s v="III KALIMANTAN"/>
    <x v="23"/>
    <x v="14"/>
    <n v="127235.21209245373"/>
    <n v="139593.4721675202"/>
    <n v="145284.57209196803"/>
    <n v="148371.65674556757"/>
    <n v="152296.18484800647"/>
    <n v="169590.25344592019"/>
    <n v="177126.69169736141"/>
    <n v="186574.18130542547"/>
    <n v="186129.50262470124"/>
    <n v="204538.21492553304"/>
    <n v="210591.72249447752"/>
    <n v="220674.96363654255"/>
    <n v="219777.08561478194"/>
    <n v="226357.71258632175"/>
    <n v="243666.05233280757"/>
    <n v="259849.58402555622"/>
    <n v="237324.18724690517"/>
    <n v="234822.49411251838"/>
    <n v="271762.00021314918"/>
    <n v="291260.9151770047"/>
    <n v="279938.17027464381"/>
    <n v="281129.77483848372"/>
    <n v="286449.29857502622"/>
    <n v="293366.81998121191"/>
    <n v="289198.24615234009"/>
    <n v="300487.68714521232"/>
    <n v="309469.44440659502"/>
    <n v="315516.50794326811"/>
    <n v="317329.4741644116"/>
    <n v="323103.35914440057"/>
    <n v="330016.03359144396"/>
    <n v="335690.88825468888"/>
    <n v="333317.84319245792"/>
    <n v="340421.8360785034"/>
    <n v="344337.05730075086"/>
    <n v="353251.99498428969"/>
    <n v="365982.03021016717"/>
    <n v="371435.21793044073"/>
    <n v="378349.46108879376"/>
    <n v="388230.62039526878"/>
    <n v="404206.32014126203"/>
    <n v="388484.1185123577"/>
    <n v="397596.96928601031"/>
    <n v="406923.58439458825"/>
  </r>
  <r>
    <s v="III KALIMANTAN"/>
    <x v="23"/>
    <x v="15"/>
    <n v="65409.785667666816"/>
    <n v="71010.359828825225"/>
    <n v="73921.404710075294"/>
    <n v="74951.749630408653"/>
    <n v="71938.949007808405"/>
    <n v="75894.660494735057"/>
    <n v="81514.359904417943"/>
    <n v="85050.202528720431"/>
    <n v="86514.04366637551"/>
    <n v="87832.668195575592"/>
    <n v="88340.62349011132"/>
    <n v="88637.643228202709"/>
    <n v="89682.704003976425"/>
    <n v="90640.153961277683"/>
    <n v="94007.91743333108"/>
    <n v="100227.6728649959"/>
    <n v="97507.252207001278"/>
    <n v="104366.40137573102"/>
    <n v="109835.24127920644"/>
    <n v="110675.12165169204"/>
    <n v="115181.33138444436"/>
    <n v="122703.17552600923"/>
    <n v="129327.02951080576"/>
    <n v="133171.78636564992"/>
    <n v="134367.95525414581"/>
    <n v="140628.76218478032"/>
    <n v="143847.6179334675"/>
    <n v="145331.62503529832"/>
    <n v="145977.21059097582"/>
    <n v="149264.33099584564"/>
    <n v="151457.48208083885"/>
    <n v="152994.26069209346"/>
    <n v="151619.25391153901"/>
    <n v="154687.45596099738"/>
    <n v="157405.69935565552"/>
    <n v="164127.26535717398"/>
    <n v="166121.15874812147"/>
    <n v="169677.08585525982"/>
    <n v="170751.01119249163"/>
    <n v="178135.4005006091"/>
    <n v="183102.15005245601"/>
    <n v="185993.00820610099"/>
    <n v="190725.07108692001"/>
    <n v="193679.86936345152"/>
  </r>
  <r>
    <s v="III KALIMANTAN"/>
    <x v="23"/>
    <x v="16"/>
    <n v="43242.097926482616"/>
    <n v="45139.45703872398"/>
    <n v="46564.977520938264"/>
    <n v="47513.124532299931"/>
    <n v="47349.800699410436"/>
    <n v="48415.163044431887"/>
    <n v="49032.390041041712"/>
    <n v="49760.790049727773"/>
    <n v="50111.714658274141"/>
    <n v="50823.555807453347"/>
    <n v="51115.072837075451"/>
    <n v="51319.53460655536"/>
    <n v="52054.455025467789"/>
    <n v="52530.644628699287"/>
    <n v="53206.808919614938"/>
    <n v="51387.398917811748"/>
    <n v="49842.004587337971"/>
    <n v="58597.579981475617"/>
    <n v="59720.672073798458"/>
    <n v="58270.30167255344"/>
    <n v="61141.260153316944"/>
    <n v="66070.716863295092"/>
    <n v="68575.225984883611"/>
    <n v="69476.019405676707"/>
    <n v="70497.336386262672"/>
    <n v="72897.809689968446"/>
    <n v="74734.723762811511"/>
    <n v="77379.823875275673"/>
    <n v="77529.67801163964"/>
    <n v="78870.409140031552"/>
    <n v="79763.202357725138"/>
    <n v="81609.528566748515"/>
    <n v="80830.084432726959"/>
    <n v="83518.446247339918"/>
    <n v="85477.880452022"/>
    <n v="86969.07473154449"/>
    <n v="88914.502790898405"/>
    <n v="91023.650728529901"/>
    <n v="91908.881147679436"/>
    <n v="93547.483288257732"/>
    <n v="97791.724449473099"/>
    <n v="99785.777710787996"/>
    <n v="102149.84702760501"/>
    <n v="102092.22371905"/>
  </r>
  <r>
    <s v="III KALIMANTAN"/>
    <x v="23"/>
    <x v="17"/>
    <n v="8274640.0622178894"/>
    <n v="8543819.6227261685"/>
    <n v="8940039.6736794226"/>
    <n v="9160078.7975809071"/>
    <n v="9192616.6302759144"/>
    <n v="9286822.1707527023"/>
    <n v="9973411.9972294681"/>
    <n v="9376188.1879910324"/>
    <n v="9611628.7707183547"/>
    <n v="9714892.3973813355"/>
    <n v="10190337.653146334"/>
    <n v="11251682.505108668"/>
    <n v="10585742.196652457"/>
    <n v="10813319.126629028"/>
    <n v="11206124.924199559"/>
    <n v="11486513.03229763"/>
    <n v="11468610.499850288"/>
    <n v="11859280.291553287"/>
    <n v="12121696.524322625"/>
    <n v="12246767.330994118"/>
    <n v="12151970.752981149"/>
    <n v="12222868.839430738"/>
    <n v="12335708.037040859"/>
    <n v="12605197.418622695"/>
    <n v="12420455.45444197"/>
    <n v="12635980.98827542"/>
    <n v="12864244.323878247"/>
    <n v="13144056.580761246"/>
    <n v="13297523.350129846"/>
    <n v="13454704.164077021"/>
    <n v="13714934.876556318"/>
    <n v="14070144.849283218"/>
    <n v="13887508.827206796"/>
    <n v="14057009.166157909"/>
    <n v="14466964.034177877"/>
    <n v="15047826.893117033"/>
    <n v="14896813.909381501"/>
    <n v="15154986.601928232"/>
    <n v="15399659.958593607"/>
    <n v="15971181.591943581"/>
    <n v="15583987.484424703"/>
    <n v="14759224.998133233"/>
    <n v="15189369.670792881"/>
    <n v="15210615.196525097"/>
  </r>
  <r>
    <s v="IX SULAWESI"/>
    <x v="24"/>
    <x v="0"/>
    <n v="2805504.4948175903"/>
    <n v="3102009.7068253639"/>
    <n v="3227537.3023371985"/>
    <n v="3145955.2260198472"/>
    <n v="2774334.5706483899"/>
    <n v="3082820.0800555465"/>
    <n v="3145870.3546882337"/>
    <n v="3151162.8376115179"/>
    <n v="2913884.1744608227"/>
    <n v="3291530.0799608175"/>
    <n v="3323173.1178443311"/>
    <n v="3389493.5207377188"/>
    <n v="3066821.1931943763"/>
    <n v="3420622.4219358196"/>
    <n v="3543303.9277781476"/>
    <n v="3734551.5573083316"/>
    <n v="3123609.8830373422"/>
    <n v="3512122.3398703886"/>
    <n v="3725571.3957422292"/>
    <n v="3881817.4445695505"/>
    <n v="3251937.7826288003"/>
    <n v="3650959.0137769375"/>
    <n v="3806740.1301237741"/>
    <n v="3895882.968951853"/>
    <n v="3304716.2532231528"/>
    <n v="3748302.2840818772"/>
    <n v="3969676.7704895744"/>
    <n v="4119192.0990354363"/>
    <n v="3474977.1013524104"/>
    <n v="3918234.1791234771"/>
    <n v="4132808.8889112715"/>
    <n v="4288295.4419725444"/>
    <n v="3640591.9209995382"/>
    <n v="3919854.884453916"/>
    <n v="4222122.2806448163"/>
    <n v="4584689.5687161889"/>
    <n v="4073721.1440847614"/>
    <n v="4199836.6518001761"/>
    <n v="4336637.7147675678"/>
    <n v="4718786.0844154656"/>
    <n v="4202931.7808380928"/>
    <n v="4237526.9335539564"/>
    <n v="4519919.1673452472"/>
    <n v="4735570.9821664933"/>
  </r>
  <r>
    <s v="IX SULAWESI"/>
    <x v="24"/>
    <x v="1"/>
    <n v="551811.60368968081"/>
    <n v="613548.11741539522"/>
    <n v="620905.32449687319"/>
    <n v="697508.91439805087"/>
    <n v="604908.14999978163"/>
    <n v="642096.59000006632"/>
    <n v="671972.89669325203"/>
    <n v="768975.63000008115"/>
    <n v="655701.14987094328"/>
    <n v="698688.90003364184"/>
    <n v="719931.97004392045"/>
    <n v="793936.2800514939"/>
    <n v="684728.97"/>
    <n v="736234.49288971978"/>
    <n v="767373.92999999993"/>
    <n v="834661.66"/>
    <n v="717429.51646220265"/>
    <n v="785284.52712988376"/>
    <n v="817856.47188403259"/>
    <n v="909083.39635348506"/>
    <n v="807438.32952648937"/>
    <n v="853309.063836838"/>
    <n v="889116.68854158977"/>
    <n v="953891.19178271911"/>
    <n v="839189.88682268886"/>
    <n v="895456.2481896407"/>
    <n v="932545.62273238634"/>
    <n v="992110.83659364388"/>
    <n v="922384.31930240919"/>
    <n v="985723.17486279854"/>
    <n v="1039382.7812300806"/>
    <n v="1043693.0680386793"/>
    <n v="982211.22425447265"/>
    <n v="1052898.1929733139"/>
    <n v="1124802.2673912463"/>
    <n v="1184312.9654864364"/>
    <n v="1083225.1355722372"/>
    <n v="1140788.4181528492"/>
    <n v="1222834.0987848085"/>
    <n v="1267156.605816874"/>
    <n v="1162648.3203018571"/>
    <n v="1101153.8879492402"/>
    <n v="1159132.4639357708"/>
    <n v="1227572.8714859386"/>
  </r>
  <r>
    <s v="IX SULAWESI"/>
    <x v="24"/>
    <x v="2"/>
    <n v="1330497.3644361894"/>
    <n v="1391000.6903352933"/>
    <n v="1417434.4558187157"/>
    <n v="1572919.6594098019"/>
    <n v="1377623.6666677177"/>
    <n v="1461214.3495623379"/>
    <n v="1558140.4383989119"/>
    <n v="1719269.6853710327"/>
    <n v="1442458.7686249621"/>
    <n v="1579548.4854495495"/>
    <n v="1707981.4900638477"/>
    <n v="1832022.1988023031"/>
    <n v="1576127.5667055489"/>
    <n v="1703767.6958036562"/>
    <n v="1755186.7274127461"/>
    <n v="1867224.6230187123"/>
    <n v="1641443.0649317871"/>
    <n v="1759621.1546646494"/>
    <n v="1811062.336476905"/>
    <n v="1926045.4587423147"/>
    <n v="1720400.000639891"/>
    <n v="1827808.906481466"/>
    <n v="1830554.4360775824"/>
    <n v="1959319.6178863829"/>
    <n v="1761359.1247170079"/>
    <n v="1805956.2302438871"/>
    <n v="1862469.3800660397"/>
    <n v="1987284.7452004249"/>
    <n v="1875380.2969732957"/>
    <n v="1937603.8343774802"/>
    <n v="2023786.7181707907"/>
    <n v="2173419.1465195981"/>
    <n v="1944860.7621157921"/>
    <n v="2090708.1259371401"/>
    <n v="2054763.8894448208"/>
    <n v="2271834.4075300884"/>
    <n v="1999895.710788023"/>
    <n v="1998356.8424992743"/>
    <n v="2033173.5729924974"/>
    <n v="2351672.1368471892"/>
    <n v="2116167.3259024331"/>
    <n v="2103084.9686883893"/>
    <n v="2139764.7507837499"/>
    <n v="2393838.6463909876"/>
  </r>
  <r>
    <s v="IX SULAWESI"/>
    <x v="24"/>
    <x v="3"/>
    <n v="11053.175277199685"/>
    <n v="12385.051757894995"/>
    <n v="10719.292408801744"/>
    <n v="11052.310444889652"/>
    <n v="11159.308280892832"/>
    <n v="12278.449456757489"/>
    <n v="12839.425457451285"/>
    <n v="11495.740813394938"/>
    <n v="13097.354117517782"/>
    <n v="12995.977500394583"/>
    <n v="13367.058174050422"/>
    <n v="14242.112673765752"/>
    <n v="14170.515218635088"/>
    <n v="15198.317501147229"/>
    <n v="15829.218073643595"/>
    <n v="17016.678166309772"/>
    <n v="14907.351254280993"/>
    <n v="16419.542293486036"/>
    <n v="17112.821624033972"/>
    <n v="23373.668397951671"/>
    <n v="20540.470017613934"/>
    <n v="17858.609407824679"/>
    <n v="18494.708616494219"/>
    <n v="23613.026346469858"/>
    <n v="22924.440962580677"/>
    <n v="23722.191913328868"/>
    <n v="23775.567667476767"/>
    <n v="24187.404495839441"/>
    <n v="23516.09391703564"/>
    <n v="23977.193208824032"/>
    <n v="24990.577858917692"/>
    <n v="26653.127786199682"/>
    <n v="24718.272637846378"/>
    <n v="25408.512301282088"/>
    <n v="25588.748571116343"/>
    <n v="26904.441861894644"/>
    <n v="26213.581754337458"/>
    <n v="27689.488711810143"/>
    <n v="28183.803228608987"/>
    <n v="29953.741983803742"/>
    <n v="28431.733392484901"/>
    <n v="29241.396615605277"/>
    <n v="30895.170494905778"/>
    <n v="31260.127194978904"/>
  </r>
  <r>
    <s v="IX SULAWESI"/>
    <x v="24"/>
    <x v="4"/>
    <n v="17836.28"/>
    <n v="18513.07"/>
    <n v="18862.47"/>
    <n v="19869.47"/>
    <n v="19825.530490555462"/>
    <n v="19470.057850296944"/>
    <n v="20130.235699566154"/>
    <n v="20333.02595958145"/>
    <n v="20824.143885303001"/>
    <n v="20672.742942552148"/>
    <n v="21698.191965066282"/>
    <n v="22389.691207078584"/>
    <n v="22426.829152496928"/>
    <n v="22496.854414921105"/>
    <n v="23275.687574093208"/>
    <n v="23561.29885848875"/>
    <n v="22473.521657699384"/>
    <n v="22974.90592588266"/>
    <n v="24215.550845880323"/>
    <n v="25084.889121247426"/>
    <n v="24305.01542448028"/>
    <n v="24880.273398119378"/>
    <n v="24004.949176229231"/>
    <n v="23855.619483641487"/>
    <n v="24345.136795445811"/>
    <n v="25238.185212210345"/>
    <n v="25520.079386686717"/>
    <n v="24921.512361145727"/>
    <n v="24787.889083134127"/>
    <n v="25461.501372554263"/>
    <n v="25160.562189023851"/>
    <n v="25421.005266184973"/>
    <n v="24587.196293454104"/>
    <n v="25369.069135585949"/>
    <n v="27038.353884707503"/>
    <n v="27151.914971023278"/>
    <n v="27301.250503363906"/>
    <n v="27353.122879320301"/>
    <n v="26499.705445485506"/>
    <n v="27594.143280384058"/>
    <n v="27872.844127515935"/>
    <n v="28382.917175049475"/>
    <n v="28439.683009399578"/>
    <n v="28596.101265951274"/>
  </r>
  <r>
    <s v="IX SULAWESI"/>
    <x v="24"/>
    <x v="5"/>
    <n v="1495596.7213944683"/>
    <n v="1495459.4953178545"/>
    <n v="1558808.7735090652"/>
    <n v="1746379.689778612"/>
    <n v="1554669.450958896"/>
    <n v="1651523.7867767767"/>
    <n v="1755675.7801388006"/>
    <n v="1985845.307185818"/>
    <n v="1664049.8843615095"/>
    <n v="1749316.8976779028"/>
    <n v="1837823.8586011578"/>
    <n v="2073072.7790965009"/>
    <n v="1744280.31"/>
    <n v="1891110.88"/>
    <n v="2050055"/>
    <n v="2248517.8199999998"/>
    <n v="1879893.26"/>
    <n v="2038274.61"/>
    <n v="2121421.31"/>
    <n v="2363316.4700000002"/>
    <n v="2006864.9835646139"/>
    <n v="2200875.2305151527"/>
    <n v="2369115.7680334486"/>
    <n v="2643044.3735982152"/>
    <n v="2184608.2572564762"/>
    <n v="2383400.5624214434"/>
    <n v="2500672.1047277674"/>
    <n v="2793492.6029590759"/>
    <n v="2312240.7809389834"/>
    <n v="2535275.5617646198"/>
    <n v="2713078.072179229"/>
    <n v="3032436.61098987"/>
    <n v="2453544.4619519035"/>
    <n v="2654735.1078319596"/>
    <n v="2957109.4366140198"/>
    <n v="3281550.0576422699"/>
    <n v="2609352.8808659599"/>
    <n v="2778382.6989366799"/>
    <n v="3124012.0722415"/>
    <n v="3487692.4786576401"/>
    <n v="2711068.6842164202"/>
    <n v="2558907.0593213402"/>
    <n v="2939437.03645259"/>
    <n v="3293933.1430487721"/>
  </r>
  <r>
    <s v="IX SULAWESI"/>
    <x v="24"/>
    <x v="6"/>
    <n v="1372991.5533070751"/>
    <n v="1499141.3730135674"/>
    <n v="1583053.8562801457"/>
    <n v="1772334.5173992114"/>
    <n v="1497775.0102644502"/>
    <n v="1666946.150943479"/>
    <n v="1811875.9093212599"/>
    <n v="1922502.0694708107"/>
    <n v="1664995.1434177696"/>
    <n v="1727508.5128753786"/>
    <n v="1863809.2908467879"/>
    <n v="1993850.112860064"/>
    <n v="1758913.08"/>
    <n v="1876772.06"/>
    <n v="1996765.44"/>
    <n v="2178613.66"/>
    <n v="1959176.57"/>
    <n v="2065824.13"/>
    <n v="2161319.41"/>
    <n v="2347130.86"/>
    <n v="2072746.659252536"/>
    <n v="2179308.9983203029"/>
    <n v="2279105.6815962791"/>
    <n v="2506638.3266916564"/>
    <n v="2209216.4398018154"/>
    <n v="2335129.3168065078"/>
    <n v="2418438.2333604153"/>
    <n v="2625121.3651870247"/>
    <n v="2347815.8960010265"/>
    <n v="2456562.3105457388"/>
    <n v="2553367.8701119008"/>
    <n v="2761699.9512615362"/>
    <n v="2484901.8449498778"/>
    <n v="2604928.626475689"/>
    <n v="2702474.8396624117"/>
    <n v="2909616.8017810197"/>
    <n v="2679392.2472989121"/>
    <n v="2847103.5037619676"/>
    <n v="2915959.8200545362"/>
    <n v="3202754.7610832658"/>
    <n v="2862322.3941137134"/>
    <n v="2821354.7506362824"/>
    <n v="2846196.6564699761"/>
    <n v="2922783.7095889966"/>
  </r>
  <r>
    <s v="IX SULAWESI"/>
    <x v="24"/>
    <x v="7"/>
    <n v="940457.68033661495"/>
    <n v="1015163.6964754709"/>
    <n v="1062599.3005415506"/>
    <n v="1155389.662646363"/>
    <n v="1015261.1487512885"/>
    <n v="1078888.3196175226"/>
    <n v="1132546.8481998905"/>
    <n v="1211582.6234312989"/>
    <n v="1030605.341690226"/>
    <n v="1136327.4160394014"/>
    <n v="1231020.0947235033"/>
    <n v="1352045.2375468691"/>
    <n v="1154537.7860307456"/>
    <n v="1231627.1653625825"/>
    <n v="1290737.6555324032"/>
    <n v="1383078.6930742692"/>
    <n v="1283855.0828886782"/>
    <n v="1353071.8520109174"/>
    <n v="1419498.7424768691"/>
    <n v="1528564.4809974199"/>
    <n v="1410141.0907766314"/>
    <n v="1461866.0925546654"/>
    <n v="1519498.4786356916"/>
    <n v="1615096.9223849461"/>
    <n v="1510960.1771654682"/>
    <n v="1587408.8478624069"/>
    <n v="1676071.1564036757"/>
    <n v="1778436.7848471557"/>
    <n v="1618879.2015705234"/>
    <n v="1680158.9889885057"/>
    <n v="1748932.6603226834"/>
    <n v="1874894.2378526188"/>
    <n v="1768271.3142717229"/>
    <n v="1836716.3796065715"/>
    <n v="1876927.1392008755"/>
    <n v="1984903.943280672"/>
    <n v="1786872.1632171278"/>
    <n v="1936699.3388913253"/>
    <n v="2011657.0038638033"/>
    <n v="2149040.1586985574"/>
    <n v="1733522.983806835"/>
    <n v="1327121.4353991507"/>
    <n v="1696611.7762837941"/>
    <n v="2040372.8554144201"/>
  </r>
  <r>
    <s v="IX SULAWESI"/>
    <x v="24"/>
    <x v="8"/>
    <n v="245040.76098394021"/>
    <n v="259765.47553176963"/>
    <n v="263048.2923514868"/>
    <n v="266231.47113280324"/>
    <n v="253241.9403308265"/>
    <n v="274314.21531414968"/>
    <n v="288694.79376450414"/>
    <n v="285677.85059051972"/>
    <n v="280976.11631609977"/>
    <n v="290540.91018427286"/>
    <n v="301583.08594027464"/>
    <n v="319621.40755935287"/>
    <n v="300370.79000000004"/>
    <n v="306514.52999999997"/>
    <n v="326100.58"/>
    <n v="352424.71"/>
    <n v="327968.71170246036"/>
    <n v="343626.36856506608"/>
    <n v="364992.76512061927"/>
    <n v="386441.62956167135"/>
    <n v="346397.62965270894"/>
    <n v="369479.32148295967"/>
    <n v="398191.52537078003"/>
    <n v="429900.84894181503"/>
    <n v="386389.13325747458"/>
    <n v="398917.12800389272"/>
    <n v="462205.15407344897"/>
    <n v="488535.03988267423"/>
    <n v="407053.72403112624"/>
    <n v="449345.53398407937"/>
    <n v="476289.50757245056"/>
    <n v="516153.43904105248"/>
    <n v="460768.38851604151"/>
    <n v="484078.60315501917"/>
    <n v="507598.15156656178"/>
    <n v="506506.24274437095"/>
    <n v="491987.31469080725"/>
    <n v="512847.06455717084"/>
    <n v="503025.62482476234"/>
    <n v="506032.98193712393"/>
    <n v="403856.88996658509"/>
    <n v="254989.63915021793"/>
    <n v="343043.2488197193"/>
    <n v="489280.33238558867"/>
  </r>
  <r>
    <s v="IX SULAWESI"/>
    <x v="24"/>
    <x v="9"/>
    <n v="450648.71036806598"/>
    <n v="497595.312453455"/>
    <n v="555399.024705049"/>
    <n v="624291.73247342999"/>
    <n v="506789.32330921799"/>
    <n v="556131.52034077898"/>
    <n v="597498.73016878904"/>
    <n v="647538.48618121503"/>
    <n v="539182.55588078301"/>
    <n v="596195.91562702705"/>
    <n v="655196.61350035598"/>
    <n v="695788.13499183406"/>
    <n v="617139.09515079425"/>
    <n v="654626.71809302724"/>
    <n v="687668.22695016011"/>
    <n v="738818.69980601862"/>
    <n v="673396.62484985404"/>
    <n v="709038.68305471179"/>
    <n v="756000.77424343501"/>
    <n v="810038.42634858552"/>
    <n v="727072.89381968195"/>
    <n v="774506.65216978895"/>
    <n v="820768.24095895304"/>
    <n v="888148.40346437006"/>
    <n v="793299.87460716232"/>
    <n v="844669.79634420923"/>
    <n v="899652.3595025125"/>
    <n v="968364.0246582838"/>
    <n v="862675.05658179068"/>
    <n v="914955.21798817487"/>
    <n v="942071.337559368"/>
    <n v="1034105.6710129"/>
    <n v="925695.61275680747"/>
    <n v="985976.9110595308"/>
    <n v="1021687.7654600932"/>
    <n v="1113356.656840469"/>
    <n v="1014794.5320803528"/>
    <n v="1055081.8750039428"/>
    <n v="1071435.6440665037"/>
    <n v="1228422.3946351279"/>
    <n v="1211390.9213535199"/>
    <n v="1223517.5531863701"/>
    <n v="1178057.230048256"/>
    <n v="1233190.3084145144"/>
  </r>
  <r>
    <s v="IX SULAWESI"/>
    <x v="24"/>
    <x v="10"/>
    <n v="428840.73743107117"/>
    <n v="438298.14786568604"/>
    <n v="457546.49211175891"/>
    <n v="475721.5236537006"/>
    <n v="483980.62686203915"/>
    <n v="511707.958503025"/>
    <n v="475779.96396935015"/>
    <n v="509563.59682040679"/>
    <n v="519605.78125590971"/>
    <n v="541122.73534641985"/>
    <n v="563601.97575015214"/>
    <n v="584474.5271670724"/>
    <n v="577222.62306780845"/>
    <n v="590749.27170388319"/>
    <n v="578484.23519129655"/>
    <n v="599973.85653184052"/>
    <n v="592337.0896454195"/>
    <n v="586756.56111480517"/>
    <n v="587424.35222056694"/>
    <n v="644338.05202533887"/>
    <n v="631526.20623418794"/>
    <n v="601872.86127208557"/>
    <n v="649818.49321067741"/>
    <n v="623588.72598407906"/>
    <n v="710928.58915294509"/>
    <n v="729434.82521934819"/>
    <n v="745774.74555346591"/>
    <n v="800834.63329466782"/>
    <n v="771493.26879510994"/>
    <n v="786109.92476139963"/>
    <n v="795324.21845462755"/>
    <n v="835017.59536702372"/>
    <n v="809058.90125949238"/>
    <n v="813609.70597831125"/>
    <n v="789642.68754882657"/>
    <n v="791300.54980942176"/>
    <n v="809427.10201143578"/>
    <n v="749173.35205231758"/>
    <n v="849796.64798180689"/>
    <n v="915467.93038136268"/>
    <n v="843615.86642990366"/>
    <n v="842802.5160809519"/>
    <n v="884752.00133327115"/>
    <n v="949280.77650242834"/>
  </r>
  <r>
    <s v="IX SULAWESI"/>
    <x v="24"/>
    <x v="11"/>
    <n v="390573.81691392203"/>
    <n v="448582.16483744199"/>
    <n v="462879.70819784101"/>
    <n v="489234.66005079501"/>
    <n v="434335.84683327761"/>
    <n v="476311.16057635343"/>
    <n v="498868.23460112297"/>
    <n v="534943.10051215638"/>
    <n v="480320.87463526346"/>
    <n v="511128.2148063705"/>
    <n v="530658.62069041014"/>
    <n v="565777.90650067746"/>
    <n v="507725.814945683"/>
    <n v="544922.66183006333"/>
    <n v="568704.47831280145"/>
    <n v="604384.05760866741"/>
    <n v="553739.19966797403"/>
    <n v="594957.22320330469"/>
    <n v="617089.63190646761"/>
    <n v="656115.87687240937"/>
    <n v="596449.49098205799"/>
    <n v="638457.07810524898"/>
    <n v="662560.55314353702"/>
    <n v="708032.32284072996"/>
    <n v="638007.92611178174"/>
    <n v="682790.90340699058"/>
    <n v="711412.43662509962"/>
    <n v="757813.50105884869"/>
    <n v="691344.46549429197"/>
    <n v="727705.105810437"/>
    <n v="760617.65409152117"/>
    <n v="811818.41926156101"/>
    <n v="741839.67152121442"/>
    <n v="790801.08984161459"/>
    <n v="818639.31606408383"/>
    <n v="867348.35536989686"/>
    <n v="791330.38937702205"/>
    <n v="820293.08162822097"/>
    <n v="852153.26491866109"/>
    <n v="899618.20177463035"/>
    <n v="816430.96006236703"/>
    <n v="809785.21204745944"/>
    <n v="870600.08147222374"/>
    <n v="831597.197822268"/>
  </r>
  <r>
    <s v="IX SULAWESI"/>
    <x v="24"/>
    <x v="12"/>
    <n v="9128.1557858414599"/>
    <n v="9568.3731717133724"/>
    <n v="9788.1996916244516"/>
    <n v="10484.24135082071"/>
    <n v="9598.3335619513491"/>
    <n v="10343.549896186523"/>
    <n v="11055.2902041168"/>
    <n v="11658.266337745299"/>
    <n v="10437.02193699776"/>
    <n v="11208.721356729655"/>
    <n v="11731.979328016552"/>
    <n v="12412.477378256033"/>
    <n v="11327.094509133172"/>
    <n v="12010.37223889652"/>
    <n v="12716.29070272311"/>
    <n v="13480.192549247195"/>
    <n v="12438.0766639343"/>
    <n v="13019.874304123638"/>
    <n v="13646.130258151985"/>
    <n v="14534.797832222832"/>
    <n v="13574.9848298299"/>
    <n v="14095.226288746175"/>
    <n v="14792.260405001201"/>
    <n v="15449.287732216846"/>
    <n v="14225.704143825269"/>
    <n v="14991.756744035285"/>
    <n v="15806.770687250619"/>
    <n v="16864.305531774156"/>
    <n v="15412.081932980687"/>
    <n v="16121.503196759035"/>
    <n v="17337.387045122836"/>
    <n v="18618.687825864388"/>
    <n v="16873.651309385248"/>
    <n v="17689.893898527909"/>
    <n v="18746.782091380948"/>
    <n v="20280.700042444012"/>
    <n v="17757.57815016355"/>
    <n v="18565.547955995993"/>
    <n v="19785.304456704929"/>
    <n v="22818.391629917794"/>
    <n v="17373.923387019408"/>
    <n v="16757.14910678022"/>
    <n v="19435.129657998201"/>
    <n v="21178.460788320637"/>
  </r>
  <r>
    <s v="IX SULAWESI"/>
    <x v="24"/>
    <x v="13"/>
    <n v="786998.72094857658"/>
    <n v="974649.21634372766"/>
    <n v="930291.49751961138"/>
    <n v="969583.22518808465"/>
    <n v="853455.92403961113"/>
    <n v="948757.71364666009"/>
    <n v="998244.0738847974"/>
    <n v="1036082.1184289306"/>
    <n v="910193.71361137892"/>
    <n v="1036909.4410852487"/>
    <n v="1053369.7129505835"/>
    <n v="1210441.2023527892"/>
    <n v="917084.87989734835"/>
    <n v="1016686.2205566604"/>
    <n v="1092533.6345749174"/>
    <n v="1232161.6149710738"/>
    <n v="1004334.9323629224"/>
    <n v="1088206.9425645499"/>
    <n v="1197245.2782095177"/>
    <n v="1349415.1530699474"/>
    <n v="1088379.4794133953"/>
    <n v="1188728.0674153101"/>
    <n v="1301866.0381303248"/>
    <n v="1477225.9918676738"/>
    <n v="1175665.85749905"/>
    <n v="1286368.9403385799"/>
    <n v="1324394.4784519719"/>
    <n v="1507221.0962224619"/>
    <n v="1221906.5261899801"/>
    <n v="1262205.2102983999"/>
    <n v="1450400.7945651938"/>
    <n v="1647141.0477088576"/>
    <n v="1314958.8183353168"/>
    <n v="1375619.1574025999"/>
    <n v="1518812.9515331499"/>
    <n v="1679639.9702019901"/>
    <n v="1314739.55662346"/>
    <n v="1525202.33094873"/>
    <n v="1487163.71938861"/>
    <n v="1562505.87523762"/>
    <n v="1350786.3291429225"/>
    <n v="1479786.4235760716"/>
    <n v="1494732.26645419"/>
    <n v="1481130.2028294569"/>
  </r>
  <r>
    <s v="IX SULAWESI"/>
    <x v="24"/>
    <x v="14"/>
    <n v="301498.10843226878"/>
    <n v="319649.90813259047"/>
    <n v="365204.27637336735"/>
    <n v="342797.73721849284"/>
    <n v="332298.70172328164"/>
    <n v="348136.27306259837"/>
    <n v="376116.55941612757"/>
    <n v="362165.53142718808"/>
    <n v="365638.40502538043"/>
    <n v="367858.44534991961"/>
    <n v="387759.01907270512"/>
    <n v="387408.14010778232"/>
    <n v="380349.08162367321"/>
    <n v="389492.77600980224"/>
    <n v="420324.08931626525"/>
    <n v="396367.21902978921"/>
    <n v="396639.49817404803"/>
    <n v="416928.72909707698"/>
    <n v="436581.53022481501"/>
    <n v="400227.29117683799"/>
    <n v="407744.8885100577"/>
    <n v="441152.16291832348"/>
    <n v="478130.62338760804"/>
    <n v="440180.68339503178"/>
    <n v="440268.71953171078"/>
    <n v="474139.3865005534"/>
    <n v="487752.80037629744"/>
    <n v="474412.90648451698"/>
    <n v="458072.99848229199"/>
    <n v="490031.60894081899"/>
    <n v="519943.68579700874"/>
    <n v="514315.78542469582"/>
    <n v="492233.57024736202"/>
    <n v="527554.31980930665"/>
    <n v="571089.54387394688"/>
    <n v="571559.55056855502"/>
    <n v="539581.48135472997"/>
    <n v="608016.8080061099"/>
    <n v="632593.45540252491"/>
    <n v="633052.23458218505"/>
    <n v="573242.61403175304"/>
    <n v="603809.10008071212"/>
    <n v="638830.02788539347"/>
    <n v="640235.4539467413"/>
  </r>
  <r>
    <s v="IX SULAWESI"/>
    <x v="24"/>
    <x v="15"/>
    <n v="386090.95915415545"/>
    <n v="444420.19406488771"/>
    <n v="488897.25650981773"/>
    <n v="540583.60027113883"/>
    <n v="448597.71378384688"/>
    <n v="494452.68666383351"/>
    <n v="511534.18277706706"/>
    <n v="591034.6267752524"/>
    <n v="475886.76770375296"/>
    <n v="523745.18045462301"/>
    <n v="570697.04679147084"/>
    <n v="628159.34505015274"/>
    <n v="528249.79282820271"/>
    <n v="562115.38135347376"/>
    <n v="570284.25315242761"/>
    <n v="677508.8726658955"/>
    <n v="586248.42751779896"/>
    <n v="608877.61681998638"/>
    <n v="611191.35176390235"/>
    <n v="678817.94731335179"/>
    <n v="612404.15817844425"/>
    <n v="665803.57626447326"/>
    <n v="667192.34889639041"/>
    <n v="735558.72815292096"/>
    <n v="656397.71789395902"/>
    <n v="709552.382298148"/>
    <n v="728744.95474619872"/>
    <n v="800268.05586473632"/>
    <n v="711987.03782763414"/>
    <n v="769601.62103114475"/>
    <n v="776919.58228658605"/>
    <n v="857169.42086978408"/>
    <n v="800939.10686072614"/>
    <n v="845471.32120218244"/>
    <n v="859472.32628129062"/>
    <n v="936615.12439899414"/>
    <n v="848168.38001889002"/>
    <n v="899812.44708799699"/>
    <n v="1009169.54039992"/>
    <n v="936326.146996686"/>
    <n v="964914.05324178096"/>
    <n v="929652.14393460902"/>
    <n v="1001991.119875147"/>
    <n v="1102628.2986141972"/>
  </r>
  <r>
    <s v="IX SULAWESI"/>
    <x v="24"/>
    <x v="16"/>
    <n v="177655.97602427847"/>
    <n v="196142.09300938129"/>
    <n v="196438.60567952713"/>
    <n v="213465.46528681275"/>
    <n v="193421.59502385074"/>
    <n v="212826.07192640947"/>
    <n v="218606.85024012835"/>
    <n v="236120.65280961143"/>
    <n v="220381.17948933603"/>
    <n v="227482.41525939957"/>
    <n v="234767.164158698"/>
    <n v="243261.94109256641"/>
    <n v="221006.58681763502"/>
    <n v="242397.58969079438"/>
    <n v="252447.40416197205"/>
    <n v="268535.0793295987"/>
    <n v="239538.69682415819"/>
    <n v="254126.60346074941"/>
    <n v="257633.55058850776"/>
    <n v="277986.60108499986"/>
    <n v="254321.26092541995"/>
    <n v="272989.10312032164"/>
    <n v="280234.78964739922"/>
    <n v="299521.90438516618"/>
    <n v="272990.25409472815"/>
    <n v="294475.29730426928"/>
    <n v="308079.3146666321"/>
    <n v="327159.86178254115"/>
    <n v="295115.00680746266"/>
    <n v="315395.44967835431"/>
    <n v="330211.09539505484"/>
    <n v="363039.30882107437"/>
    <n v="341249.68950563349"/>
    <n v="355520.06709645491"/>
    <n v="375215.87881359854"/>
    <n v="386172.18247495563"/>
    <n v="375011.80640142941"/>
    <n v="384499.60510338558"/>
    <n v="452748.28500923648"/>
    <n v="475066.79857370199"/>
    <n v="357103.10904899298"/>
    <n v="334105.66882623779"/>
    <n v="379008.12618618598"/>
    <n v="447419.09296279249"/>
  </r>
  <r>
    <s v="IX SULAWESI"/>
    <x v="24"/>
    <x v="17"/>
    <n v="11702224.81930094"/>
    <n v="12735892.086551493"/>
    <n v="13229414.128532432"/>
    <n v="14053803.106722858"/>
    <n v="12371276.841529876"/>
    <n v="13448218.934192779"/>
    <n v="14085450.567623369"/>
    <n v="15005951.149726558"/>
    <n v="13208238.376283957"/>
    <n v="14322780.991949648"/>
    <n v="15028170.290445331"/>
    <n v="16118397.015176279"/>
    <n v="14082482.00914208"/>
    <n v="15217345.409384446"/>
    <n v="15951790.778733594"/>
    <n v="17170880.292918243"/>
    <n v="15029429.507640561"/>
    <n v="16169131.66407958"/>
    <n v="16939863.403585933"/>
    <n v="18222332.443467334"/>
    <n v="15992245.32437684"/>
    <n v="17183950.237328563"/>
    <n v="18010185.713951763"/>
    <n v="19238948.943889886"/>
    <n v="16945493.493037276"/>
    <n v="18239954.282891329"/>
    <n v="19092991.9295169"/>
    <n v="20486220.775460251"/>
    <n v="18035041.745281488"/>
    <n v="19294467.919933569"/>
    <n v="20330623.393740833"/>
    <n v="21823891.965020046"/>
    <n v="19227304.407786585"/>
    <n v="20406939.968159005"/>
    <n v="21471732.358646948"/>
    <n v="23143743.433720693"/>
    <n v="20488772.254793014"/>
    <n v="21529702.177977271"/>
    <n v="22576829.277827539"/>
    <n v="24413961.066531535"/>
    <n v="21383680.733364195"/>
    <n v="20701978.755328424"/>
    <n v="22170845.936507821"/>
    <n v="23869868.560822845"/>
  </r>
  <r>
    <s v="IX SULAWESI"/>
    <x v="25"/>
    <x v="0"/>
    <n v="4666720.7480653599"/>
    <n v="4767197.0157772694"/>
    <n v="4934570.3831429668"/>
    <n v="5155006.0915425103"/>
    <n v="4977198.9604150057"/>
    <n v="5114437.6545981169"/>
    <n v="5253154.8045161143"/>
    <n v="5366571.7210717965"/>
    <n v="5319219.023653999"/>
    <n v="5449069.4438575096"/>
    <n v="5539549.9902242841"/>
    <n v="5615654.4093751125"/>
    <n v="5633722.9140409324"/>
    <n v="5766993.3077090997"/>
    <n v="5869855.6802287605"/>
    <n v="5893362.7924076673"/>
    <n v="5858982.8895754227"/>
    <n v="6183022.6849151067"/>
    <n v="6220314.6663785223"/>
    <n v="6466403.8666657843"/>
    <n v="6440158.9470927706"/>
    <n v="6621018.671748179"/>
    <n v="6531596.273312185"/>
    <n v="6705041.5510799568"/>
    <n v="6667293.6564555084"/>
    <n v="6755271.5751668895"/>
    <n v="6631142.4771590009"/>
    <n v="6875777.5081876833"/>
    <n v="6925245.7762754476"/>
    <n v="7127772.7392434906"/>
    <n v="6985758.4131129496"/>
    <n v="7092549.5463153943"/>
    <n v="7100342.7799999993"/>
    <n v="7596951.3699999992"/>
    <n v="7410781.2800000003"/>
    <n v="7232776.5200000005"/>
    <n v="7384746.0800000001"/>
    <n v="7825334.5899999999"/>
    <n v="7317248.6299999999"/>
    <n v="7468656.870000001"/>
    <n v="7357381.9900000012"/>
    <n v="7585961.3399999999"/>
    <n v="7342855.2100000009"/>
    <n v="7307455.1600000001"/>
  </r>
  <r>
    <s v="IX SULAWESI"/>
    <x v="25"/>
    <x v="1"/>
    <n v="1032938.4743296356"/>
    <n v="1066122.4024151424"/>
    <n v="1124009.3672784399"/>
    <n v="1235485.370334236"/>
    <n v="1300153.5123212123"/>
    <n v="1425639.6300974968"/>
    <n v="1529160.0436766222"/>
    <n v="1650517.7902001012"/>
    <n v="1619746.6627818756"/>
    <n v="1618906.6973890588"/>
    <n v="1584117.6497803917"/>
    <n v="2817329.7419153773"/>
    <n v="2471922.5492505357"/>
    <n v="2575616.9087747238"/>
    <n v="2171537.7501382856"/>
    <n v="2553989.2981971437"/>
    <n v="1800116.6544962281"/>
    <n v="1745882.0381344995"/>
    <n v="1800770.7428628732"/>
    <n v="1892281.4596295012"/>
    <n v="1955914.193172774"/>
    <n v="1998830.4083461182"/>
    <n v="2404016.0979457307"/>
    <n v="2864434.5890634586"/>
    <n v="2916349.3514642981"/>
    <n v="3274045.6836793283"/>
    <n v="3105965.6985551612"/>
    <n v="3106942.6084751002"/>
    <n v="3094150.53192398"/>
    <n v="3683116.4224791215"/>
    <n v="3712223.4684869489"/>
    <n v="3782591.409265568"/>
    <n v="4358615.05"/>
    <n v="4324514.03"/>
    <n v="4516797.3100000005"/>
    <n v="4352526.49"/>
    <n v="4720613.6100000003"/>
    <n v="4714183.1399999997"/>
    <n v="5345712.96"/>
    <n v="5191082.8"/>
    <n v="5077310.5999999996"/>
    <n v="5447513.0299999993"/>
    <n v="5723304.3100000005"/>
    <n v="5792078.3899999997"/>
  </r>
  <r>
    <s v="IX SULAWESI"/>
    <x v="25"/>
    <x v="2"/>
    <n v="804906.64495710889"/>
    <n v="845781.62040785095"/>
    <n v="878380.67488318786"/>
    <n v="894461.01613816922"/>
    <n v="848086.38179119013"/>
    <n v="892676.99928077904"/>
    <n v="927565.57991691225"/>
    <n v="923186.02853245358"/>
    <n v="908576.44362526527"/>
    <n v="933038.98829502356"/>
    <n v="971365.3231612182"/>
    <n v="975536.86692107737"/>
    <n v="975544.58858549665"/>
    <n v="1006322.531738093"/>
    <n v="983993.84848847496"/>
    <n v="990946.99998642551"/>
    <n v="1015134.7586869453"/>
    <n v="1038081.2788293682"/>
    <n v="1084670.2510841326"/>
    <n v="1136216.6001730317"/>
    <n v="1676750.4661776477"/>
    <n v="1716195.5504505115"/>
    <n v="2185561.6226817728"/>
    <n v="2541320.3922383026"/>
    <n v="2612413.5402662549"/>
    <n v="2852894.8550139158"/>
    <n v="2754102.1987053822"/>
    <n v="2738816.4657976241"/>
    <n v="2771744.4760648115"/>
    <n v="3072934.9888669113"/>
    <n v="3119087.1209418983"/>
    <n v="3221267.5153401722"/>
    <n v="6023324.1300000008"/>
    <n v="5956635.6299999999"/>
    <n v="6354651.2399999984"/>
    <n v="6801673.8199999994"/>
    <n v="7076928.75"/>
    <n v="6651780.080000001"/>
    <n v="7836482.0999999996"/>
    <n v="7918748.5799999991"/>
    <n v="8796003.3200000003"/>
    <n v="8485855.7199999988"/>
    <n v="9264706.1399999987"/>
    <n v="9918073.6699999999"/>
  </r>
  <r>
    <s v="IX SULAWESI"/>
    <x v="25"/>
    <x v="3"/>
    <n v="5246.2283570390946"/>
    <n v="5719.1036856331239"/>
    <n v="5861.9318184181311"/>
    <n v="6378.428480335976"/>
    <n v="6117.8250248258682"/>
    <n v="6194.6918224717447"/>
    <n v="6267.6954194127347"/>
    <n v="6597.5634112648931"/>
    <n v="6605.1892226618438"/>
    <n v="7029.746623905352"/>
    <n v="7240.1917082605578"/>
    <n v="7246.9070886276368"/>
    <n v="7444.9557656144143"/>
    <n v="7593.7389470266453"/>
    <n v="7709.0278433037001"/>
    <n v="7957.4963082587819"/>
    <n v="7931.1546889354613"/>
    <n v="8679.2811837431254"/>
    <n v="9058.4855519510893"/>
    <n v="10035.825878672173"/>
    <n v="9198.22809369278"/>
    <n v="10272.660616767344"/>
    <n v="10441.530755041238"/>
    <n v="10615.573821322891"/>
    <n v="10062.983367251773"/>
    <n v="10691.254200584754"/>
    <n v="10981.977177691015"/>
    <n v="11255.33751849528"/>
    <n v="11224.192882736321"/>
    <n v="11589.578697764733"/>
    <n v="11781.598650725857"/>
    <n v="12337.911045070359"/>
    <n v="12376.39"/>
    <n v="12978.359999999999"/>
    <n v="13090.65"/>
    <n v="11909.19"/>
    <n v="12387.41"/>
    <n v="12708.38"/>
    <n v="12885.97"/>
    <n v="13328.67"/>
    <n v="12963.98"/>
    <n v="12863.74"/>
    <n v="13553.800000000001"/>
    <n v="13532.28"/>
  </r>
  <r>
    <s v="IX SULAWESI"/>
    <x v="25"/>
    <x v="4"/>
    <n v="20990.1668562226"/>
    <n v="22366.688866909433"/>
    <n v="23106.414598200328"/>
    <n v="24318.690133538217"/>
    <n v="23116.429087760702"/>
    <n v="23359.681483485601"/>
    <n v="23958.2221023397"/>
    <n v="24231.664471467098"/>
    <n v="24238.909828077802"/>
    <n v="24246.0260653123"/>
    <n v="24271.642383325099"/>
    <n v="24300.279379601001"/>
    <n v="24830.70709278807"/>
    <n v="25070.588430983687"/>
    <n v="25643.033120625783"/>
    <n v="25808.495836947706"/>
    <n v="26300.063330810699"/>
    <n v="26870.1122657204"/>
    <n v="28120.984587678999"/>
    <n v="28522.920001598399"/>
    <n v="29063.281785202726"/>
    <n v="29399.230654774721"/>
    <n v="29337.309272313509"/>
    <n v="29299.170770259501"/>
    <n v="29764.324405408141"/>
    <n v="30397.048460753427"/>
    <n v="29866.631831460931"/>
    <n v="30979.198117907701"/>
    <n v="31362.520940188009"/>
    <n v="31806.015359122288"/>
    <n v="32317.342538622142"/>
    <n v="32884.393295527843"/>
    <n v="33301.56"/>
    <n v="34087.69"/>
    <n v="34516.58"/>
    <n v="33485"/>
    <n v="34506.1"/>
    <n v="32511"/>
    <n v="33944.720000000001"/>
    <n v="34220.26"/>
    <n v="35306.620000000003"/>
    <n v="32063.54"/>
    <n v="33722.36"/>
    <n v="35174.43"/>
  </r>
  <r>
    <s v="IX SULAWESI"/>
    <x v="25"/>
    <x v="5"/>
    <n v="1104309.71014944"/>
    <n v="1180022.5172079434"/>
    <n v="1238462.2697086858"/>
    <n v="1398587.7762925711"/>
    <n v="1236593.8924311399"/>
    <n v="1270403.89203514"/>
    <n v="1451259.9414385699"/>
    <n v="1534493.1966546499"/>
    <n v="1534928.7843661599"/>
    <n v="1545048.39435616"/>
    <n v="1557076.7572109399"/>
    <n v="1569963.2913681499"/>
    <n v="1562615.45758997"/>
    <n v="1719899.60425068"/>
    <n v="1859211.4113962201"/>
    <n v="1878049.0710149235"/>
    <n v="1796874.21759418"/>
    <n v="1915279.7726471"/>
    <n v="2289697.8663139888"/>
    <n v="2798697.7019955884"/>
    <n v="2639028.7170130699"/>
    <n v="2647690.9522591298"/>
    <n v="2660654.23287002"/>
    <n v="2672633.89350989"/>
    <n v="2603492.2084772"/>
    <n v="2593475.6305917599"/>
    <n v="2566423.6362918699"/>
    <n v="2594283.2817528499"/>
    <n v="2591667.1324435598"/>
    <n v="2686740.10716841"/>
    <n v="2696198.3977815202"/>
    <n v="2761640.2133994"/>
    <n v="2601493.39"/>
    <n v="2705301.29"/>
    <n v="2760544.41"/>
    <n v="3156419.24"/>
    <n v="2713780.7"/>
    <n v="3162412.28"/>
    <n v="3225015.88"/>
    <n v="3732258.1"/>
    <n v="2839286.74"/>
    <n v="2869788.59"/>
    <n v="2745618.44"/>
    <n v="3291745.99"/>
  </r>
  <r>
    <s v="IX SULAWESI"/>
    <x v="25"/>
    <x v="6"/>
    <n v="1270560.4133838348"/>
    <n v="1356480.669945295"/>
    <n v="1410683.6737341369"/>
    <n v="1503857.0833089696"/>
    <n v="1423143.241272104"/>
    <n v="1480960.5943658669"/>
    <n v="1525559.5486266545"/>
    <n v="1573292.537989558"/>
    <n v="1574147.1391647598"/>
    <n v="1576749.3160957065"/>
    <n v="1579174.3534373292"/>
    <n v="1583604.9055807346"/>
    <n v="1577557.0344596365"/>
    <n v="1667237.4066343806"/>
    <n v="1717752.7382330748"/>
    <n v="1793240.5906559885"/>
    <n v="1791127.5030130949"/>
    <n v="1817627.4295115373"/>
    <n v="1907528.726515369"/>
    <n v="1970416.5821420499"/>
    <n v="1881125.1916886731"/>
    <n v="1911289.470176026"/>
    <n v="1962805.5383398689"/>
    <n v="2104767.3343608119"/>
    <n v="2044422.4876645687"/>
    <n v="2061343.5181736532"/>
    <n v="2063660.8795129659"/>
    <n v="2115219.075105641"/>
    <n v="2077474.7984753763"/>
    <n v="2141216.9281717525"/>
    <n v="2142790.969408853"/>
    <n v="2253339.5200475017"/>
    <n v="2188826.67"/>
    <n v="2317332.86"/>
    <n v="2309272.34"/>
    <n v="2214967.19"/>
    <n v="2204991.9"/>
    <n v="2331994.91"/>
    <n v="2359383.6800000002"/>
    <n v="2360334.08"/>
    <n v="2254582.2199999997"/>
    <n v="2177967.12"/>
    <n v="2128693.12"/>
    <n v="2126249.85"/>
  </r>
  <r>
    <s v="IX SULAWESI"/>
    <x v="25"/>
    <x v="7"/>
    <n v="541314.11898857309"/>
    <n v="564633.01036559441"/>
    <n v="591109.18343642307"/>
    <n v="602816.75045021332"/>
    <n v="582811.6224408946"/>
    <n v="601573.86842257471"/>
    <n v="628324.22242509201"/>
    <n v="655834.41824328131"/>
    <n v="631321.13669675624"/>
    <n v="646506.04374323552"/>
    <n v="659662.42574427591"/>
    <n v="691088.04210230301"/>
    <n v="669757.53210518253"/>
    <n v="691549.07238054695"/>
    <n v="709222.61305865075"/>
    <n v="747202.39383927686"/>
    <n v="723017.92425906041"/>
    <n v="741476.02045757696"/>
    <n v="789543.53490228183"/>
    <n v="825140.5533470934"/>
    <n v="794633.62191848049"/>
    <n v="812972.97945324006"/>
    <n v="847102.89856493426"/>
    <n v="861970.16209351958"/>
    <n v="854616.67540514539"/>
    <n v="865297.51976701699"/>
    <n v="876361.53829387738"/>
    <n v="889203.92264043319"/>
    <n v="884129.54204397323"/>
    <n v="929436.4534099641"/>
    <n v="945171.72771848063"/>
    <n v="958101.35482206126"/>
    <n v="944827.92999999993"/>
    <n v="1006462.4799999999"/>
    <n v="1015601.44"/>
    <n v="1034566.5399999999"/>
    <n v="998567.73"/>
    <n v="1009768.32"/>
    <n v="1040020.67"/>
    <n v="1070871.32"/>
    <n v="943203.14000000013"/>
    <n v="482900.55"/>
    <n v="649844.67999999993"/>
    <n v="678871.05"/>
  </r>
  <r>
    <s v="IX SULAWESI"/>
    <x v="25"/>
    <x v="8"/>
    <n v="68781.272314053087"/>
    <n v="70849.6543744019"/>
    <n v="75348.296498322044"/>
    <n v="78585.879042939865"/>
    <n v="74554.907892432981"/>
    <n v="77501.46026850972"/>
    <n v="80133.010345017508"/>
    <n v="81721.525347153671"/>
    <n v="80816.632098447997"/>
    <n v="82921.136992960295"/>
    <n v="84988.313306130061"/>
    <n v="87224.186795631889"/>
    <n v="87060.41345994416"/>
    <n v="89607.315540844414"/>
    <n v="90918.705400597566"/>
    <n v="95151.167270012724"/>
    <n v="94760.479706363287"/>
    <n v="97046.740749782257"/>
    <n v="100535.14981896296"/>
    <n v="104766.67203667137"/>
    <n v="99783.435734325278"/>
    <n v="105524.23274580821"/>
    <n v="114731.6049502735"/>
    <n v="117027.71859789928"/>
    <n v="113410.83516957471"/>
    <n v="115080.24244937858"/>
    <n v="115137.66134548196"/>
    <n v="119088.15751771245"/>
    <n v="119568.58611794718"/>
    <n v="123001.30984119157"/>
    <n v="128190.09584737891"/>
    <n v="130353.36847876318"/>
    <n v="131481.88"/>
    <n v="134621.5"/>
    <n v="140751.84"/>
    <n v="124286.84"/>
    <n v="126750.91"/>
    <n v="127663.8"/>
    <n v="132382.56"/>
    <n v="133839.41999999998"/>
    <n v="135908.78"/>
    <n v="80852.600000000006"/>
    <n v="118977.1"/>
    <n v="127362.41"/>
  </r>
  <r>
    <s v="IX SULAWESI"/>
    <x v="25"/>
    <x v="9"/>
    <n v="444570.55876620801"/>
    <n v="454946.46986596403"/>
    <n v="481529.81519864599"/>
    <n v="510334.28825539601"/>
    <n v="510807.94353903498"/>
    <n v="518518.71176760999"/>
    <n v="524746.98352882499"/>
    <n v="529957.07524071902"/>
    <n v="549047.34396540094"/>
    <n v="575523.09567595355"/>
    <n v="611759.47533225501"/>
    <n v="629469.99950313068"/>
    <n v="607017.96877958486"/>
    <n v="619148.8502668615"/>
    <n v="659827.68805650552"/>
    <n v="705796.01590198092"/>
    <n v="685047.0930926773"/>
    <n v="690819.8616728473"/>
    <n v="750660.16468964156"/>
    <n v="789944.5536436598"/>
    <n v="755029.33222036611"/>
    <n v="763109.84086750995"/>
    <n v="817872.10089109954"/>
    <n v="848471.52438716055"/>
    <n v="859883.46639016783"/>
    <n v="860322.19432270445"/>
    <n v="871061.67342417839"/>
    <n v="879006.17387694586"/>
    <n v="882632.50433012587"/>
    <n v="924583.89486606116"/>
    <n v="948970.71440439217"/>
    <n v="959856.97712822212"/>
    <n v="959865.59"/>
    <n v="1007662.17"/>
    <n v="1040482.92"/>
    <n v="1055030.1299999999"/>
    <n v="1074634.5"/>
    <n v="1099549.3"/>
    <n v="1118967.1499999999"/>
    <n v="1168300.2"/>
    <n v="1178398.21"/>
    <n v="1213893.3700000001"/>
    <n v="1216541.0900000001"/>
    <n v="1234654.98"/>
  </r>
  <r>
    <s v="IX SULAWESI"/>
    <x v="25"/>
    <x v="10"/>
    <n v="282654.86849489104"/>
    <n v="299775.74584652466"/>
    <n v="313254.71691000287"/>
    <n v="320959.2416205249"/>
    <n v="348131.12300357554"/>
    <n v="370055.89551281428"/>
    <n v="350225.15022632387"/>
    <n v="354826.09142013121"/>
    <n v="352437.42310495372"/>
    <n v="375768.18853285827"/>
    <n v="378191.34332912392"/>
    <n v="385057.26346622739"/>
    <n v="395297.30428999377"/>
    <n v="407110.87775169057"/>
    <n v="394529.57093107241"/>
    <n v="400599.70454923785"/>
    <n v="404435.94429258566"/>
    <n v="417654.71539619047"/>
    <n v="403765.26720013621"/>
    <n v="432833.99607942265"/>
    <n v="436022.30481004377"/>
    <n v="420949.92238192662"/>
    <n v="446029.06443030143"/>
    <n v="456654.4693588891"/>
    <n v="483130.75382054091"/>
    <n v="506913.82209618407"/>
    <n v="518565.30159681971"/>
    <n v="561884.33244262065"/>
    <n v="543715.22413943335"/>
    <n v="548187.25985769194"/>
    <n v="548302.16898249905"/>
    <n v="577261.04166910087"/>
    <n v="577944.1"/>
    <n v="585289.56999999995"/>
    <n v="561628.16000000003"/>
    <n v="528822.80000000005"/>
    <n v="543441.40999999992"/>
    <n v="552272.58000000007"/>
    <n v="561366.18000000005"/>
    <n v="582447.5"/>
    <n v="594073.32999999996"/>
    <n v="580476.29"/>
    <n v="630288.73"/>
    <n v="654221.35"/>
  </r>
  <r>
    <s v="IX SULAWESI"/>
    <x v="25"/>
    <x v="11"/>
    <n v="276440.09047696507"/>
    <n v="282356.44763631898"/>
    <n v="289739.17181341827"/>
    <n v="303628.5938270092"/>
    <n v="302807.52097675961"/>
    <n v="306747.45159605367"/>
    <n v="309431.45024431974"/>
    <n v="309609.01045290695"/>
    <n v="311955.86236542457"/>
    <n v="330403.71337787108"/>
    <n v="335136.00969086756"/>
    <n v="339670.26860167552"/>
    <n v="329621.3351580241"/>
    <n v="339209.53044095414"/>
    <n v="358308.26325142197"/>
    <n v="371195.32003316103"/>
    <n v="368819.66998494882"/>
    <n v="372102.16504781484"/>
    <n v="389553.75658855733"/>
    <n v="409559.28381071601"/>
    <n v="402868.72335038369"/>
    <n v="407673.61775316659"/>
    <n v="415171.53543425194"/>
    <n v="423261.31887080253"/>
    <n v="422797.99667350401"/>
    <n v="422430.038523925"/>
    <n v="422405.17072717799"/>
    <n v="446267.82913390599"/>
    <n v="446070.20766650297"/>
    <n v="447094.33482093102"/>
    <n v="450881.72970969498"/>
    <n v="459785.36009885499"/>
    <n v="470508.95"/>
    <n v="481534.71"/>
    <n v="481780.31"/>
    <n v="457925.43"/>
    <n v="461295.29"/>
    <n v="470247.5"/>
    <n v="476911.9"/>
    <n v="486915.55"/>
    <n v="468480.57"/>
    <n v="469366.16"/>
    <n v="480568.97"/>
    <n v="484077.12"/>
  </r>
  <r>
    <s v="IX SULAWESI"/>
    <x v="25"/>
    <x v="12"/>
    <n v="35659.703622897003"/>
    <n v="36764.752505291501"/>
    <n v="37441.479770491998"/>
    <n v="38931.6851444684"/>
    <n v="38725.152544887198"/>
    <n v="40994.545888391403"/>
    <n v="41057.168235298639"/>
    <n v="42765.889973588703"/>
    <n v="42847.101949923061"/>
    <n v="43725.34351160466"/>
    <n v="44163.544830929488"/>
    <n v="46086.714704503924"/>
    <n v="46873.501474768032"/>
    <n v="47829.709952226425"/>
    <n v="48397.975058274169"/>
    <n v="50676.622119034677"/>
    <n v="50702.3874879008"/>
    <n v="51100.584587861602"/>
    <n v="51244.820476798101"/>
    <n v="51858.363839750898"/>
    <n v="51936.614768190848"/>
    <n v="52396.849520730109"/>
    <n v="53885.265485156888"/>
    <n v="54556.983039115206"/>
    <n v="54650.984720891596"/>
    <n v="54949.263962052115"/>
    <n v="56122.388821353517"/>
    <n v="56945.025089611205"/>
    <n v="57000.912474749821"/>
    <n v="58068.328662025728"/>
    <n v="59289.44034498671"/>
    <n v="60654.030625073523"/>
    <n v="60732.26"/>
    <n v="62189.05"/>
    <n v="62732.53"/>
    <n v="62797.09"/>
    <n v="63338.3"/>
    <n v="65567.399999999994"/>
    <n v="65659.520000000004"/>
    <n v="66952.210000000006"/>
    <n v="63530.39"/>
    <n v="61752.41"/>
    <n v="63378.7"/>
    <n v="66121.89"/>
  </r>
  <r>
    <s v="IX SULAWESI"/>
    <x v="25"/>
    <x v="13"/>
    <n v="726718.2114273851"/>
    <n v="781580.70327103313"/>
    <n v="828295.44290449808"/>
    <n v="858552.19608339912"/>
    <n v="790893.74651368801"/>
    <n v="856344.94519254903"/>
    <n v="898541.00083895598"/>
    <n v="917352.949385938"/>
    <n v="885040.59489306598"/>
    <n v="948677.29721523495"/>
    <n v="973894.46632810601"/>
    <n v="986226.91440532403"/>
    <n v="977901.98473159014"/>
    <n v="1010076.0539842409"/>
    <n v="1063234.0578999938"/>
    <n v="1074137.1875418252"/>
    <n v="1066507.1445293366"/>
    <n v="1090063.8595789461"/>
    <n v="1161503.5680747707"/>
    <n v="1190694.201254304"/>
    <n v="1168081.291228937"/>
    <n v="1197495.7201516468"/>
    <n v="1255273.4116584957"/>
    <n v="1271283.9219148352"/>
    <n v="1231654.3411524398"/>
    <n v="1329028.9559878099"/>
    <n v="1314757.14171764"/>
    <n v="1318045.5955986183"/>
    <n v="1290335.6948618176"/>
    <n v="1390944.5984328"/>
    <n v="1417863.381081068"/>
    <n v="1433306.4137796781"/>
    <n v="1361645.27"/>
    <n v="1562817.34"/>
    <n v="1500417.78"/>
    <n v="1681411.75"/>
    <n v="1442536.02"/>
    <n v="1696684.34"/>
    <n v="1601759.75"/>
    <n v="1712463.04"/>
    <n v="1447273.87"/>
    <n v="1696852.77"/>
    <n v="1636402.09"/>
    <n v="1686722.94"/>
  </r>
  <r>
    <s v="IX SULAWESI"/>
    <x v="25"/>
    <x v="14"/>
    <n v="524973.90539359895"/>
    <n v="552775.52207637695"/>
    <n v="589939.82065688097"/>
    <n v="598310.12468381796"/>
    <n v="594975.79646455403"/>
    <n v="609013.09583042399"/>
    <n v="627223.74963108404"/>
    <n v="635326.63362264307"/>
    <n v="627784.81722655799"/>
    <n v="651749.53584489005"/>
    <n v="683978.42240171903"/>
    <n v="690868.13250141998"/>
    <n v="689504.17613707297"/>
    <n v="693012.47963294503"/>
    <n v="699746.80665291997"/>
    <n v="700704.082730853"/>
    <n v="712503.44220694352"/>
    <n v="732178.27721341595"/>
    <n v="766058.31880762998"/>
    <n v="779134.76856415905"/>
    <n v="768487.19977496902"/>
    <n v="791287.36769812112"/>
    <n v="829746.81804656843"/>
    <n v="829643.43159303977"/>
    <n v="830315.64437598409"/>
    <n v="838732.80194628623"/>
    <n v="863522.03775304172"/>
    <n v="840315.28711674234"/>
    <n v="847816.42034926009"/>
    <n v="875070.04971944715"/>
    <n v="932853.06273924559"/>
    <n v="915386.32199251594"/>
    <n v="920468.92"/>
    <n v="949828.68"/>
    <n v="990613.2"/>
    <n v="902113.22"/>
    <n v="930435.7"/>
    <n v="965902.3"/>
    <n v="996609.76"/>
    <n v="998569.85"/>
    <n v="937529.24"/>
    <n v="921370"/>
    <n v="980421.04"/>
    <n v="988874.56"/>
  </r>
  <r>
    <s v="IX SULAWESI"/>
    <x v="25"/>
    <x v="15"/>
    <n v="189903.77908949382"/>
    <n v="193658.06012048206"/>
    <n v="198280.02801228795"/>
    <n v="207266.0105166086"/>
    <n v="209207.72369202791"/>
    <n v="213010.03394997588"/>
    <n v="215949.56032877197"/>
    <n v="221897.13429679361"/>
    <n v="221188.55219204738"/>
    <n v="229372.64434425667"/>
    <n v="235192.75768271979"/>
    <n v="239487.92738368627"/>
    <n v="229027.85844410874"/>
    <n v="234270.62964284839"/>
    <n v="246906.88609550471"/>
    <n v="261978.47902046284"/>
    <n v="256280.94205629517"/>
    <n v="264127.37702190271"/>
    <n v="269026.5586284328"/>
    <n v="284693.08572649822"/>
    <n v="285422.31247323757"/>
    <n v="289135.08971909067"/>
    <n v="285131.29760380136"/>
    <n v="286835.97474058525"/>
    <n v="291796.27714063402"/>
    <n v="294995.16877165"/>
    <n v="300117.01548121899"/>
    <n v="307639.10376214498"/>
    <n v="315571.77668737335"/>
    <n v="321258.61340332951"/>
    <n v="329157.4967299889"/>
    <n v="331558.1452482742"/>
    <n v="334465.61"/>
    <n v="343205.15"/>
    <n v="350751.29"/>
    <n v="391404.39"/>
    <n v="367307"/>
    <n v="385985.3"/>
    <n v="389197"/>
    <n v="396110.55"/>
    <n v="398091.1"/>
    <n v="396688.24"/>
    <n v="415259.16"/>
    <n v="422635.67"/>
  </r>
  <r>
    <s v="IX SULAWESI"/>
    <x v="25"/>
    <x v="16"/>
    <n v="123255.46475981112"/>
    <n v="125417.0835494535"/>
    <n v="130692.56259721681"/>
    <n v="137494.32642012101"/>
    <n v="130266.71201453339"/>
    <n v="131877.97985785821"/>
    <n v="132477.85752975033"/>
    <n v="143707.80259181402"/>
    <n v="137265.01861085519"/>
    <n v="140661.61717299413"/>
    <n v="141255.12405284765"/>
    <n v="143131.74209795205"/>
    <n v="140818.60456224618"/>
    <n v="142114.59112763495"/>
    <n v="144765.9460103653"/>
    <n v="147779.25536039958"/>
    <n v="151802.786100898"/>
    <n v="155249.30328747301"/>
    <n v="160767.03386718809"/>
    <n v="165903.95551814299"/>
    <n v="166842.1205436083"/>
    <n v="170288.82928585543"/>
    <n v="175340.79475414834"/>
    <n v="178809.03567438538"/>
    <n v="178992.45494342656"/>
    <n v="181047.10115895772"/>
    <n v="183248.16187942759"/>
    <n v="187489.7297700512"/>
    <n v="187532.85240789829"/>
    <n v="187737.21820913831"/>
    <n v="192287.15718478168"/>
    <n v="201059.29729555143"/>
    <n v="201066.87"/>
    <n v="202503.15"/>
    <n v="205294.91"/>
    <n v="198807.43"/>
    <n v="200035.3"/>
    <n v="208578.2"/>
    <n v="208948.08"/>
    <n v="208020.89"/>
    <n v="207752.32000000001"/>
    <n v="204253.07"/>
    <n v="206091.35"/>
    <n v="207121.81"/>
  </r>
  <r>
    <s v="IX SULAWESI"/>
    <x v="25"/>
    <x v="17"/>
    <n v="12119944.359432517"/>
    <n v="12606447.467917483"/>
    <n v="13150705.232962225"/>
    <n v="13874973.552274829"/>
    <n v="13397592.491425626"/>
    <n v="13939311.131970119"/>
    <n v="14525035.989030063"/>
    <n v="14971889.032906262"/>
    <n v="14827166.635746231"/>
    <n v="15179397.229094535"/>
    <n v="15411017.790604722"/>
    <n v="16831947.593190536"/>
    <n v="16426518.885927489"/>
    <n v="17042663.197205782"/>
    <n v="17051562.001864053"/>
    <n v="17698574.972773597"/>
    <n v="16810345.055102628"/>
    <n v="17347261.502500884"/>
    <n v="18182819.896348916"/>
    <n v="19337104.390306644"/>
    <n v="19560345.981846374"/>
    <n v="19945531.393828604"/>
    <n v="21024697.396995962"/>
    <n v="22256627.045114234"/>
    <n v="22205047.981892794"/>
    <n v="23046916.67427285"/>
    <n v="22683441.590273749"/>
    <n v="23079158.631904088"/>
    <n v="23077243.150085181"/>
    <n v="24560558.841209158"/>
    <n v="24653124.285664033"/>
    <n v="25183932.819846731"/>
    <n v="28281287.350000001"/>
    <n v="29283915.030000001"/>
    <n v="29749708.189999998"/>
    <n v="30240923.069999997"/>
    <n v="30356296.710000001"/>
    <n v="31313143.420000002"/>
    <n v="32722496.510000002"/>
    <n v="33543119.890000001"/>
    <n v="32747076.420000002"/>
    <n v="32720418.539999995"/>
    <n v="33650226.289999999"/>
    <n v="35034973.549999997"/>
  </r>
  <r>
    <s v="IX SULAWESI"/>
    <x v="26"/>
    <x v="0"/>
    <n v="8876826.3367800377"/>
    <n v="10445503.173455905"/>
    <n v="11356038.840323256"/>
    <n v="8920541.0250083059"/>
    <n v="10164377.432548698"/>
    <n v="11318539.787188351"/>
    <n v="11942312.15089399"/>
    <n v="8900340.8867876045"/>
    <n v="10793990.750947598"/>
    <n v="11700483.1582068"/>
    <n v="12801709.510663558"/>
    <n v="8967294.0113655273"/>
    <n v="10729154.380718525"/>
    <n v="11879814.754932076"/>
    <n v="14028860.265723035"/>
    <n v="9808898.8558924124"/>
    <n v="12293241.287631057"/>
    <n v="13014853.481967932"/>
    <n v="15191276.579748623"/>
    <n v="10602309.847057045"/>
    <n v="12743449.701013651"/>
    <n v="14547105.277930751"/>
    <n v="16002638.456185687"/>
    <n v="10805902.257169671"/>
    <n v="12840449.532291986"/>
    <n v="15158070.740149813"/>
    <n v="16850392.072215728"/>
    <n v="13502354.370297087"/>
    <n v="14714047.339324206"/>
    <n v="15920896.218398128"/>
    <n v="17445097.025107168"/>
    <n v="13517158.50596825"/>
    <n v="15427022.016607024"/>
    <n v="17133781.171987444"/>
    <n v="18361703.739130951"/>
    <n v="13892952.186579145"/>
    <n v="15896041.911209859"/>
    <n v="18055124.726719316"/>
    <n v="18956969.612092946"/>
    <n v="13707807.122582175"/>
    <n v="15964743.672480304"/>
    <n v="18083939.290069334"/>
    <n v="18295161.086996309"/>
    <n v="13720277.327994291"/>
  </r>
  <r>
    <s v="IX SULAWESI"/>
    <x v="26"/>
    <x v="1"/>
    <n v="3181904.4007775565"/>
    <n v="3097192.6331019066"/>
    <n v="3030634.9567736727"/>
    <n v="3056452.0490302201"/>
    <n v="2696807.3857301506"/>
    <n v="2972839.6650361973"/>
    <n v="3106623.3217386706"/>
    <n v="3120413.0549660744"/>
    <n v="2936562.6477144226"/>
    <n v="3287071.4973806059"/>
    <n v="3082519.7029319205"/>
    <n v="3223789.1362461206"/>
    <n v="3015927.224911076"/>
    <n v="3292439.0481868796"/>
    <n v="3496337.8029016452"/>
    <n v="3436378.0103712236"/>
    <n v="3450257.7558032414"/>
    <n v="3497646.0918189371"/>
    <n v="3793192.3908311753"/>
    <n v="3970912.2092776052"/>
    <n v="3533019.909671166"/>
    <n v="3760258.2131231241"/>
    <n v="4228912.0935657518"/>
    <n v="4280761.6667255498"/>
    <n v="3605159.9366739737"/>
    <n v="3954418.8045742498"/>
    <n v="4297273.5730942581"/>
    <n v="4139406.9578891317"/>
    <n v="3881539.8618242359"/>
    <n v="4168200.1373568708"/>
    <n v="4339093.4456635602"/>
    <n v="4215302.074393644"/>
    <n v="4037334.0066134576"/>
    <n v="4258089.3307754397"/>
    <n v="4223162.1290649418"/>
    <n v="4270174.6587209366"/>
    <n v="3893788.7500053635"/>
    <n v="4284033.1731189238"/>
    <n v="4537722.2560790218"/>
    <n v="4522352.0490765069"/>
    <n v="4383843.1481975093"/>
    <n v="4336540.8574045971"/>
    <n v="4485289.1987789907"/>
    <n v="4068611.3721776428"/>
  </r>
  <r>
    <s v="IX SULAWESI"/>
    <x v="26"/>
    <x v="2"/>
    <n v="5656564.4871963384"/>
    <n v="5972306.3227490447"/>
    <n v="5984825.4846921396"/>
    <n v="5990761.9992155591"/>
    <n v="5901271.1350031663"/>
    <n v="6401164.8248838075"/>
    <n v="6747400.3951060129"/>
    <n v="6686730.0636672247"/>
    <n v="6707813.3260437576"/>
    <n v="6923380.4316204395"/>
    <n v="7100920.9304542448"/>
    <n v="7234031.138082833"/>
    <n v="7322107.464600767"/>
    <n v="7768663.0333289001"/>
    <n v="7696427.1684584068"/>
    <n v="7758059.7480423264"/>
    <n v="7649382.9489140054"/>
    <n v="8164343.7214244464"/>
    <n v="8505139.2757268362"/>
    <n v="8974457.4471482467"/>
    <n v="8190801.1266209399"/>
    <n v="8725081.6705695894"/>
    <n v="8821404.1551596206"/>
    <n v="9809923.6149723772"/>
    <n v="9208808.0237864722"/>
    <n v="9431805.8677656688"/>
    <n v="9809716.7992483992"/>
    <n v="10023440.395515457"/>
    <n v="9658982.562592173"/>
    <n v="9825974.8691764362"/>
    <n v="10294231.251839332"/>
    <n v="10627996.569143411"/>
    <n v="9981795.6333406568"/>
    <n v="9710269.6444316171"/>
    <n v="10287745.186122064"/>
    <n v="10806781.974574085"/>
    <n v="10799080.419043442"/>
    <n v="10789799.328757653"/>
    <n v="11438015.758720085"/>
    <n v="11803737.08381976"/>
    <n v="10504314.164068474"/>
    <n v="9902050.1196169816"/>
    <n v="11218658.750989547"/>
    <n v="11225460.36380171"/>
  </r>
  <r>
    <s v="IX SULAWESI"/>
    <x v="26"/>
    <x v="3"/>
    <n v="32699.975501214867"/>
    <n v="37844.43031096676"/>
    <n v="38073.849193541864"/>
    <n v="35885.93212971466"/>
    <n v="35278.707276497917"/>
    <n v="38279.157206718628"/>
    <n v="40799.833623902348"/>
    <n v="44701.101012805317"/>
    <n v="43462.168039076525"/>
    <n v="45476.157980749689"/>
    <n v="47464.00533027888"/>
    <n v="48487.339820255555"/>
    <n v="48903.937539220868"/>
    <n v="49234.162703278518"/>
    <n v="50185.716842405796"/>
    <n v="51439.535967135278"/>
    <n v="51459.436125498949"/>
    <n v="57393.515686703293"/>
    <n v="59292.112540743241"/>
    <n v="65529.782342861639"/>
    <n v="54416.483867335286"/>
    <n v="54432.073502810534"/>
    <n v="56279.334745166911"/>
    <n v="65311.398514690009"/>
    <n v="59916.723448497993"/>
    <n v="63874.144813680861"/>
    <n v="66035.102848019509"/>
    <n v="67152.923559627219"/>
    <n v="65814.343277110573"/>
    <n v="66109.438320400557"/>
    <n v="69101.627717812691"/>
    <n v="71621.392729230502"/>
    <n v="66543.40181882937"/>
    <n v="71763.599691423602"/>
    <n v="75701.445413541427"/>
    <n v="78435.377100275451"/>
    <n v="73355.559213724307"/>
    <n v="75931.633870083358"/>
    <n v="76199.592940738876"/>
    <n v="85131.257202562469"/>
    <n v="77528.380910247404"/>
    <n v="81935.541379366186"/>
    <n v="77958.234268708533"/>
    <n v="81249.78202267077"/>
  </r>
  <r>
    <s v="IX SULAWESI"/>
    <x v="26"/>
    <x v="4"/>
    <n v="57357.428214700099"/>
    <n v="59407.2546358568"/>
    <n v="60542.348687585261"/>
    <n v="62920.276820192608"/>
    <n v="66117.470515429086"/>
    <n v="67565.417443151207"/>
    <n v="67829.664512879841"/>
    <n v="69051.994124172285"/>
    <n v="69657.369503179376"/>
    <n v="69314.572997578929"/>
    <n v="70868.924012830685"/>
    <n v="70300.627953508243"/>
    <n v="70768.770268632958"/>
    <n v="75454.580449865418"/>
    <n v="75084.87687779768"/>
    <n v="74242.774567068685"/>
    <n v="74688.346783055036"/>
    <n v="77247.535937607361"/>
    <n v="76581.161435277245"/>
    <n v="73316.277970537485"/>
    <n v="75122.717715090097"/>
    <n v="77046.664349921048"/>
    <n v="74635.233495505527"/>
    <n v="76059.727278459293"/>
    <n v="77725.405636467971"/>
    <n v="80682.99402907287"/>
    <n v="79807.331468449862"/>
    <n v="81117.646058985687"/>
    <n v="82049.046926352778"/>
    <n v="86570.286948944835"/>
    <n v="88457.789206821297"/>
    <n v="87455.410238159544"/>
    <n v="89005.020305553335"/>
    <n v="93314.537076998589"/>
    <n v="91653.676847602488"/>
    <n v="89460.29910806581"/>
    <n v="91081.64244079683"/>
    <n v="94435.564978467941"/>
    <n v="92180.690738037229"/>
    <n v="92007.086625111624"/>
    <n v="97609.540829051592"/>
    <n v="97378.541998814035"/>
    <n v="98947.772038301468"/>
    <n v="100218.62789240621"/>
  </r>
  <r>
    <s v="IX SULAWESI"/>
    <x v="26"/>
    <x v="5"/>
    <n v="4821835.6493365848"/>
    <n v="4931668.5030365661"/>
    <n v="5074776.9604617935"/>
    <n v="5213715.6954646902"/>
    <n v="5042267.2052138261"/>
    <n v="5310060.131868639"/>
    <n v="5455941.3262155857"/>
    <n v="5621356.254494613"/>
    <n v="5526473.7470670519"/>
    <n v="5730096.4058480496"/>
    <n v="5971212.0459508039"/>
    <n v="6313998.9888327988"/>
    <n v="6019166.3518963577"/>
    <n v="6342633.7343017478"/>
    <n v="6719728.7138141785"/>
    <n v="6947999.5357600497"/>
    <n v="6493631.1562027689"/>
    <n v="6788958.3808876332"/>
    <n v="7044190.0162696159"/>
    <n v="7339822.0627403986"/>
    <n v="6961145.500306691"/>
    <n v="7188199.7237099223"/>
    <n v="7689401.5712451162"/>
    <n v="8128530.4577225326"/>
    <n v="7629198.8747127913"/>
    <n v="7908214.4865917303"/>
    <n v="8181716.3339804672"/>
    <n v="8351027.9083632967"/>
    <n v="8169252.7952141976"/>
    <n v="8621578.6877693329"/>
    <n v="8871615.4415008388"/>
    <n v="9211546.0798408464"/>
    <n v="8799283.0561807491"/>
    <n v="9160048.8901838679"/>
    <n v="9830508.2931537218"/>
    <n v="10064364.013098123"/>
    <n v="9404858.8832565956"/>
    <n v="9914681.1509153582"/>
    <n v="10940683.287120977"/>
    <n v="10972410.025007684"/>
    <n v="9915732.1606128551"/>
    <n v="9424978.4713834152"/>
    <n v="11033223.57229396"/>
    <n v="11501547.059786344"/>
  </r>
  <r>
    <s v="IX SULAWESI"/>
    <x v="26"/>
    <x v="6"/>
    <n v="5339614.9985453654"/>
    <n v="5507133.4328900957"/>
    <n v="5840221.3355197813"/>
    <n v="6122218.5661938665"/>
    <n v="5907732.2467148062"/>
    <n v="6347247.88279883"/>
    <n v="6549185.9270450445"/>
    <n v="6365336.8866989594"/>
    <n v="6659473.253703828"/>
    <n v="6939963.0140400771"/>
    <n v="7312336.4786327528"/>
    <n v="7243088.9673651252"/>
    <n v="7114219.9592679236"/>
    <n v="7645273.6716470867"/>
    <n v="7805916.1364296982"/>
    <n v="7624489.7888142886"/>
    <n v="7774694.5485336939"/>
    <n v="8088261.3092406159"/>
    <n v="8619496.7716953084"/>
    <n v="7880959.7791965436"/>
    <n v="8211508.7451311518"/>
    <n v="8623290.4501946233"/>
    <n v="9405440.1577633917"/>
    <n v="8675173.8962128945"/>
    <n v="8914953.1643081009"/>
    <n v="9546414.016086895"/>
    <n v="10285077.634280127"/>
    <n v="9510930.4506817944"/>
    <n v="9554321.0590861626"/>
    <n v="10495143.229059808"/>
    <n v="11226128.886077236"/>
    <n v="10969414.979078501"/>
    <n v="10691338.961619496"/>
    <n v="11910750.751346959"/>
    <n v="12668778.833016492"/>
    <n v="11845056.365626801"/>
    <n v="11728873.403659455"/>
    <n v="13091610.469040029"/>
    <n v="13670728.052279994"/>
    <n v="12885703.593354136"/>
    <n v="11501933.752692845"/>
    <n v="12421196.883623738"/>
    <n v="13534876.243928324"/>
    <n v="12341318.62990728"/>
  </r>
  <r>
    <s v="IX SULAWESI"/>
    <x v="26"/>
    <x v="7"/>
    <n v="1413406.5319717347"/>
    <n v="1504570.1953893078"/>
    <n v="1582485.1212711544"/>
    <n v="1696965.6056691445"/>
    <n v="1618965.6026213598"/>
    <n v="1688901.7530940513"/>
    <n v="1765374.0416853412"/>
    <n v="1932694.3737723203"/>
    <n v="1954383.6255811732"/>
    <n v="1964550.2851103353"/>
    <n v="2002351.254418239"/>
    <n v="2026700.1019602041"/>
    <n v="2020490.8203499755"/>
    <n v="2103312.6176213818"/>
    <n v="2165632.7713967059"/>
    <n v="2164356.1997386664"/>
    <n v="2060632.1091808609"/>
    <n v="2086945.262941788"/>
    <n v="2166331.2710457044"/>
    <n v="2244798.1979247793"/>
    <n v="2129386.0509440624"/>
    <n v="2238784.3205588036"/>
    <n v="2393827.895487681"/>
    <n v="2380463.5205600229"/>
    <n v="2416163.2699841056"/>
    <n v="2438147.1699325135"/>
    <n v="2612476.5045779333"/>
    <n v="2384490.5682678786"/>
    <n v="2446670.6453351253"/>
    <n v="2588074.0755672595"/>
    <n v="2837349.9663612349"/>
    <n v="2803415.2282461403"/>
    <n v="2765019.8923388906"/>
    <n v="2952534.3360466901"/>
    <n v="3097376.7799983723"/>
    <n v="2962747.3110979265"/>
    <n v="2871782.0197393596"/>
    <n v="2923135.3215987999"/>
    <n v="3111197.7584036551"/>
    <n v="3076589.4491455485"/>
    <n v="2965369.6454097098"/>
    <n v="1437366.0892734011"/>
    <n v="2285778.7722192644"/>
    <n v="2735697.1743986965"/>
  </r>
  <r>
    <s v="IX SULAWESI"/>
    <x v="26"/>
    <x v="8"/>
    <n v="555225.0914685711"/>
    <n v="563538.73806413228"/>
    <n v="571939.5056573886"/>
    <n v="594295.06988577941"/>
    <n v="597219.854066103"/>
    <n v="618814.61380855821"/>
    <n v="616130.43959780643"/>
    <n v="651667.26095342543"/>
    <n v="673841.73378249013"/>
    <n v="693321.35338667163"/>
    <n v="692103.08679084084"/>
    <n v="707711.78593090945"/>
    <n v="710155.51898725261"/>
    <n v="730232.36609754665"/>
    <n v="742095.56039173063"/>
    <n v="771487.35059318575"/>
    <n v="765401.54261191504"/>
    <n v="796891.90610474616"/>
    <n v="805546.63548829476"/>
    <n v="817175.34530860069"/>
    <n v="808283.27289713151"/>
    <n v="828709.92877601413"/>
    <n v="849483.9246894907"/>
    <n v="883578.64597496623"/>
    <n v="887382.10279336071"/>
    <n v="902726.96545839228"/>
    <n v="923598.3867787614"/>
    <n v="941873.96587733913"/>
    <n v="950113.09579088818"/>
    <n v="1004813.1049534964"/>
    <n v="1052666.4140577433"/>
    <n v="1084384.8843136828"/>
    <n v="1084918.1774768231"/>
    <n v="1145861.5407290878"/>
    <n v="1186810.4867663912"/>
    <n v="1194430.610326441"/>
    <n v="1153208.2248516728"/>
    <n v="1209947.917064755"/>
    <n v="1245303.3650692683"/>
    <n v="1299470.8199351998"/>
    <n v="1159660.2151005215"/>
    <n v="836864.92998652789"/>
    <n v="1127538.8891538777"/>
    <n v="1201163.2261557996"/>
  </r>
  <r>
    <s v="IX SULAWESI"/>
    <x v="26"/>
    <x v="9"/>
    <n v="2068308.9327353819"/>
    <n v="2182412.7961479705"/>
    <n v="2316362.2035071095"/>
    <n v="2384239.5178944226"/>
    <n v="2393836.4129160382"/>
    <n v="2379062.6685672672"/>
    <n v="2494488.4638721109"/>
    <n v="2740678.0045380937"/>
    <n v="2819938.3810695265"/>
    <n v="2911947.8785018576"/>
    <n v="3050413.5750719616"/>
    <n v="3287308.8550638519"/>
    <n v="3332154.859185053"/>
    <n v="3439601.3124438552"/>
    <n v="3485490.1571353809"/>
    <n v="3511129.4166546641"/>
    <n v="3492315.4102465534"/>
    <n v="3591584.690225366"/>
    <n v="3732806.676209799"/>
    <n v="3743383.4389493833"/>
    <n v="3748600.6687789876"/>
    <n v="3859676.0452329558"/>
    <n v="4035677.2728955788"/>
    <n v="4068645.7866894631"/>
    <n v="4055309.8328003422"/>
    <n v="4170206.6463120133"/>
    <n v="4355380.2927049613"/>
    <n v="4408408.8500555446"/>
    <n v="4439610.2417792352"/>
    <n v="4639269.8627688242"/>
    <n v="4783851.7899850653"/>
    <n v="4914204.1491914596"/>
    <n v="4967120.0124162287"/>
    <n v="5081408.6636920916"/>
    <n v="5406396.1998218764"/>
    <n v="5573738.7907606214"/>
    <n v="5619480.5327559831"/>
    <n v="5760998.1635460835"/>
    <n v="5910508.9965626653"/>
    <n v="6048187.0645243526"/>
    <n v="6169721.9010657091"/>
    <n v="6364952.6632218361"/>
    <n v="6631558.8500035657"/>
    <n v="6703654.8509879364"/>
  </r>
  <r>
    <s v="IX SULAWESI"/>
    <x v="26"/>
    <x v="10"/>
    <n v="1208196.9954832357"/>
    <n v="1212261.6101399309"/>
    <n v="1288690.3114575401"/>
    <n v="1337065.9388012209"/>
    <n v="1474983.3420728303"/>
    <n v="1520397.9538711084"/>
    <n v="1467255.2768236445"/>
    <n v="1581459.1927859657"/>
    <n v="1656659.5743728837"/>
    <n v="1730069.6592215097"/>
    <n v="1784035.7607396811"/>
    <n v="1833161.2578633945"/>
    <n v="1884141.7822651761"/>
    <n v="1944208.3538674284"/>
    <n v="1902030.2139576341"/>
    <n v="1895744.5640389421"/>
    <n v="1950251.2911268009"/>
    <n v="2017113.1276508728"/>
    <n v="2008208.5537715189"/>
    <n v="2089580.3355323209"/>
    <n v="2144436.8100807094"/>
    <n v="2076690.4387146663"/>
    <n v="2193858.00090166"/>
    <n v="2247551.2587469891"/>
    <n v="2351308.6506880824"/>
    <n v="2437635.9872227199"/>
    <n v="2459343.4754687157"/>
    <n v="2594670.5937028192"/>
    <n v="2451800.3074067482"/>
    <n v="2566678.6029094378"/>
    <n v="2575286.5946326531"/>
    <n v="2681237.8761808216"/>
    <n v="2684003.7848787061"/>
    <n v="2786829.7426013579"/>
    <n v="2646227.1400812604"/>
    <n v="2637831.3777252203"/>
    <n v="2649163.5692861713"/>
    <n v="2723670.3050791118"/>
    <n v="2865235.5903063663"/>
    <n v="2947200.4608494034"/>
    <n v="2927267.9091070034"/>
    <n v="2747690.5438772519"/>
    <n v="2877456.0339155807"/>
    <n v="2904846.0989498096"/>
  </r>
  <r>
    <s v="IX SULAWESI"/>
    <x v="26"/>
    <x v="11"/>
    <n v="1417755.7189449086"/>
    <n v="1447696.5989859602"/>
    <n v="1485454.9956122646"/>
    <n v="1576193.8411402851"/>
    <n v="1594405.1306620636"/>
    <n v="1611780.5621065528"/>
    <n v="1659442.4259104435"/>
    <n v="1721422.6626973262"/>
    <n v="1754831.6831340971"/>
    <n v="1798093.4977396196"/>
    <n v="1841351.168141508"/>
    <n v="1884604.4863997777"/>
    <n v="1918706.2632026039"/>
    <n v="1969295.4017597775"/>
    <n v="2019049.6937531619"/>
    <n v="2025564.7022190683"/>
    <n v="2068191.1453198299"/>
    <n v="2123644.5340943402"/>
    <n v="2164105.345438147"/>
    <n v="2208568.622398336"/>
    <n v="2251903.4235203173"/>
    <n v="2284059"/>
    <n v="2320125.0000000005"/>
    <n v="2341329.773262775"/>
    <n v="2410531.6374652549"/>
    <n v="2442295.5170242358"/>
    <n v="2445378.530204291"/>
    <n v="2485460.9864255544"/>
    <n v="2510552.2856425764"/>
    <n v="2548611.444316728"/>
    <n v="2561195.719466663"/>
    <n v="2601933.7836451246"/>
    <n v="2609589.5799950515"/>
    <n v="2637506.0217350745"/>
    <n v="2702829.2482940513"/>
    <n v="2745978.6433575959"/>
    <n v="2742927.0139922653"/>
    <n v="2774914.4017691235"/>
    <n v="2865315.1994254384"/>
    <n v="2892954.1636980972"/>
    <n v="2890806.3525483501"/>
    <n v="2894697.8498637811"/>
    <n v="2986936.6509715868"/>
    <n v="2931296.6186057134"/>
  </r>
  <r>
    <s v="IX SULAWESI"/>
    <x v="26"/>
    <x v="12"/>
    <n v="169416.80430087927"/>
    <n v="182702.18967172629"/>
    <n v="186200.518800666"/>
    <n v="205998.73318701203"/>
    <n v="197599.25704354784"/>
    <n v="200377.52122158685"/>
    <n v="203202.49260512475"/>
    <n v="210150.65995971594"/>
    <n v="213326.90430045716"/>
    <n v="217600.48964971642"/>
    <n v="220256.32249941622"/>
    <n v="225191.99438489735"/>
    <n v="230372.26964926065"/>
    <n v="232571.68377468656"/>
    <n v="237697.47558882882"/>
    <n v="236777.43880773894"/>
    <n v="244650.70044897581"/>
    <n v="249366.27718385847"/>
    <n v="252415.0051727861"/>
    <n v="254320.54683350271"/>
    <n v="256318.9438278345"/>
    <n v="260534.98415741749"/>
    <n v="269544.29936629668"/>
    <n v="273135.06539750728"/>
    <n v="276546.85086349375"/>
    <n v="280675.90749999997"/>
    <n v="291295.76375000004"/>
    <n v="294470.04848149995"/>
    <n v="295384.60929287341"/>
    <n v="305184.39630708349"/>
    <n v="316459.50686890405"/>
    <n v="322416.90404904459"/>
    <n v="325403.77676035051"/>
    <n v="335217.60708268237"/>
    <n v="346641.00536603719"/>
    <n v="356406.08281405544"/>
    <n v="347540.25985848194"/>
    <n v="364115.52384762181"/>
    <n v="380636.71134226175"/>
    <n v="414926.81218532415"/>
    <n v="360250.14272736898"/>
    <n v="264574.74360697233"/>
    <n v="349809.00120077626"/>
    <n v="381168.71375132917"/>
  </r>
  <r>
    <s v="IX SULAWESI"/>
    <x v="26"/>
    <x v="13"/>
    <n v="2204432.6381256371"/>
    <n v="2314772.5582331461"/>
    <n v="2282651.4824044215"/>
    <n v="2369689.27162157"/>
    <n v="2375995.0533575481"/>
    <n v="2440450.7137318426"/>
    <n v="2441260.6072605532"/>
    <n v="2511440.9407949517"/>
    <n v="2426089.6159142968"/>
    <n v="2534934.7538337703"/>
    <n v="2487685.6445369604"/>
    <n v="2538021.0497987675"/>
    <n v="2471033.9870981155"/>
    <n v="2510480.3399401675"/>
    <n v="2644183.5810507247"/>
    <n v="2667152.8731856095"/>
    <n v="2509582.5712899701"/>
    <n v="2567842.5631007901"/>
    <n v="2690381.5868871794"/>
    <n v="2764158.9085048796"/>
    <n v="2652233.2877044138"/>
    <n v="2762681.7207893324"/>
    <n v="2940316.7758832299"/>
    <n v="3006897.8275296884"/>
    <n v="2859635.0290819914"/>
    <n v="2999826.7010501628"/>
    <n v="2698353.8279448934"/>
    <n v="2779476.9070729977"/>
    <n v="2865271.8127067233"/>
    <n v="2995872.4401728357"/>
    <n v="3027404.6430762708"/>
    <n v="3037793.9807171822"/>
    <n v="2989762.9537033401"/>
    <n v="3252870.3620345048"/>
    <n v="3386578.5729808486"/>
    <n v="3485128.2475773296"/>
    <n v="3337793.5925502628"/>
    <n v="3663885.2969987863"/>
    <n v="3663388.3541729175"/>
    <n v="3758296.7133933692"/>
    <n v="3572453.1043070168"/>
    <n v="3662891.7601441969"/>
    <n v="3579146.4115839303"/>
    <n v="3602420.3474841709"/>
  </r>
  <r>
    <s v="IX SULAWESI"/>
    <x v="26"/>
    <x v="14"/>
    <n v="2107835.4965272401"/>
    <n v="2298661.56400932"/>
    <n v="2430760.5214889701"/>
    <n v="2482832.8707385398"/>
    <n v="2387011.3564431923"/>
    <n v="2529800.3884843038"/>
    <n v="2615896.4998219544"/>
    <n v="2759989.8283706564"/>
    <n v="2602899.1370329945"/>
    <n v="2743080.0871633054"/>
    <n v="2757083.9088587221"/>
    <n v="2961330.1196078742"/>
    <n v="2788879.6859036437"/>
    <n v="2781239.3837102256"/>
    <n v="2932410.5804147129"/>
    <n v="3416293.3598285792"/>
    <n v="2916452.6050621397"/>
    <n v="2928956.7610850902"/>
    <n v="3104764.3977297"/>
    <n v="3523273.1208920665"/>
    <n v="3176007.5375821586"/>
    <n v="3194537.7713197111"/>
    <n v="3401546.9334302037"/>
    <n v="3605907.8500528438"/>
    <n v="3420300.7165005277"/>
    <n v="3487993.6528349952"/>
    <n v="3673825.2182641756"/>
    <n v="3713852.6498946249"/>
    <n v="3664323.8081573956"/>
    <n v="3817997.0590073257"/>
    <n v="4046100.4705552002"/>
    <n v="4156668.0080782711"/>
    <n v="3947706.1218565106"/>
    <n v="4152110.5633207206"/>
    <n v="4426625.7848506626"/>
    <n v="4690676.2689723913"/>
    <n v="4380744.0024564266"/>
    <n v="4432091.3196908301"/>
    <n v="4619610.2779108817"/>
    <n v="4978146.0624875613"/>
    <n v="4696521.4057719512"/>
    <n v="4726921.2022374952"/>
    <n v="4838532.823008813"/>
    <n v="5203108.820909258"/>
  </r>
  <r>
    <s v="IX SULAWESI"/>
    <x v="26"/>
    <x v="15"/>
    <n v="744268.9384968325"/>
    <n v="763690.31749011565"/>
    <n v="780476.99884173542"/>
    <n v="790032.57208743633"/>
    <n v="796831.57900864049"/>
    <n v="831115.95167536475"/>
    <n v="850171.22975747706"/>
    <n v="878657.85707222542"/>
    <n v="887830.55683130911"/>
    <n v="920912.5612162645"/>
    <n v="946749.15753347159"/>
    <n v="959398.9163121098"/>
    <n v="926635.18586322002"/>
    <n v="959489.09506284201"/>
    <n v="1004252.2271886517"/>
    <n v="1130947.0784861152"/>
    <n v="1064796.1611957061"/>
    <n v="1092631.4494126174"/>
    <n v="1106765.5321912174"/>
    <n v="1168514.552532725"/>
    <n v="1143687.145525327"/>
    <n v="1177356.881604891"/>
    <n v="1232356.5385585502"/>
    <n v="1291771.4429980642"/>
    <n v="1252893.575"/>
    <n v="1276005.7487499998"/>
    <n v="1325109.98395"/>
    <n v="1400619.466595625"/>
    <n v="1345895.9002014508"/>
    <n v="1397765.0897605391"/>
    <n v="1455997.5244200791"/>
    <n v="1517426.203879975"/>
    <n v="1483936.4393347851"/>
    <n v="1541256.4825126927"/>
    <n v="1587884.2816764694"/>
    <n v="1595299.7091135732"/>
    <n v="1629855.5903507252"/>
    <n v="1656607.7147696235"/>
    <n v="1679673.9343060208"/>
    <n v="1742029.486702085"/>
    <n v="1783434.4587814535"/>
    <n v="1643440.5296204307"/>
    <n v="1813548.4941777005"/>
    <n v="2142372.0221682931"/>
  </r>
  <r>
    <s v="IX SULAWESI"/>
    <x v="26"/>
    <x v="16"/>
    <n v="539120.36006273539"/>
    <n v="547979.99714969983"/>
    <n v="558661.43712768529"/>
    <n v="568025.16304808517"/>
    <n v="576667.71406101191"/>
    <n v="584373.40594797267"/>
    <n v="587133.72759726155"/>
    <n v="613795.98059977987"/>
    <n v="630415.36588705343"/>
    <n v="632039.11644077406"/>
    <n v="643050.19056280493"/>
    <n v="648072.49521558511"/>
    <n v="665247.44201261352"/>
    <n v="681866.26899121574"/>
    <n v="693276.27162042586"/>
    <n v="695635.93796285801"/>
    <n v="706811.8578222607"/>
    <n v="728153.79929962812"/>
    <n v="746903.75439936889"/>
    <n v="761297.78544579889"/>
    <n v="773387.22674718092"/>
    <n v="787600.28053356975"/>
    <n v="807859.61122134281"/>
    <n v="838987.61289557803"/>
    <n v="848503.34157761012"/>
    <n v="866159.21193689527"/>
    <n v="888498.89590209408"/>
    <n v="919337.80541299807"/>
    <n v="906539.8775562559"/>
    <n v="949306.61251694604"/>
    <n v="991995.2412316699"/>
    <n v="1011946.5971651752"/>
    <n v="1012371.1419501766"/>
    <n v="1068917.4405022676"/>
    <n v="1099803.8537818713"/>
    <n v="1185619.9981031229"/>
    <n v="1125392.5671399746"/>
    <n v="1180140.2751195217"/>
    <n v="1206502.8540838056"/>
    <n v="1279466.4463587957"/>
    <n v="1143574.3547218484"/>
    <n v="856017.22173408675"/>
    <n v="1062493.6191517017"/>
    <n v="1153297.9536577791"/>
  </r>
  <r>
    <s v="IX SULAWESI"/>
    <x v="26"/>
    <x v="17"/>
    <n v="40394770.784468949"/>
    <n v="43069342.31546165"/>
    <n v="44868796.871820711"/>
    <n v="43407834.127936043"/>
    <n v="43827366.885254905"/>
    <n v="46860772.398934305"/>
    <n v="48610447.824067801"/>
    <n v="46409887.003295913"/>
    <n v="48357649.840925187"/>
    <n v="50842334.920338124"/>
    <n v="52812111.667129993"/>
    <n v="50172491.272203535"/>
    <n v="51268065.903719425"/>
    <n v="54405809.808818966"/>
    <n v="57698659.213545121"/>
    <n v="54216597.170929931"/>
    <n v="55566440.874298334"/>
    <n v="57871834.408062972"/>
    <n v="62067397.066581286"/>
    <n v="58482378.260055631"/>
    <n v="58853708.551934138"/>
    <n v="62446045.445068106"/>
    <n v="66723307.254594281"/>
    <n v="62779931.802704059"/>
    <n v="63114786.667613067"/>
    <n v="67445154.562033042"/>
    <n v="71243279.726681277"/>
    <n v="67598092.494152263"/>
    <n v="68002169.592113703"/>
    <n v="71998045.555310398"/>
    <n v="75982033.337768257"/>
    <n v="72831922.62685892"/>
    <n v="72962153.977196634"/>
    <n v="77292530.685750917"/>
    <n v="81426426.656367153"/>
    <n v="77475081.914655715"/>
    <n v="77744967.941810563"/>
    <n v="82995122.286884084"/>
    <n v="87259872.291555077"/>
    <n v="82506415.696947694"/>
    <n v="80114764.309332222"/>
    <n v="79783437.239042222"/>
    <n v="86296914.404680938"/>
    <n v="81997708.990651131"/>
  </r>
  <r>
    <s v="IX SULAWESI"/>
    <x v="27"/>
    <x v="0"/>
    <n v="3081921.4026258951"/>
    <n v="3462600.7050886704"/>
    <n v="3554448.6768467086"/>
    <n v="3642173.7630197541"/>
    <n v="3045795.6853811899"/>
    <n v="3289141.9824425569"/>
    <n v="3758506.8273491524"/>
    <n v="3914019.7144920183"/>
    <n v="3403512.9661419746"/>
    <n v="3673675.0744921053"/>
    <n v="3916112.274860959"/>
    <n v="3632106.2748976657"/>
    <n v="3515735.7589017423"/>
    <n v="3866918.3455351349"/>
    <n v="4155487.3043383867"/>
    <n v="3970075.9549638927"/>
    <n v="4004425.7670937604"/>
    <n v="4341285.3371025985"/>
    <n v="4513181.934905896"/>
    <n v="4093414.7422313793"/>
    <n v="4004750.3909005197"/>
    <n v="4264927.6470065201"/>
    <n v="4342002.1338887867"/>
    <n v="4358781.7010300104"/>
    <n v="4432657.1686601425"/>
    <n v="4508424.7342231302"/>
    <n v="4580304.9736279175"/>
    <n v="4748797.0303888433"/>
    <n v="4645493.555027795"/>
    <n v="4797100.767073201"/>
    <n v="4834366.5213945992"/>
    <n v="5046296.0426444914"/>
    <n v="4914332.3037242163"/>
    <n v="5109306.5728677809"/>
    <n v="5208828.3361234404"/>
    <n v="5322163.972971607"/>
    <n v="5169404.0067426544"/>
    <n v="5441997.6107518058"/>
    <n v="5369885.2642825022"/>
    <n v="5605879.5165032186"/>
    <n v="5400343.1962485835"/>
    <n v="5440846.7781457733"/>
    <n v="5367133.8510388993"/>
    <n v="5484430.7279901616"/>
  </r>
  <r>
    <s v="IX SULAWESI"/>
    <x v="27"/>
    <x v="1"/>
    <n v="1993400.7814870265"/>
    <n v="2090248.0142112621"/>
    <n v="2136058.56545531"/>
    <n v="2076394.638846399"/>
    <n v="2379450.0441633966"/>
    <n v="2567483.9924342697"/>
    <n v="2847294.8667809414"/>
    <n v="2896405.3144198526"/>
    <n v="3418409.2655160157"/>
    <n v="3050648.7596409842"/>
    <n v="3617680.9770069141"/>
    <n v="3746809.8435007641"/>
    <n v="3371086.4350032285"/>
    <n v="3803739.7859334545"/>
    <n v="3849157.5680566989"/>
    <n v="3837422.9720046357"/>
    <n v="3371485.1241543302"/>
    <n v="3442388.774177203"/>
    <n v="3545098.7755592875"/>
    <n v="3648015.1046227403"/>
    <n v="3670019.4802999999"/>
    <n v="3805638.5284000002"/>
    <n v="4114179.51200468"/>
    <n v="3800050.2667017598"/>
    <n v="3414824.47119876"/>
    <n v="3953836.4775764802"/>
    <n v="3874106.11842818"/>
    <n v="4191627.9005531399"/>
    <n v="3964298.4771239152"/>
    <n v="4401454.1433155378"/>
    <n v="4479201.0235795025"/>
    <n v="4560860.2805362865"/>
    <n v="4200991.992068558"/>
    <n v="4620736.6010462735"/>
    <n v="4804035.0309515521"/>
    <n v="4904133.4075030256"/>
    <n v="4477197.256239472"/>
    <n v="4889173.2892564852"/>
    <n v="5221186.2010887042"/>
    <n v="5236792.3583480036"/>
    <n v="4693704.8807539959"/>
    <n v="4551190.7359288931"/>
    <n v="4786983.2089988217"/>
    <n v="4909319.0065103173"/>
  </r>
  <r>
    <s v="IX SULAWESI"/>
    <x v="27"/>
    <x v="2"/>
    <n v="761695.15602729935"/>
    <n v="813373.31554621644"/>
    <n v="818711.74407248036"/>
    <n v="833983.91373244219"/>
    <n v="824254.47427368455"/>
    <n v="864457.05572040821"/>
    <n v="898647.70498122636"/>
    <n v="935470.67476672167"/>
    <n v="808571.6303888096"/>
    <n v="882660.00980118965"/>
    <n v="996053.08054043958"/>
    <n v="982572.09966740769"/>
    <n v="940278.10998892609"/>
    <n v="992867.59784774785"/>
    <n v="925920.28812896612"/>
    <n v="965610.91053652158"/>
    <n v="904651.95580090838"/>
    <n v="1015741.384311135"/>
    <n v="1054430.4098013979"/>
    <n v="1145829.2921491163"/>
    <n v="1069086.0419000001"/>
    <n v="1127941.5872162299"/>
    <n v="1091656.7909014886"/>
    <n v="1150539.4208"/>
    <n v="1161135.440040136"/>
    <n v="1188665.8721921463"/>
    <n v="1240956.1704063236"/>
    <n v="1243546.2218703735"/>
    <n v="1246852.5736892032"/>
    <n v="1293673.1201508127"/>
    <n v="1294423.2513042216"/>
    <n v="1307990.7390849758"/>
    <n v="1396449.5730357249"/>
    <n v="1321001.8799545076"/>
    <n v="1440726.4559833594"/>
    <n v="1335212.0056790817"/>
    <n v="1431548.4378817184"/>
    <n v="1541530.9228751052"/>
    <n v="1618121.8562623067"/>
    <n v="1497850.6315791942"/>
    <n v="1586140.8689482037"/>
    <n v="1548291.6967502388"/>
    <n v="1685842.438435968"/>
    <n v="1700419.9707107462"/>
  </r>
  <r>
    <s v="IX SULAWESI"/>
    <x v="27"/>
    <x v="3"/>
    <n v="4403.5190771335874"/>
    <n v="4956.8764320078426"/>
    <n v="4889.3977716943782"/>
    <n v="5201.5628473834859"/>
    <n v="5168.7098690884268"/>
    <n v="5209.5804517173756"/>
    <n v="5387.202520228544"/>
    <n v="6067.9897397868408"/>
    <n v="6230.1480215392894"/>
    <n v="6594.6904875297005"/>
    <n v="6900.1590038548429"/>
    <n v="7516.5336788178329"/>
    <n v="7613.8120320826847"/>
    <n v="7780.7715344284416"/>
    <n v="7540.6943821842942"/>
    <n v="7979.7211511160012"/>
    <n v="8382.6171505044658"/>
    <n v="8728.7490221612898"/>
    <n v="8634.627022611603"/>
    <n v="10649.760128762015"/>
    <n v="9216.5792932844233"/>
    <n v="9625.0919635743212"/>
    <n v="9141.6862124444342"/>
    <n v="11125.831950632053"/>
    <n v="10288.937196219729"/>
    <n v="10383.704043103666"/>
    <n v="10262.560309169961"/>
    <n v="10401.346172508911"/>
    <n v="10601.033276714919"/>
    <n v="10860.197787018937"/>
    <n v="11065.897707799031"/>
    <n v="11257.019495218676"/>
    <n v="10613.868244723613"/>
    <n v="11104.410695307741"/>
    <n v="11359.126399599212"/>
    <n v="11373.894804058278"/>
    <n v="11368.396609543825"/>
    <n v="11960.147991345109"/>
    <n v="11895.422313007548"/>
    <n v="12288.264811341862"/>
    <n v="12225.49503405215"/>
    <n v="11226.712549672795"/>
    <n v="11201.258955528303"/>
    <n v="12703.057355407485"/>
  </r>
  <r>
    <s v="IX SULAWESI"/>
    <x v="27"/>
    <x v="4"/>
    <n v="23121.946536630701"/>
    <n v="23905.282601580999"/>
    <n v="25442.544202873501"/>
    <n v="26072.226658914398"/>
    <n v="26338.202102608651"/>
    <n v="25228.508870749218"/>
    <n v="25587.902330941626"/>
    <n v="26238.16100055891"/>
    <n v="28589.348476314746"/>
    <n v="29312.61750422062"/>
    <n v="30109.864887963089"/>
    <n v="31040.239609088047"/>
    <n v="31514.672474678617"/>
    <n v="32180.781738036076"/>
    <n v="32922.570742609212"/>
    <n v="33547.81213068642"/>
    <n v="34509.324647044559"/>
    <n v="33768.687051405948"/>
    <n v="35310.980742248204"/>
    <n v="35643.373052407616"/>
    <n v="35531.310299999997"/>
    <n v="36498.117200000001"/>
    <n v="35371.874060560003"/>
    <n v="35732.667200000004"/>
    <n v="38656.7660586895"/>
    <n v="37578.574318859799"/>
    <n v="40415.681563294376"/>
    <n v="39230.106882789703"/>
    <n v="38673.218811081671"/>
    <n v="38923.67722623251"/>
    <n v="39102.244889930596"/>
    <n v="39367.372073578401"/>
    <n v="38938.924656196141"/>
    <n v="40224.402041067384"/>
    <n v="42750.875119861252"/>
    <n v="43054.096750616634"/>
    <n v="41446.771848964396"/>
    <n v="42262.016492741124"/>
    <n v="43602.757274864445"/>
    <n v="44152.437786312337"/>
    <n v="43692.30168837346"/>
    <n v="44817.86818842285"/>
    <n v="44382.663372863361"/>
    <n v="44223.33254555233"/>
  </r>
  <r>
    <s v="IX SULAWESI"/>
    <x v="27"/>
    <x v="5"/>
    <n v="1218107.0590052756"/>
    <n v="1318513.6259369201"/>
    <n v="1452511.86145181"/>
    <n v="1493132.6040423999"/>
    <n v="1405898.8466785103"/>
    <n v="1510618.2050892077"/>
    <n v="1604734.7389757554"/>
    <n v="1624590.1195563665"/>
    <n v="1531589.8284147349"/>
    <n v="1672719.2686721005"/>
    <n v="1790478.7025017354"/>
    <n v="1854577.8430616183"/>
    <n v="1680316.6602587509"/>
    <n v="1781471.7357474195"/>
    <n v="1893801.9394938988"/>
    <n v="2086401.5789493406"/>
    <n v="1953026.86110288"/>
    <n v="2020164.5161490201"/>
    <n v="2133725.0036267298"/>
    <n v="2270041.8701322"/>
    <n v="1968376.8263999999"/>
    <n v="2290659.4418000001"/>
    <n v="2500186.29626696"/>
    <n v="2793044.7047999999"/>
    <n v="2144144.7010182999"/>
    <n v="2479989.2816349398"/>
    <n v="2719001.71153162"/>
    <n v="2929797.2121090498"/>
    <n v="2367046.6206505909"/>
    <n v="2531427.3551116311"/>
    <n v="2720368.4518703613"/>
    <n v="2978591.8793587415"/>
    <n v="2419825.3783748611"/>
    <n v="2780856.7093354599"/>
    <n v="2970065.2400027001"/>
    <n v="3130446.1217027698"/>
    <n v="2664916.2894945401"/>
    <n v="2909915.3597844802"/>
    <n v="3205684.9345454201"/>
    <n v="3311434.2162180799"/>
    <n v="2691891.1728942567"/>
    <n v="2792866.0933469702"/>
    <n v="3206785.192531622"/>
    <n v="3299751.1012718882"/>
  </r>
  <r>
    <s v="IX SULAWESI"/>
    <x v="27"/>
    <x v="6"/>
    <n v="1331436.1262811818"/>
    <n v="1384983.3356565202"/>
    <n v="1407804.6186162878"/>
    <n v="1486840.0386415992"/>
    <n v="1415598.2086572147"/>
    <n v="1546157.7296090401"/>
    <n v="1592420.459143166"/>
    <n v="1649876.7584300949"/>
    <n v="1537739.9756194646"/>
    <n v="1701687.9429931366"/>
    <n v="1805933.3823812385"/>
    <n v="1842651.6282004393"/>
    <n v="1739657.2658560381"/>
    <n v="1876927.963328969"/>
    <n v="1927093.523906969"/>
    <n v="1976721.0675232392"/>
    <n v="1927323.0981752861"/>
    <n v="2019778.0133391169"/>
    <n v="2102464.091385243"/>
    <n v="2126235.7645527162"/>
    <n v="2066174.94741057"/>
    <n v="2253841.6629999997"/>
    <n v="2262373.1344700651"/>
    <n v="2307155.7796999998"/>
    <n v="2191920.080442294"/>
    <n v="2394474.579706667"/>
    <n v="2631526.6796535458"/>
    <n v="2563676.4762972877"/>
    <n v="2321352.4786969647"/>
    <n v="2596316.0137507594"/>
    <n v="2756820.0543629811"/>
    <n v="2772544.4967081985"/>
    <n v="2523415.7217865102"/>
    <n v="2781538.2156734383"/>
    <n v="2858510.0289543183"/>
    <n v="2976410.2557024886"/>
    <n v="2731462.4673764091"/>
    <n v="2998966.7672720114"/>
    <n v="3076386.5534371203"/>
    <n v="3196738.6063234955"/>
    <n v="2847984.7370114625"/>
    <n v="2819349.1954859253"/>
    <n v="2918112.1958261565"/>
    <n v="2904624.3303990955"/>
  </r>
  <r>
    <s v="IX SULAWESI"/>
    <x v="27"/>
    <x v="7"/>
    <n v="498401.54184117855"/>
    <n v="512835.79743164685"/>
    <n v="552326.61602732155"/>
    <n v="589821.42073354137"/>
    <n v="573856.30689165427"/>
    <n v="592240.42935935582"/>
    <n v="595758.07083331177"/>
    <n v="630696.16762063722"/>
    <n v="627571.87359697453"/>
    <n v="653785.23101199605"/>
    <n v="675720.3794681906"/>
    <n v="678290.45908167446"/>
    <n v="654488.9780440646"/>
    <n v="692041.29957706202"/>
    <n v="712585.61669163429"/>
    <n v="746185.70233218814"/>
    <n v="700084.48318297369"/>
    <n v="731924.30830780184"/>
    <n v="753950.26840055245"/>
    <n v="808178.22113403003"/>
    <n v="758137.19539999997"/>
    <n v="784055.32114722009"/>
    <n v="824020.7638700438"/>
    <n v="863330.7814481121"/>
    <n v="825159.29129085783"/>
    <n v="881843.05794260988"/>
    <n v="956891.71260255936"/>
    <n v="940378.48389265907"/>
    <n v="906418.55723737739"/>
    <n v="969650.80001411121"/>
    <n v="992193.01294124953"/>
    <n v="997104.21810584352"/>
    <n v="975588.44141000137"/>
    <n v="1052725.8411770358"/>
    <n v="1084793.3515415129"/>
    <n v="1091024.0713726231"/>
    <n v="996268.62647386221"/>
    <n v="1073994.740168937"/>
    <n v="1134480.4329905664"/>
    <n v="1183674.3769301441"/>
    <n v="1021814.3991477883"/>
    <n v="936142.01088698406"/>
    <n v="1063622.2311703279"/>
    <n v="1136242.826773552"/>
  </r>
  <r>
    <s v="IX SULAWESI"/>
    <x v="27"/>
    <x v="8"/>
    <n v="59361.670018359102"/>
    <n v="59346.406405559566"/>
    <n v="60227.55071792721"/>
    <n v="65917.527534748806"/>
    <n v="67725.140317280078"/>
    <n v="73905.495769119036"/>
    <n v="72540.792916573933"/>
    <n v="81480.375747710379"/>
    <n v="80521.812137750865"/>
    <n v="81869.683642580203"/>
    <n v="82968.474613200611"/>
    <n v="85597.872127475246"/>
    <n v="84302.078665732493"/>
    <n v="89621.382962781732"/>
    <n v="90770.053353638446"/>
    <n v="93848.665597931016"/>
    <n v="92490.813359516789"/>
    <n v="98150.45309171101"/>
    <n v="98786.467679316644"/>
    <n v="102865.4451279194"/>
    <n v="98771.391899999988"/>
    <n v="104468.38159942999"/>
    <n v="106369.714465301"/>
    <n v="113690.1537"/>
    <n v="106376.78674249677"/>
    <n v="113184.08824043028"/>
    <n v="115583.38196646277"/>
    <n v="119307.99691407671"/>
    <n v="112425.76331275201"/>
    <n v="119091.61327616606"/>
    <n v="124295.92703487247"/>
    <n v="126612.15797301597"/>
    <n v="120450.50791491564"/>
    <n v="126720.22856667959"/>
    <n v="133047.94060055897"/>
    <n v="134487.69884024491"/>
    <n v="128001.12939019613"/>
    <n v="129316.48935470887"/>
    <n v="138307.48861818505"/>
    <n v="144521.76908326085"/>
    <n v="132576.186430539"/>
    <n v="116305.76028255367"/>
    <n v="131576.02969376012"/>
    <n v="138463.73518820951"/>
  </r>
  <r>
    <s v="IX SULAWESI"/>
    <x v="27"/>
    <x v="9"/>
    <n v="304144.73995116388"/>
    <n v="296078.84368928085"/>
    <n v="270834.39553809376"/>
    <n v="312359.6308214615"/>
    <n v="315048.91401933471"/>
    <n v="295625.09464611096"/>
    <n v="275835.90713246784"/>
    <n v="307456.93303582439"/>
    <n v="314050.77152957144"/>
    <n v="320742.08507911011"/>
    <n v="334123.91522231448"/>
    <n v="346065.05350399163"/>
    <n v="353288.2384738783"/>
    <n v="364282.36401601596"/>
    <n v="383634.76003046957"/>
    <n v="395244.47175812931"/>
    <n v="370380.85020857397"/>
    <n v="387385.664538552"/>
    <n v="401249.69306031999"/>
    <n v="414186.23839590099"/>
    <n v="394596.16629999998"/>
    <n v="412463.0025"/>
    <n v="432255.43904159399"/>
    <n v="445684.69170000002"/>
    <n v="446626.34056001302"/>
    <n v="450306.42110334302"/>
    <n v="467887.02811749"/>
    <n v="484631.40694449283"/>
    <n v="488612.20055287442"/>
    <n v="494393.80448157457"/>
    <n v="507940.19472436974"/>
    <n v="514492.6232363141"/>
    <n v="535098.07771421608"/>
    <n v="537116.50602196262"/>
    <n v="541285.45390417671"/>
    <n v="556387.47204562137"/>
    <n v="574283.47706855717"/>
    <n v="579787.41308746068"/>
    <n v="584004.17580325122"/>
    <n v="601744.13124465954"/>
    <n v="616058.77973729908"/>
    <n v="635143.02415157307"/>
    <n v="638786.39858331496"/>
    <n v="638852.71228937595"/>
  </r>
  <r>
    <s v="IX SULAWESI"/>
    <x v="27"/>
    <x v="10"/>
    <n v="211244.76864308896"/>
    <n v="214074.3810254042"/>
    <n v="223725.78822099062"/>
    <n v="228314.30269857921"/>
    <n v="247796.98098312609"/>
    <n v="264790.08966224379"/>
    <n v="243216.11778251315"/>
    <n v="273645.67919018195"/>
    <n v="279691.90002980165"/>
    <n v="290514.79634521878"/>
    <n v="302750.57078122837"/>
    <n v="311887.27102805162"/>
    <n v="322530.49955326295"/>
    <n v="337621.82224827039"/>
    <n v="341070.74268649775"/>
    <n v="346377.90172672295"/>
    <n v="352408.75651389413"/>
    <n v="367191.8144523463"/>
    <n v="370296.05076910381"/>
    <n v="381707.59011860512"/>
    <n v="381807.85960890015"/>
    <n v="374831.61017261905"/>
    <n v="402777.2866566091"/>
    <n v="425791.18358775182"/>
    <n v="436984.02652631223"/>
    <n v="455809.02342286118"/>
    <n v="459054.16941746732"/>
    <n v="472904.9688252607"/>
    <n v="462216.6028082894"/>
    <n v="473867.50269533909"/>
    <n v="476630.21205739555"/>
    <n v="494690.89322378772"/>
    <n v="485684.13344505581"/>
    <n v="493436.46885161777"/>
    <n v="484652.09301627538"/>
    <n v="484899.83568654116"/>
    <n v="493139.28504334425"/>
    <n v="510956.9092553691"/>
    <n v="520289.42004192836"/>
    <n v="559834.62058952299"/>
    <n v="536831.6468286704"/>
    <n v="507883.93922134594"/>
    <n v="536097.78531594295"/>
    <n v="570596.08327993006"/>
  </r>
  <r>
    <s v="IX SULAWESI"/>
    <x v="27"/>
    <x v="11"/>
    <n v="229669.7456518785"/>
    <n v="223868.10017377068"/>
    <n v="210689.45338934276"/>
    <n v="259282.4968019735"/>
    <n v="243745.11588808135"/>
    <n v="252748.69453406322"/>
    <n v="240303.45144199085"/>
    <n v="260230.14627389959"/>
    <n v="256117.90274390124"/>
    <n v="259293.76640325226"/>
    <n v="260486.48144360984"/>
    <n v="268743.89810601668"/>
    <n v="269440.79513768596"/>
    <n v="273320.74963328225"/>
    <n v="277475.22811788949"/>
    <n v="283191.2138848622"/>
    <n v="290251.77620079863"/>
    <n v="293933.14791498135"/>
    <n v="293815.56651318737"/>
    <n v="298665.57699999999"/>
    <n v="301902.98920000001"/>
    <n v="310088.0612"/>
    <n v="314131.23705828103"/>
    <n v="307040.83480000001"/>
    <n v="303100.84455442178"/>
    <n v="313899.09338814591"/>
    <n v="299616.855996383"/>
    <n v="327455.67500466597"/>
    <n v="307535.95502783207"/>
    <n v="328530.06642958784"/>
    <n v="328990.00852258928"/>
    <n v="330931.04957287258"/>
    <n v="318163.22838910518"/>
    <n v="337139.60104354843"/>
    <n v="334453.53286642919"/>
    <n v="339683.76384665573"/>
    <n v="326220.00881530734"/>
    <n v="342437.48243913503"/>
    <n v="348993.2070165397"/>
    <n v="362660.74333827285"/>
    <n v="351554.49564216845"/>
    <n v="347173.30223592668"/>
    <n v="343435.11016004259"/>
    <n v="343994.46189283207"/>
  </r>
  <r>
    <s v="IX SULAWESI"/>
    <x v="27"/>
    <x v="12"/>
    <n v="21731.643064194108"/>
    <n v="20798.514916305765"/>
    <n v="21248.763240291322"/>
    <n v="26187.92138262036"/>
    <n v="24591.018698387888"/>
    <n v="24415.237843203853"/>
    <n v="24439.807491725118"/>
    <n v="28765.958049551147"/>
    <n v="27499.466569660257"/>
    <n v="28002.708019328224"/>
    <n v="28503.962080029443"/>
    <n v="29421.790149805056"/>
    <n v="30204.067861379364"/>
    <n v="31766.27423283504"/>
    <n v="32451.383396388701"/>
    <n v="33765.771735127913"/>
    <n v="34135.03105448783"/>
    <n v="34903.453405011278"/>
    <n v="35465.882583577164"/>
    <n v="36167.173274341098"/>
    <n v="36758.192999999999"/>
    <n v="38643.054700000001"/>
    <n v="39355.704135772903"/>
    <n v="40363.210200000001"/>
    <n v="40420.885212623703"/>
    <n v="41772.894131804562"/>
    <n v="42388.76929671831"/>
    <n v="43207.898762548211"/>
    <n v="41985.113324116108"/>
    <n v="44517.946841157944"/>
    <n v="45265.848348089399"/>
    <n v="46053.474109346156"/>
    <n v="43862.323922274671"/>
    <n v="47569.829138675763"/>
    <n v="47974.748852125034"/>
    <n v="48763.275561430797"/>
    <n v="46387.087375256218"/>
    <n v="49744.837155362526"/>
    <n v="50226.259950016931"/>
    <n v="51620.248151281448"/>
    <n v="46917.227237142877"/>
    <n v="45149.970934003883"/>
    <n v="49049.988323256708"/>
    <n v="49328.178605960056"/>
  </r>
  <r>
    <s v="IX SULAWESI"/>
    <x v="27"/>
    <x v="13"/>
    <n v="769837.57869184844"/>
    <n v="774190.7833816912"/>
    <n v="791922.38137254782"/>
    <n v="819168.81153011136"/>
    <n v="791171.23115363298"/>
    <n v="800819.31484924559"/>
    <n v="806794.29495288362"/>
    <n v="820654.68113813677"/>
    <n v="802594.75158712687"/>
    <n v="804039.17810767691"/>
    <n v="812549.48996787658"/>
    <n v="828531.10351561254"/>
    <n v="783062.78322732286"/>
    <n v="822043.64986632473"/>
    <n v="880573.48674544611"/>
    <n v="902927.75398401381"/>
    <n v="871692.20430701633"/>
    <n v="905745.09845988045"/>
    <n v="1002846.5357779035"/>
    <n v="1048047.6701028573"/>
    <n v="938205.51670000004"/>
    <n v="995530.04092793597"/>
    <n v="1022625.4879443099"/>
    <n v="1065875.2411"/>
    <n v="963733.00130064401"/>
    <n v="1077008.7023406599"/>
    <n v="1032901.4377607499"/>
    <n v="1035023.77102743"/>
    <n v="967044.60601274634"/>
    <n v="1089096.1039109917"/>
    <n v="1105541.4550800477"/>
    <n v="1115380.7740302598"/>
    <n v="1004448.719734897"/>
    <n v="1101408.1946677999"/>
    <n v="1145949.35511567"/>
    <n v="1184609.1275995499"/>
    <n v="1074595.6649580901"/>
    <n v="1127331.4496569098"/>
    <n v="1145783.8534282176"/>
    <n v="1247819.9128373391"/>
    <n v="1088375.4863712485"/>
    <n v="1186006.9795723704"/>
    <n v="1191777.3919811656"/>
    <n v="1281272.7544967241"/>
  </r>
  <r>
    <s v="IX SULAWESI"/>
    <x v="27"/>
    <x v="14"/>
    <n v="426691.69694317703"/>
    <n v="576166.71874108945"/>
    <n v="532768.54367274267"/>
    <n v="642850.29964299104"/>
    <n v="543306.21656839759"/>
    <n v="597280.77429016109"/>
    <n v="590934.94728647755"/>
    <n v="652818.07545173657"/>
    <n v="582961.53718164482"/>
    <n v="637258.981325984"/>
    <n v="648697.84645568777"/>
    <n v="664258.68213345564"/>
    <n v="641368.95007910533"/>
    <n v="663935.98903316306"/>
    <n v="711775.998167585"/>
    <n v="807904.20077681914"/>
    <n v="736801.035997984"/>
    <n v="754865.93260038795"/>
    <n v="804346.08461887704"/>
    <n v="923888.94753537897"/>
    <n v="817710.31079999998"/>
    <n v="833752.35459999996"/>
    <n v="851903.52387228701"/>
    <n v="931493.06740000006"/>
    <n v="931899.15444882703"/>
    <n v="934643.01127577003"/>
    <n v="967134.54509039002"/>
    <n v="941413.13200754998"/>
    <n v="948522.0420646423"/>
    <n v="957749.85413236008"/>
    <n v="1001997.8973932752"/>
    <n v="981356.74070697371"/>
    <n v="987392.72009019298"/>
    <n v="1021595.5996027701"/>
    <n v="1097857.0373409272"/>
    <n v="1077834.5996030055"/>
    <n v="1083889.3634176301"/>
    <n v="1086858.2742658397"/>
    <n v="1165248.5718354196"/>
    <n v="1141606.8749186667"/>
    <n v="1144309.595543755"/>
    <n v="1160048.424885914"/>
    <n v="1193175.7326292032"/>
    <n v="1150700.3258627765"/>
  </r>
  <r>
    <s v="IX SULAWESI"/>
    <x v="27"/>
    <x v="15"/>
    <n v="102616.30210185547"/>
    <n v="122645.28708447811"/>
    <n v="111704.87774500161"/>
    <n v="138879.65357184925"/>
    <n v="119209.33141630102"/>
    <n v="127221.51987726559"/>
    <n v="122770.72006489935"/>
    <n v="137090.74711897393"/>
    <n v="128563.47976832882"/>
    <n v="131314.80841150985"/>
    <n v="139443.23679332787"/>
    <n v="145413.3848479804"/>
    <n v="142300.95968705244"/>
    <n v="144998.62492453645"/>
    <n v="153225.34910853233"/>
    <n v="164482.95111490681"/>
    <n v="163951.46782345275"/>
    <n v="167661.26182471481"/>
    <n v="165864.6896511965"/>
    <n v="180898.51625160803"/>
    <n v="175056.89610000001"/>
    <n v="179556.0968"/>
    <n v="180234.05052939799"/>
    <n v="186782.0294"/>
    <n v="190456.49970896399"/>
    <n v="187625.64657860924"/>
    <n v="195192.27147401101"/>
    <n v="192751.23453606127"/>
    <n v="193628.64804850999"/>
    <n v="199535.24122736559"/>
    <n v="200235.21085359115"/>
    <n v="198773.49381435994"/>
    <n v="204023.50826428912"/>
    <n v="211524.480797261"/>
    <n v="215011.2340738835"/>
    <n v="215995.21802545118"/>
    <n v="220039.57748577028"/>
    <n v="225376.32355444922"/>
    <n v="233335.18491527776"/>
    <n v="239022.74936716945"/>
    <n v="241310.66265104467"/>
    <n v="239859.46836248276"/>
    <n v="255022.0321582483"/>
    <n v="255888.13637296876"/>
  </r>
  <r>
    <s v="IX SULAWESI"/>
    <x v="27"/>
    <x v="16"/>
    <n v="157886.20885217946"/>
    <n v="160612.01075741535"/>
    <n v="152701.2895717647"/>
    <n v="171684.60551864051"/>
    <n v="173946.68432621134"/>
    <n v="182877.96097294323"/>
    <n v="176632.08293778423"/>
    <n v="196253.3542884062"/>
    <n v="191669.42020572716"/>
    <n v="202662.81274443993"/>
    <n v="212174.85319872861"/>
    <n v="216558.93506560032"/>
    <n v="209066.08719358046"/>
    <n v="213581.91011866822"/>
    <n v="227900.69771000394"/>
    <n v="242281.25209460632"/>
    <n v="244056.120946404"/>
    <n v="252105.42443473998"/>
    <n v="251783.69792541902"/>
    <n v="260319.16528509074"/>
    <n v="257562.67240000001"/>
    <n v="267099.84460000001"/>
    <n v="273068.55371259799"/>
    <n v="281908.56770000001"/>
    <n v="279340.75983158435"/>
    <n v="292115.8374555686"/>
    <n v="289808.75807678699"/>
    <n v="299042.57675494836"/>
    <n v="284850.97626167641"/>
    <n v="293758.56405775697"/>
    <n v="302071.93142059149"/>
    <n v="311369.42165572214"/>
    <n v="306884.45325025113"/>
    <n v="310978.62256904604"/>
    <n v="314483.7157514448"/>
    <n v="326637.50111774966"/>
    <n v="322160.85162624036"/>
    <n v="328494.7224760619"/>
    <n v="329984.86468909326"/>
    <n v="335895.32408384851"/>
    <n v="324275.4029831877"/>
    <n v="303928.317410869"/>
    <n v="316663.65258130908"/>
    <n v="320022.7613291645"/>
  </r>
  <r>
    <s v="IX SULAWESI"/>
    <x v="27"/>
    <x v="17"/>
    <n v="11195671.886799365"/>
    <n v="12059197.99907982"/>
    <n v="12328017.06791319"/>
    <n v="12818265.418025408"/>
    <n v="12202901.111388098"/>
    <n v="13020221.666421663"/>
    <n v="13881805.89492204"/>
    <n v="14441760.850320458"/>
    <n v="14025886.077929342"/>
    <n v="14426782.414682362"/>
    <n v="15660687.6512073"/>
    <n v="15672042.912175462"/>
    <n v="14776256.15243851"/>
    <n v="15995101.048278129"/>
    <n v="16603387.205057796"/>
    <n v="16893969.90226474"/>
    <n v="16060057.287719818"/>
    <n v="16875722.02018277"/>
    <n v="17571250.760022864"/>
    <n v="17784754.451095056"/>
    <n v="16983664.767913274"/>
    <n v="18089619.84483353"/>
    <n v="18801653.189091183"/>
    <n v="19118390.133218266"/>
    <n v="17917725.154791284"/>
    <n v="19321560.999575131"/>
    <n v="19923032.825319067"/>
    <n v="20583193.438943688"/>
    <n v="19307558.42192708"/>
    <n v="20639946.771481603"/>
    <n v="21220509.143485468"/>
    <n v="21833672.676329985"/>
    <n v="20486163.87602599"/>
    <n v="21904984.164050233"/>
    <n v="22735783.556597833"/>
    <n v="23183116.318812523"/>
    <n v="21792328.697847556"/>
    <n v="23290104.755838208"/>
    <n v="24197416.448492423"/>
    <n v="24773536.782113813"/>
    <n v="22780006.535151772"/>
    <n v="22686230.278339922"/>
    <n v="23739647.16175643"/>
    <n v="24240833.502874661"/>
  </r>
  <r>
    <s v="IX SULAWESI"/>
    <x v="28"/>
    <x v="0"/>
    <n v="1646527.9154864736"/>
    <n v="1392301.2982343954"/>
    <n v="1574467.5186485336"/>
    <n v="1364438.0676426915"/>
    <n v="1675603.8605674775"/>
    <n v="1529093.4139183445"/>
    <n v="1660033.9553351738"/>
    <n v="1456494.4040220571"/>
    <n v="1755344.6657977051"/>
    <n v="1652326.4725565852"/>
    <n v="1782106.5314611925"/>
    <n v="1574068.7598522622"/>
    <n v="1860967.0882969229"/>
    <n v="1792179.9467725691"/>
    <n v="1934178.609816147"/>
    <n v="1645268.9851652677"/>
    <n v="2003006.0780734851"/>
    <n v="1885606.5647867257"/>
    <n v="2066489.2891744117"/>
    <n v="1743222.089677365"/>
    <n v="2033598.8932255837"/>
    <n v="1991509.2345573627"/>
    <n v="2151020.2424943438"/>
    <n v="1848485.0931538902"/>
    <n v="2125687.1543121659"/>
    <n v="1980078.514410909"/>
    <n v="2362161.882424281"/>
    <n v="2072432.342265845"/>
    <n v="2382584.9885709388"/>
    <n v="2184320.5092323078"/>
    <n v="2473724.1368050687"/>
    <n v="2273738.6245981175"/>
    <n v="2481498.7408342031"/>
    <n v="2485636.2293554968"/>
    <n v="2617834.7129148035"/>
    <n v="2434083.4546154961"/>
    <n v="2614661.1487287562"/>
    <n v="2606837.2235731855"/>
    <n v="2734881.5363523178"/>
    <n v="2696377.9847584539"/>
    <n v="2653537.5456560748"/>
    <n v="2558381.5116829211"/>
    <n v="2686753.9043834307"/>
    <n v="2582545.2639578157"/>
  </r>
  <r>
    <s v="IX SULAWESI"/>
    <x v="28"/>
    <x v="1"/>
    <n v="57023.310419629961"/>
    <n v="58329.466690654888"/>
    <n v="61765.061868549368"/>
    <n v="60178.76919776365"/>
    <n v="59563.58441010135"/>
    <n v="62291.461819846554"/>
    <n v="66536.889560822892"/>
    <n v="65322.053388152504"/>
    <n v="65582.73517323166"/>
    <n v="66122.432063317523"/>
    <n v="67311.125118665906"/>
    <n v="66953.710353049697"/>
    <n v="62896.016227256259"/>
    <n v="68900.86217572735"/>
    <n v="71182.288149260683"/>
    <n v="70928.730927109777"/>
    <n v="65643.17250655203"/>
    <n v="72837.74019140366"/>
    <n v="73786.510228426036"/>
    <n v="70845.166853097486"/>
    <n v="68304.368972078635"/>
    <n v="73146.182790135121"/>
    <n v="75773.358117361306"/>
    <n v="77081.395818729259"/>
    <n v="71027.143769866801"/>
    <n v="71729.232784688094"/>
    <n v="73405.807812542393"/>
    <n v="78367.97431484409"/>
    <n v="73879.335224640599"/>
    <n v="74582.087607055"/>
    <n v="78573.441241914814"/>
    <n v="81373.441241914814"/>
    <n v="76864.430108152286"/>
    <n v="76524.245327036071"/>
    <n v="78949.268632696447"/>
    <n v="85812.813957119797"/>
    <n v="79506.806906840648"/>
    <n v="81355.87371190227"/>
    <n v="83999.228952354402"/>
    <n v="88995.237202423945"/>
    <n v="84588.46608302719"/>
    <n v="84402.297856301462"/>
    <n v="84547.25077414207"/>
    <n v="78643.05972504853"/>
  </r>
  <r>
    <s v="IX SULAWESI"/>
    <x v="28"/>
    <x v="2"/>
    <n v="157991.37659256542"/>
    <n v="158398.60756227412"/>
    <n v="160552.26646709922"/>
    <n v="155274.35856526965"/>
    <n v="167166.3857267203"/>
    <n v="169015.35757655723"/>
    <n v="173860.96023931805"/>
    <n v="171320.59588948739"/>
    <n v="179598.72701637549"/>
    <n v="180313.28503233849"/>
    <n v="190569.23554646506"/>
    <n v="186649.01153473411"/>
    <n v="195574.31351978879"/>
    <n v="199711.12283583917"/>
    <n v="202613.78317400307"/>
    <n v="198121.90419103482"/>
    <n v="202484.8538226189"/>
    <n v="209878.27095372067"/>
    <n v="215610.17048066386"/>
    <n v="215829.77475239761"/>
    <n v="214924.18963051992"/>
    <n v="222164.12426927962"/>
    <n v="220873.47144064607"/>
    <n v="225167.47891672965"/>
    <n v="228929.88254191793"/>
    <n v="236954.62424032335"/>
    <n v="238421.84523392297"/>
    <n v="236922.22079576526"/>
    <n v="233075.31412303864"/>
    <n v="240150.01324376222"/>
    <n v="247356.27916852027"/>
    <n v="253219.08626637913"/>
    <n v="256076.46310691055"/>
    <n v="260404.53526888107"/>
    <n v="260976.14653431872"/>
    <n v="262244.00783408084"/>
    <n v="283532.01402516389"/>
    <n v="282694.08609897509"/>
    <n v="297595.83195585024"/>
    <n v="296029.29187213007"/>
    <n v="311530.01880455"/>
    <n v="278404.93125508423"/>
    <n v="301441.37519961735"/>
    <n v="281513.68851269688"/>
  </r>
  <r>
    <s v="IX SULAWESI"/>
    <x v="28"/>
    <x v="3"/>
    <n v="2381.3552992034256"/>
    <n v="2557.263528253271"/>
    <n v="2604.1389080803174"/>
    <n v="2755.5191055520486"/>
    <n v="2779.2743307526039"/>
    <n v="2786.1995430095471"/>
    <n v="2861.0554751968616"/>
    <n v="2973.2765349768151"/>
    <n v="2969.4820081422868"/>
    <n v="3159.0382056798103"/>
    <n v="3278.7866782089573"/>
    <n v="3310.334436105652"/>
    <n v="3337.0789384132627"/>
    <n v="3388.427444723492"/>
    <n v="3461.6847095390144"/>
    <n v="3509.8832738162787"/>
    <n v="3485.190730534151"/>
    <n v="3668.571381332737"/>
    <n v="3667.3488690395175"/>
    <n v="4466.7150574345251"/>
    <n v="3857.5727344604784"/>
    <n v="3974.9544563489794"/>
    <n v="3785.2167762712306"/>
    <n v="3932.4867323574463"/>
    <n v="3710.6131937516902"/>
    <n v="3865.4533875220723"/>
    <n v="4820.02823904046"/>
    <n v="5026.3501013804062"/>
    <n v="4554.7742329381535"/>
    <n v="4607.525167312052"/>
    <n v="4598.2160486300863"/>
    <n v="5138.7688522278913"/>
    <n v="4973.2769165380278"/>
    <n v="5101.3279712067597"/>
    <n v="5160.4231859062411"/>
    <n v="5386.7909058245614"/>
    <n v="5163.1846761952629"/>
    <n v="5522.8434549068788"/>
    <n v="5599.1566376895989"/>
    <n v="6102.5708381737904"/>
    <n v="5984.9983082618901"/>
    <n v="6342.1166161262227"/>
    <n v="6127.3324175401476"/>
    <n v="6554.9271434756811"/>
  </r>
  <r>
    <s v="IX SULAWESI"/>
    <x v="28"/>
    <x v="4"/>
    <n v="1959.5565769157799"/>
    <n v="1921.20976653415"/>
    <n v="2005.7163106804101"/>
    <n v="1922.7703072619199"/>
    <n v="2031.3906140249996"/>
    <n v="2060.4611892390567"/>
    <n v="2116.3205225431266"/>
    <n v="2112.6192516786655"/>
    <n v="2016.60357382201"/>
    <n v="2247.2202128231802"/>
    <n v="2290.91556133323"/>
    <n v="2384.2437435239899"/>
    <n v="2342.5153480595195"/>
    <n v="2377.1161756017027"/>
    <n v="2376.5700083245492"/>
    <n v="2448.5482859422964"/>
    <n v="2544.9645318000407"/>
    <n v="2564.4066371119793"/>
    <n v="2621.638204341019"/>
    <n v="2514.5221001927798"/>
    <n v="2512.9583032336545"/>
    <n v="2564.682501496316"/>
    <n v="2653.7649884713801"/>
    <n v="2766.346833730066"/>
    <n v="2773.278347129482"/>
    <n v="2904.51786639187"/>
    <n v="3174.08672497104"/>
    <n v="3212.1782505211099"/>
    <n v="3224.7169038550119"/>
    <n v="3378.8417741821113"/>
    <n v="3692.432725343092"/>
    <n v="3732.4327253430902"/>
    <n v="3667.3571690385502"/>
    <n v="3873.3670735954265"/>
    <n v="3829.7471161349608"/>
    <n v="4468.1961863027027"/>
    <n v="4469.0335715040528"/>
    <n v="4516.5940591709768"/>
    <n v="4552.5457262638738"/>
    <n v="4455.4575756276927"/>
    <n v="4492.4953262022209"/>
    <n v="4833.8379652056028"/>
    <n v="4501.4751364369467"/>
    <n v="4379.5475882892597"/>
  </r>
  <r>
    <s v="IX SULAWESI"/>
    <x v="28"/>
    <x v="5"/>
    <n v="432140.30706013116"/>
    <n v="439909.79566186847"/>
    <n v="470503.75016447483"/>
    <n v="473079.69940284471"/>
    <n v="474925.441461835"/>
    <n v="482902.980687064"/>
    <n v="517267.33356402698"/>
    <n v="511356.41283156403"/>
    <n v="512398.06847606599"/>
    <n v="528331.65738385904"/>
    <n v="545608.89243840706"/>
    <n v="550148.03893356561"/>
    <n v="547118.336861972"/>
    <n v="564361.89273446589"/>
    <n v="584189.48599310697"/>
    <n v="594747.07691625599"/>
    <n v="575182.22314194881"/>
    <n v="599731.86719635944"/>
    <n v="625672.29886688362"/>
    <n v="669534.68811581109"/>
    <n v="624068.01177472505"/>
    <n v="654868.09840830695"/>
    <n v="686914.79639939696"/>
    <n v="745702.37545170297"/>
    <n v="682577.36075373006"/>
    <n v="703408.99766045797"/>
    <n v="717032.91177419794"/>
    <n v="746791.42770052399"/>
    <n v="682499.80312973005"/>
    <n v="712473.17090828705"/>
    <n v="737731.98703408602"/>
    <n v="787721.98703408602"/>
    <n v="715629.14016082895"/>
    <n v="716583.89894120907"/>
    <n v="753473.0275646915"/>
    <n v="806952.96380008291"/>
    <n v="749662.58305436361"/>
    <n v="771133.83687105309"/>
    <n v="771404.34939980716"/>
    <n v="772860.02501676918"/>
    <n v="751857.53823952109"/>
    <n v="771904.31940928579"/>
    <n v="769097.63684724725"/>
    <n v="766969.66878369602"/>
  </r>
  <r>
    <s v="IX SULAWESI"/>
    <x v="28"/>
    <x v="6"/>
    <n v="341213.41163706779"/>
    <n v="365568.00956573931"/>
    <n v="371686.54084420588"/>
    <n v="394727.24463008199"/>
    <n v="382044.76745223161"/>
    <n v="388896.67487312789"/>
    <n v="413672.93072843901"/>
    <n v="438855.49829471705"/>
    <n v="429555.27379550133"/>
    <n v="448326.86760256335"/>
    <n v="456362.8214498015"/>
    <n v="472020.93965083419"/>
    <n v="482643.07189624233"/>
    <n v="488735.75285457715"/>
    <n v="520106.22711314488"/>
    <n v="500028.813329647"/>
    <n v="526555.28715922078"/>
    <n v="524518.01685141085"/>
    <n v="573887.41289644293"/>
    <n v="526908.48869930941"/>
    <n v="542953.78853795165"/>
    <n v="562388.60392716329"/>
    <n v="585508.25950724643"/>
    <n v="584366.5411542448"/>
    <n v="591393.54845015891"/>
    <n v="625751.80318914133"/>
    <n v="642392.33282301039"/>
    <n v="641073.89096373925"/>
    <n v="644005.31153889338"/>
    <n v="689300.018881995"/>
    <n v="704277.737848185"/>
    <n v="702921.737848185"/>
    <n v="711446.28238237079"/>
    <n v="717087.6574606318"/>
    <n v="757645.42222414608"/>
    <n v="831331.4457581793"/>
    <n v="832552.21171894192"/>
    <n v="810594.65014140366"/>
    <n v="833443.8373585809"/>
    <n v="895644.87758050207"/>
    <n v="912914.42741780332"/>
    <n v="808262.54140505707"/>
    <n v="815623.55955345067"/>
    <n v="788899.37844894791"/>
  </r>
  <r>
    <s v="IX SULAWESI"/>
    <x v="28"/>
    <x v="7"/>
    <n v="200948.82973574588"/>
    <n v="212880.19842427189"/>
    <n v="223279.63148305289"/>
    <n v="225289.00524190639"/>
    <n v="225937.44016989772"/>
    <n v="231232.13531898279"/>
    <n v="240701.79002987602"/>
    <n v="243385.7472229744"/>
    <n v="241278.46534954515"/>
    <n v="250676.67077715971"/>
    <n v="263400.05202603433"/>
    <n v="267560.71741773083"/>
    <n v="262446.17026477779"/>
    <n v="273621.37767728372"/>
    <n v="285954.54242209822"/>
    <n v="290474.52677318332"/>
    <n v="286607.92681430705"/>
    <n v="293171.90008782415"/>
    <n v="305198.16854685027"/>
    <n v="322898.84410326998"/>
    <n v="318118.17930772022"/>
    <n v="326618.30618772004"/>
    <n v="339380.87068795919"/>
    <n v="340618.3193665928"/>
    <n v="332705.35297136073"/>
    <n v="355494.31742033339"/>
    <n v="362612.61738544091"/>
    <n v="359106.65361597139"/>
    <n v="351124.30692424363"/>
    <n v="376863.17534450756"/>
    <n v="378195.4723910527"/>
    <n v="378795.4723910527"/>
    <n v="378091.3363641075"/>
    <n v="380200.25208216597"/>
    <n v="386862.17408203264"/>
    <n v="409205.79690857034"/>
    <n v="406129.99074541422"/>
    <n v="410393.65614148468"/>
    <n v="405151.82268268731"/>
    <n v="404829.23868098279"/>
    <n v="403549.64728940895"/>
    <n v="366856.35001759604"/>
    <n v="388287.2595686827"/>
    <n v="392785.24565973692"/>
  </r>
  <r>
    <s v="IX SULAWESI"/>
    <x v="28"/>
    <x v="8"/>
    <n v="80145.147835360593"/>
    <n v="83691.363499441824"/>
    <n v="85225.728532613852"/>
    <n v="85735.82973195627"/>
    <n v="87558.959946868854"/>
    <n v="89407.133963773929"/>
    <n v="89996.732194384007"/>
    <n v="93836.129615225713"/>
    <n v="92335.222413207273"/>
    <n v="96942.624338652691"/>
    <n v="94586.207469771543"/>
    <n v="99702.650623642126"/>
    <n v="99861.368578385081"/>
    <n v="106928.79234757481"/>
    <n v="104723.18536828089"/>
    <n v="106427.50125943715"/>
    <n v="107235.48738194718"/>
    <n v="112613.59321708328"/>
    <n v="113833.73026907397"/>
    <n v="113237.4280216466"/>
    <n v="114313.30560392549"/>
    <n v="118951.31779860656"/>
    <n v="123903.4615388652"/>
    <n v="125735.1652504123"/>
    <n v="122604.55963186029"/>
    <n v="131488.15252001575"/>
    <n v="133906.87760220192"/>
    <n v="136978.85457014179"/>
    <n v="136717.8606899204"/>
    <n v="146801.94142077587"/>
    <n v="147804.89550788279"/>
    <n v="149404.89550788279"/>
    <n v="148715.8606899204"/>
    <n v="149708.82097328998"/>
    <n v="155775.32648059956"/>
    <n v="171262.22956577296"/>
    <n v="165065.14465126756"/>
    <n v="163030.40282066193"/>
    <n v="166871.45070940809"/>
    <n v="171987.72191200402"/>
    <n v="171955.91"/>
    <n v="158309.58158518019"/>
    <n v="164769.41869371635"/>
    <n v="164701.9705978852"/>
  </r>
  <r>
    <s v="IX SULAWESI"/>
    <x v="28"/>
    <x v="9"/>
    <n v="101123.48055465284"/>
    <n v="102981.6808941614"/>
    <n v="108959.37359750485"/>
    <n v="109245.61777675395"/>
    <n v="110884.5938363724"/>
    <n v="112599.85717441959"/>
    <n v="116374.6742456318"/>
    <n v="117611.65782257759"/>
    <n v="118685.285144965"/>
    <n v="121887.85092519443"/>
    <n v="126435.036506412"/>
    <n v="128642.6463365877"/>
    <n v="129932.17584363277"/>
    <n v="132449.25881658989"/>
    <n v="137292.92569030196"/>
    <n v="138971.31693861805"/>
    <n v="141133.17367059042"/>
    <n v="144849.680017095"/>
    <n v="149459.807759408"/>
    <n v="151788.22943755399"/>
    <n v="154884.69022316008"/>
    <n v="159155.82725357823"/>
    <n v="164169.18899666501"/>
    <n v="166564.64026864001"/>
    <n v="170593.6348807021"/>
    <n v="175148.25145634945"/>
    <n v="180376.69365362861"/>
    <n v="184587.68999468154"/>
    <n v="189980.21266449068"/>
    <n v="197810.35088488398"/>
    <n v="198315.29128266399"/>
    <n v="199715.29128266399"/>
    <n v="201980.212664491"/>
    <n v="204227.66870863218"/>
    <n v="218070.67736763405"/>
    <n v="238721.16118374601"/>
    <n v="224153.50456375393"/>
    <n v="228891.80054432491"/>
    <n v="227775.00089712811"/>
    <n v="249656.41174295056"/>
    <n v="242520.68878447832"/>
    <n v="248260.85296410313"/>
    <n v="248481.77492281806"/>
    <n v="257804.98647383001"/>
  </r>
  <r>
    <s v="IX SULAWESI"/>
    <x v="28"/>
    <x v="10"/>
    <n v="126719.07790849755"/>
    <n v="131509.65991999488"/>
    <n v="133854.84292834718"/>
    <n v="134458.07967759314"/>
    <n v="148894.20215633159"/>
    <n v="156635.77489328373"/>
    <n v="148624.47314391384"/>
    <n v="151514.23923972444"/>
    <n v="159467.14979909558"/>
    <n v="165339.11526026382"/>
    <n v="172465.1574015035"/>
    <n v="178654.77339836623"/>
    <n v="180222.88600713259"/>
    <n v="183147.49770020673"/>
    <n v="178512.13376118272"/>
    <n v="168426.90094963057"/>
    <n v="177669.05244167557"/>
    <n v="184116.27950782067"/>
    <n v="185355.08022567906"/>
    <n v="195426.21327500977"/>
    <n v="198664.60518941417"/>
    <n v="201881.08342411253"/>
    <n v="205265.41994474083"/>
    <n v="212092.58677061097"/>
    <n v="228943.470147591"/>
    <n v="239079.28913054778"/>
    <n v="242241.58177053343"/>
    <n v="258569.45582250482"/>
    <n v="254026.2843489486"/>
    <n v="260334.98712826782"/>
    <n v="262188.53676019912"/>
    <n v="287938.56584511901"/>
    <n v="287909.35189970233"/>
    <n v="288336.67742214602"/>
    <n v="262094.20838441845"/>
    <n v="269960.04962330818"/>
    <n v="269482.45054946799"/>
    <n v="268752.48722446337"/>
    <n v="282097.28757278592"/>
    <n v="296196.77391790826"/>
    <n v="306046.4899814286"/>
    <n v="304089.41532675578"/>
    <n v="322004.17004108126"/>
    <n v="334631.88061707781"/>
  </r>
  <r>
    <s v="IX SULAWESI"/>
    <x v="28"/>
    <x v="11"/>
    <n v="68490.630091957864"/>
    <n v="70214.330966069931"/>
    <n v="73318.239447932196"/>
    <n v="73777.841889537041"/>
    <n v="74813.669931783719"/>
    <n v="76454.312728527904"/>
    <n v="78166.083080428158"/>
    <n v="79742.317193110401"/>
    <n v="80974.830627865391"/>
    <n v="84102.184941507163"/>
    <n v="85383.647911528038"/>
    <n v="87110.047377968833"/>
    <n v="88751.386076584997"/>
    <n v="91187.008298066532"/>
    <n v="92956.657679341384"/>
    <n v="94506.514886348028"/>
    <n v="96058.361543175241"/>
    <n v="98150.031878281879"/>
    <n v="99970.104744747397"/>
    <n v="102070.08293311334"/>
    <n v="103946.29170225"/>
    <n v="105362.22072668048"/>
    <n v="107454.708433473"/>
    <n v="112068.48218018647"/>
    <n v="113613.19278602874"/>
    <n v="115448.52185175328"/>
    <n v="116263.62451790359"/>
    <n v="119121.41906086331"/>
    <n v="120259.27356078896"/>
    <n v="121733.43697322546"/>
    <n v="122592.91310548752"/>
    <n v="124592.913105488"/>
    <n v="125784.69383343293"/>
    <n v="125812.93073201866"/>
    <n v="128190.86128882939"/>
    <n v="136726.06391244748"/>
    <n v="137890.28079803486"/>
    <n v="137750.23954086029"/>
    <n v="139634.61859065754"/>
    <n v="143597.40458790935"/>
    <n v="144184.78008000003"/>
    <n v="144026.90350629113"/>
    <n v="144045.54281175669"/>
    <n v="131476.48254844797"/>
  </r>
  <r>
    <s v="IX SULAWESI"/>
    <x v="28"/>
    <x v="12"/>
    <n v="3814.7573883454397"/>
    <n v="3920.2104678838268"/>
    <n v="3973.8922813158465"/>
    <n v="4015.0617680402729"/>
    <n v="4050.5638890725504"/>
    <n v="4123.9795591282118"/>
    <n v="4188.0147293584614"/>
    <n v="4237.0586269225969"/>
    <n v="4292.2160236105083"/>
    <n v="4405.265691443894"/>
    <n v="4473.8024742576927"/>
    <n v="4556.1860205446083"/>
    <n v="4601.4314216232715"/>
    <n v="4729.883368791071"/>
    <n v="4829.1769979126138"/>
    <n v="4893.6240775219412"/>
    <n v="4927.1386874783411"/>
    <n v="5027.6796810093174"/>
    <n v="5094.4530877411407"/>
    <n v="5141.1522535385293"/>
    <n v="5200.5072990587532"/>
    <n v="5281.9489881846021"/>
    <n v="5391.0745437551604"/>
    <n v="5442.033669932237"/>
    <n v="5511.4940252051165"/>
    <n v="5572.6522701535214"/>
    <n v="5723.7788984712506"/>
    <n v="5766.3456028360388"/>
    <n v="5812.5956991121802"/>
    <n v="5877.3965431451343"/>
    <n v="6036.7876337410908"/>
    <n v="6091.7876337410898"/>
    <n v="6151.3678595699103"/>
    <n v="6182.8081773506365"/>
    <n v="6219.8864633930789"/>
    <n v="6605.4449940913128"/>
    <n v="6427.7585237502562"/>
    <n v="6563.3842286013869"/>
    <n v="6686.1581218187548"/>
    <n v="6906.600755095119"/>
    <n v="6424.5403399244906"/>
    <n v="5927.9954457952745"/>
    <n v="6240.7186838053431"/>
    <n v="6265.1672900982603"/>
  </r>
  <r>
    <s v="IX SULAWESI"/>
    <x v="28"/>
    <x v="13"/>
    <n v="365738.58868632"/>
    <n v="375299.81939978298"/>
    <n v="379370.79344155203"/>
    <n v="385553.00054962898"/>
    <n v="372492.60121530102"/>
    <n v="395698.15323349001"/>
    <n v="410513.05735305999"/>
    <n v="430774.98798143998"/>
    <n v="408583.849313165"/>
    <n v="419183.25203058199"/>
    <n v="425014.116178528"/>
    <n v="432263.74733189802"/>
    <n v="428277.26631870307"/>
    <n v="450137.12739250244"/>
    <n v="442406.13664769754"/>
    <n v="462487.62336388801"/>
    <n v="451887.48534946499"/>
    <n v="454792.99794411368"/>
    <n v="494059.2150540899"/>
    <n v="505990.86682117527"/>
    <n v="464218.43346040125"/>
    <n v="470727.9686053847"/>
    <n v="516773.14635555999"/>
    <n v="526866.17759609304"/>
    <n v="486878.32820990501"/>
    <n v="504417.78890106402"/>
    <n v="483433.24622061697"/>
    <n v="501877.07406690001"/>
    <n v="487625.99766144197"/>
    <n v="498791.49161083798"/>
    <n v="484025.71135833598"/>
    <n v="507840.90480936057"/>
    <n v="496743.531019883"/>
    <n v="503023.75587890774"/>
    <n v="508824.94579897902"/>
    <n v="508918.16877129895"/>
    <n v="496717.85599028051"/>
    <n v="521893.53661419376"/>
    <n v="519060.94774138712"/>
    <n v="534473.18334665243"/>
    <n v="514409.26635719015"/>
    <n v="520249.88199604809"/>
    <n v="519306.9030502236"/>
    <n v="518302.40240879619"/>
  </r>
  <r>
    <s v="IX SULAWESI"/>
    <x v="28"/>
    <x v="14"/>
    <n v="130415.72863795585"/>
    <n v="133904.37543001364"/>
    <n v="135532.52728478104"/>
    <n v="137246.81186906624"/>
    <n v="146645.86312771944"/>
    <n v="150617.65132750603"/>
    <n v="152992.21885596565"/>
    <n v="155270.02175621234"/>
    <n v="165819.29076935799"/>
    <n v="174967.28395193801"/>
    <n v="181086.39637035059"/>
    <n v="170955.362388999"/>
    <n v="182252.5166894806"/>
    <n v="189463.040222863"/>
    <n v="205511.28078180566"/>
    <n v="210735.50303520178"/>
    <n v="213750.309668228"/>
    <n v="222469.282752675"/>
    <n v="227797.549132252"/>
    <n v="230704.77763594501"/>
    <n v="227882.035643229"/>
    <n v="232747.89132029781"/>
    <n v="244456.698694458"/>
    <n v="253527.34974139521"/>
    <n v="245812.49992006301"/>
    <n v="247262.1639417464"/>
    <n v="246757.61122521493"/>
    <n v="254995.62568933755"/>
    <n v="254198.95230305899"/>
    <n v="255148.808539741"/>
    <n v="268328.162669721"/>
    <n v="278898.162669721"/>
    <n v="278371.11240782868"/>
    <n v="278489.81707877445"/>
    <n v="293839.92946060078"/>
    <n v="304539.52180719032"/>
    <n v="304520.32813984924"/>
    <n v="304816.96781449678"/>
    <n v="318611.38681655598"/>
    <n v="334840.02677437052"/>
    <n v="334875.7184984702"/>
    <n v="334959.44612666976"/>
    <n v="335012.19765234552"/>
    <n v="323261.08924893575"/>
  </r>
  <r>
    <s v="IX SULAWESI"/>
    <x v="28"/>
    <x v="15"/>
    <n v="130938.99838026801"/>
    <n v="132497.46281579099"/>
    <n v="131255.12873360299"/>
    <n v="137206.258291326"/>
    <n v="138413.081665734"/>
    <n v="140088.449396187"/>
    <n v="140257.669975689"/>
    <n v="144434.62968305801"/>
    <n v="146954.148530601"/>
    <n v="150814.911188445"/>
    <n v="154119.07951903599"/>
    <n v="158837.75125830001"/>
    <n v="157491.1860369489"/>
    <n v="161489.76146443543"/>
    <n v="169692.98687968703"/>
    <n v="178685.27743995056"/>
    <n v="174089.87317150814"/>
    <n v="180160.60167242505"/>
    <n v="180622.16858562242"/>
    <n v="191503.81955193513"/>
    <n v="194504.13925561"/>
    <n v="197869.58836882925"/>
    <n v="201891.405468554"/>
    <n v="209418.66883409992"/>
    <n v="212731.57751804581"/>
    <n v="219498.08437194346"/>
    <n v="219377.78257106143"/>
    <n v="220208.31099965301"/>
    <n v="220112.284946375"/>
    <n v="221182.922092383"/>
    <n v="231461.69687108701"/>
    <n v="242131.69687108701"/>
    <n v="242277.284946375"/>
    <n v="242350.28389469357"/>
    <n v="249740.56173372464"/>
    <n v="258516.27609909576"/>
    <n v="265512.1815189828"/>
    <n v="270083.64357259328"/>
    <n v="271822.63932837802"/>
    <n v="277389.73277390865"/>
    <n v="278476.17250496562"/>
    <n v="269296.36673762568"/>
    <n v="271419.25217957859"/>
    <n v="286743.31495022401"/>
  </r>
  <r>
    <s v="IX SULAWESI"/>
    <x v="28"/>
    <x v="16"/>
    <n v="72486.482325220175"/>
    <n v="74599.402925642964"/>
    <n v="75475.086190120419"/>
    <n v="76459.530177816647"/>
    <n v="77654.307537257599"/>
    <n v="78092.133234633497"/>
    <n v="78712.598666050195"/>
    <n v="79515.0790302721"/>
    <n v="80325.978977266001"/>
    <n v="82204.957646337905"/>
    <n v="84986.717947189507"/>
    <n v="86244.342980370595"/>
    <n v="85938.301525010203"/>
    <n v="88666.674124346595"/>
    <n v="89839.849059038606"/>
    <n v="90953.678357615005"/>
    <n v="90794.590008448125"/>
    <n v="93597.236536351294"/>
    <n v="94723.144340858897"/>
    <n v="95062.412428869458"/>
    <n v="94697.453817882197"/>
    <n v="96895.462976326889"/>
    <n v="99907.034924732696"/>
    <n v="101088.43250648385"/>
    <n v="98547.746647598993"/>
    <n v="99717.861207350681"/>
    <n v="103572.32706375018"/>
    <n v="104635.0987426318"/>
    <n v="101216.32587352252"/>
    <n v="103568.59430961778"/>
    <n v="107550.65376120729"/>
    <n v="108596.905308553"/>
    <n v="105397.123132587"/>
    <n v="105513.07050774489"/>
    <n v="107935.29643685606"/>
    <n v="118480.20791872866"/>
    <n v="115722.37690523612"/>
    <n v="113305.82882774115"/>
    <n v="113949.70716474982"/>
    <n v="115658.95277222106"/>
    <n v="112180.28206926517"/>
    <n v="104888.56373476294"/>
    <n v="109374.78236943962"/>
    <n v="110856.05475520612"/>
  </r>
  <r>
    <s v="IX SULAWESI"/>
    <x v="28"/>
    <x v="17"/>
    <n v="3920058.954616311"/>
    <n v="3740484.1557527743"/>
    <n v="3993830.2371324468"/>
    <n v="3821363.4658250907"/>
    <n v="4151459.9880394815"/>
    <n v="4071996.1304371217"/>
    <n v="4296876.757699877"/>
    <n v="4148756.7283841507"/>
    <n v="4446181.9927895227"/>
    <n v="4431351.0898086913"/>
    <n v="4639478.5220586853"/>
    <n v="4470063.2636384834"/>
    <n v="4774653.1098509347"/>
    <n v="4801475.5424061641"/>
    <n v="5029827.5242508724"/>
    <n v="4761616.4091704683"/>
    <n v="5123055.1687029824"/>
    <n v="5087754.7212927444"/>
    <n v="5417848.0904665319"/>
    <n v="5147145.2717176648"/>
    <n v="5366649.4246812044"/>
    <n v="5426107.4965598136"/>
    <n v="5735122.1193125006"/>
    <n v="5540923.5742458319"/>
    <n v="5724040.8381070811"/>
    <n v="5717820.2266106913"/>
    <n v="6135675.0359407887"/>
    <n v="5929672.9125581402"/>
    <n v="6144898.3383959364"/>
    <n v="6096925.2716622874"/>
    <n v="6456454.3522131266"/>
    <n v="6391852.673990923"/>
    <n v="6521577.5654959399"/>
    <n v="6549057.3468537815"/>
    <n v="6795422.6156697655"/>
    <n v="6853214.5938413357"/>
    <n v="6961168.8550678035"/>
    <n v="6988137.0552400192"/>
    <n v="7183137.5060084211"/>
    <n v="7296001.4921080824"/>
    <n v="7239528.9857405722"/>
    <n v="6969396.9136308096"/>
    <n v="7177034.5542853139"/>
    <n v="7036334.1287102085"/>
  </r>
  <r>
    <s v="IX SULAWESI"/>
    <x v="29"/>
    <x v="0"/>
    <n v="1824399.81"/>
    <n v="1954916.25"/>
    <n v="1889408.2999999998"/>
    <n v="1817884.4500000002"/>
    <n v="1983266.3800000001"/>
    <n v="2014830.6"/>
    <n v="2096518.7300000002"/>
    <n v="2020499.0099999998"/>
    <n v="2325894.75"/>
    <n v="2241043.9299999997"/>
    <n v="2075858.3299999998"/>
    <n v="2066705.4200000002"/>
    <n v="2272621.7018725285"/>
    <n v="2446470.0245492831"/>
    <n v="2345909.089421018"/>
    <n v="2142147.0341571686"/>
    <n v="2393148.6756603867"/>
    <n v="2615286.5489781741"/>
    <n v="2532960.0946370773"/>
    <n v="2211868.6092808284"/>
    <n v="2469861.0409672773"/>
    <n v="2773950.6593379406"/>
    <n v="2608184.2548979293"/>
    <n v="2461544.5027777599"/>
    <n v="2521502.6248160237"/>
    <n v="2725471.2488224399"/>
    <n v="2717636.5498884898"/>
    <n v="2769465.4407554059"/>
    <n v="2739930.5150386873"/>
    <n v="2882133.2759814402"/>
    <n v="2871624.300284063"/>
    <n v="2939466.4788340642"/>
    <n v="2850011.2943141982"/>
    <n v="3057644.5319610313"/>
    <n v="3084403.7168717915"/>
    <n v="3139817.3069359581"/>
    <n v="3034748.3168407129"/>
    <n v="3122785.2022859724"/>
    <n v="3225755.9368016552"/>
    <n v="3309677.4410303766"/>
    <n v="3212084.2959048352"/>
    <n v="3231925.3628388569"/>
    <n v="3141437.2516153953"/>
    <n v="3176235.0672399155"/>
  </r>
  <r>
    <s v="IX SULAWESI"/>
    <x v="29"/>
    <x v="1"/>
    <n v="65615.08"/>
    <n v="73398.100000000006"/>
    <n v="91369.22"/>
    <n v="114228.78000000001"/>
    <n v="90464.01"/>
    <n v="95569.83"/>
    <n v="99607.92"/>
    <n v="100782.49"/>
    <n v="81800.5"/>
    <n v="96946.21"/>
    <n v="122359.4"/>
    <n v="130794.94"/>
    <n v="105136.82115427463"/>
    <n v="115083.15718840361"/>
    <n v="123481.48948555956"/>
    <n v="133986.73217176227"/>
    <n v="109556.60920322596"/>
    <n v="119325.34636630374"/>
    <n v="125692.40040428346"/>
    <n v="161517.66379436391"/>
    <n v="122579.71701428315"/>
    <n v="132893.15543770997"/>
    <n v="143064.787056353"/>
    <n v="159133.7659785423"/>
    <n v="133439.89225539661"/>
    <n v="153223.73069756629"/>
    <n v="161845.07995072516"/>
    <n v="169908.39119261384"/>
    <n v="152941.002937952"/>
    <n v="151930.36680984599"/>
    <n v="172043.88796756099"/>
    <n v="180874.32377780107"/>
    <n v="164746.38814131237"/>
    <n v="169052.74340485458"/>
    <n v="188128.34672833869"/>
    <n v="190146.00792018371"/>
    <n v="177866.98054081333"/>
    <n v="177624.22768577121"/>
    <n v="195718.34652828384"/>
    <n v="198449.76050875787"/>
    <n v="185042.355960152"/>
    <n v="171180.12302837899"/>
    <n v="177258.81561824301"/>
    <n v="179416.3811728193"/>
  </r>
  <r>
    <s v="IX SULAWESI"/>
    <x v="29"/>
    <x v="2"/>
    <n v="343701.10065421899"/>
    <n v="387808.53834033129"/>
    <n v="382714.78578604199"/>
    <n v="382815.379528408"/>
    <n v="425871.74954083969"/>
    <n v="431143.9775756193"/>
    <n v="433605.74679299456"/>
    <n v="429492.07609054656"/>
    <n v="434014.28969737998"/>
    <n v="455385.27036702086"/>
    <n v="468068.86650979024"/>
    <n v="479401.13890784461"/>
    <n v="481501.02167063655"/>
    <n v="507060.94190529105"/>
    <n v="486978.15544183663"/>
    <n v="491498.21570621902"/>
    <n v="543506.13926591293"/>
    <n v="630077.16246495291"/>
    <n v="728251.10529816081"/>
    <n v="767046.00145765173"/>
    <n v="656675.55766724749"/>
    <n v="733437.85820708342"/>
    <n v="733843.68827311869"/>
    <n v="842388.82460700918"/>
    <n v="714887.75252883893"/>
    <n v="687974.14144530159"/>
    <n v="698209.21832270385"/>
    <n v="792241.21850710525"/>
    <n v="778261.89599872206"/>
    <n v="723816.78703912778"/>
    <n v="774581.17865576793"/>
    <n v="847004.54620645044"/>
    <n v="852071.61477562564"/>
    <n v="826534.10768323613"/>
    <n v="858690.99574914854"/>
    <n v="820978.6637524754"/>
    <n v="886845.65912303305"/>
    <n v="874284.09876597347"/>
    <n v="855454.30868581845"/>
    <n v="914037.1255338029"/>
    <n v="904780.44939431618"/>
    <n v="873659.65028795216"/>
    <n v="796450.33595855848"/>
    <n v="831577.2154416691"/>
  </r>
  <r>
    <s v="IX SULAWESI"/>
    <x v="29"/>
    <x v="3"/>
    <n v="1902.9988035679203"/>
    <n v="2101.4871956393845"/>
    <n v="2203.0594130419804"/>
    <n v="2364.1962961768986"/>
    <n v="2359.9683424596446"/>
    <n v="2355.5664871661593"/>
    <n v="2402.3047031659498"/>
    <n v="2555.2540104388786"/>
    <n v="2572.5885465278416"/>
    <n v="2788.7939428778595"/>
    <n v="2948.8004355212643"/>
    <n v="3034.0357266742421"/>
    <n v="2848.8982189572462"/>
    <n v="3224.8386315386806"/>
    <n v="3242.5204645737531"/>
    <n v="3520.055702874653"/>
    <n v="3421.0886272912931"/>
    <n v="3667.8144398221016"/>
    <n v="3721.1674412916"/>
    <n v="3722.3174958877853"/>
    <n v="3484.8307480622548"/>
    <n v="3848.3987197777487"/>
    <n v="3939.1185107044616"/>
    <n v="4465.0610186242757"/>
    <n v="4535.8467204413946"/>
    <n v="4705.1559912127568"/>
    <n v="4793.3995031497343"/>
    <n v="4797.3574543052036"/>
    <n v="5019.2281347393164"/>
    <n v="5067.0960192404145"/>
    <n v="5202.6734011307053"/>
    <n v="5348.3606680807725"/>
    <n v="5252.2960310661583"/>
    <n v="5469.1615959491601"/>
    <n v="5641.2985122077398"/>
    <n v="5759.294904425351"/>
    <n v="5714.3553176814476"/>
    <n v="6021.0708004810658"/>
    <n v="5943.4730297362212"/>
    <n v="6277.6794616690513"/>
    <n v="6210.2196590283593"/>
    <n v="6289.9739972039961"/>
    <n v="6543.5632290402691"/>
    <n v="6554.0943750239867"/>
  </r>
  <r>
    <s v="IX SULAWESI"/>
    <x v="29"/>
    <x v="4"/>
    <n v="5121.09"/>
    <n v="5244.81"/>
    <n v="5713.48"/>
    <n v="6813.4199999999983"/>
    <n v="7113.93"/>
    <n v="7179.22"/>
    <n v="7343.15"/>
    <n v="7431.33"/>
    <n v="8065.56"/>
    <n v="8139.75"/>
    <n v="8217.9699999999993"/>
    <n v="8248.89"/>
    <n v="9010.8499729233499"/>
    <n v="9176.2357436074526"/>
    <n v="9280.8747813995797"/>
    <n v="9375.759502069619"/>
    <n v="9697.2678950773188"/>
    <n v="9484.2839807872697"/>
    <n v="9728.6932632582339"/>
    <n v="10314.766991607177"/>
    <n v="9953.6226605068168"/>
    <n v="10523.166958416485"/>
    <n v="10886.438257304677"/>
    <n v="11482.411105096895"/>
    <n v="10998.117871025228"/>
    <n v="11351.366418924687"/>
    <n v="11420.756847481322"/>
    <n v="11749.788852257258"/>
    <n v="11380.444614867605"/>
    <n v="12399.81960393728"/>
    <n v="13096.912662431427"/>
    <n v="13216.533648205017"/>
    <n v="13430.809686913146"/>
    <n v="13433.686590794307"/>
    <n v="13677.612073187243"/>
    <n v="13962.586488493307"/>
    <n v="13862.422118382336"/>
    <n v="14996.567031139963"/>
    <n v="15279.489106438852"/>
    <n v="15606.754620802598"/>
    <n v="14607.5867272872"/>
    <n v="15197.9974509236"/>
    <n v="15303.632334706101"/>
    <n v="15609.0913779892"/>
  </r>
  <r>
    <s v="IX SULAWESI"/>
    <x v="29"/>
    <x v="5"/>
    <n v="254091.01"/>
    <n v="289777.42"/>
    <n v="388992.98"/>
    <n v="379049.92"/>
    <n v="304343.33"/>
    <n v="321859.46000000002"/>
    <n v="344526.73"/>
    <n v="471783.63"/>
    <n v="301709.58"/>
    <n v="341504.87"/>
    <n v="390956.45"/>
    <n v="520042.33"/>
    <n v="342630.31"/>
    <n v="373376.65"/>
    <n v="433364.79"/>
    <n v="561727.43000000005"/>
    <n v="429934.33757113025"/>
    <n v="390042.78372163174"/>
    <n v="452311.3093539832"/>
    <n v="577601.70643921976"/>
    <n v="430805.96156735957"/>
    <n v="453121.63659887388"/>
    <n v="507954.28730947367"/>
    <n v="621490.21466089983"/>
    <n v="475894.99477193732"/>
    <n v="514696.81239262031"/>
    <n v="566876.07123119885"/>
    <n v="674403.97235669568"/>
    <n v="513758.46115732298"/>
    <n v="551995.95008133026"/>
    <n v="605462.79497890256"/>
    <n v="702896.49492964498"/>
    <n v="534696.88476696797"/>
    <n v="585812.28189894895"/>
    <n v="640110.07436364703"/>
    <n v="732035.911840769"/>
    <n v="591738.66710232303"/>
    <n v="645169.35336568905"/>
    <n v="690920.69900422799"/>
    <n v="730625.96242457698"/>
    <n v="591958.83262913895"/>
    <n v="552178.86232405505"/>
    <n v="575820.803734635"/>
    <n v="584554.44420624396"/>
  </r>
  <r>
    <s v="IX SULAWESI"/>
    <x v="29"/>
    <x v="6"/>
    <n v="432352.82"/>
    <n v="435293.91000000003"/>
    <n v="438344.45"/>
    <n v="502465.81999999995"/>
    <n v="486574.61"/>
    <n v="490771.63"/>
    <n v="496936.87"/>
    <n v="498429.87"/>
    <n v="504127.12"/>
    <n v="521436.24"/>
    <n v="528644.77"/>
    <n v="570524.5"/>
    <n v="546429.83523872634"/>
    <n v="565627.22624132817"/>
    <n v="581270.94455060945"/>
    <n v="604489.93396933598"/>
    <n v="600114.57808097242"/>
    <n v="603990.71474394156"/>
    <n v="627969.4302885565"/>
    <n v="628832.33890205051"/>
    <n v="606662.32753315801"/>
    <n v="648342.00667644502"/>
    <n v="674176.97047064907"/>
    <n v="660288.9441018923"/>
    <n v="646966.48660606227"/>
    <n v="684216.12011886993"/>
    <n v="684148.70639700477"/>
    <n v="704208.81626165798"/>
    <n v="685742.5735623925"/>
    <n v="730844.84062136291"/>
    <n v="715997.06532758335"/>
    <n v="738181.15662807971"/>
    <n v="710969.03534787172"/>
    <n v="769154.24281711341"/>
    <n v="779655.28735993616"/>
    <n v="787938.00054482429"/>
    <n v="747391.12670203601"/>
    <n v="787923.38510929397"/>
    <n v="823756.30284348002"/>
    <n v="843176.01410933293"/>
    <n v="781696.04398647905"/>
    <n v="760292.28891938296"/>
    <n v="779804.39425734698"/>
    <n v="797037.74811741733"/>
  </r>
  <r>
    <s v="IX SULAWESI"/>
    <x v="29"/>
    <x v="7"/>
    <n v="68440.12000000001"/>
    <n v="71011.119999999981"/>
    <n v="80841.739999999991"/>
    <n v="82653.770000000019"/>
    <n v="76359.13"/>
    <n v="81073.48000000001"/>
    <n v="84353.43"/>
    <n v="85709.92"/>
    <n v="81414.709999999992"/>
    <n v="82543.37"/>
    <n v="90505.849999999991"/>
    <n v="90677.88"/>
    <n v="84116.157522743975"/>
    <n v="90116.415408662258"/>
    <n v="96998.496783654249"/>
    <n v="95889.050284939556"/>
    <n v="90700.775187278283"/>
    <n v="94197.796244000245"/>
    <n v="103177.74991478289"/>
    <n v="106180.47497141409"/>
    <n v="97711.444696273233"/>
    <n v="101685.06464916293"/>
    <n v="109318.65856944656"/>
    <n v="113919.41959411022"/>
    <n v="100164.46539437324"/>
    <n v="111716.96252101172"/>
    <n v="116730.16014983223"/>
    <n v="118470.34616439133"/>
    <n v="104892.36111609137"/>
    <n v="113904.99753363193"/>
    <n v="124794.50796195368"/>
    <n v="129371.34713749858"/>
    <n v="120465.40811219127"/>
    <n v="129249.31882129627"/>
    <n v="123580.72380769861"/>
    <n v="126435.78810088013"/>
    <n v="125544.44265641028"/>
    <n v="131516.3415684136"/>
    <n v="129910.15098211111"/>
    <n v="133892.99961592781"/>
    <n v="127024.375077073"/>
    <n v="117074.19775016149"/>
    <n v="120325.95866068623"/>
    <n v="122758.17525847892"/>
  </r>
  <r>
    <s v="IX SULAWESI"/>
    <x v="29"/>
    <x v="8"/>
    <n v="9614.58"/>
    <n v="9912.4699999999993"/>
    <n v="10775.04"/>
    <n v="11281.959999999995"/>
    <n v="11729.869999999999"/>
    <n v="12501.14"/>
    <n v="11909.150000000001"/>
    <n v="12032.76"/>
    <n v="12932.22"/>
    <n v="12557.68"/>
    <n v="12941.64"/>
    <n v="13344.67"/>
    <n v="12825.060000000001"/>
    <n v="13929.51"/>
    <n v="13708.09"/>
    <n v="15256.02"/>
    <n v="14118.396735035512"/>
    <n v="14510.748584598619"/>
    <n v="14713.040935172479"/>
    <n v="16016.208910576257"/>
    <n v="14304.714609977531"/>
    <n v="15039.810126048298"/>
    <n v="15724.037882784449"/>
    <n v="17075.57761845622"/>
    <n v="15602.204125498623"/>
    <n v="16776.970096246219"/>
    <n v="17492.078779608375"/>
    <n v="18073.624510447436"/>
    <n v="16461.84428645208"/>
    <n v="16736.616764217801"/>
    <n v="17439.567509322911"/>
    <n v="18363.114245787241"/>
    <n v="17299.760798210526"/>
    <n v="18171.925808994165"/>
    <n v="19110.015218542168"/>
    <n v="19886.663817659326"/>
    <n v="19368.720113808005"/>
    <n v="19279.256363629287"/>
    <n v="21167.30174857581"/>
    <n v="21871.218133478647"/>
    <n v="19811.76062130542"/>
    <n v="18079.564609557248"/>
    <n v="18857.174383827671"/>
    <n v="19062.063666379097"/>
  </r>
  <r>
    <s v="IX SULAWESI"/>
    <x v="29"/>
    <x v="9"/>
    <n v="155389.51"/>
    <n v="169403.13"/>
    <n v="186401.09"/>
    <n v="216043.40000000002"/>
    <n v="195107.35"/>
    <n v="197904.87"/>
    <n v="199203.63"/>
    <n v="201136.08"/>
    <n v="207013.08"/>
    <n v="213998.95"/>
    <n v="226133.42"/>
    <n v="224693.56"/>
    <n v="220649.15"/>
    <n v="236718.62"/>
    <n v="259919.16"/>
    <n v="251403.98"/>
    <n v="242040.01"/>
    <n v="251787.22"/>
    <n v="269298.49"/>
    <n v="275306.80861039"/>
    <n v="268966.98847524478"/>
    <n v="272233.67916033661"/>
    <n v="291786.40309111006"/>
    <n v="318348.95945670694"/>
    <n v="308371.80341557768"/>
    <n v="314798.2474373859"/>
    <n v="316759.75531716831"/>
    <n v="318025.54408834793"/>
    <n v="316982.73832928221"/>
    <n v="349859.30653156817"/>
    <n v="355199.30953678046"/>
    <n v="361327.56322421849"/>
    <n v="358622.30375835876"/>
    <n v="366150.68713209603"/>
    <n v="374810.51703345729"/>
    <n v="392520.68877380516"/>
    <n v="388380.15798938856"/>
    <n v="423182.475532424"/>
    <n v="426162.96623148234"/>
    <n v="441449.12610822212"/>
    <n v="419807.66890343302"/>
    <n v="441205.70065279398"/>
    <n v="456915.02630113199"/>
    <n v="457389.04034362698"/>
  </r>
  <r>
    <s v="IX SULAWESI"/>
    <x v="29"/>
    <x v="10"/>
    <n v="75328.238515996141"/>
    <n v="72045.227624243518"/>
    <n v="82110.224854391199"/>
    <n v="84380.988953032982"/>
    <n v="94096.877290360266"/>
    <n v="96251.060421022994"/>
    <n v="90084.815391854412"/>
    <n v="98544.409588568655"/>
    <n v="103436.48954142212"/>
    <n v="108263.7240143637"/>
    <n v="113685.57920295316"/>
    <n v="112450.55023605155"/>
    <n v="112182.56882479561"/>
    <n v="115641.62106162224"/>
    <n v="118054.82115345007"/>
    <n v="115585.83650549638"/>
    <n v="116029.1867577151"/>
    <n v="120276.59129920842"/>
    <n v="119515.79234222013"/>
    <n v="123056.07178582599"/>
    <n v="118577.08590096392"/>
    <n v="117364.29504931158"/>
    <n v="134510.23388906859"/>
    <n v="138383.86844835253"/>
    <n v="137279.98887054954"/>
    <n v="155153.9759952311"/>
    <n v="149315.51136861596"/>
    <n v="142878.72766170881"/>
    <n v="151155.81713918329"/>
    <n v="160665.18516373084"/>
    <n v="157318.34150314846"/>
    <n v="165849.10831034285"/>
    <n v="163616.88227453429"/>
    <n v="164785.07095713771"/>
    <n v="168860.628610332"/>
    <n v="166940.47163601557"/>
    <n v="162452.60666838475"/>
    <n v="174748.11499642182"/>
    <n v="169484.14087540374"/>
    <n v="179876.54532769611"/>
    <n v="175897.07174541196"/>
    <n v="172283.80282639829"/>
    <n v="187083.06658373316"/>
    <n v="197701.83077281949"/>
  </r>
  <r>
    <s v="IX SULAWESI"/>
    <x v="29"/>
    <x v="11"/>
    <n v="127477.26"/>
    <n v="131178"/>
    <n v="161964.29"/>
    <n v="164856.69999999998"/>
    <n v="154633.57"/>
    <n v="154312.20000000001"/>
    <n v="153011.01"/>
    <n v="152983.57999999999"/>
    <n v="154490.42000000001"/>
    <n v="155442.35999999999"/>
    <n v="159854.39000000001"/>
    <n v="162320.82"/>
    <n v="162303.88"/>
    <n v="162288.67000000001"/>
    <n v="167062.59"/>
    <n v="168163.3"/>
    <n v="168876.6"/>
    <n v="170597.67"/>
    <n v="173433.65"/>
    <n v="174219.28882547151"/>
    <n v="175329.2334684649"/>
    <n v="178823.91328288167"/>
    <n v="182189.93368499668"/>
    <n v="185236.33156614352"/>
    <n v="187863.35105685421"/>
    <n v="190521.62058517549"/>
    <n v="192717.55811387545"/>
    <n v="193349.09355181461"/>
    <n v="194697.14470045816"/>
    <n v="198096.55684692817"/>
    <n v="201934.73706480447"/>
    <n v="204827.65410799487"/>
    <n v="206286.78793997882"/>
    <n v="211065.15630408592"/>
    <n v="214487.90582991607"/>
    <n v="218194.47133056287"/>
    <n v="219180.56775743584"/>
    <n v="227709.99528652563"/>
    <n v="230815.30650776901"/>
    <n v="234228.53311822575"/>
    <n v="234329.56453818799"/>
    <n v="234727.96924491724"/>
    <n v="230093.848368151"/>
    <n v="230113.17589896359"/>
  </r>
  <r>
    <s v="IX SULAWESI"/>
    <x v="29"/>
    <x v="12"/>
    <n v="3762.43"/>
    <n v="3789.52"/>
    <n v="3905.91"/>
    <n v="4364.0099999999984"/>
    <n v="4353.1000000000004"/>
    <n v="4510.68"/>
    <n v="4601.63"/>
    <n v="4692.2700000000004"/>
    <n v="4604"/>
    <n v="4736.55"/>
    <n v="4959.9799999999996"/>
    <n v="5103.04"/>
    <n v="4803.4454763456124"/>
    <n v="5049.8823040656207"/>
    <n v="5261.9248590895031"/>
    <n v="5677.307360499266"/>
    <n v="5424.8836351355185"/>
    <n v="5243.1772568050174"/>
    <n v="5190.6931372115987"/>
    <n v="5559.2563363217632"/>
    <n v="5549.3497415304382"/>
    <n v="5849.1988659845001"/>
    <n v="5661.2438681923422"/>
    <n v="5991.4194991974427"/>
    <n v="5918.0845245272658"/>
    <n v="5943.0430458531746"/>
    <n v="6061.8309446250687"/>
    <n v="6194.1398196211503"/>
    <n v="5929.6513500926894"/>
    <n v="6198.8142349320424"/>
    <n v="6547.6897112858805"/>
    <n v="6726.2683361527061"/>
    <n v="6207.9880496865835"/>
    <n v="6616.0490369733616"/>
    <n v="6709.9273500612044"/>
    <n v="6644.5830775177901"/>
    <n v="6544.5242943283729"/>
    <n v="6841.1623841717446"/>
    <n v="7400.3018159404501"/>
    <n v="7353.9376165020376"/>
    <n v="6775.5947743967999"/>
    <n v="6610.4784259818998"/>
    <n v="6606.8578078086202"/>
    <n v="6620.5777209464522"/>
  </r>
  <r>
    <s v="IX SULAWESI"/>
    <x v="29"/>
    <x v="13"/>
    <n v="287770.36"/>
    <n v="290769.68"/>
    <n v="307018.2"/>
    <n v="338214.27"/>
    <n v="324303.71999999997"/>
    <n v="327539.33"/>
    <n v="386141.89"/>
    <n v="418964.98"/>
    <n v="376532.81"/>
    <n v="428654.46"/>
    <n v="439359.06"/>
    <n v="509217.73"/>
    <n v="453971.43484263885"/>
    <n v="454475.86193916178"/>
    <n v="463742.98443206109"/>
    <n v="506888.95878613822"/>
    <n v="452559.70317254018"/>
    <n v="422660.40288358228"/>
    <n v="495876.85009013826"/>
    <n v="623758.56889446313"/>
    <n v="473644.68886360928"/>
    <n v="474847.45707683061"/>
    <n v="586205.48998961074"/>
    <n v="680546.71965842193"/>
    <n v="503252.7997739375"/>
    <n v="573584.99372199038"/>
    <n v="677346.4349534252"/>
    <n v="749892.44084418856"/>
    <n v="509789.73055619432"/>
    <n v="535419.8660075455"/>
    <n v="741684.96700050437"/>
    <n v="794368.23227937648"/>
    <n v="520016.07672634698"/>
    <n v="557612.7238363889"/>
    <n v="804071.77987743204"/>
    <n v="874830.93857913802"/>
    <n v="540205.38774799299"/>
    <n v="584868.36068876926"/>
    <n v="838848.32289020403"/>
    <n v="927980.34862510802"/>
    <n v="573869.311296114"/>
    <n v="584750.64053603006"/>
    <n v="736105.26273220999"/>
    <n v="748233.92243636295"/>
  </r>
  <r>
    <s v="IX SULAWESI"/>
    <x v="29"/>
    <x v="14"/>
    <n v="194581.41023308519"/>
    <n v="198780.71797434014"/>
    <n v="210606.68546029384"/>
    <n v="231526.97121743686"/>
    <n v="218255.65096477812"/>
    <n v="226481.21254798118"/>
    <n v="257433.38032335666"/>
    <n v="283814.83742257161"/>
    <n v="254498.12450950823"/>
    <n v="276907.12713647948"/>
    <n v="286825.9584704765"/>
    <n v="333137.47936845734"/>
    <n v="290950.84646286868"/>
    <n v="294335.58646443731"/>
    <n v="297075.36908394156"/>
    <n v="348885.66489058768"/>
    <n v="286494.59653085034"/>
    <n v="285366.29285700049"/>
    <n v="322645.57105166558"/>
    <n v="386259.02533217863"/>
    <n v="309905.0245891228"/>
    <n v="310799.46317394119"/>
    <n v="356742.41993994312"/>
    <n v="383926.54908178671"/>
    <n v="339652.99563627219"/>
    <n v="355940.07446381124"/>
    <n v="394435.82609650062"/>
    <n v="419742.36365901312"/>
    <n v="372332.47207857488"/>
    <n v="377613.48692954856"/>
    <n v="415276.41482088354"/>
    <n v="438133.54362382292"/>
    <n v="392143.32932194881"/>
    <n v="396166.36812822567"/>
    <n v="432232.51440991892"/>
    <n v="450521.87849977403"/>
    <n v="409134.48975380952"/>
    <n v="446311.0226058382"/>
    <n v="468174.36674081528"/>
    <n v="484013.45588015229"/>
    <n v="435704.88223317498"/>
    <n v="403148.76049812947"/>
    <n v="422108.52267044497"/>
    <n v="426502.90335781476"/>
  </r>
  <r>
    <s v="IX SULAWESI"/>
    <x v="29"/>
    <x v="15"/>
    <n v="75587.399999999994"/>
    <n v="75701.41"/>
    <n v="79140.09"/>
    <n v="86489.72"/>
    <n v="77930.05"/>
    <n v="81129.19"/>
    <n v="100351.49"/>
    <n v="110365.72"/>
    <n v="91854.1"/>
    <n v="99453.56"/>
    <n v="114908.51"/>
    <n v="124916.43"/>
    <n v="109638.78799750231"/>
    <n v="111119.14292165764"/>
    <n v="114242.05113775167"/>
    <n v="120402.07794308834"/>
    <n v="108940.19237666867"/>
    <n v="112232.10873488357"/>
    <n v="122566.74860871366"/>
    <n v="139209.48054849115"/>
    <n v="120822.8983994126"/>
    <n v="121296.53792769935"/>
    <n v="131028.92323800335"/>
    <n v="138802.57602408677"/>
    <n v="133955.67768040122"/>
    <n v="134092.74271048079"/>
    <n v="147269.37948220046"/>
    <n v="157180.47617891102"/>
    <n v="143017.74361952287"/>
    <n v="146260.38492060831"/>
    <n v="159032.80851302017"/>
    <n v="159509.0809749857"/>
    <n v="154063.20545368516"/>
    <n v="157172.67785552383"/>
    <n v="167802.10904338773"/>
    <n v="173964.11795542593"/>
    <n v="158792.19047145656"/>
    <n v="166208.90234091016"/>
    <n v="174753.98914024301"/>
    <n v="180894.94849984936"/>
    <n v="166762.57365869699"/>
    <n v="169841.9862936268"/>
    <n v="177319.21103593547"/>
    <n v="182757.42329283099"/>
  </r>
  <r>
    <s v="IX SULAWESI"/>
    <x v="29"/>
    <x v="16"/>
    <n v="83298.289999999994"/>
    <n v="87359.44"/>
    <n v="89747.48"/>
    <n v="80216.31"/>
    <n v="82115.87"/>
    <n v="83054.69"/>
    <n v="92972.24"/>
    <n v="99934.85"/>
    <n v="99701.3"/>
    <n v="99548.04"/>
    <n v="99493.82"/>
    <n v="92537.02"/>
    <n v="98512.93"/>
    <n v="105326.72"/>
    <n v="108605.37"/>
    <n v="105141.67"/>
    <n v="109146.7"/>
    <n v="111464.21"/>
    <n v="117827.55"/>
    <n v="116385.45861555"/>
    <n v="114038.20832473745"/>
    <n v="117725.06359987622"/>
    <n v="128817.23681732017"/>
    <n v="126718.80402956602"/>
    <n v="122406.22353471696"/>
    <n v="128184.73981347682"/>
    <n v="138208.9146516305"/>
    <n v="141872.83297904523"/>
    <n v="131983.54087320843"/>
    <n v="140990.764709382"/>
    <n v="145529.58475306036"/>
    <n v="156045.231160294"/>
    <n v="142761.09477429921"/>
    <n v="154059.22558849357"/>
    <n v="154157.2905835218"/>
    <n v="156623.47059202899"/>
    <n v="154835.13367555232"/>
    <n v="169484.91443276656"/>
    <n v="172811.745071415"/>
    <n v="174449.25419342349"/>
    <n v="160055.86544607801"/>
    <n v="157672.334727843"/>
    <n v="159379.35252346276"/>
    <n v="160374.86549765404"/>
  </r>
  <r>
    <s v="IX SULAWESI"/>
    <x v="29"/>
    <x v="17"/>
    <n v="4008433.5082068685"/>
    <n v="4258491.2311345544"/>
    <n v="4411257.0255137691"/>
    <n v="4505650.0659950543"/>
    <n v="4538879.1661384376"/>
    <n v="4628468.1370317899"/>
    <n v="4861004.1172113707"/>
    <n v="4999153.0671121255"/>
    <n v="5044661.642294839"/>
    <n v="5149350.8854607418"/>
    <n v="5145722.7946187407"/>
    <n v="5447150.434239028"/>
    <n v="5310133.6992549412"/>
    <n v="5609021.1043590587"/>
    <n v="5628198.7215949446"/>
    <n v="5680039.0269801794"/>
    <n v="5683709.7406992204"/>
    <n v="5960210.8725556917"/>
    <n v="6224880.3367665149"/>
    <n v="6326854.0471922923"/>
    <n v="5998872.6952272318"/>
    <n v="6471781.3648483194"/>
    <n v="6624034.1257460089"/>
    <n v="6869743.9492266532"/>
    <n v="6362693.3095824337"/>
    <n v="6768351.9462775979"/>
    <n v="7001267.231998235"/>
    <n v="7392454.57483753"/>
    <n v="6834277.1654937435"/>
    <n v="7103934.1157983784"/>
    <n v="7482766.7416522056"/>
    <n v="7861509.0380927995"/>
    <n v="7212661.1602731962"/>
    <n v="7588149.9594211429"/>
    <n v="8036130.743422525"/>
    <n v="8277200.8447499368"/>
    <n v="7642605.7488735486"/>
    <n v="7978954.4512441913"/>
    <n v="8452357.1480036005"/>
    <n v="8803861.104807904"/>
    <n v="8016418.4525551107"/>
    <n v="7916119.6944121933"/>
    <n v="8007413.0778153166"/>
    <n v="8142498.0201769564"/>
  </r>
  <r>
    <s v="X MAPUA"/>
    <x v="30"/>
    <x v="0"/>
    <n v="1174623.0479253815"/>
    <n v="1198265.8365031555"/>
    <n v="1217866.03075363"/>
    <n v="1234961.7199093853"/>
    <n v="1241203.0015844996"/>
    <n v="1194435.6755883112"/>
    <n v="1237731.5305643377"/>
    <n v="1299226.448475854"/>
    <n v="1302447.0618023467"/>
    <n v="1342756.9938630506"/>
    <n v="1307900.551430146"/>
    <n v="1329508.3678886653"/>
    <n v="1329845.8448766628"/>
    <n v="1365126.993279614"/>
    <n v="1361165.443070644"/>
    <n v="1444781.8569444264"/>
    <n v="1439128.9384795465"/>
    <n v="1453732.5303889778"/>
    <n v="1462384.8200433797"/>
    <n v="1480194.6773032788"/>
    <n v="1477838.3885722402"/>
    <n v="1482902.5691923939"/>
    <n v="1468911.2550467988"/>
    <n v="1478706.1330473684"/>
    <n v="1504320.3578484911"/>
    <n v="1524453.9099357091"/>
    <n v="1562383.5491471649"/>
    <n v="1596856.5765306621"/>
    <n v="1635786.9579435256"/>
    <n v="1621756.6244602948"/>
    <n v="1635656.0070626459"/>
    <n v="1665398.4636592683"/>
    <n v="1669355.6624115016"/>
    <n v="1674975.275025547"/>
    <n v="1724039.4864949328"/>
    <n v="1790177.4223798695"/>
    <n v="1768065.9736087329"/>
    <n v="1765280.3182484559"/>
    <n v="1827553.3346290512"/>
    <n v="1869318.3655673962"/>
    <n v="1843671.9539393669"/>
    <n v="1809565.8554835548"/>
    <n v="1806357.4970751549"/>
    <n v="1893837.8479969753"/>
  </r>
  <r>
    <s v="X MAPUA"/>
    <x v="30"/>
    <x v="1"/>
    <n v="136343.35727459198"/>
    <n v="142729.01636656339"/>
    <n v="152688.76505584756"/>
    <n v="147744.52990542122"/>
    <n v="149927.68153786979"/>
    <n v="161451.76060605928"/>
    <n v="172586.65460916251"/>
    <n v="170544.31886213933"/>
    <n v="156831.56707227277"/>
    <n v="162454.81141159049"/>
    <n v="167023.82390099508"/>
    <n v="177153.39918619598"/>
    <n v="157555.26965997391"/>
    <n v="169982.30398679891"/>
    <n v="172640.67645094957"/>
    <n v="174247.57742988912"/>
    <n v="191239.52804610922"/>
    <n v="202756.20641667821"/>
    <n v="214307.93320286047"/>
    <n v="210912.56048209482"/>
    <n v="196202.06880655233"/>
    <n v="195203.72461195991"/>
    <n v="205413.13990360225"/>
    <n v="214453.56952400072"/>
    <n v="207958.77030699397"/>
    <n v="203153.95743515372"/>
    <n v="210860.62686739335"/>
    <n v="220995.32912225131"/>
    <n v="218792.33953228174"/>
    <n v="216850.27223158404"/>
    <n v="207579.89468185313"/>
    <n v="201535.31764472957"/>
    <n v="196488.05861688737"/>
    <n v="196460.02937899626"/>
    <n v="196641.50336803365"/>
    <n v="192979.60667322163"/>
    <n v="185340.5756211121"/>
    <n v="186792.05248421332"/>
    <n v="186404.25905074785"/>
    <n v="188803.3488748002"/>
    <n v="182021.93136968408"/>
    <n v="188956.85550495543"/>
    <n v="188906.40175384344"/>
    <n v="181657.16363255805"/>
  </r>
  <r>
    <s v="X MAPUA"/>
    <x v="30"/>
    <x v="2"/>
    <n v="257107.03453496867"/>
    <n v="245057.78092839176"/>
    <n v="247907.97397676911"/>
    <n v="260956.67690267463"/>
    <n v="257003.48210579529"/>
    <n v="268196.38234479394"/>
    <n v="263039.60522235627"/>
    <n v="272449.89387536881"/>
    <n v="271947.51062353648"/>
    <n v="290334.85245523264"/>
    <n v="282345.2805475429"/>
    <n v="276551.9594499825"/>
    <n v="277187.64348131814"/>
    <n v="290098.70877085795"/>
    <n v="300805.16538573126"/>
    <n v="318082.37025571195"/>
    <n v="313724.89577673498"/>
    <n v="314958.76810227084"/>
    <n v="326455.58007504843"/>
    <n v="330924.00155495753"/>
    <n v="324410.5529199015"/>
    <n v="328442.30812204606"/>
    <n v="333502.43974551215"/>
    <n v="349962.64886763995"/>
    <n v="351943.33807771577"/>
    <n v="352815.1159563571"/>
    <n v="358364.71984207741"/>
    <n v="367240.60581664328"/>
    <n v="367700.98910537391"/>
    <n v="367604.8687280037"/>
    <n v="375362.06566986447"/>
    <n v="387712.34536541149"/>
    <n v="394267.06926601689"/>
    <n v="403381.46873034269"/>
    <n v="402848.84132961911"/>
    <n v="406984.80858394323"/>
    <n v="404048.92276935128"/>
    <n v="408432.6908453934"/>
    <n v="414826.65080501093"/>
    <n v="423347.16643672704"/>
    <n v="418924.96112215082"/>
    <n v="391902.87450471852"/>
    <n v="400138.64323270199"/>
    <n v="401619.60128123843"/>
  </r>
  <r>
    <s v="X MAPUA"/>
    <x v="30"/>
    <x v="3"/>
    <n v="3477.8177771867086"/>
    <n v="3911.1173927158852"/>
    <n v="3795.8550805295445"/>
    <n v="3939.6296716707798"/>
    <n v="3973.5709958873422"/>
    <n v="4036.1796652167459"/>
    <n v="4087.4763007757415"/>
    <n v="4278.6977446539686"/>
    <n v="4229.0991783926802"/>
    <n v="4509.7513854516219"/>
    <n v="4604.6407780261725"/>
    <n v="4683.3693719949924"/>
    <n v="4643.1946307161279"/>
    <n v="4625.6046223869189"/>
    <n v="4657.4980688839942"/>
    <n v="4795.886290944457"/>
    <n v="5849.0429100977553"/>
    <n v="6085.0475896591306"/>
    <n v="6433.1456289186026"/>
    <n v="7278.7000241135911"/>
    <n v="9419.7078122978528"/>
    <n v="5247.3320577535123"/>
    <n v="5375.4907292192274"/>
    <n v="6943.397210393724"/>
    <n v="6996.7297135356985"/>
    <n v="7538.9694253866683"/>
    <n v="7248.7608403473332"/>
    <n v="7455.9293175564653"/>
    <n v="7245.0805685515697"/>
    <n v="7069.202583634421"/>
    <n v="6844.331221283117"/>
    <n v="7357.5404765705107"/>
    <n v="7237.0495999568184"/>
    <n v="7316.376893598559"/>
    <n v="7309.1668969990678"/>
    <n v="7989.7331053958333"/>
    <n v="7848.0707823631601"/>
    <n v="7631.1037004657001"/>
    <n v="6762.8902237436605"/>
    <n v="7986.617515854613"/>
    <n v="8462.1573142337584"/>
    <n v="7802.7265178801536"/>
    <n v="7440.894357901594"/>
    <n v="8390.2032665635543"/>
  </r>
  <r>
    <s v="X MAPUA"/>
    <x v="30"/>
    <x v="4"/>
    <n v="24404.986511853167"/>
    <n v="24905.121474782354"/>
    <n v="25323.390507749475"/>
    <n v="25733.66114526015"/>
    <n v="25900.612526028402"/>
    <n v="26075.613267144785"/>
    <n v="26289.173533489735"/>
    <n v="26028.59908206305"/>
    <n v="26777.7360842458"/>
    <n v="27255.773987414825"/>
    <n v="27769.768579721516"/>
    <n v="27210.642656123673"/>
    <n v="27339.772732970581"/>
    <n v="27622.906761017912"/>
    <n v="28506.611544610289"/>
    <n v="28794.796443125346"/>
    <n v="29145.86"/>
    <n v="29457.72"/>
    <n v="29867.18"/>
    <n v="30351.03"/>
    <n v="29070.436857855748"/>
    <n v="30270.887211538371"/>
    <n v="30131.223886344571"/>
    <n v="30007.564662333996"/>
    <n v="29636.838467849877"/>
    <n v="30879.584995542686"/>
    <n v="31526.50868331024"/>
    <n v="32301.167812081138"/>
    <n v="31098.872147904924"/>
    <n v="31979.217805715449"/>
    <n v="33873.046892942242"/>
    <n v="34148.063953055374"/>
    <n v="33036.574751001906"/>
    <n v="33621.995196342381"/>
    <n v="34418.977549720905"/>
    <n v="34652.603954339407"/>
    <n v="34442.615242111984"/>
    <n v="35060.152101592961"/>
    <n v="36346.562761737907"/>
    <n v="36157.678133715584"/>
    <n v="35987.882104646022"/>
    <n v="35399.17300143389"/>
    <n v="37056.192520354736"/>
    <n v="35292.783973571546"/>
  </r>
  <r>
    <s v="X MAPUA"/>
    <x v="30"/>
    <x v="5"/>
    <n v="276321.7860037965"/>
    <n v="295194.63977987418"/>
    <n v="309423.03790927446"/>
    <n v="315085.49803747312"/>
    <n v="305466.96757150412"/>
    <n v="317288.60762003652"/>
    <n v="330963.74871039647"/>
    <n v="350920.81389742426"/>
    <n v="341404.75845106528"/>
    <n v="342996.99243600899"/>
    <n v="355610.24240422098"/>
    <n v="363259.63774781697"/>
    <n v="353718.17541545862"/>
    <n v="367797.70448124787"/>
    <n v="385661.72374724603"/>
    <n v="404653.97123160062"/>
    <n v="393275.4"/>
    <n v="401330.49"/>
    <n v="410231.81"/>
    <n v="417516.64899999998"/>
    <n v="402569.55"/>
    <n v="414001.24386459426"/>
    <n v="436694.03174736362"/>
    <n v="458860.83928100899"/>
    <n v="424703.95034697192"/>
    <n v="445385.49509082612"/>
    <n v="456404.47176048323"/>
    <n v="470925.29358612798"/>
    <n v="443659.65320636006"/>
    <n v="458891.69508415507"/>
    <n v="490440.58030236635"/>
    <n v="506697.54397922551"/>
    <n v="482512.60143381119"/>
    <n v="499300.81232511328"/>
    <n v="525392.49938055279"/>
    <n v="543128.01975712401"/>
    <n v="521151.81397590198"/>
    <n v="542643.61751599528"/>
    <n v="563850.23675120785"/>
    <n v="577204.57141905068"/>
    <n v="545343.9781131621"/>
    <n v="547370.77980437828"/>
    <n v="547518.28778126743"/>
    <n v="548787.4711824531"/>
  </r>
  <r>
    <s v="X MAPUA"/>
    <x v="30"/>
    <x v="6"/>
    <n v="604172.32387440559"/>
    <n v="632443.36301633413"/>
    <n v="644285.59414186166"/>
    <n v="664999.37522279145"/>
    <n v="655551.90060596063"/>
    <n v="656258.83377780626"/>
    <n v="678970.80335870106"/>
    <n v="721225.11769918539"/>
    <n v="716760.0522131715"/>
    <n v="745611.02874345041"/>
    <n v="743857.46233426314"/>
    <n v="770068.85537280561"/>
    <n v="761236.22870027693"/>
    <n v="774845.72299583175"/>
    <n v="804252.93887025048"/>
    <n v="857947.34439244214"/>
    <n v="802916.95283319661"/>
    <n v="811680.65913977823"/>
    <n v="840128.51579847303"/>
    <n v="872857.61807240604"/>
    <n v="849614.19255687739"/>
    <n v="882023.57723904098"/>
    <n v="901243.98579225258"/>
    <n v="931915.41515485151"/>
    <n v="893066.44603340421"/>
    <n v="931065.04764069919"/>
    <n v="941129.40446884464"/>
    <n v="1010734.2615512095"/>
    <n v="966364.34952068271"/>
    <n v="1013517.6293259966"/>
    <n v="1060375.6358399247"/>
    <n v="1079933.5757935939"/>
    <n v="1040674.3797030009"/>
    <n v="1073085.341638369"/>
    <n v="1103880.087322406"/>
    <n v="1149584.8230715825"/>
    <n v="1120753.8439072915"/>
    <n v="1155119.0331797455"/>
    <n v="1177574.4748878297"/>
    <n v="1212478.0740501939"/>
    <n v="1153485.9439432644"/>
    <n v="1107589.3736994988"/>
    <n v="1080451.3222497799"/>
    <n v="1118592.3421469738"/>
  </r>
  <r>
    <s v="X MAPUA"/>
    <x v="30"/>
    <x v="7"/>
    <n v="239262.11881401448"/>
    <n v="245368.10289976632"/>
    <n v="248954.62422057462"/>
    <n v="254312.42342292221"/>
    <n v="256092.49195130041"/>
    <n v="257315.56636825253"/>
    <n v="264828.44221210171"/>
    <n v="271343.69824979181"/>
    <n v="272867.84170829447"/>
    <n v="283011.44367297698"/>
    <n v="283965.14876046748"/>
    <n v="278486.19706973352"/>
    <n v="281561.32093652565"/>
    <n v="290015.18793249596"/>
    <n v="303188.74966958346"/>
    <n v="316867.01687053766"/>
    <n v="315034.10232998559"/>
    <n v="316749.86518382054"/>
    <n v="327063.8517297199"/>
    <n v="336944.40213484498"/>
    <n v="327450.84619260166"/>
    <n v="336089.07531629637"/>
    <n v="343908.4994231012"/>
    <n v="354160.57321394293"/>
    <n v="341712.30427902634"/>
    <n v="351193.74958461669"/>
    <n v="357699.59673053538"/>
    <n v="365750.85234334128"/>
    <n v="359244.85071119812"/>
    <n v="364569.20033787697"/>
    <n v="371200.36957676196"/>
    <n v="376342.82712183008"/>
    <n v="374275.71803067566"/>
    <n v="385398.27229900227"/>
    <n v="396949.06016173202"/>
    <n v="403279.26161549159"/>
    <n v="396292.82197919372"/>
    <n v="404166.39911354473"/>
    <n v="416035.16822242743"/>
    <n v="423941.36125412543"/>
    <n v="406890.8711525448"/>
    <n v="331562.0524469993"/>
    <n v="338247.08466205199"/>
    <n v="344597.10872718529"/>
  </r>
  <r>
    <s v="X MAPUA"/>
    <x v="30"/>
    <x v="8"/>
    <n v="77210.985149372777"/>
    <n v="83738.092436711668"/>
    <n v="82068.466324299181"/>
    <n v="83534.195799645007"/>
    <n v="84315.456541369"/>
    <n v="85606.909048301692"/>
    <n v="85077.771947270201"/>
    <n v="90295.113314958478"/>
    <n v="92131.214103976716"/>
    <n v="95039.832824665675"/>
    <n v="91893.452896563715"/>
    <n v="94833.716464787867"/>
    <n v="96661.403139386966"/>
    <n v="100688.97953060562"/>
    <n v="100933.66782760595"/>
    <n v="106301.8236227647"/>
    <n v="102722.05"/>
    <n v="104883.06"/>
    <n v="106637.38"/>
    <n v="109274.28"/>
    <n v="106455.23000000001"/>
    <n v="112598.96238925133"/>
    <n v="115207.83803959446"/>
    <n v="122035.665197268"/>
    <n v="114276.68630942999"/>
    <n v="112760.84933805735"/>
    <n v="112674.32373363701"/>
    <n v="115439.13393338959"/>
    <n v="115814.86760323719"/>
    <n v="116883.77486910395"/>
    <n v="119460.38055658987"/>
    <n v="122472.2752752285"/>
    <n v="121179.22940672051"/>
    <n v="121065.26622585213"/>
    <n v="125145.54408493207"/>
    <n v="130503.38516284294"/>
    <n v="126966.2359046776"/>
    <n v="130738.48826381567"/>
    <n v="133817.06555689595"/>
    <n v="134556.49162571965"/>
    <n v="130224.62969274385"/>
    <n v="115090.48516012504"/>
    <n v="116042.16921554276"/>
    <n v="124248.05781206199"/>
  </r>
  <r>
    <s v="X MAPUA"/>
    <x v="30"/>
    <x v="9"/>
    <n v="161159.57395588304"/>
    <n v="165478.69133283655"/>
    <n v="166107.42361250779"/>
    <n v="170492.66857442347"/>
    <n v="177193.15830238018"/>
    <n v="173964.02762595407"/>
    <n v="176281.042662986"/>
    <n v="184879.51950184169"/>
    <n v="185019.48886125759"/>
    <n v="188536.24111888811"/>
    <n v="194643.91404298824"/>
    <n v="197897.23185310909"/>
    <n v="200623.74567305369"/>
    <n v="202761.01602820461"/>
    <n v="212435.26837084573"/>
    <n v="220419.36795108597"/>
    <n v="220568.64"/>
    <n v="221396.1"/>
    <n v="225407.55"/>
    <n v="232598.05"/>
    <n v="237598.90999999997"/>
    <n v="245358.39205875419"/>
    <n v="245873.64468207757"/>
    <n v="252299.25070804267"/>
    <n v="253451.24181739151"/>
    <n v="261427.51798608099"/>
    <n v="269047.3185552028"/>
    <n v="274859.30214942223"/>
    <n v="279378.28857797658"/>
    <n v="280091.60933300608"/>
    <n v="281511.31192946859"/>
    <n v="282174.99568648863"/>
    <n v="292250.65976490668"/>
    <n v="294267.98248165997"/>
    <n v="295928.12189055752"/>
    <n v="298944.27067084302"/>
    <n v="305138.00546663342"/>
    <n v="308069.12733102514"/>
    <n v="306341.33104989066"/>
    <n v="306228.61144173011"/>
    <n v="306740.91873463825"/>
    <n v="308795.00898306526"/>
    <n v="309621.04461130139"/>
    <n v="313412.00607228954"/>
  </r>
  <r>
    <s v="X MAPUA"/>
    <x v="30"/>
    <x v="10"/>
    <n v="138352.70340640552"/>
    <n v="141636.27967730194"/>
    <n v="146414.73265898714"/>
    <n v="141465.73031442426"/>
    <n v="166474.25183032913"/>
    <n v="177116.73978845429"/>
    <n v="169313.50496313965"/>
    <n v="164605.42889526056"/>
    <n v="174410.10126334225"/>
    <n v="180869.13779463383"/>
    <n v="189243.75904383379"/>
    <n v="193699.5717493195"/>
    <n v="197673.21628659949"/>
    <n v="200845.24347508259"/>
    <n v="206723.10570776134"/>
    <n v="204775.47491504162"/>
    <n v="207185.45206913725"/>
    <n v="212851.22810020248"/>
    <n v="215290.54503046084"/>
    <n v="226357.58533274109"/>
    <n v="230099.11821704378"/>
    <n v="217288.468704762"/>
    <n v="236840.00537089602"/>
    <n v="240278.86859878467"/>
    <n v="248772.67670085593"/>
    <n v="254123.47480023283"/>
    <n v="252087.16536789457"/>
    <n v="254750.00961189927"/>
    <n v="254616.46321012641"/>
    <n v="264091.85309906671"/>
    <n v="262280.35144783964"/>
    <n v="272603.968395954"/>
    <n v="273444.7980663554"/>
    <n v="275366.55516988161"/>
    <n v="288531.42361165816"/>
    <n v="291473.12225983461"/>
    <n v="307021.09578357945"/>
    <n v="287166.37091259682"/>
    <n v="293547.91590429674"/>
    <n v="304375.59139682818"/>
    <n v="314704.46964371338"/>
    <n v="312512.85487495153"/>
    <n v="323341.1213773397"/>
    <n v="331744.09891326737"/>
  </r>
  <r>
    <s v="X MAPUA"/>
    <x v="30"/>
    <x v="11"/>
    <n v="17466.420429463164"/>
    <n v="17738.894966672218"/>
    <n v="18042.228903933323"/>
    <n v="18182.957331922076"/>
    <n v="18233.293752934165"/>
    <n v="18357.52669449076"/>
    <n v="18513.655013351694"/>
    <n v="18721.656761315859"/>
    <n v="18998.872803490183"/>
    <n v="19266.757516931735"/>
    <n v="19316.852142978503"/>
    <n v="19397.982220293285"/>
    <n v="18994.33429095642"/>
    <n v="19279.74294215511"/>
    <n v="19947.141022699972"/>
    <n v="20854.670722852385"/>
    <n v="20824.060000000001"/>
    <n v="21001.43"/>
    <n v="21333.95"/>
    <n v="21530.22"/>
    <n v="21577.59"/>
    <n v="21756.683997"/>
    <n v="21845.886401387699"/>
    <n v="21913.608649232003"/>
    <n v="21977.158114314778"/>
    <n v="22155.173095040725"/>
    <n v="22341.27654903907"/>
    <n v="22584.796463423594"/>
    <n v="22599.073081151204"/>
    <n v="22777.482918877187"/>
    <n v="22979.621485298001"/>
    <n v="23091.261141857838"/>
    <n v="23153.982060980019"/>
    <n v="23290.945211892638"/>
    <n v="23470.703878924855"/>
    <n v="23599.475567204358"/>
    <n v="23642.490706025736"/>
    <n v="23698.56245959413"/>
    <n v="23766.241245143468"/>
    <n v="23804.142674121162"/>
    <n v="23762.202893723399"/>
    <n v="23624.406056796841"/>
    <n v="23642.668183807731"/>
    <n v="23673.010015913493"/>
  </r>
  <r>
    <s v="X MAPUA"/>
    <x v="30"/>
    <x v="12"/>
    <n v="49254.983807545126"/>
    <n v="50308.860897996208"/>
    <n v="50651.279151252522"/>
    <n v="51365.492022655795"/>
    <n v="52163.619706931247"/>
    <n v="52512.687345084909"/>
    <n v="53411.091990198918"/>
    <n v="54837.309364317371"/>
    <n v="55474.337369928486"/>
    <n v="56179.228129653064"/>
    <n v="56657.008363851404"/>
    <n v="57376.977000789346"/>
    <n v="58671.382612937537"/>
    <n v="59058.757153273291"/>
    <n v="59702.779341920825"/>
    <n v="61207.099827343787"/>
    <n v="61262.19"/>
    <n v="61887.06"/>
    <n v="63112.42"/>
    <n v="63895.01"/>
    <n v="64240.04"/>
    <n v="64657.600260000007"/>
    <n v="64845.107300754011"/>
    <n v="64968.313004625437"/>
    <n v="65072.2623054328"/>
    <n v="65453.597046493"/>
    <n v="66199.768052823027"/>
    <n v="67649.54297317985"/>
    <n v="67701.249013929148"/>
    <n v="68464.53613038086"/>
    <n v="69910.733242822913"/>
    <n v="71327.91210317261"/>
    <n v="71356.146799459224"/>
    <n v="72395.253149570854"/>
    <n v="73864.035008446503"/>
    <n v="75246.948822559803"/>
    <n v="75228.280792397956"/>
    <n v="75769.828221185147"/>
    <n v="77747.256473514921"/>
    <n v="79023.731759712231"/>
    <n v="78289.85458705666"/>
    <n v="74625.892862166176"/>
    <n v="74974.660379556022"/>
    <n v="76156.465095843232"/>
  </r>
  <r>
    <s v="X MAPUA"/>
    <x v="30"/>
    <x v="13"/>
    <n v="806564.25312622194"/>
    <n v="853748.26270524249"/>
    <n v="876116.45076525258"/>
    <n v="911511.56175089639"/>
    <n v="883577.43559169897"/>
    <n v="883866.31532947498"/>
    <n v="964120.69685845904"/>
    <n v="1031629.09722238"/>
    <n v="990942.28482176561"/>
    <n v="1028318.90734749"/>
    <n v="1037250.54682523"/>
    <n v="1059827.7143360304"/>
    <n v="1003561.0846200257"/>
    <n v="1032262.9531776984"/>
    <n v="1087489.0416472335"/>
    <n v="1162417.0338390318"/>
    <n v="1094644.9099999999"/>
    <n v="1104389.06"/>
    <n v="1144256.58"/>
    <n v="1176020.6231110469"/>
    <n v="1136194.5601963187"/>
    <n v="1217221.901776664"/>
    <n v="1276153.6090728724"/>
    <n v="1340146.7493973945"/>
    <n v="1249817.3962074362"/>
    <n v="1323502.3760388494"/>
    <n v="1342250.8068902984"/>
    <n v="1383344.8077789501"/>
    <n v="1327517.9076570207"/>
    <n v="1393058.6055186004"/>
    <n v="1411284.5412236934"/>
    <n v="1478207.6121545816"/>
    <n v="1433612.7253012594"/>
    <n v="1506372.2331112321"/>
    <n v="1549812.2990121213"/>
    <n v="1583426.0123466977"/>
    <n v="1525421.9331023251"/>
    <n v="1620732.423736576"/>
    <n v="1624988.7406012961"/>
    <n v="1647833.0945051939"/>
    <n v="1593905.7384775926"/>
    <n v="1598606.1236670096"/>
    <n v="1641602.2134887078"/>
    <n v="1582338.0993090165"/>
  </r>
  <r>
    <s v="X MAPUA"/>
    <x v="30"/>
    <x v="14"/>
    <n v="262625.65256584738"/>
    <n v="264192.30386912444"/>
    <n v="266126.22043888085"/>
    <n v="267819.19791782368"/>
    <n v="260864.24331418198"/>
    <n v="263389.88143028301"/>
    <n v="277972.26007591002"/>
    <n v="282519.58447083499"/>
    <n v="277290.00469269179"/>
    <n v="280892.55764199991"/>
    <n v="281613.59875334578"/>
    <n v="283190.18377586"/>
    <n v="281667.53515336959"/>
    <n v="285102.54338700563"/>
    <n v="293178.32169139659"/>
    <n v="302016.33615714341"/>
    <n v="309243.66817252699"/>
    <n v="318766.19929038303"/>
    <n v="320551.011169084"/>
    <n v="323971.50436800497"/>
    <n v="327981.12229435286"/>
    <n v="339687.21811426443"/>
    <n v="348449.73515347071"/>
    <n v="356209.89214615402"/>
    <n v="349921.20387736399"/>
    <n v="365628.19475794752"/>
    <n v="378813.45937713928"/>
    <n v="387404.9044917408"/>
    <n v="371928.18233180512"/>
    <n v="386762.37246411043"/>
    <n v="396344.13232636685"/>
    <n v="409946.59967801964"/>
    <n v="398864.67236018798"/>
    <n v="411958.67557981896"/>
    <n v="424342.07748054876"/>
    <n v="432640.0401065172"/>
    <n v="421362.14257428679"/>
    <n v="435664.41668264399"/>
    <n v="451813.29053728259"/>
    <n v="469163.05252641358"/>
    <n v="443072.6256921686"/>
    <n v="443258.08599832974"/>
    <n v="443642.6272622135"/>
    <n v="447249.09919485613"/>
  </r>
  <r>
    <s v="X MAPUA"/>
    <x v="30"/>
    <x v="15"/>
    <n v="111455.16838057578"/>
    <n v="112291.09925805368"/>
    <n v="112908.70019865222"/>
    <n v="113303.86369270502"/>
    <n v="111206.739933114"/>
    <n v="109149.637986998"/>
    <n v="124035.149488621"/>
    <n v="129455.03957756"/>
    <n v="124392.5133958942"/>
    <n v="125586.73276389684"/>
    <n v="126114.19719664179"/>
    <n v="126769.98175819319"/>
    <n v="123584.13371554346"/>
    <n v="124733.48339126052"/>
    <n v="127028.62638645475"/>
    <n v="128743.54447268879"/>
    <n v="127185.75"/>
    <n v="127427.4"/>
    <n v="130434.69"/>
    <n v="132299.91"/>
    <n v="129085.02"/>
    <n v="134159.94426893222"/>
    <n v="137888.00469734636"/>
    <n v="141361.32335785919"/>
    <n v="136104.25544472825"/>
    <n v="141597.47212639541"/>
    <n v="144606.11051581681"/>
    <n v="150184.42868400997"/>
    <n v="143007.86268675615"/>
    <n v="148283.72821118886"/>
    <n v="150405.31727882166"/>
    <n v="156053.47768322445"/>
    <n v="152547.86160020312"/>
    <n v="156046.49035831864"/>
    <n v="159645.8969073183"/>
    <n v="162499.53429799035"/>
    <n v="162044.52868778419"/>
    <n v="166058.86252357141"/>
    <n v="169395.29684161567"/>
    <n v="170595.06777707615"/>
    <n v="172233.64790030423"/>
    <n v="174572.60515208071"/>
    <n v="174614.50720556459"/>
    <n v="176464.41642369321"/>
  </r>
  <r>
    <s v="X MAPUA"/>
    <x v="30"/>
    <x v="16"/>
    <n v="94573.599763725244"/>
    <n v="93806.706563117012"/>
    <n v="94669.232206559507"/>
    <n v="94635.374945470146"/>
    <n v="93575.691139033137"/>
    <n v="88385.538471573702"/>
    <n v="96854.623897337995"/>
    <n v="100221.08826116539"/>
    <n v="95384.527673434699"/>
    <n v="96204.975961661607"/>
    <n v="96257.968815831395"/>
    <n v="96959.817618138695"/>
    <n v="91617.470770830609"/>
    <n v="93303.2934708947"/>
    <n v="97757.110383437583"/>
    <n v="103664.16255677004"/>
    <n v="100734.1"/>
    <n v="101096.74"/>
    <n v="101187.73"/>
    <n v="104587.64"/>
    <n v="101701.02"/>
    <n v="105321.576312"/>
    <n v="108133.66239953041"/>
    <n v="110815.37722703879"/>
    <n v="106503.52458637911"/>
    <n v="110407.32850394258"/>
    <n v="113907.82404406009"/>
    <n v="118428.43301032245"/>
    <n v="112995.16558438558"/>
    <n v="115855.58426631085"/>
    <n v="118043.07007479272"/>
    <n v="121537.64217846964"/>
    <n v="120214.8827542986"/>
    <n v="122956.00772810308"/>
    <n v="127276.80643979141"/>
    <n v="128796.62288492285"/>
    <n v="127476.89258870725"/>
    <n v="129358.16737407884"/>
    <n v="134117.19692446617"/>
    <n v="135096.03595425558"/>
    <n v="132221.3743234399"/>
    <n v="127211.75078655648"/>
    <n v="127236.72947932928"/>
    <n v="127739.0656424007"/>
  </r>
  <r>
    <s v="X MAPUA"/>
    <x v="30"/>
    <x v="17"/>
    <n v="4434375.8133012392"/>
    <n v="4570814.1700686403"/>
    <n v="4663350.0059065605"/>
    <n v="4760044.5565675646"/>
    <n v="4742723.5989908176"/>
    <n v="4737407.8829582371"/>
    <n v="4944077.2314085951"/>
    <n v="5173181.4252561154"/>
    <n v="5107308.9721191078"/>
    <n v="5269826.0190549977"/>
    <n v="5266068.2168166479"/>
    <n v="5356875.6055198386"/>
    <n v="5266141.7566966061"/>
    <n v="5408151.1453864314"/>
    <n v="5566073.8691872545"/>
    <n v="5860570.3339233994"/>
    <n v="5734685.5406173347"/>
    <n v="5810449.5642117709"/>
    <n v="5945084.6926779449"/>
    <n v="6077514.461383488"/>
    <n v="5971508.3544260422"/>
    <n v="6132231.4654972516"/>
    <n v="6280417.5593921235"/>
    <n v="6475039.1892479388"/>
    <n v="6306235.1404373217"/>
    <n v="6503541.8137573311"/>
    <n v="6627545.6914260667"/>
    <n v="6846905.3751762118"/>
    <n v="6725452.1524822675"/>
    <n v="6878508.2573679071"/>
    <n v="7013551.3908133358"/>
    <n v="7196541.4222906828"/>
    <n v="7084472.0719272224"/>
    <n v="7257258.9805036411"/>
    <n v="7459496.5308182966"/>
    <n v="7655905.6912603807"/>
    <n v="7512246.2434924766"/>
    <n v="7682381.6146944948"/>
    <n v="7844887.9124661572"/>
    <n v="8009913.0029129144"/>
    <n v="7789945.1410044329"/>
    <n v="7598446.9045045003"/>
    <n v="7640834.0648364201"/>
    <n v="7735798.8406868614"/>
  </r>
  <r>
    <s v="X MAPUA"/>
    <x v="31"/>
    <x v="0"/>
    <n v="954849.22416693252"/>
    <n v="982784.76942314021"/>
    <n v="1001007.068260988"/>
    <n v="998052.18425877334"/>
    <n v="1000789.4001659142"/>
    <n v="1004404.2305433735"/>
    <n v="1050010.3660410177"/>
    <n v="1050359.6649785999"/>
    <n v="1054087.9489929229"/>
    <n v="1093037.0806846735"/>
    <n v="1118897.3285502163"/>
    <n v="1105332.9598423135"/>
    <n v="1134587.1797648701"/>
    <n v="1116476.6150996499"/>
    <n v="1135645.9824803262"/>
    <n v="1139248.733967525"/>
    <n v="1153268.5997843298"/>
    <n v="1175538.2457715592"/>
    <n v="1177646.7402829304"/>
    <n v="1156048.603153208"/>
    <n v="1179260.0007313248"/>
    <n v="1199267.4808068378"/>
    <n v="1200822.3757497626"/>
    <n v="1163195.7116876408"/>
    <n v="1191154.2661515248"/>
    <n v="1233915.629628916"/>
    <n v="1266505.9914221764"/>
    <n v="1252338.8217815044"/>
    <n v="1270322.0906318843"/>
    <n v="1280631.6046307441"/>
    <n v="1284370.8922373632"/>
    <n v="1265061.4918459211"/>
    <n v="1294846.1037710586"/>
    <n v="1314598.2867479043"/>
    <n v="1336743.2193740304"/>
    <n v="1359694.3837370418"/>
    <n v="1379142.2741966697"/>
    <n v="1387129.4235611069"/>
    <n v="1387218.6840521579"/>
    <n v="1364570.2592893522"/>
    <n v="1408079.4655645611"/>
    <n v="1389207.7546170088"/>
    <n v="1399585.6040767531"/>
    <n v="1396314.455356827"/>
  </r>
  <r>
    <s v="X MAPUA"/>
    <x v="31"/>
    <x v="1"/>
    <n v="500451.78222498688"/>
    <n v="509335.09871289"/>
    <n v="509595.27537668269"/>
    <n v="513275.55115789908"/>
    <n v="516688.985007599"/>
    <n v="498835.94258921902"/>
    <n v="510381.95253311156"/>
    <n v="565079.97793228307"/>
    <n v="567101.10650205973"/>
    <n v="506793.3278231963"/>
    <n v="527950.53996052628"/>
    <n v="554604.81361333351"/>
    <n v="559475.43842695002"/>
    <n v="554992.12167970906"/>
    <n v="538705.66416729474"/>
    <n v="563573.7323264489"/>
    <n v="506556.38230386731"/>
    <n v="459921.27191591379"/>
    <n v="477706.79973671044"/>
    <n v="488427.40813102765"/>
    <n v="510940.64445720549"/>
    <n v="536945.0632910576"/>
    <n v="514942.01274847164"/>
    <n v="493009.28283166408"/>
    <n v="489143.78446499124"/>
    <n v="484059.66996075556"/>
    <n v="519815.96941342228"/>
    <n v="530494.94974883448"/>
    <n v="545762.75923259696"/>
    <n v="551916.67540957464"/>
    <n v="573241.8684608083"/>
    <n v="579702.92202669557"/>
    <n v="639207.31867127295"/>
    <n v="601937.08128318959"/>
    <n v="640633.30658161023"/>
    <n v="638315.32146552519"/>
    <n v="621258.02272628294"/>
    <n v="657366.44536019478"/>
    <n v="695751.94500028284"/>
    <n v="720279.61850964336"/>
    <n v="577596.94819447841"/>
    <n v="560069.22077220737"/>
    <n v="697073.57120368921"/>
    <n v="1045712.9332052513"/>
  </r>
  <r>
    <s v="X MAPUA"/>
    <x v="31"/>
    <x v="2"/>
    <n v="207643.18892622893"/>
    <n v="209914.14482940326"/>
    <n v="215347.75639404901"/>
    <n v="217394.6458380979"/>
    <n v="214795.50336777981"/>
    <n v="214865.11268249908"/>
    <n v="217669.83581839438"/>
    <n v="222967.69147275438"/>
    <n v="219244.89285696147"/>
    <n v="225371.68334240821"/>
    <n v="228591.21403383426"/>
    <n v="225377.69591269153"/>
    <n v="230152.0193594374"/>
    <n v="236240.85774696487"/>
    <n v="243366.07688222977"/>
    <n v="247054.21321584404"/>
    <n v="259996.52308193763"/>
    <n v="257042.13320379439"/>
    <n v="264480.92489475012"/>
    <n v="272931.84128281026"/>
    <n v="274032.533632393"/>
    <n v="274248.49602703063"/>
    <n v="271622.34732735332"/>
    <n v="273748.555050625"/>
    <n v="301709.89883253869"/>
    <n v="304859.85144993576"/>
    <n v="333724.21443002392"/>
    <n v="320000.34431018867"/>
    <n v="344207.73717267148"/>
    <n v="378057.91234925232"/>
    <n v="472229.36226437351"/>
    <n v="470741.84917619143"/>
    <n v="437730.49973405659"/>
    <n v="433868.72182372201"/>
    <n v="580652.49887900113"/>
    <n v="519617.47193242889"/>
    <n v="523134.61849278392"/>
    <n v="465474.76246933918"/>
    <n v="440622.69860352844"/>
    <n v="572669.19128992991"/>
    <n v="581947.80412467546"/>
    <n v="741877.67553602939"/>
    <n v="912581.92832417146"/>
    <n v="948098.48219897458"/>
  </r>
  <r>
    <s v="X MAPUA"/>
    <x v="31"/>
    <x v="3"/>
    <n v="2219.58279039428"/>
    <n v="2390.9272620552201"/>
    <n v="2429.1197554969317"/>
    <n v="2500.0026253562187"/>
    <n v="2477.107724456484"/>
    <n v="2556.9362752902043"/>
    <n v="2682.352987980315"/>
    <n v="2738.4265671413896"/>
    <n v="2723.6334889851332"/>
    <n v="2856.9570868443443"/>
    <n v="2923.2002950175424"/>
    <n v="2945.0982488415575"/>
    <n v="2914.4883251013894"/>
    <n v="2962.8031873591053"/>
    <n v="2971.2897429799946"/>
    <n v="3076.0068078215754"/>
    <n v="3298.1911531834867"/>
    <n v="3645.6912738538199"/>
    <n v="4056.9636210683243"/>
    <n v="4587.8465256673799"/>
    <n v="4317.4217545330885"/>
    <n v="4703.019664237072"/>
    <n v="4586.992352391766"/>
    <n v="5627.2538531780538"/>
    <n v="5698.2916705633288"/>
    <n v="6109.0216083651576"/>
    <n v="5733.3679595919557"/>
    <n v="5812.5855507633214"/>
    <n v="5932.6374912144802"/>
    <n v="6383.1603951977222"/>
    <n v="6295.3256575541809"/>
    <n v="6473.791956950753"/>
    <n v="6128.4675034096945"/>
    <n v="6655.2088047587777"/>
    <n v="6889.3628691372251"/>
    <n v="6366.9205366044862"/>
    <n v="6750.2918762195359"/>
    <n v="6801.9575251957194"/>
    <n v="6706.4748169289041"/>
    <n v="7211.034182574178"/>
    <n v="7097.4826345796428"/>
    <n v="7186.8348018505139"/>
    <n v="7061.5248646550754"/>
    <n v="7435.6945636633236"/>
  </r>
  <r>
    <s v="X MAPUA"/>
    <x v="31"/>
    <x v="4"/>
    <n v="3107.3172457756214"/>
    <n v="3167.9918913453362"/>
    <n v="3267.8168725169344"/>
    <n v="3361.6595370000232"/>
    <n v="3315.4371401987401"/>
    <n v="3398.5788348731398"/>
    <n v="3471.6094971236985"/>
    <n v="3518.9056571203218"/>
    <n v="3525.5027266928832"/>
    <n v="3569.8941097091356"/>
    <n v="3705.9688372501532"/>
    <n v="3784.3473479441855"/>
    <n v="3724.9513905790159"/>
    <n v="3823.0819336771106"/>
    <n v="3862.0098975956766"/>
    <n v="3930.5859694859937"/>
    <n v="4165.1736426006855"/>
    <n v="4274.7875438028259"/>
    <n v="4429.3030667570438"/>
    <n v="4494.2937479830152"/>
    <n v="4446.1783928526202"/>
    <n v="4573.5304899513703"/>
    <n v="4692.4702785940999"/>
    <n v="4855.3902785371401"/>
    <n v="4764.7598768084499"/>
    <n v="4968.2633591285603"/>
    <n v="4902.5533864367198"/>
    <n v="5005.2659087223701"/>
    <n v="5075.3887485639198"/>
    <n v="5269.0543932115397"/>
    <n v="5317.8207846302503"/>
    <n v="5375.5590252314596"/>
    <n v="5284.3648263318801"/>
    <n v="5526.3423009001908"/>
    <n v="5544.3106025791949"/>
    <n v="5752.6044727738026"/>
    <n v="5716.5889420218828"/>
    <n v="5753.2857504523263"/>
    <n v="5842.7082071387385"/>
    <n v="6002.221642221577"/>
    <n v="5942.0574369947244"/>
    <n v="6290.3473250467659"/>
    <n v="6035.5882583823732"/>
    <n v="5996.1218633856797"/>
  </r>
  <r>
    <s v="X MAPUA"/>
    <x v="31"/>
    <x v="5"/>
    <n v="213610.74613065028"/>
    <n v="214511.10640972541"/>
    <n v="219558.95563258635"/>
    <n v="221364.30871532601"/>
    <n v="224031.96890349014"/>
    <n v="234716.20428100752"/>
    <n v="243538.2352536796"/>
    <n v="258464.44618868362"/>
    <n v="260144.17013046413"/>
    <n v="271560.27132880653"/>
    <n v="280197.10156192817"/>
    <n v="283763.06809303211"/>
    <n v="277249.95185712766"/>
    <n v="283015.67007275199"/>
    <n v="286129.18225973198"/>
    <n v="291812.56931469892"/>
    <n v="290018.80942031898"/>
    <n v="302128.17046749627"/>
    <n v="299434.92772541329"/>
    <n v="315725.51963545103"/>
    <n v="308605.52984255698"/>
    <n v="321956.38902785402"/>
    <n v="342413.592048235"/>
    <n v="356515.423698164"/>
    <n v="348255.53945327998"/>
    <n v="353171.21902784298"/>
    <n v="357281.65330573398"/>
    <n v="378018.618550624"/>
    <n v="371775.374782064"/>
    <n v="377864.48035193398"/>
    <n v="388647.46882658999"/>
    <n v="416873.013248267"/>
    <n v="402837.64027846599"/>
    <n v="421654.47512619698"/>
    <n v="438963.49782089202"/>
    <n v="452387.66616416234"/>
    <n v="437799.03228431119"/>
    <n v="487824.91899489198"/>
    <n v="501361.51942750701"/>
    <n v="533115.50599422003"/>
    <n v="488271.70170697698"/>
    <n v="487871.80483834201"/>
    <n v="501832.66676768102"/>
    <n v="484820.93268188357"/>
  </r>
  <r>
    <s v="X MAPUA"/>
    <x v="31"/>
    <x v="6"/>
    <n v="553351.20743940771"/>
    <n v="554874.25871608371"/>
    <n v="570958.90325275448"/>
    <n v="574088.36106382753"/>
    <n v="559785.02257695189"/>
    <n v="606125.36986280431"/>
    <n v="626764.69045318081"/>
    <n v="634562.97874140926"/>
    <n v="659265.90090807807"/>
    <n v="661766.345585139"/>
    <n v="671489.10702249885"/>
    <n v="673387.06877475511"/>
    <n v="708524.79657594941"/>
    <n v="743603.73052393028"/>
    <n v="767429.01845733344"/>
    <n v="787966.55906848726"/>
    <n v="804550.14029902208"/>
    <n v="828138.56792045932"/>
    <n v="865475.61675881839"/>
    <n v="877878.1250007957"/>
    <n v="888161.93476337439"/>
    <n v="908697.5570854143"/>
    <n v="935454.30973261758"/>
    <n v="926652.0507423518"/>
    <n v="944427.55496442039"/>
    <n v="971298.21156233503"/>
    <n v="1003565.070866775"/>
    <n v="997147.89147288178"/>
    <n v="1011955.0068456901"/>
    <n v="1039347.0012448902"/>
    <n v="1057505.5072669373"/>
    <n v="1060700.6685503868"/>
    <n v="1074653.9463490972"/>
    <n v="1129321.2843164504"/>
    <n v="1144006.6635838179"/>
    <n v="1193943.1933664526"/>
    <n v="1200977.6961626359"/>
    <n v="1226365.9827412548"/>
    <n v="1235365.1279058752"/>
    <n v="1214231.2299818974"/>
    <n v="1214283.5294231051"/>
    <n v="1116613.9709693268"/>
    <n v="1159816.9691917105"/>
    <n v="1104276.5914481289"/>
  </r>
  <r>
    <s v="X MAPUA"/>
    <x v="31"/>
    <x v="7"/>
    <n v="192759.97462663971"/>
    <n v="199119.92894758799"/>
    <n v="205917.37725239363"/>
    <n v="208686.36211436591"/>
    <n v="206490.03163619168"/>
    <n v="210311.16893695627"/>
    <n v="216503.49556337704"/>
    <n v="217552.60992193478"/>
    <n v="219270.11997556908"/>
    <n v="224353.7730610898"/>
    <n v="232825.42729233872"/>
    <n v="239866.62111070723"/>
    <n v="236331.79050755285"/>
    <n v="241368.66660419651"/>
    <n v="247525.55474812473"/>
    <n v="250133.30088376318"/>
    <n v="256689.79771442994"/>
    <n v="262297.84542953875"/>
    <n v="274087.38428053178"/>
    <n v="274604.25528639567"/>
    <n v="275680.1243649394"/>
    <n v="286773.88254469994"/>
    <n v="292377.24688998004"/>
    <n v="293185.70418513223"/>
    <n v="297150.01258009946"/>
    <n v="308525.70953397214"/>
    <n v="321309.36384524993"/>
    <n v="322718.07128365809"/>
    <n v="325622.52828660532"/>
    <n v="334352.75854731369"/>
    <n v="343187.04691030289"/>
    <n v="346661.54300372978"/>
    <n v="352547.11705544632"/>
    <n v="361140.84112677985"/>
    <n v="365103.2556731893"/>
    <n v="372019.59264341049"/>
    <n v="371205.88691779308"/>
    <n v="383089.8460886738"/>
    <n v="389916.76142734668"/>
    <n v="393938.00071496825"/>
    <n v="387045.65345177159"/>
    <n v="275014.32320917031"/>
    <n v="336737.30979970726"/>
    <n v="266037.50329099549"/>
  </r>
  <r>
    <s v="X MAPUA"/>
    <x v="31"/>
    <x v="8"/>
    <n v="15578.944365471274"/>
    <n v="16275.780154152482"/>
    <n v="16646.15552673455"/>
    <n v="16801.11979375864"/>
    <n v="16984.644439737931"/>
    <n v="17579.991643898004"/>
    <n v="17853.880639493684"/>
    <n v="17714.377332017713"/>
    <n v="17743.91681472342"/>
    <n v="18446.078731157555"/>
    <n v="18749.902128701204"/>
    <n v="18806.041750166922"/>
    <n v="18788.435446407238"/>
    <n v="19183.564305016913"/>
    <n v="19442.155127274022"/>
    <n v="19872.044051996021"/>
    <n v="20961.317001295491"/>
    <n v="21007.390549617943"/>
    <n v="21331.149199763349"/>
    <n v="21649.431954758373"/>
    <n v="21077.88359610915"/>
    <n v="21708.616803674151"/>
    <n v="21840.575380145969"/>
    <n v="23331.767945666521"/>
    <n v="24574.843930642179"/>
    <n v="24169.904183020182"/>
    <n v="24924.109241239908"/>
    <n v="25459.580760379409"/>
    <n v="26627.7297841369"/>
    <n v="26533.228172634103"/>
    <n v="27407.979656335501"/>
    <n v="28191.581911798501"/>
    <n v="28383.329069910902"/>
    <n v="28743.584703630913"/>
    <n v="28927.23782013874"/>
    <n v="29801.812206517396"/>
    <n v="30479.714479757924"/>
    <n v="31030.745363602513"/>
    <n v="31637.517743629047"/>
    <n v="31063.091655881457"/>
    <n v="30414.736963424126"/>
    <n v="21907.475568146248"/>
    <n v="31173.815037395852"/>
    <n v="31394.693567959068"/>
  </r>
  <r>
    <s v="X MAPUA"/>
    <x v="31"/>
    <x v="9"/>
    <n v="132505.32526966292"/>
    <n v="138209.02431424358"/>
    <n v="143846.34179407571"/>
    <n v="146418.04598258215"/>
    <n v="144953.21199269401"/>
    <n v="149681.71452876439"/>
    <n v="155777.59945443392"/>
    <n v="161635.55168986472"/>
    <n v="163249.54631605055"/>
    <n v="163333.78969028167"/>
    <n v="166540.78422913494"/>
    <n v="170236.36105031776"/>
    <n v="173858.12836254746"/>
    <n v="178982.01554371245"/>
    <n v="183533.41655441612"/>
    <n v="188098.00302944402"/>
    <n v="193416.08474677958"/>
    <n v="200113.79348842837"/>
    <n v="210075.72805028269"/>
    <n v="209540.29564233939"/>
    <n v="216082.480175829"/>
    <n v="219125.47562201301"/>
    <n v="224312.48018957299"/>
    <n v="227839.48903785701"/>
    <n v="236076.17075926601"/>
    <n v="235421.68558995699"/>
    <n v="245851.45388452301"/>
    <n v="246751.936386421"/>
    <n v="248024.13522690101"/>
    <n v="253960.764407582"/>
    <n v="261344.127453052"/>
    <n v="265032.42752620199"/>
    <n v="266020.10477390199"/>
    <n v="269818.48228919954"/>
    <n v="276547.48592542246"/>
    <n v="279096.67954954191"/>
    <n v="287861.5363821513"/>
    <n v="292662.25546238211"/>
    <n v="295895.42914512579"/>
    <n v="298159.09264934744"/>
    <n v="307256.85803087591"/>
    <n v="310202.75023834925"/>
    <n v="309241.12171261036"/>
    <n v="337354.26801447209"/>
  </r>
  <r>
    <s v="X MAPUA"/>
    <x v="31"/>
    <x v="10"/>
    <n v="74814.673769881789"/>
    <n v="75314.38890914066"/>
    <n v="80017.696230604954"/>
    <n v="77674.949931512558"/>
    <n v="95294.121739966402"/>
    <n v="114009.94466811651"/>
    <n v="100666.04292878218"/>
    <n v="107477.21180099211"/>
    <n v="113588.43983129092"/>
    <n v="115602.60460492857"/>
    <n v="122647.48011183186"/>
    <n v="122584.85426112766"/>
    <n v="127075.44416127157"/>
    <n v="132726.1670941881"/>
    <n v="128700.66518814776"/>
    <n v="126312.87034457404"/>
    <n v="129650.39282104631"/>
    <n v="135610.52884882106"/>
    <n v="130750.39600501876"/>
    <n v="142702.37830175439"/>
    <n v="146174.18879020389"/>
    <n v="139943.20472268533"/>
    <n v="150297.3529427764"/>
    <n v="158110.84464678704"/>
    <n v="161210.18867856596"/>
    <n v="167677.55555284731"/>
    <n v="166774.90056329421"/>
    <n v="175836.15111229196"/>
    <n v="170382.76871097123"/>
    <n v="174317.15419265855"/>
    <n v="175916.95017621823"/>
    <n v="186342.16900466481"/>
    <n v="186669.40409751915"/>
    <n v="190459.26639146035"/>
    <n v="184028.09387338426"/>
    <n v="185123.37375318405"/>
    <n v="187566.4628930953"/>
    <n v="191456.04861542946"/>
    <n v="201247.76887934265"/>
    <n v="205285.36700866339"/>
    <n v="203186.3756028756"/>
    <n v="203307.42252185143"/>
    <n v="214554.54600177941"/>
    <n v="226447.34724776261"/>
  </r>
  <r>
    <s v="X MAPUA"/>
    <x v="31"/>
    <x v="11"/>
    <n v="4026.8038965214528"/>
    <n v="4236.696989145953"/>
    <n v="4393.8572845229273"/>
    <n v="4470.440221864239"/>
    <n v="4515.1429149388568"/>
    <n v="4539.8559203584346"/>
    <n v="4712.1443382383677"/>
    <n v="4809.8148172809979"/>
    <n v="4858.6362967551831"/>
    <n v="4929.2972045486413"/>
    <n v="5060.6509884668485"/>
    <n v="5074.0236478684128"/>
    <n v="5086.4489079280374"/>
    <n v="5197.0880069417735"/>
    <n v="5244.6494436382636"/>
    <n v="5328.7272012115754"/>
    <n v="5371.8398295847983"/>
    <n v="5510.0342829201163"/>
    <n v="5679.0606918446374"/>
    <n v="5739.5693188308333"/>
    <n v="5775.3784903866999"/>
    <n v="5835.4789264722103"/>
    <n v="6034.4802789478899"/>
    <n v="6285.48903785721"/>
    <n v="6334.2978575103198"/>
    <n v="6404.7596225369498"/>
    <n v="6520.2596233589102"/>
    <n v="6597.8618426346502"/>
    <n v="6803.7367027854298"/>
    <n v="6951.21381957842"/>
    <n v="7051.3864328015397"/>
    <n v="7168.1078453684504"/>
    <n v="7312.3378266647596"/>
    <n v="7402.8864814783401"/>
    <n v="7453.0099382583403"/>
    <n v="7583.9837791105501"/>
    <n v="7674.5285666483296"/>
    <n v="7819.5578254617703"/>
    <n v="7897.7534037163878"/>
    <n v="7956.9865542442603"/>
    <n v="7698.1426162313219"/>
    <n v="7200.8465815910558"/>
    <n v="7615.7201237593872"/>
    <n v="8289.2298849664694"/>
  </r>
  <r>
    <s v="X MAPUA"/>
    <x v="31"/>
    <x v="12"/>
    <n v="12019.008240143512"/>
    <n v="12209.943864990006"/>
    <n v="12473.523213980554"/>
    <n v="12613.915892273653"/>
    <n v="12807.360241898343"/>
    <n v="13033.745105565189"/>
    <n v="13273.283511218713"/>
    <n v="13474.194276009395"/>
    <n v="13547.877966377957"/>
    <n v="13809.677681205822"/>
    <n v="14257.051360623538"/>
    <n v="14442.527855018488"/>
    <n v="14789.626647419429"/>
    <n v="15122.010600260606"/>
    <n v="15494.248372305325"/>
    <n v="15761.420030775924"/>
    <n v="16038.477760730733"/>
    <n v="16134.399431202935"/>
    <n v="16588.827049866915"/>
    <n v="16352.879293746129"/>
    <n v="16625.378496654299"/>
    <n v="16817.109478836501"/>
    <n v="17294.489270284899"/>
    <n v="17857.389054786101"/>
    <n v="17985.2089485221"/>
    <n v="18215.6625883651"/>
    <n v="18752.380178053201"/>
    <n v="18780.278241195199"/>
    <n v="18911.645546241001"/>
    <n v="19482.792587351199"/>
    <n v="20012.1352287439"/>
    <n v="20226.012341869598"/>
    <n v="20322.332893664501"/>
    <n v="20921.204201664103"/>
    <n v="20864.277183855465"/>
    <n v="21289.361674472009"/>
    <n v="21480.802703330079"/>
    <n v="21930.768991536683"/>
    <n v="22159.788979835619"/>
    <n v="21743.796368321473"/>
    <n v="21511.525670856867"/>
    <n v="19723.567836067363"/>
    <n v="21394.116661583521"/>
    <n v="23310.893671051243"/>
  </r>
  <r>
    <s v="X MAPUA"/>
    <x v="31"/>
    <x v="13"/>
    <n v="545179.65352498263"/>
    <n v="566996.06841109088"/>
    <n v="575381.10351176176"/>
    <n v="582551.1231209496"/>
    <n v="581684.92041392962"/>
    <n v="614940.62498797034"/>
    <n v="642653.67510548793"/>
    <n v="654370.16569206165"/>
    <n v="636579.17079755513"/>
    <n v="644807.44332247938"/>
    <n v="664597.52601988136"/>
    <n v="687175.64538048301"/>
    <n v="662734.18683202821"/>
    <n v="692774.16238385113"/>
    <n v="720467.0683196499"/>
    <n v="748276.72568328329"/>
    <n v="745173.58812488255"/>
    <n v="770547.47839047504"/>
    <n v="792115.26789043006"/>
    <n v="817321.27890471998"/>
    <n v="760434.92166249268"/>
    <n v="792174.11947629298"/>
    <n v="862162.36726389104"/>
    <n v="923867.19047856296"/>
    <n v="813854.54934082297"/>
    <n v="878414.23892127397"/>
    <n v="846750.24893352098"/>
    <n v="914571.48921087"/>
    <n v="864201.14689464297"/>
    <n v="897415.56826036202"/>
    <n v="907506.49643270101"/>
    <n v="976814.14806658204"/>
    <n v="890394.59675208502"/>
    <n v="949874.35991662147"/>
    <n v="957241.08290792105"/>
    <n v="1042836.42405203"/>
    <n v="968352.16508795798"/>
    <n v="1012731.95950491"/>
    <n v="1007332.6287188573"/>
    <n v="1060538.1300369799"/>
    <n v="1003495.6530493801"/>
    <n v="1012703.78940718"/>
    <n v="1054324.9485543212"/>
    <n v="1197387.8868284493"/>
  </r>
  <r>
    <s v="X MAPUA"/>
    <x v="31"/>
    <x v="14"/>
    <n v="121080.51903159135"/>
    <n v="128809.5062485362"/>
    <n v="134217.00652219326"/>
    <n v="134972.3648366782"/>
    <n v="135929.1487458456"/>
    <n v="139348.04505686197"/>
    <n v="143332.19820972753"/>
    <n v="140146.09105135768"/>
    <n v="145783.97292213127"/>
    <n v="147636.57683479352"/>
    <n v="148672.86281205833"/>
    <n v="148162.07982189197"/>
    <n v="149661.32614294949"/>
    <n v="154506.63146378056"/>
    <n v="154818.93317321601"/>
    <n v="157386.70684750291"/>
    <n v="159613.12911949737"/>
    <n v="163277.266735185"/>
    <n v="169635.48294929211"/>
    <n v="166789.12077707585"/>
    <n v="165552.18750376499"/>
    <n v="170952.83250758401"/>
    <n v="183053.47839047099"/>
    <n v="186911.28947037799"/>
    <n v="179374.440582193"/>
    <n v="182201.03686914299"/>
    <n v="191071.19512356201"/>
    <n v="193342.48212373999"/>
    <n v="190176.32047866401"/>
    <n v="192552.53046533701"/>
    <n v="199680.28358432101"/>
    <n v="205616.47820951301"/>
    <n v="201023.54026735199"/>
    <n v="205908.85178462559"/>
    <n v="207160.46780441565"/>
    <n v="210380.78834219777"/>
    <n v="203723.97498191721"/>
    <n v="214118.97845226582"/>
    <n v="221936.88597259633"/>
    <n v="227445.86977346451"/>
    <n v="218212.83406903688"/>
    <n v="210029.05186122857"/>
    <n v="222620.13963943001"/>
    <n v="231031.41203267503"/>
  </r>
  <r>
    <s v="X MAPUA"/>
    <x v="31"/>
    <x v="15"/>
    <n v="72550.339952719005"/>
    <n v="73859.251698275388"/>
    <n v="76130.215008942483"/>
    <n v="76888.84478841885"/>
    <n v="77345.707141055362"/>
    <n v="79056.914563698694"/>
    <n v="81333.744546997026"/>
    <n v="83327.270621537755"/>
    <n v="83768.174022004692"/>
    <n v="85082.01095295533"/>
    <n v="85980.597271151273"/>
    <n v="87755.131108355243"/>
    <n v="90216.462899283535"/>
    <n v="95368.939932025474"/>
    <n v="94696.25748648656"/>
    <n v="97979.656513730879"/>
    <n v="99209.617359456388"/>
    <n v="101869.3801083576"/>
    <n v="105659.11161284287"/>
    <n v="106780.23668740342"/>
    <n v="105068.792671804"/>
    <n v="107035.285936755"/>
    <n v="112878.380278394"/>
    <n v="114785.480185793"/>
    <n v="110551.105877935"/>
    <n v="116452.66315663701"/>
    <n v="119226.356694452"/>
    <n v="120665.967218618"/>
    <n v="118452.118966735"/>
    <n v="121733.06325642399"/>
    <n v="125071.81307438199"/>
    <n v="130605.470365805"/>
    <n v="130768.86635062197"/>
    <n v="132126.9225028831"/>
    <n v="134135.25172492693"/>
    <n v="138215.70441848275"/>
    <n v="139499.54268831946"/>
    <n v="142878.74580292287"/>
    <n v="142578.30488602756"/>
    <n v="146498.91843565044"/>
    <n v="151561.85536592375"/>
    <n v="156900.65019625763"/>
    <n v="155390.18576080841"/>
    <n v="147077.73688036957"/>
  </r>
  <r>
    <s v="X MAPUA"/>
    <x v="31"/>
    <x v="16"/>
    <n v="30311.40267348411"/>
    <n v="30702.891855117363"/>
    <n v="31387.630037490741"/>
    <n v="31450.721550673086"/>
    <n v="31099.895795811528"/>
    <n v="31607.433259423226"/>
    <n v="32343.56347414196"/>
    <n v="33284.546642971458"/>
    <n v="33279.197718966796"/>
    <n v="33754.08001686768"/>
    <n v="34598.743546213867"/>
    <n v="34612.86955021316"/>
    <n v="34799.277905630224"/>
    <n v="36045.446596236943"/>
    <n v="35909.254923371496"/>
    <n v="36630.431826561529"/>
    <n v="36802.820007448769"/>
    <n v="37886.3894785964"/>
    <n v="39246.651320537945"/>
    <n v="39063.220107163252"/>
    <n v="40015.387693655"/>
    <n v="40840.278490785"/>
    <n v="42519.378293708003"/>
    <n v="43372.489278563196"/>
    <n v="44558.1950816932"/>
    <n v="45118.183954327797"/>
    <n v="46155.839520364403"/>
    <n v="46466.186524187098"/>
    <n v="46332.551790363199"/>
    <n v="47812.960582632302"/>
    <n v="49472.830758352102"/>
    <n v="49870.519305538102"/>
    <n v="50251.157207956698"/>
    <n v="52635.567906430617"/>
    <n v="54262.321162254622"/>
    <n v="55527.075261004233"/>
    <n v="55675.371439335773"/>
    <n v="57485.806046101054"/>
    <n v="59088.312359452393"/>
    <n v="57817.261797356994"/>
    <n v="57662.48562445095"/>
    <n v="55249.394218083202"/>
    <n v="58872.818950290086"/>
    <n v="58951.927993393911"/>
  </r>
  <r>
    <s v="X MAPUA"/>
    <x v="31"/>
    <x v="17"/>
    <n v="3636059.6942754737"/>
    <n v="3722711.7786369235"/>
    <n v="3802575.8019277751"/>
    <n v="3822564.6014293577"/>
    <n v="3828987.6099484595"/>
    <n v="3939011.81374068"/>
    <n v="4062968.6703563873"/>
    <n v="4171483.9253840204"/>
    <n v="4197762.20826759"/>
    <n v="4216710.8920610845"/>
    <n v="4327685.4860216733"/>
    <n v="4377911.2073690612"/>
    <n v="4429969.9535130328"/>
    <n v="4512389.5727742529"/>
    <n v="4583941.427224122"/>
    <n v="4682442.2870831555"/>
    <n v="4684780.8841704121"/>
    <n v="4744943.374840023"/>
    <n v="4858400.3351368587"/>
    <n v="4920636.3037511297"/>
    <n v="4922250.9670200795"/>
    <n v="5051597.8209021809"/>
    <n v="5187304.329415598"/>
    <n v="5219150.8014635444"/>
    <n v="5176823.1090513775"/>
    <n v="5340983.2665693592"/>
    <n v="5478864.9283917788"/>
    <n v="5560008.4820275139"/>
    <n v="5570565.6772927316"/>
    <n v="5714581.9230666775"/>
    <n v="5904259.2952054664"/>
    <n v="6021457.7534107156"/>
    <n v="5994381.1274288157"/>
    <n v="6132593.367707896"/>
    <n v="6389155.3437248338"/>
    <n v="6517952.357354939"/>
    <n v="6448298.5108212307"/>
    <n v="6591921.4885557219"/>
    <n v="6652560.3095293483"/>
    <n v="6868525.5758847175"/>
    <n v="6671265.1095301993"/>
    <n v="6581356.8804977369"/>
    <n v="7095912.5749287289"/>
    <n v="7519938.1107302094"/>
  </r>
  <r>
    <s v="X MAPUA"/>
    <x v="32"/>
    <x v="0"/>
    <n v="1090685.304113636"/>
    <n v="1196590.1590993204"/>
    <n v="1307985.5614439608"/>
    <n v="1294296.4435472214"/>
    <n v="1016998.7611027533"/>
    <n v="1126484.6805022773"/>
    <n v="1237294.9944118904"/>
    <n v="1202412.2234639842"/>
    <n v="1099752.5840487662"/>
    <n v="1171587.3307268284"/>
    <n v="1239285.3438615208"/>
    <n v="1274998.9563765731"/>
    <n v="1149015.316935607"/>
    <n v="1239575.5551834214"/>
    <n v="1345778.830795466"/>
    <n v="1356045.6309679183"/>
    <n v="1273277.9334969446"/>
    <n v="1338000.0366330449"/>
    <n v="1360763.7038257031"/>
    <n v="1371474.1813785154"/>
    <n v="1338176.4073054579"/>
    <n v="1355032.812454385"/>
    <n v="1430243.2004916074"/>
    <n v="1359119.4827484298"/>
    <n v="1338804.1740425453"/>
    <n v="1377496.5765124673"/>
    <n v="1448172.2000086361"/>
    <n v="1434365.3834376708"/>
    <n v="1397888.7944137813"/>
    <n v="1443286.6572285211"/>
    <n v="1544918.4665630378"/>
    <n v="1540550.7216439571"/>
    <n v="1454619.924351074"/>
    <n v="1476760.1101020661"/>
    <n v="1546341.1723312815"/>
    <n v="1580948.279417471"/>
    <n v="1505966.575740725"/>
    <n v="1525614.4986868731"/>
    <n v="1586154.0091472694"/>
    <n v="1643043.3611749345"/>
    <n v="1599139.8313189636"/>
    <n v="1529123.2308252114"/>
    <n v="1467903.8408880413"/>
    <n v="1526307.3375734556"/>
  </r>
  <r>
    <s v="X MAPUA"/>
    <x v="32"/>
    <x v="1"/>
    <n v="2482774.1714808759"/>
    <n v="2767947.6353076813"/>
    <n v="3061622.5309148864"/>
    <n v="2908021.814142915"/>
    <n v="2517629.8282822501"/>
    <n v="2689093.2565692863"/>
    <n v="3156175.4964372171"/>
    <n v="2884891.462616459"/>
    <n v="2934675.8148929523"/>
    <n v="2962522.9013386243"/>
    <n v="2751139.7361692567"/>
    <n v="2141593.6098034051"/>
    <n v="2355470.8247497766"/>
    <n v="2542499.0729047903"/>
    <n v="2968525.9957226031"/>
    <n v="3046816.1724508177"/>
    <n v="2839157.0755949551"/>
    <n v="2669758.7763814516"/>
    <n v="2740291.8261846635"/>
    <n v="2760096.5835773"/>
    <n v="2703044.2634485164"/>
    <n v="2605616.7800489007"/>
    <n v="2837450.9915734096"/>
    <n v="2996728.8604089352"/>
    <n v="2916255.9328993829"/>
    <n v="2690100.4850709285"/>
    <n v="2767705.6374360444"/>
    <n v="2857117.6370555642"/>
    <n v="2764775.4467385663"/>
    <n v="2601410.365113501"/>
    <n v="2754879.0333078965"/>
    <n v="2957557.9650119254"/>
    <n v="2903610.5138424542"/>
    <n v="2912113.3827515272"/>
    <n v="2963710.7002508291"/>
    <n v="2761690.5397902527"/>
    <n v="2731993.6519753877"/>
    <n v="2720391.9089606144"/>
    <n v="2951456.4280939144"/>
    <n v="3098582.1194497598"/>
    <n v="2934719.5659023765"/>
    <n v="2814620.1742607104"/>
    <n v="2866078.9403559384"/>
    <n v="2862535.5026718574"/>
  </r>
  <r>
    <s v="X MAPUA"/>
    <x v="32"/>
    <x v="2"/>
    <n v="2603776.4355099979"/>
    <n v="3203017.5795583399"/>
    <n v="3877070.1823694692"/>
    <n v="3840406.9614428147"/>
    <n v="2842080.8938464196"/>
    <n v="3386545.3295952464"/>
    <n v="4381168.2377612181"/>
    <n v="3484343.7006094418"/>
    <n v="3992824.7221277286"/>
    <n v="4042869.3526179674"/>
    <n v="3783299.7689521173"/>
    <n v="2682467.244477571"/>
    <n v="3753699.7541233902"/>
    <n v="3681934.181832334"/>
    <n v="3982392.652069564"/>
    <n v="4310554.3690995779"/>
    <n v="4666504.9496369427"/>
    <n v="3421420.2073780312"/>
    <n v="3976546.1823404524"/>
    <n v="4283827.1668818183"/>
    <n v="4187099.4721613051"/>
    <n v="3989606.0293468693"/>
    <n v="4319104.0570292575"/>
    <n v="4199558.2440468725"/>
    <n v="4354192.8129313048"/>
    <n v="3907076.8412182145"/>
    <n v="4458024.5325898919"/>
    <n v="4522100.0298188422"/>
    <n v="4583866.0184389185"/>
    <n v="3885198.7029358456"/>
    <n v="4484336.7120600808"/>
    <n v="4787746.1503498703"/>
    <n v="4816149.5751962615"/>
    <n v="4834366.4398730733"/>
    <n v="4860334.7408976676"/>
    <n v="4521533.0659203911"/>
    <n v="4481818.1297056889"/>
    <n v="4513043.7810614593"/>
    <n v="4885617.2919575898"/>
    <n v="4963010.490368383"/>
    <n v="4532963.2338129496"/>
    <n v="4732196.5741169378"/>
    <n v="4974683.9947006293"/>
    <n v="4954776.0820558975"/>
  </r>
  <r>
    <s v="X MAPUA"/>
    <x v="32"/>
    <x v="3"/>
    <n v="3050.0137818497292"/>
    <n v="3324.2710786726657"/>
    <n v="3331.7382536073951"/>
    <n v="3500.1323545316195"/>
    <n v="3511.659075391909"/>
    <n v="3603.9305289818244"/>
    <n v="3752.8470042471363"/>
    <n v="3849.4968961086256"/>
    <n v="3893.3442048515376"/>
    <n v="4081.2921177248413"/>
    <n v="4240.6256122538762"/>
    <n v="4358.4618148195832"/>
    <n v="4431.6507600931518"/>
    <n v="4483.5148074777308"/>
    <n v="4550.3992537616168"/>
    <n v="4637.0916829587804"/>
    <n v="4612.5775344070871"/>
    <n v="5037.5762429794422"/>
    <n v="5022.725418658797"/>
    <n v="4630.7774043207173"/>
    <n v="4236.055085466518"/>
    <n v="4749.1266179769209"/>
    <n v="4886.8801775242891"/>
    <n v="4487.2652196900544"/>
    <n v="4192.7064239468009"/>
    <n v="4493.4014187121129"/>
    <n v="5230.5818273416562"/>
    <n v="5273.4694280252015"/>
    <n v="4724.0661989238261"/>
    <n v="4830.6070016242556"/>
    <n v="5185.7105653652588"/>
    <n v="5548.1595798957751"/>
    <n v="5235.7260739911626"/>
    <n v="5297.0952426867116"/>
    <n v="5436.2848246568119"/>
    <n v="5712.628979338444"/>
    <n v="5597.8493537277336"/>
    <n v="5763.3737136494001"/>
    <n v="5959.3152891684795"/>
    <n v="6285.3416048779909"/>
    <n v="6055.1632962963513"/>
    <n v="6194.185153858084"/>
    <n v="6568.7393645130614"/>
    <n v="6758.2431697658103"/>
  </r>
  <r>
    <s v="X MAPUA"/>
    <x v="32"/>
    <x v="4"/>
    <n v="12093.414476749196"/>
    <n v="12145.930402028107"/>
    <n v="11964.071406677371"/>
    <n v="11513.584394008643"/>
    <n v="11939.668355994061"/>
    <n v="11946.626939779351"/>
    <n v="12093.484998450707"/>
    <n v="12196.454515540978"/>
    <n v="12503.903627686637"/>
    <n v="12540.568720575504"/>
    <n v="12679.837578921892"/>
    <n v="12928.523906198943"/>
    <n v="12990.261958329424"/>
    <n v="13120.774790922964"/>
    <n v="13428.089513222832"/>
    <n v="13552.287745361735"/>
    <n v="13802.576929160681"/>
    <n v="13736.008261543882"/>
    <n v="14093.539107198591"/>
    <n v="14190.842960636992"/>
    <n v="14238.080867361023"/>
    <n v="14439.886001529929"/>
    <n v="15037.426204795296"/>
    <n v="15091.95219290402"/>
    <n v="14707.587391408764"/>
    <n v="14949.111511548705"/>
    <n v="15271.776517604387"/>
    <n v="15828.893005901711"/>
    <n v="15377.028452267628"/>
    <n v="15786.705914037961"/>
    <n v="16215.447945208729"/>
    <n v="16777.281006566314"/>
    <n v="16261.646405144589"/>
    <n v="16557.78510284"/>
    <n v="16935.721915125137"/>
    <n v="17583.345074991837"/>
    <n v="16921.769994514601"/>
    <n v="17400.992292607916"/>
    <n v="18164.915228309688"/>
    <n v="17826.122636161948"/>
    <n v="17212.054556839514"/>
    <n v="18156.950115045591"/>
    <n v="18194.690402558022"/>
    <n v="18549.969274370156"/>
  </r>
  <r>
    <s v="X MAPUA"/>
    <x v="32"/>
    <x v="5"/>
    <n v="772030.00014075602"/>
    <n v="775543.24748618237"/>
    <n v="785770.105615629"/>
    <n v="878128.76550841704"/>
    <n v="895204.71433698689"/>
    <n v="896570.72849134961"/>
    <n v="953932.97776775958"/>
    <n v="971721.48422149161"/>
    <n v="1016421.1037551134"/>
    <n v="1019716.1866287529"/>
    <n v="1079903.6124814516"/>
    <n v="1086068.4441499396"/>
    <n v="1168047.7224779741"/>
    <n v="1169940.1990377437"/>
    <n v="1226534.8842545187"/>
    <n v="1291352.2753673198"/>
    <n v="1332407.8717831292"/>
    <n v="1329825.2522289988"/>
    <n v="1359264.8405908931"/>
    <n v="1439156.5794290244"/>
    <n v="1401557.4608128855"/>
    <n v="1448000.4711897222"/>
    <n v="1508418.7917733097"/>
    <n v="1633910.5734406943"/>
    <n v="1516042.9741612081"/>
    <n v="1621042.9168916722"/>
    <n v="1665509.8854183769"/>
    <n v="1774991.8978350547"/>
    <n v="1630114.60357952"/>
    <n v="1689507.11927469"/>
    <n v="1844432.7690144901"/>
    <n v="2013834.0294333899"/>
    <n v="1764933.0488236819"/>
    <n v="1825590.18572379"/>
    <n v="1955834.7689915099"/>
    <n v="2148514.4260338"/>
    <n v="1901181.647356397"/>
    <n v="1969127.2302407664"/>
    <n v="2120404.5307925702"/>
    <n v="2286594.2388154203"/>
    <n v="2061230.137512659"/>
    <n v="1862954.51219186"/>
    <n v="1871227.0266436001"/>
    <n v="1909414.0884291865"/>
  </r>
  <r>
    <s v="X MAPUA"/>
    <x v="32"/>
    <x v="6"/>
    <n v="447956.46695157129"/>
    <n v="455698.22035933245"/>
    <n v="534412.57229428098"/>
    <n v="627644.66502345505"/>
    <n v="493515.41899123561"/>
    <n v="565468.38002718461"/>
    <n v="628067.9976438029"/>
    <n v="648304.87988894514"/>
    <n v="527752.58291379316"/>
    <n v="604456.68403050851"/>
    <n v="650267.72846319678"/>
    <n v="677072.61598858936"/>
    <n v="574986.35723113699"/>
    <n v="614451.95037996059"/>
    <n v="690627.89027953905"/>
    <n v="765737.64032476535"/>
    <n v="685588.68475314614"/>
    <n v="700913.783695083"/>
    <n v="724580.80274942098"/>
    <n v="748184.35906983493"/>
    <n v="725909.48377459287"/>
    <n v="740640.94723291579"/>
    <n v="760733.66392474202"/>
    <n v="828129.59764684003"/>
    <n v="771159.95048957202"/>
    <n v="804088.11179983558"/>
    <n v="845186.19981759461"/>
    <n v="911825.61178624432"/>
    <n v="845293.85820111772"/>
    <n v="885445.03949395614"/>
    <n v="910156.70005547884"/>
    <n v="958890.55243938055"/>
    <n v="925961.02951009001"/>
    <n v="974181.94613837101"/>
    <n v="1000138.3806627208"/>
    <n v="1053366.5125900861"/>
    <n v="1004687.3549436579"/>
    <n v="1051955.793000689"/>
    <n v="1088311.2459815869"/>
    <n v="1139685.4138760078"/>
    <n v="1079374.6305552272"/>
    <n v="1066673.5146985378"/>
    <n v="1066471.2532101644"/>
    <n v="1115071.9870520162"/>
  </r>
  <r>
    <s v="X MAPUA"/>
    <x v="32"/>
    <x v="7"/>
    <n v="175578.29645575985"/>
    <n v="180489.52522647794"/>
    <n v="188753.51705383515"/>
    <n v="191269.87543638053"/>
    <n v="186016.46658526655"/>
    <n v="188934.36323000034"/>
    <n v="202101.73091846844"/>
    <n v="207957.74452696819"/>
    <n v="203471.6027709576"/>
    <n v="214330.10865392655"/>
    <n v="234747.50937189479"/>
    <n v="240711.53487488278"/>
    <n v="230993.9195769167"/>
    <n v="236360.70218172725"/>
    <n v="260820.2037757306"/>
    <n v="279653.93341689231"/>
    <n v="270642.69374187745"/>
    <n v="280353.32975169888"/>
    <n v="287523.99448950565"/>
    <n v="297823.09174937382"/>
    <n v="295122.96298516"/>
    <n v="300421.46741342946"/>
    <n v="307353.9800710709"/>
    <n v="329684.40316728083"/>
    <n v="312480.91953554499"/>
    <n v="329020.20775621326"/>
    <n v="333477.82300539961"/>
    <n v="356005.08090376115"/>
    <n v="338845.59085463756"/>
    <n v="360536.90576305287"/>
    <n v="359601.70183642808"/>
    <n v="379044.03860011039"/>
    <n v="363891.64857994567"/>
    <n v="389491.49865087948"/>
    <n v="393499.76257168507"/>
    <n v="414582.74834015727"/>
    <n v="395728.83918039186"/>
    <n v="418154.97813276004"/>
    <n v="425556.23547861452"/>
    <n v="447150.20998196705"/>
    <n v="418146.59426892921"/>
    <n v="298553.96305919858"/>
    <n v="310578.43732373923"/>
    <n v="390755.85637305776"/>
  </r>
  <r>
    <s v="X MAPUA"/>
    <x v="32"/>
    <x v="8"/>
    <n v="52622.292675777688"/>
    <n v="48991.765755331799"/>
    <n v="50826.598535182537"/>
    <n v="56201.274416438042"/>
    <n v="51369.754514342923"/>
    <n v="51602.409870275842"/>
    <n v="53960.624274958565"/>
    <n v="56738.123794915002"/>
    <n v="53137.000281360641"/>
    <n v="53871.262267655649"/>
    <n v="57163.963532144873"/>
    <n v="60641.894786268327"/>
    <n v="57035.462713627305"/>
    <n v="58041.403265201006"/>
    <n v="58965.607573503359"/>
    <n v="61159.346620732598"/>
    <n v="59591.317963967791"/>
    <n v="61189.935451111844"/>
    <n v="62577.413456616654"/>
    <n v="65043.708554350567"/>
    <n v="64290.984282706828"/>
    <n v="65159.679751226155"/>
    <n v="66423.465189743147"/>
    <n v="69318.526208294992"/>
    <n v="68516.994545049238"/>
    <n v="70504.262409868694"/>
    <n v="71567.709956111968"/>
    <n v="74948.63559748845"/>
    <n v="72896.079251991585"/>
    <n v="76318.275163990373"/>
    <n v="77804.029245201862"/>
    <n v="81397.767364024679"/>
    <n v="77581.652523340104"/>
    <n v="81596.995688648691"/>
    <n v="84787.596089691186"/>
    <n v="88219.215315059293"/>
    <n v="84593.06835800712"/>
    <n v="88146.01549457357"/>
    <n v="90185.061085557696"/>
    <n v="94740.984072668332"/>
    <n v="89199.343812887979"/>
    <n v="80794.731869562806"/>
    <n v="82719.276216301761"/>
    <n v="87464.677832082583"/>
  </r>
  <r>
    <s v="X MAPUA"/>
    <x v="32"/>
    <x v="9"/>
    <n v="133680.71861499094"/>
    <n v="145535.5627735343"/>
    <n v="151186.871436357"/>
    <n v="151813.52984029413"/>
    <n v="147322.80555636654"/>
    <n v="143535.50467489517"/>
    <n v="145144.59846958428"/>
    <n v="151508.65248323104"/>
    <n v="161346.34545623575"/>
    <n v="163555.77987883764"/>
    <n v="175876.4659840618"/>
    <n v="183977.05469057374"/>
    <n v="186479.127122609"/>
    <n v="184682.57963691099"/>
    <n v="186482.17304247903"/>
    <n v="191077.247304758"/>
    <n v="206848.82114158606"/>
    <n v="205019.4872893276"/>
    <n v="207454.81405118122"/>
    <n v="214361.03933889503"/>
    <n v="212899.88022262667"/>
    <n v="216910.4204480717"/>
    <n v="224743.20775277491"/>
    <n v="242177.69929073867"/>
    <n v="238768.60829460964"/>
    <n v="247654.51163031813"/>
    <n v="247994.21865070012"/>
    <n v="249925.15902981514"/>
    <n v="254508.97842979807"/>
    <n v="264289.04980147048"/>
    <n v="268025.34895580827"/>
    <n v="276355.00384739257"/>
    <n v="270530.32018487004"/>
    <n v="286008.85926912696"/>
    <n v="293127.76915230934"/>
    <n v="302272.68518382398"/>
    <n v="308962.63983561291"/>
    <n v="321730.37970741012"/>
    <n v="322335.45723229263"/>
    <n v="331517.44042761502"/>
    <n v="339211.83730831504"/>
    <n v="353323.72419005993"/>
    <n v="354262.90912954189"/>
    <n v="361019.65117533301"/>
  </r>
  <r>
    <s v="X MAPUA"/>
    <x v="32"/>
    <x v="10"/>
    <n v="95849.608911052754"/>
    <n v="97844.432868623757"/>
    <n v="103445.79064276232"/>
    <n v="98910.136097181152"/>
    <n v="96183.688159054102"/>
    <n v="113208.57002584291"/>
    <n v="107643.59389171968"/>
    <n v="111329.14403768556"/>
    <n v="111930.24705304446"/>
    <n v="119420.58805730229"/>
    <n v="133723.55569051948"/>
    <n v="135172.87508287773"/>
    <n v="140731.13841615172"/>
    <n v="148019.97818399055"/>
    <n v="155304.01735956338"/>
    <n v="174561.23582183642"/>
    <n v="159324.56468118622"/>
    <n v="169695.37379263845"/>
    <n v="171723.794978505"/>
    <n v="177379.83585539518"/>
    <n v="181488.38792935191"/>
    <n v="166407.89416129058"/>
    <n v="205950.05020663593"/>
    <n v="190046.72316773003"/>
    <n v="182699.11165666362"/>
    <n v="186719.66705617681"/>
    <n v="194027.81539121026"/>
    <n v="198853.46812649447"/>
    <n v="194140.12127377483"/>
    <n v="195224.94305988876"/>
    <n v="196809.55466274341"/>
    <n v="200723.30697006296"/>
    <n v="201042.73511441486"/>
    <n v="200182.09145024553"/>
    <n v="203078.2377068926"/>
    <n v="205289.72105251695"/>
    <n v="214770.4676031257"/>
    <n v="220455.7602122752"/>
    <n v="218727.61966303061"/>
    <n v="231145.87664193974"/>
    <n v="237898.22684601892"/>
    <n v="220561.53908021003"/>
    <n v="242011.05975364533"/>
    <n v="249911.85338414944"/>
  </r>
  <r>
    <s v="X MAPUA"/>
    <x v="32"/>
    <x v="11"/>
    <n v="95639.520634753237"/>
    <n v="89780.204382194643"/>
    <n v="97618.547315459888"/>
    <n v="94587.730953305945"/>
    <n v="96534.727860955842"/>
    <n v="98226.531555430061"/>
    <n v="102477.25505841587"/>
    <n v="107129.43531959383"/>
    <n v="109543.36624091612"/>
    <n v="112649.10127661086"/>
    <n v="115778.27974712531"/>
    <n v="118006.86521150457"/>
    <n v="120323.440071504"/>
    <n v="118023.50505932713"/>
    <n v="121022.33924853802"/>
    <n v="123786.96181705238"/>
    <n v="127351.38885133907"/>
    <n v="130242.77553506238"/>
    <n v="133615.01907892735"/>
    <n v="135413.12854883025"/>
    <n v="137630.42949657433"/>
    <n v="139319.34772068638"/>
    <n v="141444.47925160607"/>
    <n v="148218.3649781273"/>
    <n v="150258.17335862803"/>
    <n v="151867.47055242135"/>
    <n v="154436.24461202577"/>
    <n v="157729.23334049687"/>
    <n v="160742.45510366591"/>
    <n v="163735.59377924015"/>
    <n v="168128.47989285985"/>
    <n v="173448.3716250202"/>
    <n v="176085.39999412399"/>
    <n v="178100.634759029"/>
    <n v="182987.43015540295"/>
    <n v="190548.95418996768"/>
    <n v="193192.09379936187"/>
    <n v="194509.51207714499"/>
    <n v="198209.77884734998"/>
    <n v="203052.36921592633"/>
    <n v="205437.95624779892"/>
    <n v="191467.4889788873"/>
    <n v="189208.36844634681"/>
    <n v="195230.91880246499"/>
  </r>
  <r>
    <s v="X MAPUA"/>
    <x v="32"/>
    <x v="12"/>
    <n v="10453.71380013524"/>
    <n v="9102.7544645434391"/>
    <n v="10150.551123215146"/>
    <n v="11840.308309936199"/>
    <n v="10391.138966611605"/>
    <n v="10056.517796324488"/>
    <n v="10243.141155823685"/>
    <n v="11630.709101380045"/>
    <n v="10669.188367374314"/>
    <n v="10109.642577034343"/>
    <n v="11103.419504427071"/>
    <n v="12634.700920307099"/>
    <n v="11277.734234588541"/>
    <n v="11639.909719941603"/>
    <n v="12083.478909168094"/>
    <n v="12927.589572397481"/>
    <n v="12526.267159611369"/>
    <n v="12373.486990674357"/>
    <n v="12859.513358856864"/>
    <n v="13912.677368212113"/>
    <n v="13719.122178942906"/>
    <n v="13737.458900311487"/>
    <n v="13909.195291196935"/>
    <n v="14007.025231685016"/>
    <n v="13836.496155026687"/>
    <n v="14336.459376729985"/>
    <n v="14840.319167281732"/>
    <n v="15380.086643712581"/>
    <n v="14807.612974565493"/>
    <n v="15096.896480794378"/>
    <n v="15995.381245103561"/>
    <n v="16856.951932069962"/>
    <n v="16262.017753342299"/>
    <n v="16465.222921527398"/>
    <n v="16872.260456024749"/>
    <n v="17823.3782786097"/>
    <n v="16948.864618523279"/>
    <n v="17275.005829888851"/>
    <n v="17935.84984228756"/>
    <n v="18823.328058076851"/>
    <n v="17545.448202331805"/>
    <n v="16425.695878313378"/>
    <n v="16695.599450027905"/>
    <n v="17157.368590103466"/>
  </r>
  <r>
    <s v="X MAPUA"/>
    <x v="32"/>
    <x v="13"/>
    <n v="627395.65928502684"/>
    <n v="648030.32627309277"/>
    <n v="688694.49117743713"/>
    <n v="776011.23270863725"/>
    <n v="624234.95194767159"/>
    <n v="688027.54532511823"/>
    <n v="803001.62171729596"/>
    <n v="886359.78337236366"/>
    <n v="743785.37106417853"/>
    <n v="810544.27928871021"/>
    <n v="851913.15300788265"/>
    <n v="975173.59224701393"/>
    <n v="875408.93373313802"/>
    <n v="872594.32556149201"/>
    <n v="947736.88065077597"/>
    <n v="1005496.179400146"/>
    <n v="938322.02658540651"/>
    <n v="977987.20872516604"/>
    <n v="1048134.8277896501"/>
    <n v="1041569.0813301401"/>
    <n v="1017421.9828413241"/>
    <n v="1050676.5441246757"/>
    <n v="1086155.92428506"/>
    <n v="1185912.4568682751"/>
    <n v="1099024.8389284434"/>
    <n v="1144896.248333609"/>
    <n v="1178181.2000126287"/>
    <n v="1277302.098023521"/>
    <n v="1151852.6533824599"/>
    <n v="1198536.2033802101"/>
    <n v="1244524.5427598699"/>
    <n v="1317356.29838178"/>
    <n v="1226846.9764753999"/>
    <n v="1289528.8852864101"/>
    <n v="1342586.7158753399"/>
    <n v="1414586.3027515099"/>
    <n v="1277046.99001812"/>
    <n v="1333543.31409137"/>
    <n v="1372633.14555476"/>
    <n v="1464331.66099257"/>
    <n v="1365311.1787818898"/>
    <n v="1312114.73034772"/>
    <n v="1348216.9987341498"/>
    <n v="1406032.2112219101"/>
  </r>
  <r>
    <s v="X MAPUA"/>
    <x v="32"/>
    <x v="14"/>
    <n v="198507.08044879953"/>
    <n v="236221.7681778516"/>
    <n v="271158.39633084164"/>
    <n v="202518.57944200296"/>
    <n v="196440.61892352626"/>
    <n v="236700.034014012"/>
    <n v="281965.55955190177"/>
    <n v="222985.70801513412"/>
    <n v="225121.41098449964"/>
    <n v="237046.88173492544"/>
    <n v="268102.29113071843"/>
    <n v="249585.33402109583"/>
    <n v="241644.91392141403"/>
    <n v="271596.97087270301"/>
    <n v="312922.32177636924"/>
    <n v="254651.72445503151"/>
    <n v="259773.65699051917"/>
    <n v="295335.88518812926"/>
    <n v="321223.25537815533"/>
    <n v="312877.40111473243"/>
    <n v="303374.46199815359"/>
    <n v="316079.19171160582"/>
    <n v="330101.97922034352"/>
    <n v="326187.10389305558"/>
    <n v="310199.99362327525"/>
    <n v="336004.85008368327"/>
    <n v="358095.93165173981"/>
    <n v="350348.84779088001"/>
    <n v="335812.83175414545"/>
    <n v="362084.10025426041"/>
    <n v="384952.41348246107"/>
    <n v="379094.8462829804"/>
    <n v="363168.28113629122"/>
    <n v="377309.03674900701"/>
    <n v="398228.21651021298"/>
    <n v="392721.69206285098"/>
    <n v="394448.45580199873"/>
    <n v="390226.59700051026"/>
    <n v="409291.24139909889"/>
    <n v="426266.55404047825"/>
    <n v="403365.11059469864"/>
    <n v="380443.5857438505"/>
    <n v="386923.59122426383"/>
    <n v="402059.66560655396"/>
  </r>
  <r>
    <s v="X MAPUA"/>
    <x v="32"/>
    <x v="15"/>
    <n v="72973.671965400907"/>
    <n v="72575.153017710167"/>
    <n v="75469.987468726016"/>
    <n v="75200.139425906964"/>
    <n v="73885.840868250205"/>
    <n v="70054.282219416738"/>
    <n v="95568.338378892353"/>
    <n v="79770.448524673804"/>
    <n v="79894.376665908727"/>
    <n v="77636.845927907896"/>
    <n v="90609.066610993876"/>
    <n v="94684.990067469655"/>
    <n v="78263.137503066697"/>
    <n v="79591.545438555419"/>
    <n v="94323.501702305744"/>
    <n v="93467.761377557239"/>
    <n v="83263.874617109992"/>
    <n v="81117.906010695748"/>
    <n v="92048.209175447584"/>
    <n v="109136.02596769713"/>
    <n v="98643.850234231984"/>
    <n v="91104.373644294712"/>
    <n v="93274.892267234332"/>
    <n v="105665.50440983841"/>
    <n v="99585.653954052788"/>
    <n v="101812.08170447062"/>
    <n v="102448.22875718697"/>
    <n v="110022.41393978507"/>
    <n v="104590.0147280485"/>
    <n v="109425.80635671219"/>
    <n v="110855.17903421272"/>
    <n v="118547.7727756972"/>
    <n v="110613.58746244"/>
    <n v="115223.40088732637"/>
    <n v="120262.29127485139"/>
    <n v="128458.74855075"/>
    <n v="120182.19639561267"/>
    <n v="117233.63589952119"/>
    <n v="124192.30183087743"/>
    <n v="133760.18005446621"/>
    <n v="122624.35022761843"/>
    <n v="129570.2052067561"/>
    <n v="132075.40531721755"/>
    <n v="141226.87353437699"/>
  </r>
  <r>
    <s v="X MAPUA"/>
    <x v="32"/>
    <x v="16"/>
    <n v="28182.614565513872"/>
    <n v="23129.873220309462"/>
    <n v="26432.101069248798"/>
    <n v="24695.739241101528"/>
    <n v="25485.218510358547"/>
    <n v="24412.214520823622"/>
    <n v="27521.284055526387"/>
    <n v="28726.822763299406"/>
    <n v="26850.354140505369"/>
    <n v="25948.951222177493"/>
    <n v="27809.949972362007"/>
    <n v="29153.065295135781"/>
    <n v="31761.623322733918"/>
    <n v="27569.641817687309"/>
    <n v="31363.087572093504"/>
    <n v="29208.027271814793"/>
    <n v="31312.554897422764"/>
    <n v="31707.017954604729"/>
    <n v="32170.846789610467"/>
    <n v="32913.283133619698"/>
    <n v="33020.769396027958"/>
    <n v="33431.120202099264"/>
    <n v="34315.434322553621"/>
    <n v="35486.927298996947"/>
    <n v="35736.710607555739"/>
    <n v="36600.11790789193"/>
    <n v="36646.42574095475"/>
    <n v="37320.542977533412"/>
    <n v="36940.978596906672"/>
    <n v="39098.923668041789"/>
    <n v="39540.39998566921"/>
    <n v="40878.428023730128"/>
    <n v="38903.657071158901"/>
    <n v="40899.0085012817"/>
    <n v="42257.150823357326"/>
    <n v="43879.621318910496"/>
    <n v="41074.408480184924"/>
    <n v="42317.699382487226"/>
    <n v="43772.33803132944"/>
    <n v="46026.795986897669"/>
    <n v="42678.240904683618"/>
    <n v="41203.565983793203"/>
    <n v="42956.847056087187"/>
    <n v="44846.030993517699"/>
  </r>
  <r>
    <s v="X MAPUA"/>
    <x v="32"/>
    <x v="17"/>
    <n v="8903248.9838126469"/>
    <n v="9965968.4094512258"/>
    <n v="11245893.614451576"/>
    <n v="11246560.912284547"/>
    <n v="9288746.1558834352"/>
    <n v="10304470.905886244"/>
    <n v="12202113.783497173"/>
    <n v="11071856.274151215"/>
    <n v="11313573.318595873"/>
    <n v="11642887.757066069"/>
    <n v="11487644.307670848"/>
    <n v="9979229.763714226"/>
    <n v="10992561.318852058"/>
    <n v="11274125.810674187"/>
    <n v="12412862.353499204"/>
    <n v="13014685.47469694"/>
    <n v="12964308.836358711"/>
    <n v="11723714.047510242"/>
    <n v="12549895.308763446"/>
    <n v="13021989.763662696"/>
    <n v="12731874.055020686"/>
    <n v="12551333.550969992"/>
    <n v="13379547.619032865"/>
    <n v="13683730.71021839"/>
    <n v="13426463.638998218"/>
    <n v="13038663.321234763"/>
    <n v="13896816.730560729"/>
    <n v="14349338.488740792"/>
    <n v="13907177.132373089"/>
    <n v="13309811.894669838"/>
    <n v="14426361.870611915"/>
    <n v="15264607.645267854"/>
    <n v="14731697.740498025"/>
    <n v="15019672.579097835"/>
    <n v="15426419.200489556"/>
    <n v="15287731.864850488"/>
    <n v="14695115.003161037"/>
    <n v="14946890.4757846"/>
    <n v="15878906.765455609"/>
    <n v="16551842.487398151"/>
    <n v="15472112.904150484"/>
    <n v="15054378.371700514"/>
    <n v="15376776.978216767"/>
    <n v="15689118.3177401"/>
  </r>
  <r>
    <s v="X MAPUA"/>
    <x v="33"/>
    <x v="0"/>
    <n v="2761481.914628657"/>
    <n v="2979994.895873093"/>
    <n v="3027492.4438233916"/>
    <n v="2912162.6503510862"/>
    <n v="2912653.9894373994"/>
    <n v="3030649.2513370086"/>
    <n v="3122200.8988352916"/>
    <n v="3067754.2172352108"/>
    <n v="3015406.678123706"/>
    <n v="3232086.5258079693"/>
    <n v="3362694.8043952258"/>
    <n v="3273509.4394229786"/>
    <n v="3175540.4194622212"/>
    <n v="3429515.8682071762"/>
    <n v="3530163.2124329526"/>
    <n v="3526581.257843418"/>
    <n v="3399553.3070871369"/>
    <n v="3665010.0264158035"/>
    <n v="3641107.8864020901"/>
    <n v="3727322.3752840906"/>
    <n v="3600707.2015401479"/>
    <n v="3740076.3996089287"/>
    <n v="3841163.5221862299"/>
    <n v="4010651.6370980218"/>
    <n v="3669279.0895625297"/>
    <n v="3854071.6893204292"/>
    <n v="3842019.9325726354"/>
    <n v="4096314.3119304101"/>
    <n v="3776584.3202233771"/>
    <n v="3976743.229542606"/>
    <n v="3991232.8926675976"/>
    <n v="4325929.0494224001"/>
    <n v="4026710.7477333732"/>
    <n v="4107249.8567367233"/>
    <n v="4163786.1043954836"/>
    <n v="4304815.7736409195"/>
    <n v="3982069.4751804806"/>
    <n v="4144166.0779575608"/>
    <n v="4139555.2573429197"/>
    <n v="4342315.5548618091"/>
    <n v="4138708.2569602774"/>
    <n v="4078440.9723039726"/>
    <n v="4114462.806342476"/>
    <n v="4164647.3705832725"/>
  </r>
  <r>
    <s v="X MAPUA"/>
    <x v="33"/>
    <x v="1"/>
    <n v="13496083.670147747"/>
    <n v="12886847.581859794"/>
    <n v="17039677.015666597"/>
    <n v="16271263.855514374"/>
    <n v="14912166.037551031"/>
    <n v="13669133.259228393"/>
    <n v="13147411.59136134"/>
    <n v="8280227.5097209169"/>
    <n v="9613611.9726047385"/>
    <n v="11959184.102831265"/>
    <n v="12516683.953553008"/>
    <n v="12711754.170300547"/>
    <n v="12417820.689045401"/>
    <n v="10042455.341947148"/>
    <n v="12762193.67611083"/>
    <n v="15788676.714819636"/>
    <n v="12693872.191435685"/>
    <n v="11890031.017616343"/>
    <n v="13480084.124466037"/>
    <n v="11515825.622237217"/>
    <n v="11801176.386914924"/>
    <n v="14744999.982113939"/>
    <n v="12654523.314256875"/>
    <n v="13710661.295992211"/>
    <n v="10551217.067915276"/>
    <n v="11667839.144010935"/>
    <n v="17808091.594258327"/>
    <n v="19813224.702633303"/>
    <n v="10684321.38610602"/>
    <n v="12740186.564009525"/>
    <n v="18285789.555704258"/>
    <n v="20463762.20930703"/>
    <n v="17801546.155879501"/>
    <n v="19670474.015706681"/>
    <n v="19640555.571458891"/>
    <n v="11498599.401450992"/>
    <n v="9162530.7889097407"/>
    <n v="8354825.847385006"/>
    <n v="12101508.333112946"/>
    <n v="9306181.273249507"/>
    <n v="8969275.0126625821"/>
    <n v="10852696.383338593"/>
    <n v="12143000.482156426"/>
    <n v="13430112.078679955"/>
  </r>
  <r>
    <s v="X MAPUA"/>
    <x v="33"/>
    <x v="2"/>
    <n v="504212.82980983111"/>
    <n v="504264.44244014536"/>
    <n v="529296.53043254651"/>
    <n v="559729.51088761259"/>
    <n v="562546.84681981895"/>
    <n v="532906.91380165657"/>
    <n v="546462.36813722469"/>
    <n v="567262.39707739488"/>
    <n v="557378.62571085384"/>
    <n v="565126.53525449091"/>
    <n v="561749.83159964147"/>
    <n v="567452.6789361136"/>
    <n v="545937.56000735529"/>
    <n v="568301.2959122922"/>
    <n v="590266.98477940902"/>
    <n v="595164.83718751115"/>
    <n v="595306.11048871675"/>
    <n v="629025.75076645892"/>
    <n v="630974.4078492237"/>
    <n v="644818.85563924199"/>
    <n v="628773.58823417081"/>
    <n v="663307.66272431193"/>
    <n v="641838.26564056298"/>
    <n v="660399.4217367128"/>
    <n v="672647.93875942368"/>
    <n v="670575.89298876526"/>
    <n v="673198.96507704246"/>
    <n v="693865.22634516587"/>
    <n v="701539.18612293818"/>
    <n v="717926.27086586133"/>
    <n v="717882.14635495166"/>
    <n v="748062.55543583073"/>
    <n v="749828.00403745286"/>
    <n v="761353.88255727652"/>
    <n v="774522.50995403866"/>
    <n v="762667.25243479409"/>
    <n v="761026.73848101869"/>
    <n v="770153.7847090892"/>
    <n v="755708.20870603796"/>
    <n v="723518.85336329392"/>
    <n v="724067.14941031998"/>
    <n v="731038.96438225696"/>
    <n v="711353.32629507524"/>
    <n v="692974.60280231433"/>
  </r>
  <r>
    <s v="X MAPUA"/>
    <x v="33"/>
    <x v="3"/>
    <n v="7177.2975567396152"/>
    <n v="7555.8262119976162"/>
    <n v="7701.5365694848042"/>
    <n v="7861.6466334613351"/>
    <n v="7881.7711542811358"/>
    <n v="7880.4359973523688"/>
    <n v="8045.96989661107"/>
    <n v="8407.5545246078836"/>
    <n v="8424.8013189203466"/>
    <n v="8863.2035227088472"/>
    <n v="9107.4665757941057"/>
    <n v="9186.5257002003946"/>
    <n v="9176.0955703119052"/>
    <n v="9442.6975240458687"/>
    <n v="9728.2051471280756"/>
    <n v="9885.0577455695802"/>
    <n v="9983.3384514147092"/>
    <n v="10644.491717723567"/>
    <n v="10802.857092038095"/>
    <n v="10014.919901708008"/>
    <n v="9134.2236067900867"/>
    <n v="10556.705365651196"/>
    <n v="10576.959584775981"/>
    <n v="11439.918193041511"/>
    <n v="11613.541098981552"/>
    <n v="11908.618806717328"/>
    <n v="11479.420617505448"/>
    <n v="11652.618857605836"/>
    <n v="11733.735897190054"/>
    <n v="12020.690673170557"/>
    <n v="12414.285211964021"/>
    <n v="12404.18558828558"/>
    <n v="12464.843826850913"/>
    <n v="12912.773386784796"/>
    <n v="13242.704322906478"/>
    <n v="13300.174812968597"/>
    <n v="13556.899609814493"/>
    <n v="13899.209895684904"/>
    <n v="13910.607977066233"/>
    <n v="14118.20329174276"/>
    <n v="14288.561280321408"/>
    <n v="13524.507405465996"/>
    <n v="13538.828022557236"/>
    <n v="13598.333811651031"/>
  </r>
  <r>
    <s v="X MAPUA"/>
    <x v="33"/>
    <x v="4"/>
    <n v="13912.937882658143"/>
    <n v="14087.490959029776"/>
    <n v="14338.404024096271"/>
    <n v="14415.649141441318"/>
    <n v="14415.707060608906"/>
    <n v="14499.724274523838"/>
    <n v="14709.351951567271"/>
    <n v="14996.500592853878"/>
    <n v="14656.109192758922"/>
    <n v="14905.539162967045"/>
    <n v="15471.025648992623"/>
    <n v="16300.790401366005"/>
    <n v="16002.526665936106"/>
    <n v="16108.560320752349"/>
    <n v="16423.74721514044"/>
    <n v="16804.387415231231"/>
    <n v="17019.225927618092"/>
    <n v="17139.643321064432"/>
    <n v="17411.445886543304"/>
    <n v="17852.879597277355"/>
    <n v="17608.955202333713"/>
    <n v="17796.743539141768"/>
    <n v="18296.758198565982"/>
    <n v="18488.362664090801"/>
    <n v="18260.961319330054"/>
    <n v="18468.158947725686"/>
    <n v="18771.506298572804"/>
    <n v="19126.185113349431"/>
    <n v="19167.017135696515"/>
    <n v="19415.942014033619"/>
    <n v="20042.20423921978"/>
    <n v="20765.451862738861"/>
    <n v="21100.749031105697"/>
    <n v="20650.806972790473"/>
    <n v="20853.635713037173"/>
    <n v="21324.944445920206"/>
    <n v="21377.39868685729"/>
    <n v="20459.066301928284"/>
    <n v="19422.490764944661"/>
    <n v="19856.95462035239"/>
    <n v="19772.869283060809"/>
    <n v="19517.579667670765"/>
    <n v="19434.882118066464"/>
    <n v="20056.488057347069"/>
  </r>
  <r>
    <s v="X MAPUA"/>
    <x v="33"/>
    <x v="5"/>
    <n v="1744048.0700942734"/>
    <n v="1818833.2382418036"/>
    <n v="2028683.6563482541"/>
    <n v="2381554.0589156374"/>
    <n v="2139962.0857195891"/>
    <n v="2163119.7538306308"/>
    <n v="2413133.799790266"/>
    <n v="2535836.2345502884"/>
    <n v="2300692.9800440292"/>
    <n v="2454161.7363687577"/>
    <n v="2716460.1778064962"/>
    <n v="3075277.8842928195"/>
    <n v="2689392.5616161153"/>
    <n v="2757473.7839902015"/>
    <n v="3007524.4936797265"/>
    <n v="3336171.2613940542"/>
    <n v="2883315.1805307176"/>
    <n v="3234283.0338809998"/>
    <n v="3276671.6313226894"/>
    <n v="3405847.3442543224"/>
    <n v="3315438.2951448839"/>
    <n v="3478159.3740622234"/>
    <n v="3531974.0489256135"/>
    <n v="3843875.7797430339"/>
    <n v="3471499.3634165642"/>
    <n v="3721489.4749593432"/>
    <n v="3960459.2594643161"/>
    <n v="4264093.9974174537"/>
    <n v="3712992.9763206863"/>
    <n v="3869496.2047048183"/>
    <n v="4113607.7389309984"/>
    <n v="4519358.8802265562"/>
    <n v="3848674.0328690191"/>
    <n v="3997593.8957231366"/>
    <n v="4417553.9689279441"/>
    <n v="4875413.9701572582"/>
    <n v="4333918.74857393"/>
    <n v="4490154.8821055172"/>
    <n v="4739494.2503180951"/>
    <n v="5125874.1262711277"/>
    <n v="4387646.91366331"/>
    <n v="4539676.8833282599"/>
    <n v="4732244.145701441"/>
    <n v="4871513.5920807365"/>
  </r>
  <r>
    <s v="X MAPUA"/>
    <x v="33"/>
    <x v="6"/>
    <n v="1628826.6128538414"/>
    <n v="1659739.6172271881"/>
    <n v="1742629.1823931658"/>
    <n v="1860948.5141987533"/>
    <n v="1798211.4161252188"/>
    <n v="1826886.425630508"/>
    <n v="1902060.4746459308"/>
    <n v="1991707.7456138157"/>
    <n v="1941604.9748631723"/>
    <n v="1972203.7116529797"/>
    <n v="2097502.6464996743"/>
    <n v="2247318.8615090037"/>
    <n v="2203814.4068314875"/>
    <n v="2202813.4986804761"/>
    <n v="2252904.5132446359"/>
    <n v="2371943.7014811942"/>
    <n v="2333905.6505801161"/>
    <n v="2390300.7253453992"/>
    <n v="2401965.3272762448"/>
    <n v="2564536.293986856"/>
    <n v="2528876.8974697473"/>
    <n v="2560639.8195444886"/>
    <n v="2611343.5732898819"/>
    <n v="2777457.951580632"/>
    <n v="2593019.1117063421"/>
    <n v="2738768.4252426601"/>
    <n v="2859675.2982058427"/>
    <n v="3010611.6368182418"/>
    <n v="2751114.1078876276"/>
    <n v="2904212.6446753005"/>
    <n v="3038029.5109547041"/>
    <n v="3208197.6037920103"/>
    <n v="2966039.6004166622"/>
    <n v="3084589.0524091977"/>
    <n v="3206631.0016500466"/>
    <n v="3402095.938868036"/>
    <n v="3203359.3798115826"/>
    <n v="3355025.540166284"/>
    <n v="3349777.0344927385"/>
    <n v="3555178.9796424098"/>
    <n v="3376724.8363297237"/>
    <n v="3159746.4932724033"/>
    <n v="3275095.7563776565"/>
    <n v="3317567.6475340854"/>
  </r>
  <r>
    <s v="X MAPUA"/>
    <x v="33"/>
    <x v="7"/>
    <n v="819164.12035039533"/>
    <n v="848569.95877041155"/>
    <n v="895750.66135302768"/>
    <n v="952552.5628171874"/>
    <n v="917101.03840248263"/>
    <n v="938870.7420335887"/>
    <n v="978861.09932234732"/>
    <n v="1029279.040156196"/>
    <n v="990589.76713200356"/>
    <n v="1013072.9396437192"/>
    <n v="1067150.6418359259"/>
    <n v="1130834.4254271009"/>
    <n v="1089650.3406823906"/>
    <n v="1109654.0173604591"/>
    <n v="1141095.3510742057"/>
    <n v="1203554.4389843305"/>
    <n v="1183164.4804954098"/>
    <n v="1228711.8695893327"/>
    <n v="1271722.1981938966"/>
    <n v="1340788.5817286475"/>
    <n v="1310543.6549890838"/>
    <n v="1339331.1231183116"/>
    <n v="1380983.9369838608"/>
    <n v="1475414.9985581764"/>
    <n v="1366861.7286648529"/>
    <n v="1447558.5897824513"/>
    <n v="1515333.7248432245"/>
    <n v="1624135.4327209925"/>
    <n v="1446937.5680612735"/>
    <n v="1533553.0198999273"/>
    <n v="1610491.8286487153"/>
    <n v="1719028.4909943014"/>
    <n v="1607816.6609631404"/>
    <n v="1722010.8543822493"/>
    <n v="1688930.7217389031"/>
    <n v="1806388.1864448918"/>
    <n v="1696734.4260280586"/>
    <n v="1783313.2337998461"/>
    <n v="1820629.4744088079"/>
    <n v="1930876.6288928108"/>
    <n v="1776108.7693808572"/>
    <n v="893419.45099118014"/>
    <n v="1032475.6555904401"/>
    <n v="1097330.5784831161"/>
  </r>
  <r>
    <s v="X MAPUA"/>
    <x v="33"/>
    <x v="8"/>
    <n v="132067.27591883941"/>
    <n v="134137.59153444166"/>
    <n v="140594.52501649712"/>
    <n v="150846.55744781464"/>
    <n v="148328.85237060417"/>
    <n v="149017.6536186022"/>
    <n v="152500.75730491339"/>
    <n v="158847.29295991283"/>
    <n v="153011.58685304364"/>
    <n v="157214.78998690197"/>
    <n v="166742.36874360096"/>
    <n v="179552.02973547252"/>
    <n v="171230.59595217172"/>
    <n v="173739.22118433355"/>
    <n v="185774.49483969194"/>
    <n v="202362.47672425985"/>
    <n v="200449.87215714669"/>
    <n v="202479.8178474874"/>
    <n v="205591.42188970625"/>
    <n v="216760.90296973387"/>
    <n v="210407.98436312689"/>
    <n v="214320.51116328134"/>
    <n v="223363.19051034449"/>
    <n v="239223.7336580824"/>
    <n v="221107.59070701781"/>
    <n v="231788.69252037266"/>
    <n v="238629.43954165123"/>
    <n v="253791.12497428647"/>
    <n v="232928.77922299161"/>
    <n v="245480.07451757693"/>
    <n v="253413.87283657346"/>
    <n v="270574.90811491123"/>
    <n v="246404.08437260165"/>
    <n v="258482.3335001113"/>
    <n v="270046.47868284199"/>
    <n v="281703.34556231904"/>
    <n v="263367.79444321629"/>
    <n v="278204.93934325024"/>
    <n v="281084.98247667472"/>
    <n v="291008.75789254473"/>
    <n v="265133.20288112084"/>
    <n v="210250.31418011378"/>
    <n v="218118.06830269063"/>
    <n v="231646.65620027672"/>
  </r>
  <r>
    <s v="X MAPUA"/>
    <x v="33"/>
    <x v="9"/>
    <n v="718077.95942689967"/>
    <n v="749618.62119689642"/>
    <n v="806722.94988223375"/>
    <n v="828876.38150837948"/>
    <n v="805428.0892628663"/>
    <n v="827456.4595131384"/>
    <n v="859002.67155399255"/>
    <n v="942306.37864954816"/>
    <n v="893285.91820599744"/>
    <n v="923514.93790416163"/>
    <n v="957596.75228342228"/>
    <n v="1011018.9728529009"/>
    <n v="1002724.1464249179"/>
    <n v="1042617.8168410601"/>
    <n v="1078735.3397524601"/>
    <n v="1145637.3535124913"/>
    <n v="1102250.0562763701"/>
    <n v="1187417.6428391058"/>
    <n v="1101949.0996966506"/>
    <n v="1161380.5172716856"/>
    <n v="1111302.6563782755"/>
    <n v="1195596.0315800952"/>
    <n v="1207954.6409390662"/>
    <n v="1274419.6121583872"/>
    <n v="1181065.6558787075"/>
    <n v="1230842.667645413"/>
    <n v="1258439.4299231595"/>
    <n v="1282593.1658583113"/>
    <n v="1258937.4228666113"/>
    <n v="1296270.2220862878"/>
    <n v="1345583.6071767947"/>
    <n v="1398494.4490287441"/>
    <n v="1272002.8459482063"/>
    <n v="1328718.0274384907"/>
    <n v="1416597.179820067"/>
    <n v="1468568.4831447147"/>
    <n v="1379616.3116131434"/>
    <n v="1459219.8959005326"/>
    <n v="1496921.2088381583"/>
    <n v="1551731.8453756964"/>
    <n v="1458057.2143120212"/>
    <n v="1537353.5056739198"/>
    <n v="1539933.6328108148"/>
    <n v="1571383.6767482599"/>
  </r>
  <r>
    <s v="X MAPUA"/>
    <x v="33"/>
    <x v="10"/>
    <n v="298196.88494762819"/>
    <n v="313361.07579772291"/>
    <n v="338945.64424615132"/>
    <n v="318408.79429016775"/>
    <n v="348700.6574991924"/>
    <n v="385224.32134108135"/>
    <n v="345538.22901551938"/>
    <n v="326828.58388135099"/>
    <n v="336422.34364955302"/>
    <n v="387860.54904288973"/>
    <n v="402604.2626570118"/>
    <n v="389813.70222545794"/>
    <n v="405269.35789976298"/>
    <n v="427278.79078118602"/>
    <n v="463436.37447871792"/>
    <n v="431323.83195285569"/>
    <n v="434013.52580090537"/>
    <n v="479000.56251547602"/>
    <n v="463394.38928418775"/>
    <n v="476385.23584567476"/>
    <n v="480162.03648390423"/>
    <n v="418486.05741770536"/>
    <n v="508173.48564548459"/>
    <n v="494632.26571142138"/>
    <n v="497435.03833646275"/>
    <n v="487058.63986285822"/>
    <n v="508111.82940358121"/>
    <n v="524438.3803947526"/>
    <n v="515474.04731869989"/>
    <n v="511431.68095910107"/>
    <n v="512949.74822941498"/>
    <n v="529765.5164403331"/>
    <n v="525351.96356135211"/>
    <n v="537736.28721060185"/>
    <n v="552190.29172687477"/>
    <n v="565151.23117832292"/>
    <n v="605371.07827389683"/>
    <n v="540207.71471230476"/>
    <n v="583581.82354129525"/>
    <n v="544584.57684396405"/>
    <n v="561006.78341004672"/>
    <n v="539301.17201368755"/>
    <n v="559854.42447263387"/>
    <n v="580262.57254119497"/>
  </r>
  <r>
    <s v="X MAPUA"/>
    <x v="33"/>
    <x v="11"/>
    <n v="459511.94438120717"/>
    <n v="479660.24359247589"/>
    <n v="499701.34377776436"/>
    <n v="517800.40994194354"/>
    <n v="529182.82536752289"/>
    <n v="542375.75029514858"/>
    <n v="558635.90447418857"/>
    <n v="582861.54646552179"/>
    <n v="580359.21641962801"/>
    <n v="600637.0695684586"/>
    <n v="609922.19655825908"/>
    <n v="643658.19185511686"/>
    <n v="646863.11030534387"/>
    <n v="674659.87550029194"/>
    <n v="681748.50494656013"/>
    <n v="715350.15241901763"/>
    <n v="712288.50702104322"/>
    <n v="729028.56719586242"/>
    <n v="736926.86990683503"/>
    <n v="760432.23389108048"/>
    <n v="747633.15743737679"/>
    <n v="772709.65651013935"/>
    <n v="776157.35355517874"/>
    <n v="814268.34012732597"/>
    <n v="792357.34185562702"/>
    <n v="817821.86472974205"/>
    <n v="842454.90181733726"/>
    <n v="876420.06427698303"/>
    <n v="824585.72913143924"/>
    <n v="861472.11592844001"/>
    <n v="896547.5729227002"/>
    <n v="933594.09523966012"/>
    <n v="905119.63350409747"/>
    <n v="916032.31959862902"/>
    <n v="941439.94488648267"/>
    <n v="983596.55967364321"/>
    <n v="945678.07624509709"/>
    <n v="981391.70157996472"/>
    <n v="1002990.2612187309"/>
    <n v="1044547.3718117212"/>
    <n v="969193.73596258054"/>
    <n v="977272.92823804158"/>
    <n v="997858.06308372237"/>
    <n v="1021036.6485027979"/>
  </r>
  <r>
    <s v="X MAPUA"/>
    <x v="33"/>
    <x v="12"/>
    <n v="235894.37119648786"/>
    <n v="243590.74416405938"/>
    <n v="254914.53233174791"/>
    <n v="274747.2338434385"/>
    <n v="276722.46602648147"/>
    <n v="280047.97560086293"/>
    <n v="289903.66904008511"/>
    <n v="306724.88860899815"/>
    <n v="278313.00292096892"/>
    <n v="300919.5963506602"/>
    <n v="321253.5641003832"/>
    <n v="328148.0912377396"/>
    <n v="304542.15541471203"/>
    <n v="320219.1909073898"/>
    <n v="328929.54915522732"/>
    <n v="347230.41571294935"/>
    <n v="336499.37748401373"/>
    <n v="352894.39347365039"/>
    <n v="360833.83018579829"/>
    <n v="376191.85903901549"/>
    <n v="342088.85333495209"/>
    <n v="366607.85414374375"/>
    <n v="380852.01245158858"/>
    <n v="393442.37813780602"/>
    <n v="361922.43660633895"/>
    <n v="389325.73013349809"/>
    <n v="401487.14677222125"/>
    <n v="414551.40167322918"/>
    <n v="381560.82643401861"/>
    <n v="410291.36331179249"/>
    <n v="423824.91469883395"/>
    <n v="442003.63749893359"/>
    <n v="404259.58996268047"/>
    <n v="431999.95982938382"/>
    <n v="457671.06259836379"/>
    <n v="474883.65531648305"/>
    <n v="435576.5789741269"/>
    <n v="467405.69305355445"/>
    <n v="484154.00515931338"/>
    <n v="501075.21659831563"/>
    <n v="453764.56935780944"/>
    <n v="404157.47299063636"/>
    <n v="438265.54198405979"/>
    <n v="448126.63835925347"/>
  </r>
  <r>
    <s v="X MAPUA"/>
    <x v="33"/>
    <x v="13"/>
    <n v="1472751.5035510757"/>
    <n v="1627016.794271227"/>
    <n v="1818276.0891583425"/>
    <n v="2175241.4715829105"/>
    <n v="1610891.4724254252"/>
    <n v="1743030.4257081437"/>
    <n v="2019215.0264222748"/>
    <n v="2477110.2866639863"/>
    <n v="1843152.6899745248"/>
    <n v="1937301.9859850171"/>
    <n v="2176235.9542748211"/>
    <n v="2549650.0636951225"/>
    <n v="1991630.5438544031"/>
    <n v="2038249.8099411905"/>
    <n v="2176894.4710578853"/>
    <n v="2537370.3183698026"/>
    <n v="2238835.3859974481"/>
    <n v="2436827.406979878"/>
    <n v="2641695.9649799424"/>
    <n v="2724998.8401028882"/>
    <n v="2456960.2794449637"/>
    <n v="2732599.1744060107"/>
    <n v="2843238.6773760589"/>
    <n v="3103150.6396072223"/>
    <n v="2798665.6313270512"/>
    <n v="3029363.7948868275"/>
    <n v="3124027.630875472"/>
    <n v="3257698.1074558515"/>
    <n v="2967573.2928821142"/>
    <n v="3116222.2600376043"/>
    <n v="3225064.6623664056"/>
    <n v="3428749.6588372262"/>
    <n v="3078987.7318463377"/>
    <n v="3353108.6936532604"/>
    <n v="3255764.737205497"/>
    <n v="3543990.2840282954"/>
    <n v="3224817.822335755"/>
    <n v="3419580.2900833194"/>
    <n v="3482811.9286055099"/>
    <n v="3589115.6377451625"/>
    <n v="3265180.8201577375"/>
    <n v="3380425.2234969358"/>
    <n v="3488907.0289453608"/>
    <n v="3556018.9578056489"/>
  </r>
  <r>
    <s v="X MAPUA"/>
    <x v="33"/>
    <x v="14"/>
    <n v="361445.99639213929"/>
    <n v="403163.03114042681"/>
    <n v="453051.2654368474"/>
    <n v="538302.52642464079"/>
    <n v="403610.00600133376"/>
    <n v="435238.95408714825"/>
    <n v="499452.77318867925"/>
    <n v="604451.26105357544"/>
    <n v="459860.0511363633"/>
    <n v="483577.91497130197"/>
    <n v="532728.16302641411"/>
    <n v="653408.73469138995"/>
    <n v="531456.65574538452"/>
    <n v="530677.74386470369"/>
    <n v="586969.76015283843"/>
    <n v="688021.94262944697"/>
    <n v="593851.44134801824"/>
    <n v="593978.84812984662"/>
    <n v="617210.24025648367"/>
    <n v="706141.69261005963"/>
    <n v="636048.08658161166"/>
    <n v="649044.13296961971"/>
    <n v="673192.12253849837"/>
    <n v="734339.30193161592"/>
    <n v="675752.00538848946"/>
    <n v="718222.91737521417"/>
    <n v="736985.49806117278"/>
    <n v="772554.91660268081"/>
    <n v="710272.38334773504"/>
    <n v="758333.62227584852"/>
    <n v="780138.24126036151"/>
    <n v="815989.1780407076"/>
    <n v="730878.07191550662"/>
    <n v="797007.70480942889"/>
    <n v="808706.4601683513"/>
    <n v="856372.14851048181"/>
    <n v="779894.08690950263"/>
    <n v="817317.9945557185"/>
    <n v="878618.95365368715"/>
    <n v="930497.4831707594"/>
    <n v="814272.07983675192"/>
    <n v="836716.12315812311"/>
    <n v="854725.55430263048"/>
    <n v="878779.95527007896"/>
  </r>
  <r>
    <s v="X MAPUA"/>
    <x v="33"/>
    <x v="15"/>
    <n v="257006.95797642614"/>
    <n v="286540.87195256073"/>
    <n v="322271.81355325499"/>
    <n v="384486.25773453159"/>
    <n v="292489.31928649935"/>
    <n v="314907.6053413467"/>
    <n v="360738.68392754876"/>
    <n v="435803.49499211303"/>
    <n v="330510.24325434864"/>
    <n v="347073.2905817409"/>
    <n v="381759.42353986052"/>
    <n v="467554.75751820119"/>
    <n v="379966.78276175441"/>
    <n v="379021.98662219907"/>
    <n v="418913.11474041431"/>
    <n v="490901.12191805942"/>
    <n v="429415.13200164511"/>
    <n v="431546.57322414132"/>
    <n v="449495.5952171142"/>
    <n v="514529.13798792736"/>
    <n v="470002.88266225334"/>
    <n v="471140.08043625322"/>
    <n v="493741.37510171084"/>
    <n v="542667.132956177"/>
    <n v="497757.5795904753"/>
    <n v="532641.14639891463"/>
    <n v="544823.5143126566"/>
    <n v="562210.76453091612"/>
    <n v="518007.00700150483"/>
    <n v="558248.60451480746"/>
    <n v="574563.72495382477"/>
    <n v="597763.7258582979"/>
    <n v="534074.26785803353"/>
    <n v="586361.68634700053"/>
    <n v="608115.62287232769"/>
    <n v="648797.61232708779"/>
    <n v="584334.54160037136"/>
    <n v="614301.64498273085"/>
    <n v="628602.75838379608"/>
    <n v="664963.06023867836"/>
    <n v="616973.54041742603"/>
    <n v="646046.0425141115"/>
    <n v="647305.22446504189"/>
    <n v="677084.56536383834"/>
  </r>
  <r>
    <s v="X MAPUA"/>
    <x v="33"/>
    <x v="16"/>
    <n v="179189.09996380538"/>
    <n v="199910.71078824738"/>
    <n v="224861.14140257286"/>
    <n v="268127.61234011466"/>
    <n v="203710.39404784344"/>
    <n v="219132.66539282352"/>
    <n v="250915.94978577242"/>
    <n v="303147.94746970054"/>
    <n v="230057.63649030039"/>
    <n v="241890.10994669574"/>
    <n v="266568.9280704608"/>
    <n v="327337.97695730475"/>
    <n v="266978.31882879551"/>
    <n v="267080.36815201177"/>
    <n v="295802.81208603532"/>
    <n v="347028.88771887525"/>
    <n v="301697.42045634513"/>
    <n v="302298.85478902434"/>
    <n v="314229.40403879748"/>
    <n v="359300.53195979341"/>
    <n v="324507.68831686821"/>
    <n v="325611.25775639497"/>
    <n v="341656.11962160061"/>
    <n v="375687.34128821379"/>
    <n v="344165.58360574354"/>
    <n v="355533.35276990529"/>
    <n v="365684.58900734421"/>
    <n v="390068.48862447275"/>
    <n v="358959.58669352054"/>
    <n v="374076.70476825326"/>
    <n v="389019.70201569598"/>
    <n v="415179.46529881301"/>
    <n v="377110.45218108653"/>
    <n v="396461.07128191547"/>
    <n v="426082.68845732004"/>
    <n v="450380.28100713057"/>
    <n v="412689.05321804603"/>
    <n v="423756.88765229157"/>
    <n v="439003.98530178639"/>
    <n v="469715.89494312636"/>
    <n v="427862.51117103698"/>
    <n v="411557.7110669128"/>
    <n v="421081.68850819871"/>
    <n v="428597.29204069363"/>
  </r>
  <r>
    <s v="X MAPUA"/>
    <x v="33"/>
    <x v="17"/>
    <n v="25089049.447078653"/>
    <n v="25156892.736021519"/>
    <n v="30144908.735415973"/>
    <n v="30417325.693573494"/>
    <n v="27884002.974558197"/>
    <n v="27080378.317031957"/>
    <n v="27468789.218653556"/>
    <n v="23633552.880215991"/>
    <n v="23547338.597894914"/>
    <n v="26599594.538582686"/>
    <n v="28162232.161168993"/>
    <n v="29581777.296758834"/>
    <n v="27847996.267068468"/>
    <n v="25989309.867736917"/>
    <n v="29527504.604893856"/>
    <n v="33754008.157828704"/>
    <n v="29465420.203539751"/>
    <n v="29780619.225647595"/>
    <n v="31622066.693944279"/>
    <n v="30523127.824307218"/>
    <n v="29991372.828105412"/>
    <n v="33700982.566460237"/>
    <n v="32139029.356805898"/>
    <n v="34480220.111142173"/>
    <n v="29724627.665739216"/>
    <n v="31923278.800381772"/>
    <n v="38709673.681052059"/>
    <n v="41867350.526228003"/>
    <n v="30872689.372653447"/>
    <n v="33905381.214784957"/>
    <n v="40190596.209173016"/>
    <n v="43849623.060986772"/>
    <n v="39108369.435907006"/>
    <n v="41982743.221543655"/>
    <n v="42662690.68457938"/>
    <n v="35958049.243004255"/>
    <n v="31805919.198894639"/>
    <n v="31933384.404184584"/>
    <n v="36217775.564302504"/>
    <n v="34605160.418813027"/>
    <n v="32238036.82647698"/>
    <n v="33231141.728022289"/>
    <n v="35207655.109479293"/>
    <n v="37000737.654864527"/>
  </r>
  <r>
    <s v="NASIONAL (rilis BPS)"/>
    <x v="34"/>
    <x v="0"/>
    <n v="225677100"/>
    <n v="243260599.99999997"/>
    <n v="270493900"/>
    <n v="216688099.99999997"/>
    <n v="235110000"/>
    <n v="255305300"/>
    <n v="280486900"/>
    <n v="222955099.99999997"/>
    <n v="248019400"/>
    <n v="266057800"/>
    <n v="296205700"/>
    <n v="229157800"/>
    <n v="258472700"/>
    <n v="278294100"/>
    <n v="306599600"/>
    <n v="239775400.00000003"/>
    <n v="271803899.99999994"/>
    <n v="291882800"/>
    <n v="317624300"/>
    <n v="247741700"/>
    <n v="281894200"/>
    <n v="310969600"/>
    <n v="326782700"/>
    <n v="251799300.00000003"/>
    <n v="286069200"/>
    <n v="321931500"/>
    <n v="337298699.99999994"/>
    <n v="265656099.99999997"/>
    <n v="306492900"/>
    <n v="332720400"/>
    <n v="346953500.00000006"/>
    <n v="272208900"/>
    <n v="316734300"/>
    <n v="348350499.99999994"/>
    <n v="359518500"/>
    <n v="282649700"/>
    <n v="322418100.00000006"/>
    <n v="366760500"/>
    <n v="370560600.00000006"/>
    <n v="294659900"/>
    <n v="322450699.99999994"/>
    <n v="374813200"/>
    <n v="378573700"/>
    <n v="302293700"/>
  </r>
  <r>
    <s v="NASIONAL (rilis BPS)"/>
    <x v="34"/>
    <x v="1"/>
    <n v="171254700"/>
    <n v="176963400.00000003"/>
    <n v="184706500"/>
    <n v="185204000"/>
    <n v="180027400"/>
    <n v="181780100"/>
    <n v="189873700"/>
    <n v="197275100"/>
    <n v="193122100"/>
    <n v="191766600"/>
    <n v="191051900"/>
    <n v="195621000"/>
    <n v="194748600"/>
    <n v="194571100"/>
    <n v="199013399.99999997"/>
    <n v="202721300"/>
    <n v="192375800.00000003"/>
    <n v="195958700"/>
    <n v="200470000"/>
    <n v="205684999.99999997"/>
    <n v="193496600"/>
    <n v="188914899.99999997"/>
    <n v="191629500"/>
    <n v="193286199.99999997"/>
    <n v="195852000"/>
    <n v="190886600.00000003"/>
    <n v="191954400"/>
    <n v="195900100"/>
    <n v="193307000.00000003"/>
    <n v="194921200"/>
    <n v="195475099.99999997"/>
    <n v="195975099.99999997"/>
    <n v="195347900.00000003"/>
    <n v="200079599.99999997"/>
    <n v="200700300"/>
    <n v="200377200"/>
    <n v="199889400"/>
    <n v="198665200"/>
    <n v="205388300.00000003"/>
    <n v="202263300"/>
    <n v="200784400.00000003"/>
    <n v="193261500"/>
    <n v="196594900"/>
    <n v="199834400.00000003"/>
  </r>
  <r>
    <s v="NASIONAL (rilis BPS)"/>
    <x v="34"/>
    <x v="2"/>
    <n v="371813300.00000006"/>
    <n v="376831900"/>
    <n v="381827000"/>
    <n v="382288600"/>
    <n v="388876500.00000006"/>
    <n v="400406500"/>
    <n v="409101900.00000006"/>
    <n v="409067100.00000006"/>
    <n v="411748400"/>
    <n v="421984500"/>
    <n v="430505899.99999988"/>
    <n v="433548400"/>
    <n v="430780099.99999994"/>
    <n v="443932400.00000006"/>
    <n v="445628500"/>
    <n v="451620900.00000006"/>
    <n v="449951500"/>
    <n v="465493400"/>
    <n v="468015500"/>
    <n v="470796300"/>
    <n v="468270500"/>
    <n v="485053000.00000006"/>
    <n v="489547900"/>
    <n v="491661799.99999988"/>
    <n v="490162700.00000006"/>
    <n v="507478300.00000006"/>
    <n v="511443899.99999988"/>
    <n v="507792000"/>
    <n v="511134300.00000006"/>
    <n v="525246699.99999994"/>
    <n v="536388600"/>
    <n v="530696500"/>
    <n v="534688399.99999988"/>
    <n v="545680900.00000012"/>
    <n v="559760600"/>
    <n v="553238500"/>
    <n v="555287999.99999988"/>
    <n v="564913000"/>
    <n v="582944500.00000012"/>
    <n v="573522299.99999988"/>
    <n v="566752000"/>
    <n v="529988799.99999994"/>
    <n v="557651400"/>
    <n v="555528100"/>
  </r>
  <r>
    <s v="NASIONAL (rilis BPS)"/>
    <x v="34"/>
    <x v="3"/>
    <n v="17346900"/>
    <n v="18265600"/>
    <n v="18261900"/>
    <n v="18674700"/>
    <n v="18489000"/>
    <n v="19033500"/>
    <n v="19225000"/>
    <n v="19930600"/>
    <n v="19700000"/>
    <n v="21126200"/>
    <n v="21557399.999999996"/>
    <n v="22009400"/>
    <n v="21622700"/>
    <n v="22118700"/>
    <n v="22080600.000000004"/>
    <n v="22983100"/>
    <n v="22334300"/>
    <n v="23544300"/>
    <n v="23390400"/>
    <n v="24778200"/>
    <n v="22721000"/>
    <n v="23728100.000000004"/>
    <n v="23525900"/>
    <n v="24919800"/>
    <n v="24425399.999999996"/>
    <n v="25208100.000000004"/>
    <n v="24673300"/>
    <n v="25703100"/>
    <n v="24816600"/>
    <n v="24570500"/>
    <n v="25878300.000000004"/>
    <n v="26285900"/>
    <n v="25637100.000000004"/>
    <n v="26429000"/>
    <n v="27321300"/>
    <n v="27721200"/>
    <n v="26694200"/>
    <n v="27011500"/>
    <n v="28344600.000000004"/>
    <n v="29386400"/>
    <n v="27722200"/>
    <n v="25535399.999999996"/>
    <n v="27654000"/>
    <n v="27914800"/>
  </r>
  <r>
    <s v="NASIONAL (rilis BPS)"/>
    <x v="34"/>
    <x v="4"/>
    <n v="1400399.9999999998"/>
    <n v="1450600.0000000002"/>
    <n v="1478899.9999999998"/>
    <n v="1518600"/>
    <n v="1517600.0000000002"/>
    <n v="1520000"/>
    <n v="1531300"/>
    <n v="1556200"/>
    <n v="1567399.9999999998"/>
    <n v="1577899.9999999998"/>
    <n v="1586800"/>
    <n v="1597700"/>
    <n v="1617500"/>
    <n v="1623400"/>
    <n v="1639900"/>
    <n v="1659100"/>
    <n v="1689600"/>
    <n v="1707200"/>
    <n v="1726700"/>
    <n v="1759000"/>
    <n v="1775199.9999999998"/>
    <n v="1832200"/>
    <n v="1872200"/>
    <n v="1889400"/>
    <n v="1870900"/>
    <n v="1907700"/>
    <n v="1916400"/>
    <n v="1939600"/>
    <n v="1952900"/>
    <n v="1977500"/>
    <n v="2008500"/>
    <n v="2046400"/>
    <n v="2025100"/>
    <n v="2063000"/>
    <n v="2132900"/>
    <n v="2208400"/>
    <n v="2206300"/>
    <n v="2235000"/>
    <n v="2236400"/>
    <n v="2327200"/>
    <n v="2302900"/>
    <n v="2334200"/>
    <n v="2369200"/>
    <n v="2443000"/>
  </r>
  <r>
    <s v="NASIONAL (rilis BPS)"/>
    <x v="34"/>
    <x v="5"/>
    <n v="149919000"/>
    <n v="153138900"/>
    <n v="159863400"/>
    <n v="163984100"/>
    <n v="162272100"/>
    <n v="169063900"/>
    <n v="172845300"/>
    <n v="179240600"/>
    <n v="172524400"/>
    <n v="178851000"/>
    <n v="184628400"/>
    <n v="192222600"/>
    <n v="181865300"/>
    <n v="190136100"/>
    <n v="196549100"/>
    <n v="204169100"/>
    <n v="194998300"/>
    <n v="202412300"/>
    <n v="209376300"/>
    <n v="219828700"/>
    <n v="206755000"/>
    <n v="213247100"/>
    <n v="223649500"/>
    <n v="235512300"/>
    <n v="220732500"/>
    <n v="224160200"/>
    <n v="234726300"/>
    <n v="245421300"/>
    <n v="233893300"/>
    <n v="239742000"/>
    <n v="251107500"/>
    <n v="263182099.99999997"/>
    <n v="251087900"/>
    <n v="253483100"/>
    <n v="265639900.00000003"/>
    <n v="277871900"/>
    <n v="265916200"/>
    <n v="267906200"/>
    <n v="280645200"/>
    <n v="293957400"/>
    <n v="273624600"/>
    <n v="253459000"/>
    <n v="267958400.00000003"/>
    <n v="277292800"/>
  </r>
  <r>
    <s v="NASIONAL (rilis BPS)"/>
    <x v="34"/>
    <x v="6"/>
    <n v="222691800"/>
    <n v="230324800"/>
    <n v="235277900"/>
    <n v="235629300"/>
    <n v="238434500"/>
    <n v="256239599.99999997"/>
    <n v="263384400.00000003"/>
    <n v="255141100"/>
    <n v="256214700"/>
    <n v="270227000"/>
    <n v="275207100.00000006"/>
    <n v="266262700"/>
    <n v="264095300"/>
    <n v="283478600"/>
    <n v="288923600"/>
    <n v="282774600"/>
    <n v="280190400"/>
    <n v="297883800"/>
    <n v="303900600"/>
    <n v="295322700"/>
    <n v="290775400"/>
    <n v="302556000"/>
    <n v="308304900"/>
    <n v="305528200"/>
    <n v="303316400"/>
    <n v="315531700"/>
    <n v="319587200"/>
    <n v="317325500"/>
    <n v="317298600"/>
    <n v="326462600.00000006"/>
    <n v="336254500"/>
    <n v="331730800"/>
    <n v="333097900"/>
    <n v="343478300"/>
    <n v="353947000"/>
    <n v="346355500"/>
    <n v="350441300"/>
    <n v="359309899.99999994"/>
    <n v="369536500"/>
    <n v="360975300.00000006"/>
    <n v="355938300"/>
    <n v="332044000"/>
    <n v="350880399.99999994"/>
    <n v="347832700"/>
  </r>
  <r>
    <s v="NASIONAL (rilis BPS)"/>
    <x v="34"/>
    <x v="7"/>
    <n v="58429499.999999993"/>
    <n v="60139899.999999993"/>
    <n v="62509200"/>
    <n v="64296800.000000007"/>
    <n v="63923400"/>
    <n v="65630700"/>
    <n v="67705400"/>
    <n v="68514500"/>
    <n v="68510500"/>
    <n v="69785100"/>
    <n v="72747600"/>
    <n v="73619400"/>
    <n v="73258800"/>
    <n v="75348300"/>
    <n v="77344600"/>
    <n v="78554499.999999985"/>
    <n v="78378800"/>
    <n v="81046000"/>
    <n v="83296799.999999985"/>
    <n v="84211400"/>
    <n v="83287400"/>
    <n v="85932599.999999985"/>
    <n v="89096299.999999985"/>
    <n v="90539600"/>
    <n v="89466199.999999985"/>
    <n v="91533700.000000015"/>
    <n v="96387400"/>
    <n v="97456100"/>
    <n v="96679499.999999985"/>
    <n v="99593099.999999985"/>
    <n v="104949300"/>
    <n v="105457500"/>
    <n v="104874200"/>
    <n v="108271599.99999999"/>
    <n v="110957800"/>
    <n v="111232900"/>
    <n v="110570900.00000001"/>
    <n v="114612600"/>
    <n v="118341300.00000001"/>
    <n v="119632700"/>
    <n v="112012700.00000001"/>
    <n v="79314700"/>
    <n v="98571799.999999985"/>
    <n v="103582700.00000001"/>
  </r>
  <r>
    <s v="NASIONAL (rilis BPS)"/>
    <x v="34"/>
    <x v="8"/>
    <n v="48274000"/>
    <n v="49650000"/>
    <n v="50878900"/>
    <n v="51478900"/>
    <n v="52077100"/>
    <n v="53120200.000000007"/>
    <n v="54002400"/>
    <n v="54822300"/>
    <n v="55663600"/>
    <n v="56468300"/>
    <n v="57313100"/>
    <n v="58787600.000000007"/>
    <n v="59543300"/>
    <n v="60419600"/>
    <n v="61293100"/>
    <n v="62492300"/>
    <n v="63376100"/>
    <n v="64259000"/>
    <n v="64833200.000000007"/>
    <n v="65347200"/>
    <n v="65474200"/>
    <n v="66640100.000000007"/>
    <n v="67715100"/>
    <n v="69093000"/>
    <n v="69224800"/>
    <n v="70075600"/>
    <n v="71099200"/>
    <n v="72423800"/>
    <n v="72934100"/>
    <n v="74015700"/>
    <n v="75036900"/>
    <n v="76143000"/>
    <n v="76726800"/>
    <n v="78173200"/>
    <n v="79484700"/>
    <n v="80683900.000000015"/>
    <n v="81225900"/>
    <n v="82494000"/>
    <n v="83768800"/>
    <n v="85818100"/>
    <n v="82803300"/>
    <n v="64369299.999999993"/>
    <n v="73875000"/>
    <n v="78200400"/>
  </r>
  <r>
    <s v="NASIONAL (rilis BPS)"/>
    <x v="34"/>
    <x v="9"/>
    <n v="60051800"/>
    <n v="62762500"/>
    <n v="65804800"/>
    <n v="67429000"/>
    <n v="67953800"/>
    <n v="68678700"/>
    <n v="71173000"/>
    <n v="73888300"/>
    <n v="76289700"/>
    <n v="77211500"/>
    <n v="80289599.999999985"/>
    <n v="82487900"/>
    <n v="84389900.000000015"/>
    <n v="86017700"/>
    <n v="88422800"/>
    <n v="90319700"/>
    <n v="92736900"/>
    <n v="95237100"/>
    <n v="97044800"/>
    <n v="99456800"/>
    <n v="101692000"/>
    <n v="104050900.00000001"/>
    <n v="107379900.00000001"/>
    <n v="108647000"/>
    <n v="109405300"/>
    <n v="113736000"/>
    <n v="116971200"/>
    <n v="119095600"/>
    <n v="120874500"/>
    <n v="126316200"/>
    <n v="127285800"/>
    <n v="128944200"/>
    <n v="130255100"/>
    <n v="132776299.99999999"/>
    <n v="137648200"/>
    <n v="138083100"/>
    <n v="142059500"/>
    <n v="145517600"/>
    <n v="150370000"/>
    <n v="151589000"/>
    <n v="156010900"/>
    <n v="161304200"/>
    <n v="166482500"/>
    <n v="168133300"/>
  </r>
  <r>
    <s v="NASIONAL (rilis BPS)"/>
    <x v="34"/>
    <x v="10"/>
    <n v="59084300"/>
    <n v="60051300"/>
    <n v="60013600"/>
    <n v="60579200.000000007"/>
    <n v="64171100"/>
    <n v="65748700"/>
    <n v="63884400"/>
    <n v="62638800"/>
    <n v="66511800"/>
    <n v="69235700"/>
    <n v="72333599.999999985"/>
    <n v="72814999.999999985"/>
    <n v="74870700"/>
    <n v="76382299.999999985"/>
    <n v="78716200.000000015"/>
    <n v="75545900"/>
    <n v="77567500"/>
    <n v="80552600"/>
    <n v="80214800"/>
    <n v="81490599.999999985"/>
    <n v="84202200.000000015"/>
    <n v="82657300"/>
    <n v="88511600"/>
    <n v="91897900.000000015"/>
    <n v="92054700"/>
    <n v="93913099.999999985"/>
    <n v="96546799.999999985"/>
    <n v="95764800"/>
    <n v="97586000"/>
    <n v="99480299.999999985"/>
    <n v="102471599.99999999"/>
    <n v="99433500"/>
    <n v="101777599.99999999"/>
    <n v="102554900"/>
    <n v="105658200"/>
    <n v="105629900.00000001"/>
    <n v="109137300"/>
    <n v="107167900"/>
    <n v="112168600.00000001"/>
    <n v="114619299.99999999"/>
    <n v="120735499.99999999"/>
    <n v="108302200"/>
    <n v="111106499.99999999"/>
    <n v="117337799.99999999"/>
  </r>
  <r>
    <s v="NASIONAL (rilis BPS)"/>
    <x v="34"/>
    <x v="11"/>
    <n v="47326900"/>
    <n v="48549100"/>
    <n v="50421800"/>
    <n v="51915700"/>
    <n v="52401600"/>
    <n v="52970900"/>
    <n v="53717000"/>
    <n v="54351900"/>
    <n v="55124800"/>
    <n v="56343500"/>
    <n v="58280600"/>
    <n v="59505300"/>
    <n v="60037500"/>
    <n v="60660000"/>
    <n v="61456200"/>
    <n v="62083800"/>
    <n v="62837400"/>
    <n v="63653400"/>
    <n v="64574300"/>
    <n v="65375100"/>
    <n v="65691300"/>
    <n v="66397700"/>
    <n v="67199700"/>
    <n v="67690900"/>
    <n v="69142300"/>
    <n v="69813900"/>
    <n v="70126800"/>
    <n v="70417500"/>
    <n v="71653600"/>
    <n v="72387200"/>
    <n v="72598200"/>
    <n v="72929500"/>
    <n v="73861400"/>
    <n v="74527000"/>
    <n v="75296300"/>
    <n v="75963500"/>
    <n v="77859500"/>
    <n v="78797900"/>
    <n v="79810600"/>
    <n v="80433100"/>
    <n v="80826100"/>
    <n v="80617800"/>
    <n v="81378000"/>
    <n v="81437500"/>
  </r>
  <r>
    <s v="NASIONAL (rilis BPS)"/>
    <x v="34"/>
    <x v="12"/>
    <n v="23736800"/>
    <n v="24337600"/>
    <n v="25157200"/>
    <n v="25853800"/>
    <n v="26167400"/>
    <n v="26668000"/>
    <n v="27400500"/>
    <n v="28003400"/>
    <n v="28257200"/>
    <n v="28820400"/>
    <n v="29441100"/>
    <n v="29774600"/>
    <n v="30461700"/>
    <n v="31002500"/>
    <n v="31869800"/>
    <n v="32156700"/>
    <n v="33589800"/>
    <n v="34098200"/>
    <n v="34834900"/>
    <n v="35272400"/>
    <n v="36061500"/>
    <n v="36703200"/>
    <n v="37491400"/>
    <n v="38139400"/>
    <n v="38997400"/>
    <n v="39480400"/>
    <n v="40097800"/>
    <n v="40746100"/>
    <n v="41662400"/>
    <n v="42733400"/>
    <n v="43853200"/>
    <n v="44514800"/>
    <n v="45012800"/>
    <n v="46530700"/>
    <n v="47654300"/>
    <n v="48493300"/>
    <n v="49676800"/>
    <n v="51156000"/>
    <n v="52525000"/>
    <n v="53578400"/>
    <n v="52355600"/>
    <n v="44969300"/>
    <n v="48528800"/>
    <n v="49817400"/>
  </r>
  <r>
    <s v="NASIONAL (rilis BPS)"/>
    <x v="34"/>
    <x v="13"/>
    <n v="58394500"/>
    <n v="67522900"/>
    <n v="65146900"/>
    <n v="68581800"/>
    <n v="66376700"/>
    <n v="68294400"/>
    <n v="70591000"/>
    <n v="71074700"/>
    <n v="67948800"/>
    <n v="73484000"/>
    <n v="69173500"/>
    <n v="71629000"/>
    <n v="69167100"/>
    <n v="72152300"/>
    <n v="73756000"/>
    <n v="74373500"/>
    <n v="71005700"/>
    <n v="70355100"/>
    <n v="75509700"/>
    <n v="79459200"/>
    <n v="74367300"/>
    <n v="74778700"/>
    <n v="76467600"/>
    <n v="84441000"/>
    <n v="77800700"/>
    <n v="78100800"/>
    <n v="79388100"/>
    <n v="84675400"/>
    <n v="77975100"/>
    <n v="78077200"/>
    <n v="79922800"/>
    <n v="90539200"/>
    <n v="82432200"/>
    <n v="83667100"/>
    <n v="86214300"/>
    <n v="96964000"/>
    <n v="87706300"/>
    <n v="91076100"/>
    <n v="87806600"/>
    <n v="98944800"/>
    <n v="90467900"/>
    <n v="88152100"/>
    <n v="89408800"/>
    <n v="97412100"/>
  </r>
  <r>
    <s v="NASIONAL (rilis BPS)"/>
    <x v="34"/>
    <x v="14"/>
    <n v="43368300"/>
    <n v="50217700"/>
    <n v="52991200"/>
    <n v="54982300"/>
    <n v="49549700"/>
    <n v="52418399.999999993"/>
    <n v="55172700"/>
    <n v="57888300"/>
    <n v="53566800"/>
    <n v="58048000"/>
    <n v="57287500"/>
    <n v="63802000"/>
    <n v="59538600.000000007"/>
    <n v="59650600"/>
    <n v="61717200"/>
    <n v="69109800"/>
    <n v="62229700"/>
    <n v="62274400"/>
    <n v="65557800"/>
    <n v="73623100"/>
    <n v="65283000"/>
    <n v="69501000"/>
    <n v="70756900"/>
    <n v="77479200.000000015"/>
    <n v="68765700"/>
    <n v="73080000"/>
    <n v="72139200"/>
    <n v="79902700"/>
    <n v="71583900"/>
    <n v="73778100"/>
    <n v="74806400"/>
    <n v="84642400"/>
    <n v="75036100"/>
    <n v="77491300"/>
    <n v="79752300"/>
    <n v="88854100"/>
    <n v="79275400"/>
    <n v="82392600"/>
    <n v="85996100"/>
    <n v="93691000"/>
    <n v="83926800"/>
    <n v="83372600"/>
    <n v="88066400"/>
    <n v="94964000"/>
  </r>
  <r>
    <s v="NASIONAL (rilis BPS)"/>
    <x v="34"/>
    <x v="15"/>
    <n v="15359800"/>
    <n v="16486500"/>
    <n v="17205500"/>
    <n v="17392900"/>
    <n v="17198500"/>
    <n v="17822600"/>
    <n v="18481000"/>
    <n v="19090000"/>
    <n v="18641500"/>
    <n v="19281199.999999996"/>
    <n v="19493600"/>
    <n v="20963800"/>
    <n v="19954200"/>
    <n v="20322700"/>
    <n v="21140500"/>
    <n v="23204000"/>
    <n v="21478400"/>
    <n v="22099600"/>
    <n v="23176000"/>
    <n v="24603100"/>
    <n v="23314000"/>
    <n v="23938800.000000004"/>
    <n v="24220700"/>
    <n v="25992300.000000004"/>
    <n v="24864000"/>
    <n v="25184600"/>
    <n v="25344900"/>
    <n v="27096700"/>
    <n v="26629800"/>
    <n v="26790300"/>
    <n v="27261700"/>
    <n v="28815700"/>
    <n v="28240300"/>
    <n v="28685400"/>
    <n v="29323900"/>
    <n v="31072600"/>
    <n v="30685500"/>
    <n v="31308900"/>
    <n v="32020800"/>
    <n v="33506900"/>
    <n v="33873500"/>
    <n v="32471700"/>
    <n v="36915400"/>
    <n v="39049100"/>
  </r>
  <r>
    <s v="NASIONAL (rilis BPS)"/>
    <x v="34"/>
    <x v="16"/>
    <n v="24446100"/>
    <n v="24935700"/>
    <n v="25425800"/>
    <n v="26253400"/>
    <n v="26623700"/>
    <n v="27083700"/>
    <n v="27572800"/>
    <n v="28092200"/>
    <n v="28432300"/>
    <n v="28697200"/>
    <n v="29117000"/>
    <n v="29428900"/>
    <n v="30028200"/>
    <n v="30300100"/>
    <n v="30913700"/>
    <n v="31841100.000000004"/>
    <n v="32541400"/>
    <n v="33167400"/>
    <n v="33850700"/>
    <n v="34510600"/>
    <n v="35139800"/>
    <n v="35842700.000000007"/>
    <n v="36597200"/>
    <n v="37324500"/>
    <n v="37994800"/>
    <n v="38741800"/>
    <n v="39495500"/>
    <n v="40275400"/>
    <n v="41022300"/>
    <n v="42069500"/>
    <n v="43204200"/>
    <n v="43878800"/>
    <n v="44470000"/>
    <n v="45935200"/>
    <n v="47156000"/>
    <n v="47844400"/>
    <n v="48912100"/>
    <n v="50870500"/>
    <n v="52215700"/>
    <n v="53013100"/>
    <n v="52379100"/>
    <n v="44460900"/>
    <n v="49319800"/>
    <n v="50448900"/>
  </r>
  <r>
    <s v="NASIONAL (rilis BPS)"/>
    <x v="34"/>
    <x v="17"/>
    <n v="1642356300.0000005"/>
    <n v="1709132000"/>
    <n v="1775109900"/>
    <n v="1737534899.9999998"/>
    <n v="1748731200.0000002"/>
    <n v="1816268199.9999995"/>
    <n v="1881849699.9999998"/>
    <n v="1840786200"/>
    <n v="1855580200.0000005"/>
    <n v="1929018700"/>
    <n v="1993632300.0000005"/>
    <n v="1948852200"/>
    <n v="1958395500"/>
    <n v="2036816600.0000002"/>
    <n v="2103598100"/>
    <n v="2057687600"/>
    <n v="2058584899.9999995"/>
    <n v="2137385600"/>
    <n v="2207343599.9999995"/>
    <n v="2161552500"/>
    <n v="2158039999.9999995"/>
    <n v="2238704400"/>
    <n v="2312843500.0000005"/>
    <n v="2272929199.999999"/>
    <n v="2264721000"/>
    <n v="2355445000"/>
    <n v="2429260599.9999995"/>
    <n v="2385186800.000001"/>
    <n v="2378146400"/>
    <n v="2473512900.0000005"/>
    <n v="2552296900.0000005"/>
    <n v="2508971900"/>
    <n v="2498697500"/>
    <n v="2603852600.0000005"/>
    <n v="2684332199.999999"/>
    <n v="2638969599.9999995"/>
    <n v="2625125699.999999"/>
    <n v="2735403100"/>
    <n v="2818721500.0000005"/>
    <n v="2769787499.9999995"/>
    <n v="2703149000"/>
    <n v="2589818100"/>
    <n v="2720478499.999999"/>
    <n v="2708997099.999999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31">
  <r>
    <x v="0"/>
    <x v="0"/>
    <s v="Tanaman Pangan, Perkebunan, dan Peternakan / Food Crops, Plantation, and Livestock"/>
    <m/>
    <m/>
    <n v="108.4"/>
    <n v="8860.5"/>
    <n v="0"/>
    <n v="8061.9"/>
    <n v="0"/>
    <n v="890.4"/>
    <n v="27246.7"/>
    <n v="1546.7"/>
    <n v="31017"/>
    <n v="2391.3000000000002"/>
    <n v="2457.4"/>
  </r>
  <r>
    <x v="0"/>
    <x v="0"/>
    <s v="Kehutanan / Forestry"/>
    <m/>
    <m/>
    <n v="108"/>
    <n v="65.900000000000006"/>
    <n v="136.6"/>
    <n v="1112.8"/>
    <n v="389.4"/>
    <n v="29.4"/>
    <n v="25.9"/>
    <n v="602.1"/>
    <n v="310.3"/>
    <n v="0"/>
    <n v="774"/>
  </r>
  <r>
    <x v="0"/>
    <x v="0"/>
    <s v="Perikanan / Fishery"/>
    <m/>
    <m/>
    <m/>
    <n v="15.1"/>
    <n v="11.7"/>
    <n v="5.5"/>
    <n v="20.6"/>
    <m/>
    <m/>
    <m/>
    <m/>
    <m/>
    <n v="14.3"/>
  </r>
  <r>
    <x v="0"/>
    <x v="0"/>
    <s v="Pertambangan / Mining"/>
    <m/>
    <m/>
    <n v="3300"/>
    <n v="12047.5"/>
    <n v="65820.3"/>
    <n v="77060.399999999994"/>
    <n v="5881"/>
    <n v="482.7"/>
    <n v="7488.3"/>
    <n v="1594.5"/>
    <n v="2063.9"/>
    <n v="1224.0999999999999"/>
    <n v="599.70000000000005"/>
  </r>
  <r>
    <x v="0"/>
    <x v="0"/>
    <s v="Industri Makanan / Food Industry"/>
    <m/>
    <m/>
    <n v="154.4"/>
    <n v="111.8"/>
    <m/>
    <n v="1789.1"/>
    <n v="8156.7"/>
    <n v="14.3"/>
    <n v="24.4"/>
    <n v="250.3"/>
    <n v="989.5"/>
    <n v="1054.9000000000001"/>
    <n v="412.2"/>
  </r>
  <r>
    <x v="0"/>
    <x v="0"/>
    <s v="Industri Kayu / Wood Industry"/>
    <m/>
    <m/>
    <m/>
    <m/>
    <m/>
    <m/>
    <m/>
    <m/>
    <m/>
    <m/>
    <n v="0"/>
    <n v="0"/>
    <m/>
  </r>
  <r>
    <x v="0"/>
    <x v="0"/>
    <s v="Industri Kimia Dan Farmasi / Chemical and Pharmaceutical Industry"/>
    <m/>
    <m/>
    <m/>
    <m/>
    <n v="0"/>
    <m/>
    <n v="9000"/>
    <n v="1419"/>
    <n v="0"/>
    <n v="25.7"/>
    <n v="0"/>
    <n v="4.3"/>
    <n v="318.5"/>
  </r>
  <r>
    <x v="0"/>
    <x v="0"/>
    <s v="Industri Karet dan Plastik / Rubber and Plastic Industry"/>
    <m/>
    <m/>
    <n v="805.3"/>
    <n v="0"/>
    <m/>
    <m/>
    <m/>
    <m/>
    <m/>
    <m/>
    <m/>
    <m/>
    <m/>
  </r>
  <r>
    <x v="0"/>
    <x v="0"/>
    <s v="Industri Mineral Non Logam / Non Metallic Mineral Industry"/>
    <m/>
    <m/>
    <m/>
    <n v="37.5"/>
    <n v="3318.5"/>
    <n v="2773"/>
    <n v="4.9000000000000004"/>
    <n v="248"/>
    <n v="65.599999999999994"/>
    <m/>
    <m/>
    <m/>
    <m/>
  </r>
  <r>
    <x v="0"/>
    <x v="0"/>
    <s v="Industri Logam Dasar, Barang Logam, Bukan Mesin dan Peralatannya / Metal Industry not Machinery &amp; Electronic Industry"/>
    <m/>
    <m/>
    <m/>
    <n v="84.1"/>
    <m/>
    <m/>
    <m/>
    <m/>
    <m/>
    <m/>
    <m/>
    <m/>
    <m/>
  </r>
  <r>
    <x v="0"/>
    <x v="0"/>
    <s v="Industri  Mesin, Elektronik, Instrumen Kedokteran, Peralatan Listrik, Presisi, Optik dan Jam / Medical Preci. &amp; Optical Instru, Watches &amp; Clock, Machinary, and Electronic Industry"/>
    <m/>
    <m/>
    <m/>
    <m/>
    <m/>
    <n v="24.7"/>
    <m/>
    <n v="800"/>
    <m/>
    <m/>
    <m/>
    <m/>
    <m/>
  </r>
  <r>
    <x v="0"/>
    <x v="0"/>
    <s v="Industri Lainnya / Other Industry"/>
    <m/>
    <m/>
    <m/>
    <m/>
    <n v="7.2"/>
    <n v="1.4"/>
    <n v="1.8"/>
    <m/>
    <n v="0"/>
    <m/>
    <m/>
    <m/>
    <n v="0"/>
  </r>
  <r>
    <x v="0"/>
    <x v="0"/>
    <s v="Listrik, Gas dan Air / Electricity, Gas &amp; Water Supply"/>
    <m/>
    <m/>
    <m/>
    <n v="1133.3"/>
    <n v="100155.9"/>
    <n v="716.1"/>
    <n v="5396.8"/>
    <n v="13911.9"/>
    <n v="79244.899999999994"/>
    <n v="8727.9"/>
    <n v="25274.7"/>
    <n v="31463"/>
    <n v="46475"/>
  </r>
  <r>
    <x v="0"/>
    <x v="0"/>
    <s v="Konstruksi / Construction"/>
    <m/>
    <m/>
    <m/>
    <m/>
    <m/>
    <n v="430.1"/>
    <n v="95.2"/>
    <n v="418.4"/>
    <n v="215.8"/>
    <n v="298.60000000000002"/>
    <m/>
    <m/>
    <m/>
  </r>
  <r>
    <x v="0"/>
    <x v="0"/>
    <s v="Perdagangan dan Reparasi / Trade &amp; Repair"/>
    <m/>
    <n v="395"/>
    <n v="0"/>
    <m/>
    <n v="2814.1"/>
    <n v="1513.5"/>
    <n v="1121.2"/>
    <n v="1452.2"/>
    <n v="662.6"/>
    <n v="34.6"/>
    <n v="307.39999999999998"/>
    <n v="0"/>
    <n v="19.899999999999999"/>
  </r>
  <r>
    <x v="0"/>
    <x v="0"/>
    <s v="Hotel dan Restoran / Hotel &amp; Restaurant"/>
    <m/>
    <m/>
    <m/>
    <m/>
    <m/>
    <n v="413.9"/>
    <n v="145"/>
    <n v="955"/>
    <n v="219.1"/>
    <n v="1356.3"/>
    <n v="361.6"/>
    <n v="70629.3"/>
    <n v="11.9"/>
  </r>
  <r>
    <x v="0"/>
    <x v="0"/>
    <s v="Transportasi, Gudang dan Telekomunikasi / Transport, Storage &amp; Communication"/>
    <m/>
    <m/>
    <m/>
    <m/>
    <m/>
    <m/>
    <n v="155.19999999999999"/>
    <n v="0"/>
    <n v="0"/>
    <n v="6418.7"/>
    <n v="10192.1"/>
    <n v="29603.1"/>
    <n v="0"/>
  </r>
  <r>
    <x v="0"/>
    <x v="0"/>
    <s v="Jasa Lainnya / Other Services"/>
    <m/>
    <m/>
    <n v="89.6"/>
    <n v="99.8"/>
    <n v="8.5"/>
    <n v="264.7"/>
    <n v="764.7"/>
    <n v="567.79999999999995"/>
    <n v="19311.7"/>
    <n v="2390.3000000000002"/>
    <n v="693.6"/>
    <n v="1114.5999999999999"/>
    <n v="50.6"/>
  </r>
  <r>
    <x v="0"/>
    <x v="1"/>
    <s v="Tanaman Pangan, Perkebunan, dan Peternakan / Food Crops, Plantation, and Livestock"/>
    <n v="1538.9"/>
    <m/>
    <n v="16368.6"/>
    <n v="35212.800000000003"/>
    <n v="53688.5"/>
    <n v="83547.3"/>
    <n v="36204.1"/>
    <n v="5568.6"/>
    <n v="133085.20000000001"/>
    <n v="28040.9"/>
    <n v="198728.4"/>
    <n v="23858.3"/>
    <n v="19103.3"/>
  </r>
  <r>
    <x v="0"/>
    <x v="1"/>
    <s v="Perikanan / Fishery"/>
    <m/>
    <m/>
    <m/>
    <m/>
    <m/>
    <m/>
    <m/>
    <n v="0"/>
    <n v="0"/>
    <n v="0"/>
    <n v="0"/>
    <n v="80.5"/>
    <n v="31.9"/>
  </r>
  <r>
    <x v="0"/>
    <x v="1"/>
    <s v="Pertambangan / Mining"/>
    <m/>
    <m/>
    <n v="63086.5"/>
    <n v="330537.3"/>
    <n v="319143.5"/>
    <n v="316391.90000000002"/>
    <n v="162483.29999999999"/>
    <n v="107226.2"/>
    <n v="158957.70000000001"/>
    <n v="315311.5"/>
    <n v="276543"/>
    <n v="39165.699999999997"/>
    <n v="48071.9"/>
  </r>
  <r>
    <x v="0"/>
    <x v="1"/>
    <s v="Industri Makanan / Food Industry"/>
    <n v="18445.099999999999"/>
    <n v="14743.5"/>
    <n v="43087.8"/>
    <n v="17360.099999999999"/>
    <n v="71805.399999999994"/>
    <n v="117129.2"/>
    <n v="81348.399999999994"/>
    <n v="145087.20000000001"/>
    <n v="84207.8"/>
    <n v="117876.9"/>
    <n v="72196"/>
    <n v="65334.400000000001"/>
    <n v="97577.8"/>
  </r>
  <r>
    <x v="0"/>
    <x v="1"/>
    <s v="Industri Tekstil / Textile Industry"/>
    <m/>
    <m/>
    <m/>
    <m/>
    <m/>
    <m/>
    <m/>
    <m/>
    <n v="925.9"/>
    <n v="0"/>
    <n v="1059.8"/>
    <m/>
    <n v="3709.1"/>
  </r>
  <r>
    <x v="0"/>
    <x v="1"/>
    <s v="Industri Barang dari Kulit dan Alas Kaki / Leather Goods &amp; Footwear Industry"/>
    <m/>
    <n v="159.1"/>
    <n v="0.5"/>
    <n v="0"/>
    <m/>
    <m/>
    <m/>
    <m/>
    <m/>
    <m/>
    <m/>
    <m/>
    <m/>
  </r>
  <r>
    <x v="0"/>
    <x v="1"/>
    <s v="Industri Kayu / Wood Industry"/>
    <n v="625"/>
    <m/>
    <n v="1100"/>
    <m/>
    <n v="0"/>
    <n v="1400"/>
    <n v="1081.3"/>
    <n v="26741.599999999999"/>
    <n v="481.5"/>
    <n v="2041.9"/>
    <n v="7.8"/>
    <n v="98.2"/>
    <n v="1000.2"/>
  </r>
  <r>
    <x v="0"/>
    <x v="1"/>
    <s v="Industri Kertas dan Percetakan / Paper and Printing Industry"/>
    <m/>
    <n v="36370.400000000001"/>
    <n v="0"/>
    <n v="8577.9"/>
    <n v="0"/>
    <n v="0"/>
    <n v="446.4"/>
    <n v="124.6"/>
    <n v="267"/>
    <n v="774"/>
    <n v="0"/>
    <n v="0"/>
    <n v="10579.3"/>
  </r>
  <r>
    <x v="0"/>
    <x v="1"/>
    <s v="Industri Kimia Dan Farmasi / Chemical and Pharmaceutical Industry"/>
    <n v="612.1"/>
    <n v="3611.1"/>
    <n v="836"/>
    <n v="13921.8"/>
    <n v="99140.6"/>
    <n v="165397.4"/>
    <n v="156281.29999999999"/>
    <n v="434155.4"/>
    <n v="245473"/>
    <n v="253935.3"/>
    <n v="38221.699999999997"/>
    <n v="24450.400000000001"/>
    <n v="20936.8"/>
  </r>
  <r>
    <x v="0"/>
    <x v="1"/>
    <s v="Industri Karet dan Plastik / Rubber and Plastic Industry"/>
    <n v="3350"/>
    <m/>
    <n v="1513.7"/>
    <n v="31420"/>
    <n v="394.2"/>
    <n v="36347.9"/>
    <n v="21777.4"/>
    <n v="17943"/>
    <n v="72173.100000000006"/>
    <n v="2390.1"/>
    <n v="1328.4"/>
    <n v="3656.4"/>
    <n v="2874.9"/>
  </r>
  <r>
    <x v="0"/>
    <x v="1"/>
    <s v="Industri Mineral Non Logam / Non Metallic Mineral Industry"/>
    <n v="2104"/>
    <n v="2922"/>
    <m/>
    <n v="9558"/>
    <n v="14259"/>
    <n v="97335.8"/>
    <n v="238.2"/>
    <n v="4757.5"/>
    <n v="6196.5"/>
    <n v="16782.7"/>
    <n v="2330.5"/>
    <n v="8660.7000000000007"/>
    <n v="8651.9"/>
  </r>
  <r>
    <x v="0"/>
    <x v="1"/>
    <s v="Industri Logam Dasar, Barang Logam, Bukan Mesin dan Peralatannya / Metal Industry not Machinery &amp; Electronic Industry"/>
    <n v="32648"/>
    <m/>
    <n v="13899.5"/>
    <n v="25665.8"/>
    <n v="2877.5"/>
    <n v="6912.1"/>
    <n v="257.60000000000002"/>
    <n v="1.2"/>
    <n v="408.8"/>
    <n v="1367.5"/>
    <n v="451.9"/>
    <n v="1204.4000000000001"/>
    <n v="376.5"/>
  </r>
  <r>
    <x v="0"/>
    <x v="1"/>
    <s v="Industri  Mesin, Elektronik, Instrumen Kedokteran, Peralatan Listrik, Presisi, Optik dan Jam / Medical Preci. &amp; Optical Instru, Watches &amp; Clock, Machinary, and Electronic Industry"/>
    <m/>
    <m/>
    <m/>
    <m/>
    <n v="1404.9"/>
    <n v="3225"/>
    <n v="250"/>
    <n v="0"/>
    <n v="1070.5"/>
    <n v="8916.1"/>
    <n v="387"/>
    <n v="986.9"/>
    <n v="3140.6"/>
  </r>
  <r>
    <x v="0"/>
    <x v="1"/>
    <s v="Industri Lainnya / Other Industry"/>
    <n v="550"/>
    <n v="2000"/>
    <n v="0"/>
    <n v="1060.7"/>
    <n v="830.3"/>
    <n v="1759.4"/>
    <n v="3046.2"/>
    <n v="3290"/>
    <n v="55.6"/>
    <n v="0"/>
    <n v="6491.5"/>
    <n v="3397.2"/>
    <n v="0"/>
  </r>
  <r>
    <x v="0"/>
    <x v="1"/>
    <s v="Listrik, Gas dan Air / Electricity, Gas &amp; Water Supply"/>
    <m/>
    <m/>
    <n v="26015.200000000001"/>
    <n v="189621.5"/>
    <n v="47941.599999999999"/>
    <n v="24514.6"/>
    <n v="53176.9"/>
    <n v="345120.7"/>
    <n v="252924"/>
    <n v="699543.1"/>
    <n v="574506"/>
    <n v="76427.899999999994"/>
    <n v="733518"/>
  </r>
  <r>
    <x v="0"/>
    <x v="1"/>
    <s v="Konstruksi / Construction"/>
    <n v="19812.2"/>
    <n v="4353.2"/>
    <n v="100"/>
    <n v="74080.100000000006"/>
    <n v="0"/>
    <n v="1772.9"/>
    <n v="5865.3"/>
    <n v="2998.6"/>
    <n v="150"/>
    <n v="5209.8"/>
    <n v="526.1"/>
    <n v="924.2"/>
    <n v="3461.6"/>
  </r>
  <r>
    <x v="0"/>
    <x v="1"/>
    <s v="Perdagangan dan Reparasi / Trade &amp; Repair"/>
    <n v="6546.9"/>
    <n v="74582.399999999994"/>
    <n v="3760.5"/>
    <n v="242.4"/>
    <n v="15082.7"/>
    <n v="14763.3"/>
    <n v="10525"/>
    <n v="3177.3"/>
    <n v="11992.4"/>
    <n v="1364.1"/>
    <n v="7788.3"/>
    <n v="17160"/>
    <n v="2317"/>
  </r>
  <r>
    <x v="0"/>
    <x v="1"/>
    <s v="Hotel dan Restoran / Hotel &amp; Restaurant"/>
    <n v="23586.9"/>
    <m/>
    <n v="2780.2"/>
    <n v="4672.3"/>
    <n v="4143.3999999999996"/>
    <n v="1734.9"/>
    <n v="28.1"/>
    <n v="210.6"/>
    <n v="1974"/>
    <n v="14047"/>
    <n v="2780.9"/>
    <n v="2905.6"/>
    <n v="1428.4"/>
  </r>
  <r>
    <x v="0"/>
    <x v="1"/>
    <s v="Transportasi, Gudang dan Telekomunikasi / Transport, Storage &amp; Communication"/>
    <m/>
    <m/>
    <n v="0"/>
    <n v="0"/>
    <n v="17.2"/>
    <n v="1330.7"/>
    <n v="4489.5"/>
    <n v="146219.20000000001"/>
    <n v="2754.7"/>
    <n v="10454.4"/>
    <n v="20683"/>
    <n v="12855.2"/>
    <n v="1077.5999999999999"/>
  </r>
  <r>
    <x v="0"/>
    <x v="1"/>
    <s v="Perumahan, Kawasan Industri dan Perkantoran / Real Estate, Ind. Estate &amp; Business Activities"/>
    <n v="17240.3"/>
    <m/>
    <n v="3041.1"/>
    <n v="0"/>
    <n v="10973.7"/>
    <n v="13673.5"/>
    <n v="12202.8"/>
    <n v="2170.8000000000002"/>
    <n v="34411.9"/>
    <n v="20776.8"/>
    <n v="16564.099999999999"/>
    <n v="7945.9"/>
    <n v="12154.6"/>
  </r>
  <r>
    <x v="0"/>
    <x v="1"/>
    <s v="Jasa Lainnya / Other Services"/>
    <n v="200"/>
    <n v="15105.8"/>
    <n v="5527"/>
    <n v="11770.8"/>
    <n v="3619.3"/>
    <n v="216"/>
    <n v="1133.3"/>
    <n v="1303.7"/>
    <n v="7144.4"/>
    <n v="16110.8"/>
    <n v="7015"/>
    <n v="90435.3"/>
    <n v="4751.3"/>
  </r>
  <r>
    <x v="0"/>
    <x v="2"/>
    <s v="Tanaman Pangan, Perkebunan, dan Peternakan / Food Crops, Plantation, and Livestock"/>
    <n v="25161.5"/>
    <m/>
    <m/>
    <n v="6392.1"/>
    <n v="27188.1"/>
    <n v="1784.7"/>
    <n v="28334.9"/>
    <n v="7456.5"/>
    <n v="13375.6"/>
    <n v="3585.7"/>
    <n v="43562.400000000001"/>
    <n v="23423.599999999999"/>
    <n v="4999.8999999999996"/>
  </r>
  <r>
    <x v="0"/>
    <x v="2"/>
    <s v="Kehutanan / Forestry"/>
    <m/>
    <m/>
    <m/>
    <m/>
    <m/>
    <m/>
    <m/>
    <m/>
    <n v="0"/>
    <n v="22.1"/>
    <n v="18.7"/>
    <n v="4.4000000000000004"/>
    <n v="0"/>
  </r>
  <r>
    <x v="0"/>
    <x v="2"/>
    <s v="Perikanan / Fishery"/>
    <m/>
    <m/>
    <m/>
    <m/>
    <m/>
    <m/>
    <n v="0"/>
    <n v="0"/>
    <n v="0"/>
    <n v="0"/>
    <m/>
    <n v="0"/>
    <n v="0"/>
  </r>
  <r>
    <x v="0"/>
    <x v="2"/>
    <s v="Pertambangan / Mining"/>
    <m/>
    <m/>
    <n v="450"/>
    <n v="14491.6"/>
    <n v="22616.799999999999"/>
    <n v="3262.3"/>
    <n v="66046.100000000006"/>
    <n v="9302.2000000000007"/>
    <n v="12384.7"/>
    <n v="167625"/>
    <n v="51781.1"/>
    <n v="71950.2"/>
    <n v="14073.6"/>
  </r>
  <r>
    <x v="0"/>
    <x v="2"/>
    <s v="Industri Makanan / Food Industry"/>
    <m/>
    <m/>
    <n v="1548.3"/>
    <n v="218.7"/>
    <n v="20238.900000000001"/>
    <n v="63351.1"/>
    <n v="6719.1"/>
    <n v="32506.5"/>
    <n v="48961.2"/>
    <n v="4570.3999999999996"/>
    <n v="18353.400000000001"/>
    <n v="31753.8"/>
    <n v="76715.600000000006"/>
  </r>
  <r>
    <x v="0"/>
    <x v="2"/>
    <s v="Industri Kayu / Wood Industry"/>
    <m/>
    <m/>
    <m/>
    <m/>
    <n v="0"/>
    <n v="572.5"/>
    <n v="173.7"/>
    <n v="401.5"/>
    <n v="218.1"/>
    <n v="100.1"/>
    <n v="41.3"/>
    <n v="3.1"/>
    <n v="0"/>
  </r>
  <r>
    <x v="0"/>
    <x v="2"/>
    <s v="Industri Kimia Dan Farmasi / Chemical and Pharmaceutical Industry"/>
    <m/>
    <m/>
    <n v="0"/>
    <n v="778.3"/>
    <n v="1261.0999999999999"/>
    <n v="3417.6"/>
    <n v="4361.5"/>
    <n v="1100"/>
    <n v="146.80000000000001"/>
    <n v="0"/>
    <n v="22917.8"/>
    <n v="39.9"/>
    <n v="12208.8"/>
  </r>
  <r>
    <x v="0"/>
    <x v="2"/>
    <s v="Industri Karet dan Plastik / Rubber and Plastic Industry"/>
    <m/>
    <m/>
    <m/>
    <m/>
    <m/>
    <n v="0"/>
    <n v="0"/>
    <n v="0"/>
    <m/>
    <m/>
    <m/>
    <n v="1145.5"/>
    <n v="1450.3"/>
  </r>
  <r>
    <x v="0"/>
    <x v="2"/>
    <s v="Industri Mineral Non Logam / Non Metallic Mineral Industry"/>
    <m/>
    <m/>
    <m/>
    <m/>
    <m/>
    <m/>
    <m/>
    <n v="0"/>
    <n v="0"/>
    <n v="0"/>
    <m/>
    <n v="100"/>
    <m/>
  </r>
  <r>
    <x v="0"/>
    <x v="2"/>
    <s v="Industri Logam Dasar, Barang Logam, Bukan Mesin dan Peralatannya / Metal Industry not Machinery &amp; Electronic Industry"/>
    <m/>
    <m/>
    <m/>
    <n v="0"/>
    <m/>
    <m/>
    <m/>
    <m/>
    <m/>
    <m/>
    <n v="175"/>
    <m/>
    <m/>
  </r>
  <r>
    <x v="0"/>
    <x v="2"/>
    <s v="Industri Lainnya / Other Industry"/>
    <m/>
    <m/>
    <m/>
    <m/>
    <n v="0"/>
    <n v="0"/>
    <n v="4"/>
    <m/>
    <n v="0"/>
    <m/>
    <m/>
    <n v="0"/>
    <m/>
  </r>
  <r>
    <x v="0"/>
    <x v="2"/>
    <s v="Listrik, Gas dan Air / Electricity, Gas &amp; Water Supply"/>
    <m/>
    <m/>
    <m/>
    <m/>
    <n v="3.4"/>
    <n v="11462.1"/>
    <n v="721.1"/>
    <n v="235.6"/>
    <n v="1320"/>
    <n v="10057.6"/>
    <n v="6895.8"/>
    <n v="20652.400000000001"/>
    <n v="14826.4"/>
  </r>
  <r>
    <x v="0"/>
    <x v="2"/>
    <s v="Konstruksi / Construction"/>
    <m/>
    <m/>
    <m/>
    <m/>
    <m/>
    <n v="2100"/>
    <m/>
    <m/>
    <n v="0"/>
    <n v="0"/>
    <m/>
    <n v="26.1"/>
    <m/>
  </r>
  <r>
    <x v="0"/>
    <x v="2"/>
    <s v="Perdagangan dan Reparasi / Trade &amp; Repair"/>
    <n v="2200"/>
    <n v="200"/>
    <n v="2301.1999999999998"/>
    <n v="70"/>
    <n v="255.5"/>
    <n v="496.6"/>
    <n v="120.6"/>
    <n v="1525.8"/>
    <n v="977.7"/>
    <n v="1932.8"/>
    <n v="101.1"/>
    <n v="954"/>
    <n v="23.4"/>
  </r>
  <r>
    <x v="0"/>
    <x v="2"/>
    <s v="Hotel dan Restoran / Hotel &amp; Restaurant"/>
    <m/>
    <m/>
    <m/>
    <n v="0"/>
    <n v="0"/>
    <n v="22.1"/>
    <n v="1751.9"/>
    <n v="735.9"/>
    <n v="512.79999999999995"/>
    <n v="3601.2"/>
    <n v="22173.4"/>
    <n v="694.3"/>
    <n v="618.79999999999995"/>
  </r>
  <r>
    <x v="0"/>
    <x v="2"/>
    <s v="Transportasi, Gudang dan Telekomunikasi / Transport, Storage &amp; Communication"/>
    <m/>
    <m/>
    <m/>
    <n v="0"/>
    <n v="0"/>
    <n v="300"/>
    <n v="348.9"/>
    <n v="3116.7"/>
    <n v="102"/>
    <n v="340"/>
    <n v="6947.7"/>
    <n v="6164.8"/>
    <n v="87.2"/>
  </r>
  <r>
    <x v="0"/>
    <x v="2"/>
    <s v="Perumahan, Kawasan Industri dan Perkantoran / Real Estate, Ind. Estate &amp; Business Activities"/>
    <m/>
    <m/>
    <m/>
    <m/>
    <m/>
    <n v="3226.4"/>
    <n v="600"/>
    <n v="0"/>
    <n v="0"/>
    <n v="387.8"/>
    <n v="2417.3000000000002"/>
    <n v="86.9"/>
    <n v="160.19999999999999"/>
  </r>
  <r>
    <x v="0"/>
    <x v="2"/>
    <s v="Jasa Lainnya / Other Services"/>
    <n v="782.2"/>
    <m/>
    <n v="3602.5"/>
    <n v="978.8"/>
    <n v="3456.4"/>
    <n v="1367"/>
    <n v="2927.7"/>
    <n v="752.7"/>
    <n v="1269.2"/>
    <n v="2202.5"/>
    <n v="5414.7"/>
    <n v="114.9"/>
    <n v="425.2"/>
  </r>
  <r>
    <x v="0"/>
    <x v="3"/>
    <s v="Tanaman Pangan, Perkebunan, dan Peternakan / Food Crops, Plantation, and Livestock"/>
    <m/>
    <n v="81399.199999999997"/>
    <n v="4976.6000000000004"/>
    <n v="37745.699999999997"/>
    <n v="16453.2"/>
    <n v="31839.9"/>
    <n v="98542.8"/>
    <n v="35191.300000000003"/>
    <n v="55446.9"/>
    <n v="102243.2"/>
    <n v="446694.6"/>
    <n v="8338.2999999999993"/>
    <n v="286651.09999999998"/>
  </r>
  <r>
    <x v="0"/>
    <x v="3"/>
    <s v="Kehutanan / Forestry"/>
    <m/>
    <m/>
    <m/>
    <m/>
    <m/>
    <m/>
    <m/>
    <m/>
    <m/>
    <n v="12429.1"/>
    <m/>
    <m/>
    <m/>
  </r>
  <r>
    <x v="0"/>
    <x v="3"/>
    <s v="Pertambangan / Mining"/>
    <n v="4482"/>
    <m/>
    <n v="992.9"/>
    <n v="6777"/>
    <n v="24183.3"/>
    <n v="6608.1"/>
    <n v="8954.2999999999993"/>
    <n v="2150"/>
    <n v="437.7"/>
    <n v="261.39999999999998"/>
    <n v="0"/>
    <n v="200"/>
    <n v="0"/>
  </r>
  <r>
    <x v="0"/>
    <x v="3"/>
    <s v="Industri Makanan / Food Industry"/>
    <n v="104444.6"/>
    <n v="10719.6"/>
    <n v="25789.8"/>
    <n v="54643.5"/>
    <n v="59912.1"/>
    <n v="394909.4"/>
    <n v="518193.6"/>
    <n v="151999.6"/>
    <n v="191052.1"/>
    <n v="117713.1"/>
    <n v="167718.1"/>
    <n v="83001.7"/>
    <n v="92095.5"/>
  </r>
  <r>
    <x v="0"/>
    <x v="3"/>
    <s v="Industri Tekstil / Textile Industry"/>
    <m/>
    <m/>
    <m/>
    <m/>
    <m/>
    <m/>
    <m/>
    <m/>
    <n v="0"/>
    <n v="280"/>
    <n v="0"/>
    <n v="1639.9"/>
    <n v="4177.2"/>
  </r>
  <r>
    <x v="0"/>
    <x v="3"/>
    <s v="Industri Kayu / Wood Industry"/>
    <m/>
    <m/>
    <n v="150"/>
    <n v="1547"/>
    <n v="128"/>
    <n v="1894.7"/>
    <n v="1416.9"/>
    <n v="0"/>
    <n v="283.7"/>
    <n v="1798.5"/>
    <n v="0"/>
    <n v="0"/>
    <n v="0"/>
  </r>
  <r>
    <x v="0"/>
    <x v="3"/>
    <s v="Industri Kertas dan Percetakan / Paper and Printing Industry"/>
    <m/>
    <m/>
    <n v="7109.4"/>
    <n v="85565.7"/>
    <n v="981743"/>
    <n v="673954.3"/>
    <n v="501747.1"/>
    <n v="159345"/>
    <n v="245726.1"/>
    <n v="6679.6"/>
    <n v="9611.2000000000007"/>
    <n v="297064.8"/>
    <n v="141228.6"/>
  </r>
  <r>
    <x v="0"/>
    <x v="3"/>
    <s v="Industri Kimia Dan Farmasi / Chemical and Pharmaceutical Industry"/>
    <n v="327320.8"/>
    <n v="53758.2"/>
    <n v="43946.3"/>
    <n v="8747.5"/>
    <n v="55020.6"/>
    <n v="132278"/>
    <n v="200400.3"/>
    <n v="213447.8"/>
    <n v="357910.6"/>
    <n v="777367.5"/>
    <n v="197987.6"/>
    <n v="445163.5"/>
    <n v="356384.4"/>
  </r>
  <r>
    <x v="0"/>
    <x v="3"/>
    <s v="Industri Karet dan Plastik / Rubber and Plastic Industry"/>
    <m/>
    <n v="5811.2"/>
    <n v="1303.7"/>
    <n v="4425.8999999999996"/>
    <n v="353.1"/>
    <n v="0"/>
    <n v="0"/>
    <n v="0"/>
    <n v="2166.8000000000002"/>
    <n v="74.2"/>
    <n v="997.5"/>
    <n v="2502.6"/>
    <n v="2.1"/>
  </r>
  <r>
    <x v="0"/>
    <x v="3"/>
    <s v="Industri Mineral Non Logam / Non Metallic Mineral Industry"/>
    <m/>
    <m/>
    <m/>
    <m/>
    <n v="5301.9"/>
    <m/>
    <n v="117.8"/>
    <n v="0"/>
    <n v="0"/>
    <n v="5505.8"/>
    <n v="5185.3"/>
    <n v="15272.2"/>
    <n v="10211.5"/>
  </r>
  <r>
    <x v="0"/>
    <x v="3"/>
    <s v="Industri Logam Dasar, Barang Logam, Bukan Mesin dan Peralatannya / Metal Industry not Machinery &amp; Electronic Industry"/>
    <m/>
    <m/>
    <m/>
    <m/>
    <m/>
    <m/>
    <m/>
    <n v="840.5"/>
    <n v="3226.9"/>
    <n v="8873"/>
    <n v="0"/>
    <n v="0"/>
    <n v="0"/>
  </r>
  <r>
    <x v="0"/>
    <x v="3"/>
    <s v="Industri  Mesin, Elektronik, Instrumen Kedokteran, Peralatan Listrik, Presisi, Optik dan Jam / Medical Preci. &amp; Optical Instru, Watches &amp; Clock, Machinary, and Electronic Industry"/>
    <n v="1500"/>
    <m/>
    <m/>
    <m/>
    <m/>
    <m/>
    <n v="0"/>
    <n v="0"/>
    <n v="350"/>
    <n v="0"/>
    <n v="0"/>
    <n v="0"/>
    <n v="0"/>
  </r>
  <r>
    <x v="0"/>
    <x v="3"/>
    <s v="Industri Kendaraan Bermotor dan Alat Transportasi Lain / Motor Vehicles &amp; Other Transport Equip. Industry"/>
    <m/>
    <m/>
    <m/>
    <m/>
    <m/>
    <m/>
    <n v="1202.4000000000001"/>
    <n v="0"/>
    <m/>
    <m/>
    <m/>
    <m/>
    <m/>
  </r>
  <r>
    <x v="0"/>
    <x v="3"/>
    <s v="Industri Lainnya / Other Industry"/>
    <m/>
    <m/>
    <m/>
    <m/>
    <m/>
    <n v="4.7"/>
    <m/>
    <m/>
    <n v="378.4"/>
    <n v="1481.2"/>
    <n v="15254.9"/>
    <m/>
    <n v="0"/>
  </r>
  <r>
    <x v="0"/>
    <x v="3"/>
    <s v="Listrik, Gas dan Air / Electricity, Gas &amp; Water Supply"/>
    <n v="16892.8"/>
    <m/>
    <m/>
    <n v="2494.4"/>
    <n v="6954.3"/>
    <n v="45018.7"/>
    <n v="460.7"/>
    <n v="16511.7"/>
    <n v="140.4"/>
    <n v="10773.7"/>
    <n v="113394.9"/>
    <n v="136692.5"/>
    <n v="181220.9"/>
  </r>
  <r>
    <x v="0"/>
    <x v="3"/>
    <s v="Konstruksi / Construction"/>
    <m/>
    <n v="81276.899999999994"/>
    <n v="0"/>
    <m/>
    <m/>
    <n v="0"/>
    <n v="3977.2"/>
    <n v="182.7"/>
    <n v="2009.4"/>
    <n v="0"/>
    <n v="37158.5"/>
    <n v="2148"/>
    <n v="138.30000000000001"/>
  </r>
  <r>
    <x v="0"/>
    <x v="3"/>
    <s v="Perdagangan dan Reparasi / Trade &amp; Repair"/>
    <n v="369"/>
    <n v="18906.8"/>
    <n v="500"/>
    <n v="9891.7999999999993"/>
    <n v="530.5"/>
    <n v="4025.4"/>
    <n v="5479.1"/>
    <n v="1945.3"/>
    <n v="2515.9"/>
    <n v="7939"/>
    <n v="2928.8"/>
    <n v="2028.1"/>
    <n v="831"/>
  </r>
  <r>
    <x v="0"/>
    <x v="3"/>
    <s v="Hotel dan Restoran / Hotel &amp; Restaurant"/>
    <m/>
    <m/>
    <n v="0"/>
    <m/>
    <m/>
    <n v="3449.5"/>
    <n v="4456.5"/>
    <n v="37.5"/>
    <n v="429"/>
    <n v="64.8"/>
    <n v="34.4"/>
    <n v="646.6"/>
    <n v="69.400000000000006"/>
  </r>
  <r>
    <x v="0"/>
    <x v="3"/>
    <s v="Transportasi, Gudang dan Telekomunikasi / Transport, Storage &amp; Communication"/>
    <m/>
    <m/>
    <n v="11.8"/>
    <n v="0"/>
    <m/>
    <n v="6941.4"/>
    <n v="9455.4"/>
    <n v="66070.399999999994"/>
    <n v="3282.2"/>
    <n v="4497.5"/>
    <n v="9592.2000000000007"/>
    <n v="22881.4"/>
    <n v="33.200000000000003"/>
  </r>
  <r>
    <x v="0"/>
    <x v="3"/>
    <s v="Perumahan, Kawasan Industri dan Perkantoran / Real Estate, Ind. Estate &amp; Business Activities"/>
    <n v="5000"/>
    <m/>
    <m/>
    <m/>
    <n v="1111.0999999999999"/>
    <n v="4013.5"/>
    <n v="15160.8"/>
    <n v="5672.9"/>
    <n v="3709.1"/>
    <n v="2364.6"/>
    <n v="25312.3"/>
    <n v="11410.9"/>
    <n v="4080"/>
  </r>
  <r>
    <x v="0"/>
    <x v="3"/>
    <s v="Jasa Lainnya / Other Services"/>
    <n v="874.2"/>
    <m/>
    <n v="1852.7"/>
    <n v="500"/>
    <n v="1163.8"/>
    <n v="8.8000000000000007"/>
    <m/>
    <m/>
    <n v="40.1"/>
    <n v="800.9"/>
    <n v="1012.7"/>
    <n v="5048.2"/>
    <n v="861"/>
  </r>
  <r>
    <x v="0"/>
    <x v="4"/>
    <s v="Tanaman Pangan, Perkebunan, dan Peternakan / Food Crops, Plantation, and Livestock"/>
    <m/>
    <n v="11322.8"/>
    <n v="0"/>
    <n v="756"/>
    <n v="127938.7"/>
    <n v="5875.3"/>
    <n v="786.6"/>
    <n v="40043.4"/>
    <n v="6975.6"/>
    <n v="21190.5"/>
    <n v="15997.3"/>
    <n v="4579.6000000000004"/>
    <n v="5679.2"/>
  </r>
  <r>
    <x v="0"/>
    <x v="4"/>
    <s v="Kehutanan / Forestry"/>
    <m/>
    <m/>
    <m/>
    <m/>
    <m/>
    <m/>
    <n v="2438"/>
    <m/>
    <n v="2153.9"/>
    <n v="1951.6"/>
    <n v="23156.6"/>
    <n v="2989.1"/>
    <n v="2270.6"/>
  </r>
  <r>
    <x v="0"/>
    <x v="4"/>
    <s v="Pertambangan / Mining"/>
    <m/>
    <m/>
    <n v="35708.9"/>
    <n v="3488.7"/>
    <n v="2016.3"/>
    <n v="7451.1"/>
    <n v="10728.8"/>
    <n v="28138.400000000001"/>
    <n v="4852.6000000000004"/>
    <n v="22307"/>
    <n v="6178.4"/>
    <n v="723.8"/>
    <n v="691.6"/>
  </r>
  <r>
    <x v="0"/>
    <x v="4"/>
    <s v="Industri Makanan / Food Industry"/>
    <m/>
    <n v="6962.7"/>
    <m/>
    <n v="0"/>
    <n v="341.8"/>
    <n v="3352.3"/>
    <n v="7810.7"/>
    <n v="6493.2"/>
    <n v="29610.400000000001"/>
    <n v="13749.5"/>
    <n v="18035.7"/>
    <n v="16171.6"/>
    <n v="9553.2999999999993"/>
  </r>
  <r>
    <x v="0"/>
    <x v="4"/>
    <s v="Industri Kayu / Wood Industry"/>
    <m/>
    <n v="22213.4"/>
    <m/>
    <n v="1000"/>
    <n v="0"/>
    <m/>
    <m/>
    <n v="0"/>
    <n v="100"/>
    <m/>
    <n v="0"/>
    <n v="0"/>
    <n v="0"/>
  </r>
  <r>
    <x v="0"/>
    <x v="4"/>
    <s v="Industri Kimia Dan Farmasi / Chemical and Pharmaceutical Industry"/>
    <m/>
    <m/>
    <m/>
    <m/>
    <m/>
    <m/>
    <m/>
    <m/>
    <n v="13494.7"/>
    <n v="100"/>
    <n v="0"/>
    <n v="0"/>
    <n v="0"/>
  </r>
  <r>
    <x v="0"/>
    <x v="4"/>
    <s v="Industri Karet dan Plastik / Rubber and Plastic Industry"/>
    <n v="34071"/>
    <m/>
    <n v="0"/>
    <n v="7886.9"/>
    <n v="11790.3"/>
    <n v="2392.5"/>
    <n v="5023.8"/>
    <n v="11.8"/>
    <n v="44.6"/>
    <n v="9449.7000000000007"/>
    <n v="50.5"/>
    <n v="150.30000000000001"/>
    <n v="4195.1000000000004"/>
  </r>
  <r>
    <x v="0"/>
    <x v="4"/>
    <s v="Industri Logam Dasar, Barang Logam, Bukan Mesin dan Peralatannya / Metal Industry not Machinery &amp; Electronic Industry"/>
    <m/>
    <m/>
    <m/>
    <m/>
    <m/>
    <n v="0.7"/>
    <n v="0"/>
    <n v="17.8"/>
    <n v="84.8"/>
    <n v="188.7"/>
    <n v="15.3"/>
    <n v="34.700000000000003"/>
    <n v="3.7"/>
  </r>
  <r>
    <x v="0"/>
    <x v="4"/>
    <s v="Industri  Mesin, Elektronik, Instrumen Kedokteran, Peralatan Listrik, Presisi, Optik dan Jam / Medical Preci. &amp; Optical Instru, Watches &amp; Clock, Machinary, and Electronic Industry"/>
    <m/>
    <m/>
    <m/>
    <m/>
    <m/>
    <m/>
    <m/>
    <m/>
    <m/>
    <m/>
    <n v="62"/>
    <n v="595.4"/>
    <m/>
  </r>
  <r>
    <x v="0"/>
    <x v="4"/>
    <s v="Industri Kendaraan Bermotor dan Alat Transportasi Lain / Motor Vehicles &amp; Other Transport Equip. Industry"/>
    <m/>
    <m/>
    <m/>
    <m/>
    <m/>
    <m/>
    <m/>
    <n v="0"/>
    <m/>
    <m/>
    <m/>
    <m/>
    <m/>
  </r>
  <r>
    <x v="0"/>
    <x v="4"/>
    <s v="Industri Lainnya / Other Industry"/>
    <m/>
    <m/>
    <m/>
    <m/>
    <n v="7.2"/>
    <n v="3"/>
    <m/>
    <m/>
    <n v="0"/>
    <m/>
    <m/>
    <m/>
    <m/>
  </r>
  <r>
    <x v="0"/>
    <x v="4"/>
    <s v="Listrik, Gas dan Air / Electricity, Gas &amp; Water Supply"/>
    <m/>
    <m/>
    <m/>
    <n v="888.9"/>
    <m/>
    <n v="0"/>
    <n v="23449.5"/>
    <n v="15"/>
    <n v="1012"/>
    <n v="4653.1000000000004"/>
    <n v="8052.2"/>
    <n v="27.4"/>
    <n v="0.4"/>
  </r>
  <r>
    <x v="0"/>
    <x v="4"/>
    <s v="Perdagangan dan Reparasi / Trade &amp; Repair"/>
    <n v="2000"/>
    <m/>
    <n v="1498.4"/>
    <n v="4618.7"/>
    <n v="4227.5"/>
    <n v="14304.1"/>
    <n v="296.3"/>
    <n v="32868.300000000003"/>
    <n v="453.1"/>
    <n v="1355.8"/>
    <n v="314.39999999999998"/>
    <n v="637.29999999999995"/>
    <n v="4540.6000000000004"/>
  </r>
  <r>
    <x v="0"/>
    <x v="4"/>
    <s v="Hotel dan Restoran / Hotel &amp; Restaurant"/>
    <m/>
    <m/>
    <m/>
    <m/>
    <m/>
    <m/>
    <m/>
    <m/>
    <n v="376.5"/>
    <n v="9.3000000000000007"/>
    <n v="24.6"/>
    <n v="244.7"/>
    <n v="8.6999999999999993"/>
  </r>
  <r>
    <x v="0"/>
    <x v="4"/>
    <s v="Transportasi, Gudang dan Telekomunikasi / Transport, Storage &amp; Communication"/>
    <m/>
    <m/>
    <m/>
    <m/>
    <n v="10000"/>
    <n v="914.3"/>
    <n v="912.7"/>
    <n v="0"/>
    <n v="0"/>
    <n v="1824.3"/>
    <n v="28861.3"/>
    <n v="24401.5"/>
    <n v="0"/>
  </r>
  <r>
    <x v="0"/>
    <x v="4"/>
    <s v="Perumahan, Kawasan Industri dan Perkantoran / Real Estate, Ind. Estate &amp; Business Activities"/>
    <m/>
    <m/>
    <m/>
    <m/>
    <m/>
    <m/>
    <m/>
    <n v="143.80000000000001"/>
    <n v="1856.9"/>
    <n v="55"/>
    <n v="1124"/>
    <n v="360"/>
    <n v="10"/>
  </r>
  <r>
    <x v="0"/>
    <x v="4"/>
    <s v="Jasa Lainnya / Other Services"/>
    <m/>
    <m/>
    <m/>
    <n v="833.3"/>
    <m/>
    <m/>
    <n v="0"/>
    <m/>
    <m/>
    <m/>
    <m/>
    <n v="3655"/>
    <n v="14.2"/>
  </r>
  <r>
    <x v="0"/>
    <x v="5"/>
    <s v="Tanaman Pangan, Perkebunan, dan Peternakan / Food Crops, Plantation, and Livestock"/>
    <n v="34877.699999999997"/>
    <m/>
    <n v="21649.7"/>
    <n v="41756.5"/>
    <n v="147173.29999999999"/>
    <n v="128981.1"/>
    <n v="201073"/>
    <n v="53325"/>
    <n v="146698.5"/>
    <n v="302632.2"/>
    <n v="160012.5"/>
    <n v="100833.60000000001"/>
    <n v="98995.9"/>
  </r>
  <r>
    <x v="0"/>
    <x v="5"/>
    <s v="Kehutanan / Forestry"/>
    <m/>
    <m/>
    <m/>
    <n v="6685.8"/>
    <m/>
    <m/>
    <n v="355.4"/>
    <n v="183.2"/>
    <n v="0"/>
    <n v="451.1"/>
    <n v="0"/>
    <n v="18171.3"/>
    <n v="27047.8"/>
  </r>
  <r>
    <x v="0"/>
    <x v="5"/>
    <s v="Perikanan / Fishery"/>
    <m/>
    <m/>
    <m/>
    <m/>
    <m/>
    <m/>
    <n v="0"/>
    <m/>
    <n v="25.8"/>
    <n v="0"/>
    <n v="0"/>
    <n v="18.899999999999999"/>
    <n v="0.7"/>
  </r>
  <r>
    <x v="0"/>
    <x v="5"/>
    <s v="Pertambangan / Mining"/>
    <m/>
    <n v="7342.7"/>
    <n v="67394.899999999994"/>
    <n v="294593.7"/>
    <n v="50425.7"/>
    <n v="65730.100000000006"/>
    <n v="245662.7"/>
    <n v="91745.1"/>
    <n v="47883.7"/>
    <n v="102816.4"/>
    <n v="197462.2"/>
    <n v="112153.2"/>
    <n v="148848.6"/>
  </r>
  <r>
    <x v="0"/>
    <x v="5"/>
    <s v="Industri Makanan / Food Industry"/>
    <n v="15863.7"/>
    <m/>
    <n v="40313.5"/>
    <n v="48193.8"/>
    <n v="187402.8"/>
    <n v="92113.5"/>
    <n v="98260.800000000003"/>
    <n v="12773"/>
    <n v="49547.4"/>
    <n v="95452.5"/>
    <n v="34212.6"/>
    <n v="28931.8"/>
    <n v="5679.9"/>
  </r>
  <r>
    <x v="0"/>
    <x v="5"/>
    <s v="Industri Tekstil / Textile Industry"/>
    <m/>
    <m/>
    <m/>
    <m/>
    <m/>
    <m/>
    <m/>
    <m/>
    <n v="0"/>
    <n v="2400"/>
    <n v="166.9"/>
    <m/>
    <n v="0"/>
  </r>
  <r>
    <x v="0"/>
    <x v="5"/>
    <s v="Industri Kayu / Wood Industry"/>
    <n v="29726.400000000001"/>
    <m/>
    <n v="24565.9"/>
    <n v="32526.6"/>
    <n v="63437.4"/>
    <n v="0"/>
    <n v="2075.4"/>
    <n v="4757.7"/>
    <n v="122.1"/>
    <n v="1900.1"/>
    <n v="5789.8"/>
    <n v="17052.099999999999"/>
    <n v="3702"/>
  </r>
  <r>
    <x v="0"/>
    <x v="5"/>
    <s v="Industri Kertas dan Percetakan / Paper and Printing Industry"/>
    <m/>
    <m/>
    <m/>
    <n v="0"/>
    <n v="29168.3"/>
    <n v="103813.1"/>
    <n v="76395"/>
    <n v="429771.9"/>
    <n v="2423255.5"/>
    <n v="369707.2"/>
    <n v="386461.5"/>
    <n v="0"/>
    <n v="692954.4"/>
  </r>
  <r>
    <x v="0"/>
    <x v="5"/>
    <s v="Industri Kimia Dan Farmasi / Chemical and Pharmaceutical Industry"/>
    <n v="46294.7"/>
    <m/>
    <n v="26408.7"/>
    <n v="122457.9"/>
    <n v="206421.7"/>
    <n v="56161.8"/>
    <n v="88879.7"/>
    <n v="2352.6"/>
    <n v="2865.8"/>
    <n v="126001.8"/>
    <n v="123035.6"/>
    <n v="15432.5"/>
    <n v="236.8"/>
  </r>
  <r>
    <x v="0"/>
    <x v="5"/>
    <s v="Industri Karet dan Plastik / Rubber and Plastic Industry"/>
    <n v="16221.2"/>
    <n v="48435"/>
    <n v="4971.8999999999996"/>
    <n v="7637.2"/>
    <n v="61050.1"/>
    <n v="13745.4"/>
    <n v="3217.4"/>
    <n v="14910.7"/>
    <n v="1369.8"/>
    <n v="13930.7"/>
    <n v="44443.3"/>
    <n v="12070.8"/>
    <n v="5300.7"/>
  </r>
  <r>
    <x v="0"/>
    <x v="5"/>
    <s v="Industri Mineral Non Logam / Non Metallic Mineral Industry"/>
    <m/>
    <m/>
    <m/>
    <m/>
    <m/>
    <m/>
    <m/>
    <m/>
    <n v="1053.3"/>
    <n v="6277.6"/>
    <n v="2292.5"/>
    <n v="5905.7"/>
    <n v="459"/>
  </r>
  <r>
    <x v="0"/>
    <x v="5"/>
    <s v="Industri Logam Dasar, Barang Logam, Bukan Mesin dan Peralatannya / Metal Industry not Machinery &amp; Electronic Industry"/>
    <m/>
    <m/>
    <m/>
    <m/>
    <m/>
    <m/>
    <n v="357.5"/>
    <n v="0"/>
    <n v="0"/>
    <n v="0"/>
    <m/>
    <m/>
    <m/>
  </r>
  <r>
    <x v="0"/>
    <x v="5"/>
    <s v="Industri Lainnya / Other Industry"/>
    <m/>
    <m/>
    <m/>
    <m/>
    <m/>
    <m/>
    <m/>
    <n v="2202.6"/>
    <n v="0"/>
    <n v="6827.1"/>
    <n v="1936.7"/>
    <n v="4.3"/>
    <n v="2"/>
  </r>
  <r>
    <x v="0"/>
    <x v="5"/>
    <s v="Listrik, Gas dan Air / Electricity, Gas &amp; Water Supply"/>
    <m/>
    <m/>
    <n v="29.1"/>
    <n v="555.6"/>
    <n v="4678.8"/>
    <n v="24790.6"/>
    <n v="325454.09999999998"/>
    <n v="0"/>
    <n v="33854.800000000003"/>
    <n v="120602.9"/>
    <n v="90517.9"/>
    <n v="383126.1"/>
    <n v="549794.80000000005"/>
  </r>
  <r>
    <x v="0"/>
    <x v="5"/>
    <s v="Konstruksi / Construction"/>
    <m/>
    <m/>
    <m/>
    <m/>
    <n v="0"/>
    <n v="250"/>
    <n v="250"/>
    <n v="1850"/>
    <n v="0"/>
    <n v="264.89999999999998"/>
    <n v="403"/>
    <n v="0"/>
    <n v="0"/>
  </r>
  <r>
    <x v="0"/>
    <x v="5"/>
    <s v="Perdagangan dan Reparasi / Trade &amp; Repair"/>
    <n v="5744.8"/>
    <n v="1000"/>
    <n v="950.9"/>
    <n v="2915.7"/>
    <n v="695.4"/>
    <n v="332.1"/>
    <n v="3792.2"/>
    <n v="0"/>
    <n v="64443.3"/>
    <n v="715.3"/>
    <n v="20350.5"/>
    <n v="276.60000000000002"/>
    <n v="913.3"/>
  </r>
  <r>
    <x v="0"/>
    <x v="5"/>
    <s v="Hotel dan Restoran / Hotel &amp; Restaurant"/>
    <n v="108.9"/>
    <m/>
    <n v="0"/>
    <n v="0"/>
    <m/>
    <m/>
    <n v="5885.2"/>
    <m/>
    <n v="529.70000000000005"/>
    <n v="45.7"/>
    <n v="888.9"/>
    <n v="653.5"/>
    <n v="2077.1999999999998"/>
  </r>
  <r>
    <x v="0"/>
    <x v="5"/>
    <s v="Transportasi, Gudang dan Telekomunikasi / Transport, Storage &amp; Communication"/>
    <m/>
    <m/>
    <n v="0"/>
    <m/>
    <n v="0"/>
    <n v="0.5"/>
    <n v="4857"/>
    <n v="750"/>
    <n v="13977"/>
    <n v="25239.4"/>
    <n v="5125.3999999999996"/>
    <n v="6572.8"/>
    <n v="23.9"/>
  </r>
  <r>
    <x v="0"/>
    <x v="5"/>
    <s v="Perumahan, Kawasan Industri dan Perkantoran / Real Estate, Ind. Estate &amp; Business Activities"/>
    <m/>
    <m/>
    <m/>
    <n v="0.6"/>
    <n v="30829.599999999999"/>
    <n v="0"/>
    <n v="0"/>
    <n v="31200"/>
    <n v="2.5"/>
    <n v="0"/>
    <n v="2767.5"/>
    <n v="22802.7"/>
    <n v="0"/>
  </r>
  <r>
    <x v="0"/>
    <x v="5"/>
    <s v="Jasa Lainnya / Other Services"/>
    <m/>
    <m/>
    <n v="0"/>
    <n v="0"/>
    <n v="5165.3999999999996"/>
    <n v="0"/>
    <n v="0"/>
    <m/>
    <n v="7884.9"/>
    <n v="7675.7"/>
    <n v="2687.3"/>
    <n v="12476.4"/>
    <n v="7838.1"/>
  </r>
  <r>
    <x v="0"/>
    <x v="6"/>
    <s v="Tanaman Pangan, Perkebunan, dan Peternakan / Food Crops, Plantation, and Livestock"/>
    <n v="8084.2"/>
    <m/>
    <n v="23624.400000000001"/>
    <n v="41432.699999999997"/>
    <n v="14541"/>
    <n v="8407.9"/>
    <n v="12708.7"/>
    <n v="7201.7"/>
    <n v="44684"/>
    <n v="12207.8"/>
    <n v="5923.9"/>
    <n v="17355.2"/>
    <n v="3368.9"/>
  </r>
  <r>
    <x v="0"/>
    <x v="6"/>
    <s v="Pertambangan / Mining"/>
    <n v="1300"/>
    <n v="1050"/>
    <n v="1453.5"/>
    <n v="1622.9"/>
    <n v="6828"/>
    <n v="4728.3"/>
    <n v="911.6"/>
    <n v="2453.4"/>
    <n v="1874.7"/>
    <n v="29.8"/>
    <n v="34086.800000000003"/>
    <n v="1673.4"/>
    <n v="51.7"/>
  </r>
  <r>
    <x v="0"/>
    <x v="6"/>
    <s v="Industri Makanan / Food Industry"/>
    <n v="3596.9"/>
    <m/>
    <m/>
    <n v="0"/>
    <n v="9046.2999999999993"/>
    <n v="8917.2999999999993"/>
    <n v="5275.5"/>
    <n v="3888.1"/>
    <n v="1807.3"/>
    <n v="203.5"/>
    <n v="5172.5"/>
    <n v="8299.2999999999993"/>
    <n v="7701.6"/>
  </r>
  <r>
    <x v="0"/>
    <x v="6"/>
    <s v="Industri Kimia Dan Farmasi / Chemical and Pharmaceutical Industry"/>
    <m/>
    <m/>
    <m/>
    <m/>
    <m/>
    <m/>
    <m/>
    <m/>
    <n v="3269.8"/>
    <n v="51.1"/>
    <n v="0"/>
    <n v="728.9"/>
    <n v="0"/>
  </r>
  <r>
    <x v="0"/>
    <x v="6"/>
    <s v="Industri Karet dan Plastik / Rubber and Plastic Industry"/>
    <m/>
    <m/>
    <m/>
    <m/>
    <m/>
    <m/>
    <m/>
    <n v="4.8"/>
    <m/>
    <m/>
    <n v="0"/>
    <m/>
    <m/>
  </r>
  <r>
    <x v="0"/>
    <x v="6"/>
    <s v="Industri Mineral Non Logam / Non Metallic Mineral Industry"/>
    <m/>
    <m/>
    <m/>
    <m/>
    <m/>
    <n v="1.5"/>
    <m/>
    <n v="26.2"/>
    <n v="1087.9000000000001"/>
    <n v="4215.3"/>
    <n v="0"/>
    <n v="0"/>
    <m/>
  </r>
  <r>
    <x v="0"/>
    <x v="6"/>
    <s v="Industri Logam Dasar, Barang Logam, Bukan Mesin dan Peralatannya / Metal Industry not Machinery &amp; Electronic Industry"/>
    <m/>
    <m/>
    <m/>
    <m/>
    <m/>
    <m/>
    <n v="120.9"/>
    <m/>
    <m/>
    <m/>
    <m/>
    <m/>
    <m/>
  </r>
  <r>
    <x v="0"/>
    <x v="6"/>
    <s v="Listrik, Gas dan Air / Electricity, Gas &amp; Water Supply"/>
    <m/>
    <m/>
    <m/>
    <m/>
    <n v="3.4"/>
    <n v="248.6"/>
    <n v="261.60000000000002"/>
    <n v="0"/>
    <n v="2118.6999999999998"/>
    <n v="61750.400000000001"/>
    <n v="86275.199999999997"/>
    <n v="106819.9"/>
    <n v="180644.2"/>
  </r>
  <r>
    <x v="0"/>
    <x v="6"/>
    <s v="Perdagangan dan Reparasi / Trade &amp; Repair"/>
    <m/>
    <m/>
    <m/>
    <m/>
    <n v="12.3"/>
    <n v="20"/>
    <n v="39"/>
    <n v="636.5"/>
    <n v="777.8"/>
    <n v="59625.7"/>
    <n v="1567.2"/>
    <n v="700"/>
    <n v="496.9"/>
  </r>
  <r>
    <x v="0"/>
    <x v="6"/>
    <s v="Hotel dan Restoran / Hotel &amp; Restaurant"/>
    <m/>
    <m/>
    <m/>
    <m/>
    <m/>
    <m/>
    <m/>
    <m/>
    <n v="120"/>
    <n v="69.5"/>
    <n v="36.9"/>
    <n v="117.6"/>
    <n v="0.2"/>
  </r>
  <r>
    <x v="0"/>
    <x v="6"/>
    <s v="Transportasi, Gudang dan Telekomunikasi / Transport, Storage &amp; Communication"/>
    <m/>
    <m/>
    <m/>
    <m/>
    <m/>
    <m/>
    <m/>
    <n v="6367.7"/>
    <m/>
    <n v="400"/>
    <n v="3486.6"/>
    <n v="9119.7000000000007"/>
    <n v="0"/>
  </r>
  <r>
    <x v="0"/>
    <x v="6"/>
    <s v="Jasa Lainnya / Other Services"/>
    <n v="35"/>
    <m/>
    <m/>
    <m/>
    <m/>
    <m/>
    <m/>
    <m/>
    <m/>
    <n v="100"/>
    <n v="59.7"/>
    <n v="30.8"/>
    <n v="26.3"/>
  </r>
  <r>
    <x v="0"/>
    <x v="7"/>
    <s v="Tanaman Pangan, Perkebunan, dan Peternakan / Food Crops, Plantation, and Livestock"/>
    <n v="1523.9"/>
    <m/>
    <n v="4678.2"/>
    <n v="18678.5"/>
    <n v="70836.899999999994"/>
    <n v="8403.7999999999993"/>
    <n v="2285.5"/>
    <n v="24273"/>
    <n v="5466.5"/>
    <n v="4639.1000000000004"/>
    <n v="33328.800000000003"/>
    <n v="16427.900000000001"/>
    <n v="322484.09999999998"/>
  </r>
  <r>
    <x v="0"/>
    <x v="7"/>
    <s v="Perikanan / Fishery"/>
    <m/>
    <m/>
    <n v="24.4"/>
    <n v="0"/>
    <n v="3125.4"/>
    <n v="706.8"/>
    <n v="10552.7"/>
    <n v="33604"/>
    <n v="2149.8000000000002"/>
    <n v="4613.3"/>
    <n v="58.8"/>
    <n v="49.7"/>
    <n v="1661.3"/>
  </r>
  <r>
    <x v="0"/>
    <x v="7"/>
    <s v="Pertambangan / Mining"/>
    <m/>
    <m/>
    <n v="936.6"/>
    <n v="2283.1999999999998"/>
    <n v="1599.9"/>
    <n v="1200"/>
    <n v="16.100000000000001"/>
    <n v="0"/>
    <n v="0"/>
    <n v="9876.4"/>
    <n v="2872.5"/>
    <n v="719.4"/>
    <n v="16175.3"/>
  </r>
  <r>
    <x v="0"/>
    <x v="7"/>
    <s v="Industri Makanan / Food Industry"/>
    <n v="63274.2"/>
    <n v="14133.8"/>
    <n v="19349.400000000001"/>
    <n v="7007.8"/>
    <n v="11630.9"/>
    <n v="6352.3"/>
    <n v="83437.5"/>
    <n v="25795.599999999999"/>
    <n v="34214.6"/>
    <n v="44286.5"/>
    <n v="51734.7"/>
    <n v="46140.6"/>
    <n v="114155.1"/>
  </r>
  <r>
    <x v="0"/>
    <x v="7"/>
    <s v="Industri Kayu / Wood Industry"/>
    <n v="500"/>
    <m/>
    <n v="0"/>
    <n v="0"/>
    <n v="280"/>
    <n v="205"/>
    <n v="232.4"/>
    <n v="400"/>
    <n v="0"/>
    <n v="0"/>
    <n v="0"/>
    <n v="1386.7"/>
    <n v="580.6"/>
  </r>
  <r>
    <x v="0"/>
    <x v="7"/>
    <s v="Industri Kimia Dan Farmasi / Chemical and Pharmaceutical Industry"/>
    <m/>
    <m/>
    <n v="2128"/>
    <n v="46721.7"/>
    <n v="3104.9"/>
    <n v="6415"/>
    <n v="16461.7"/>
    <n v="8512.1"/>
    <n v="2352.6999999999998"/>
    <n v="1415.9"/>
    <n v="193"/>
    <n v="620"/>
    <n v="69.400000000000006"/>
  </r>
  <r>
    <x v="0"/>
    <x v="7"/>
    <s v="Industri Karet dan Plastik / Rubber and Plastic Industry"/>
    <m/>
    <m/>
    <m/>
    <m/>
    <n v="0"/>
    <m/>
    <m/>
    <m/>
    <n v="0"/>
    <n v="1400"/>
    <n v="436.6"/>
    <n v="5545.5"/>
    <n v="599"/>
  </r>
  <r>
    <x v="0"/>
    <x v="7"/>
    <s v="Industri Mineral Non Logam / Non Metallic Mineral Industry"/>
    <m/>
    <m/>
    <m/>
    <m/>
    <n v="0"/>
    <m/>
    <n v="1000"/>
    <n v="2500"/>
    <n v="0"/>
    <n v="0"/>
    <m/>
    <m/>
    <m/>
  </r>
  <r>
    <x v="0"/>
    <x v="7"/>
    <s v="Industri Logam Dasar, Barang Logam, Bukan Mesin dan Peralatannya / Metal Industry not Machinery &amp; Electronic Industry"/>
    <m/>
    <m/>
    <m/>
    <n v="0"/>
    <n v="1440"/>
    <m/>
    <n v="650"/>
    <n v="93874.8"/>
    <n v="0"/>
    <n v="7148.9"/>
    <n v="750"/>
    <n v="0"/>
    <m/>
  </r>
  <r>
    <x v="0"/>
    <x v="7"/>
    <s v="Industri  Mesin, Elektronik, Instrumen Kedokteran, Peralatan Listrik, Presisi, Optik dan Jam / Medical Preci. &amp; Optical Instru, Watches &amp; Clock, Machinary, and Electronic Industry"/>
    <m/>
    <m/>
    <m/>
    <m/>
    <m/>
    <m/>
    <m/>
    <m/>
    <m/>
    <n v="0"/>
    <m/>
    <m/>
    <m/>
  </r>
  <r>
    <x v="0"/>
    <x v="7"/>
    <s v="Industri Kendaraan Bermotor dan Alat Transportasi Lain / Motor Vehicles &amp; Other Transport Equip. Industry"/>
    <m/>
    <m/>
    <m/>
    <m/>
    <m/>
    <m/>
    <m/>
    <m/>
    <m/>
    <m/>
    <n v="703.1"/>
    <m/>
    <m/>
  </r>
  <r>
    <x v="0"/>
    <x v="7"/>
    <s v="Industri Lainnya / Other Industry"/>
    <m/>
    <m/>
    <m/>
    <m/>
    <n v="0"/>
    <n v="412.5"/>
    <n v="7.2"/>
    <n v="1.2"/>
    <n v="2500"/>
    <n v="0"/>
    <n v="0"/>
    <n v="246.3"/>
    <n v="0"/>
  </r>
  <r>
    <x v="0"/>
    <x v="7"/>
    <s v="Listrik, Gas dan Air / Electricity, Gas &amp; Water Supply"/>
    <m/>
    <n v="18306.3"/>
    <n v="3526.9"/>
    <n v="4727.7"/>
    <n v="9446.9"/>
    <n v="18177.2"/>
    <n v="37085.800000000003"/>
    <n v="67983.8"/>
    <n v="36019.1"/>
    <n v="36147.699999999997"/>
    <n v="25618.1"/>
    <n v="29023.5"/>
    <n v="25208.9"/>
  </r>
  <r>
    <x v="0"/>
    <x v="7"/>
    <s v="Konstruksi / Construction"/>
    <m/>
    <m/>
    <n v="0"/>
    <m/>
    <m/>
    <m/>
    <n v="0"/>
    <m/>
    <n v="0"/>
    <m/>
    <m/>
    <m/>
    <m/>
  </r>
  <r>
    <x v="0"/>
    <x v="7"/>
    <s v="Perdagangan dan Reparasi / Trade &amp; Repair"/>
    <m/>
    <n v="250"/>
    <n v="0"/>
    <n v="0"/>
    <n v="12821.6"/>
    <n v="4847"/>
    <n v="0"/>
    <n v="277.7"/>
    <n v="826.8"/>
    <n v="3255.4"/>
    <n v="8115.7"/>
    <n v="485.3"/>
    <n v="2237.5"/>
  </r>
  <r>
    <x v="0"/>
    <x v="7"/>
    <s v="Hotel dan Restoran / Hotel &amp; Restaurant"/>
    <n v="1693.8"/>
    <m/>
    <m/>
    <m/>
    <n v="0"/>
    <m/>
    <n v="0"/>
    <n v="504"/>
    <n v="2046.7"/>
    <n v="72.3"/>
    <n v="34.700000000000003"/>
    <n v="27.2"/>
    <n v="37"/>
  </r>
  <r>
    <x v="0"/>
    <x v="7"/>
    <s v="Transportasi, Gudang dan Telekomunikasi / Transport, Storage &amp; Communication"/>
    <m/>
    <m/>
    <n v="0"/>
    <n v="0"/>
    <m/>
    <m/>
    <n v="272.10000000000002"/>
    <n v="0"/>
    <n v="1"/>
    <n v="7622.8"/>
    <n v="8414.4"/>
    <n v="54203.3"/>
    <n v="0"/>
  </r>
  <r>
    <x v="0"/>
    <x v="7"/>
    <s v="Perumahan, Kawasan Industri dan Perkantoran / Real Estate, Ind. Estate &amp; Business Activities"/>
    <m/>
    <m/>
    <n v="0"/>
    <n v="0"/>
    <m/>
    <n v="0"/>
    <n v="4350"/>
    <m/>
    <m/>
    <n v="0"/>
    <n v="0"/>
    <n v="0"/>
    <n v="15183.7"/>
  </r>
  <r>
    <x v="0"/>
    <x v="7"/>
    <s v="Jasa Lainnya / Other Services"/>
    <m/>
    <m/>
    <n v="63.3"/>
    <n v="78.599999999999994"/>
    <n v="33.799999999999997"/>
    <n v="43.6"/>
    <n v="138"/>
    <n v="0"/>
    <n v="129.5"/>
    <n v="123.4"/>
    <n v="29.9"/>
    <n v="312.3"/>
    <n v="19.100000000000001"/>
  </r>
  <r>
    <x v="0"/>
    <x v="8"/>
    <s v="Tanaman Pangan, Perkebunan, dan Peternakan / Food Crops, Plantation, and Livestock"/>
    <m/>
    <n v="10504.5"/>
    <n v="9939.6"/>
    <n v="79090.8"/>
    <n v="41141.800000000003"/>
    <n v="37485.1"/>
    <n v="59094.3"/>
    <n v="16213.6"/>
    <n v="30010.6"/>
    <n v="92292.9"/>
    <n v="23144.5"/>
    <n v="7699.2"/>
    <n v="3122.2"/>
  </r>
  <r>
    <x v="0"/>
    <x v="8"/>
    <s v="Kehutanan / Forestry"/>
    <m/>
    <m/>
    <n v="0"/>
    <n v="2.4"/>
    <n v="4803.8"/>
    <n v="1192.0999999999999"/>
    <n v="61.8"/>
    <n v="0"/>
    <m/>
    <n v="0"/>
    <m/>
    <n v="6.3"/>
    <n v="113.2"/>
  </r>
  <r>
    <x v="0"/>
    <x v="8"/>
    <s v="Perikanan / Fishery"/>
    <m/>
    <m/>
    <m/>
    <m/>
    <m/>
    <m/>
    <m/>
    <m/>
    <m/>
    <m/>
    <m/>
    <n v="0"/>
    <n v="0"/>
  </r>
  <r>
    <x v="0"/>
    <x v="8"/>
    <s v="Pertambangan / Mining"/>
    <n v="1600"/>
    <m/>
    <n v="0"/>
    <n v="3068.1"/>
    <n v="166.8"/>
    <n v="15126.2"/>
    <n v="9229.6"/>
    <n v="7051.3"/>
    <n v="0"/>
    <n v="0"/>
    <n v="0"/>
    <n v="12148.2"/>
    <n v="0"/>
  </r>
  <r>
    <x v="0"/>
    <x v="8"/>
    <s v="Industri Makanan / Food Industry"/>
    <m/>
    <n v="11944"/>
    <n v="10594.9"/>
    <n v="29882.1"/>
    <n v="9349.7999999999993"/>
    <n v="31345.4"/>
    <n v="28852.2"/>
    <n v="29150.3"/>
    <n v="22696.7"/>
    <n v="41543.599999999999"/>
    <n v="17562.3"/>
    <n v="18417.8"/>
    <n v="29031.1"/>
  </r>
  <r>
    <x v="0"/>
    <x v="8"/>
    <s v="Industri Kayu / Wood Industry"/>
    <m/>
    <m/>
    <m/>
    <m/>
    <m/>
    <n v="13072.8"/>
    <n v="1767.8"/>
    <n v="888.7"/>
    <m/>
    <m/>
    <m/>
    <m/>
    <m/>
  </r>
  <r>
    <x v="0"/>
    <x v="8"/>
    <s v="Industri Kimia Dan Farmasi / Chemical and Pharmaceutical Industry"/>
    <m/>
    <m/>
    <m/>
    <n v="10774.5"/>
    <n v="325.10000000000002"/>
    <n v="2431"/>
    <n v="0"/>
    <n v="2350"/>
    <n v="0.1"/>
    <n v="0"/>
    <n v="0"/>
    <n v="0"/>
    <n v="0"/>
  </r>
  <r>
    <x v="0"/>
    <x v="8"/>
    <s v="Industri Mineral Non Logam / Non Metallic Mineral Industry"/>
    <m/>
    <m/>
    <m/>
    <m/>
    <m/>
    <m/>
    <m/>
    <m/>
    <n v="0"/>
    <n v="0"/>
    <n v="8.9"/>
    <n v="1540.8"/>
    <n v="198.3"/>
  </r>
  <r>
    <x v="0"/>
    <x v="8"/>
    <s v="Industri Logam Dasar, Barang Logam, Bukan Mesin dan Peralatannya / Metal Industry not Machinery &amp; Electronic Industry"/>
    <m/>
    <m/>
    <m/>
    <m/>
    <m/>
    <n v="100"/>
    <n v="100"/>
    <n v="0"/>
    <n v="0"/>
    <n v="0"/>
    <n v="0"/>
    <n v="4333.3"/>
    <m/>
  </r>
  <r>
    <x v="0"/>
    <x v="8"/>
    <s v="Industri  Mesin, Elektronik, Instrumen Kedokteran, Peralatan Listrik, Presisi, Optik dan Jam / Medical Preci. &amp; Optical Instru, Watches &amp; Clock, Machinary, and Electronic Industry"/>
    <m/>
    <m/>
    <n v="592.9"/>
    <n v="2356.4"/>
    <n v="417"/>
    <n v="8102.8"/>
    <n v="1338"/>
    <n v="491"/>
    <m/>
    <m/>
    <n v="0"/>
    <n v="83.3"/>
    <n v="729.2"/>
  </r>
  <r>
    <x v="0"/>
    <x v="8"/>
    <s v="Industri Kendaraan Bermotor dan Alat Transportasi Lain / Motor Vehicles &amp; Other Transport Equip. Industry"/>
    <m/>
    <m/>
    <m/>
    <m/>
    <m/>
    <m/>
    <m/>
    <m/>
    <m/>
    <m/>
    <m/>
    <n v="0"/>
    <n v="0"/>
  </r>
  <r>
    <x v="0"/>
    <x v="8"/>
    <s v="Industri Lainnya / Other Industry"/>
    <m/>
    <m/>
    <m/>
    <m/>
    <m/>
    <m/>
    <m/>
    <m/>
    <m/>
    <m/>
    <m/>
    <m/>
    <n v="0"/>
  </r>
  <r>
    <x v="0"/>
    <x v="8"/>
    <s v="Listrik, Gas dan Air / Electricity, Gas &amp; Water Supply"/>
    <m/>
    <m/>
    <m/>
    <n v="18596.2"/>
    <n v="2883.2"/>
    <n v="3537.2"/>
    <n v="1180.0999999999999"/>
    <n v="39"/>
    <n v="29.7"/>
    <n v="4312"/>
    <n v="5516.1"/>
    <n v="539.79999999999995"/>
    <n v="585.6"/>
  </r>
  <r>
    <x v="0"/>
    <x v="8"/>
    <s v="Konstruksi / Construction"/>
    <m/>
    <m/>
    <n v="0"/>
    <n v="1888.9"/>
    <m/>
    <m/>
    <m/>
    <m/>
    <n v="0"/>
    <m/>
    <m/>
    <n v="616.1"/>
    <m/>
  </r>
  <r>
    <x v="0"/>
    <x v="8"/>
    <s v="Perdagangan dan Reparasi / Trade &amp; Repair"/>
    <n v="100"/>
    <m/>
    <n v="518.70000000000005"/>
    <n v="0"/>
    <m/>
    <m/>
    <n v="3420"/>
    <n v="165.7"/>
    <m/>
    <n v="0"/>
    <n v="6.8"/>
    <n v="13.7"/>
    <n v="83.5"/>
  </r>
  <r>
    <x v="0"/>
    <x v="8"/>
    <s v="Hotel dan Restoran / Hotel &amp; Restaurant"/>
    <m/>
    <m/>
    <m/>
    <m/>
    <m/>
    <m/>
    <m/>
    <m/>
    <n v="0"/>
    <n v="0"/>
    <n v="39"/>
    <n v="7857.8"/>
    <n v="14349.8"/>
  </r>
  <r>
    <x v="0"/>
    <x v="8"/>
    <s v="Transportasi, Gudang dan Telekomunikasi / Transport, Storage &amp; Communication"/>
    <m/>
    <m/>
    <n v="318.2"/>
    <n v="318.2"/>
    <m/>
    <m/>
    <n v="0"/>
    <n v="26313.5"/>
    <n v="0"/>
    <n v="14957.2"/>
    <n v="0"/>
    <n v="34215.4"/>
    <n v="0"/>
  </r>
  <r>
    <x v="0"/>
    <x v="8"/>
    <s v="Perumahan, Kawasan Industri dan Perkantoran / Real Estate, Ind. Estate &amp; Business Activities"/>
    <m/>
    <m/>
    <n v="0"/>
    <n v="72.2"/>
    <n v="95.9"/>
    <m/>
    <m/>
    <m/>
    <n v="0"/>
    <n v="0"/>
    <n v="0"/>
    <n v="1257.2"/>
    <n v="217.2"/>
  </r>
  <r>
    <x v="0"/>
    <x v="8"/>
    <s v="Jasa Lainnya / Other Services"/>
    <m/>
    <m/>
    <m/>
    <m/>
    <m/>
    <m/>
    <m/>
    <m/>
    <m/>
    <n v="0"/>
    <n v="0"/>
    <n v="0"/>
    <n v="0.4"/>
  </r>
  <r>
    <x v="0"/>
    <x v="9"/>
    <s v="Tanaman Pangan, Perkebunan, dan Peternakan / Food Crops, Plantation, and Livestock"/>
    <m/>
    <m/>
    <n v="868.3"/>
    <n v="0"/>
    <n v="1384.8"/>
    <n v="0"/>
    <n v="0"/>
    <n v="459.9"/>
    <n v="3371.2"/>
    <n v="1241.7"/>
    <n v="669.9"/>
    <n v="5559.3"/>
    <n v="106"/>
  </r>
  <r>
    <x v="0"/>
    <x v="9"/>
    <s v="Kehutanan / Forestry"/>
    <m/>
    <m/>
    <n v="0"/>
    <m/>
    <m/>
    <n v="100"/>
    <n v="198.7"/>
    <n v="1.1000000000000001"/>
    <n v="10.4"/>
    <n v="22.3"/>
    <n v="26.1"/>
    <n v="11.7"/>
    <n v="11.9"/>
  </r>
  <r>
    <x v="0"/>
    <x v="9"/>
    <s v="Perikanan / Fishery"/>
    <m/>
    <m/>
    <m/>
    <m/>
    <m/>
    <m/>
    <m/>
    <m/>
    <n v="0"/>
    <n v="543.5"/>
    <n v="1771.4"/>
    <n v="2340.6"/>
    <n v="1289.5"/>
  </r>
  <r>
    <x v="0"/>
    <x v="9"/>
    <s v="Pertambangan / Mining"/>
    <n v="1000"/>
    <n v="3990.2"/>
    <n v="714.3"/>
    <n v="0"/>
    <n v="2050"/>
    <n v="0"/>
    <n v="19934.2"/>
    <n v="113985.5"/>
    <n v="33529.1"/>
    <n v="255996.5"/>
    <n v="27646.6"/>
    <n v="74036.3"/>
    <n v="71899.5"/>
  </r>
  <r>
    <x v="0"/>
    <x v="9"/>
    <s v="Industri Makanan / Food Industry"/>
    <n v="2100"/>
    <n v="7200"/>
    <n v="274.60000000000002"/>
    <n v="0"/>
    <n v="42816.6"/>
    <n v="10287.9"/>
    <n v="6952"/>
    <n v="4247.3999999999996"/>
    <n v="10390.200000000001"/>
    <n v="6571.7"/>
    <n v="13166.4"/>
    <n v="10836.7"/>
    <n v="164987.1"/>
  </r>
  <r>
    <x v="0"/>
    <x v="9"/>
    <s v="Industri Tekstil / Textile Industry"/>
    <n v="400"/>
    <n v="400"/>
    <n v="0"/>
    <n v="950"/>
    <n v="1400"/>
    <m/>
    <m/>
    <n v="879.5"/>
    <n v="4084.5"/>
    <n v="834.3"/>
    <n v="253.2"/>
    <n v="327.60000000000002"/>
    <n v="1071.2"/>
  </r>
  <r>
    <x v="0"/>
    <x v="9"/>
    <s v="Industri Barang dari Kulit dan Alas Kaki / Leather Goods &amp; Footwear Industry"/>
    <m/>
    <n v="624"/>
    <m/>
    <m/>
    <n v="10406.200000000001"/>
    <n v="0"/>
    <n v="317"/>
    <n v="1885"/>
    <n v="57.7"/>
    <n v="2590.3000000000002"/>
    <n v="106.7"/>
    <n v="202"/>
    <n v="12.4"/>
  </r>
  <r>
    <x v="0"/>
    <x v="9"/>
    <s v="Industri Kayu / Wood Industry"/>
    <n v="400"/>
    <n v="1150"/>
    <n v="0"/>
    <m/>
    <m/>
    <n v="1195.5999999999999"/>
    <n v="0"/>
    <m/>
    <m/>
    <n v="0"/>
    <n v="100"/>
    <n v="0"/>
    <m/>
  </r>
  <r>
    <x v="0"/>
    <x v="9"/>
    <s v="Industri Kertas dan Percetakan / Paper and Printing Industry"/>
    <n v="100"/>
    <n v="1375"/>
    <n v="81.5"/>
    <n v="0"/>
    <n v="174.6"/>
    <n v="1000"/>
    <n v="420.9"/>
    <n v="363"/>
    <n v="484.6"/>
    <n v="4590.6000000000004"/>
    <n v="649.70000000000005"/>
    <n v="739.5"/>
    <n v="7017.8"/>
  </r>
  <r>
    <x v="0"/>
    <x v="9"/>
    <s v="Industri Kimia Dan Farmasi / Chemical and Pharmaceutical Industry"/>
    <n v="61006.1"/>
    <m/>
    <n v="1029.2"/>
    <n v="0"/>
    <n v="400"/>
    <n v="6643.5"/>
    <n v="83929.4"/>
    <n v="89318.5"/>
    <n v="38780.300000000003"/>
    <n v="13150.2"/>
    <n v="165005.5"/>
    <n v="29571.3"/>
    <n v="52213.9"/>
  </r>
  <r>
    <x v="0"/>
    <x v="9"/>
    <s v="Industri Karet dan Plastik / Rubber and Plastic Industry"/>
    <n v="1100"/>
    <n v="9654.6"/>
    <n v="830.1"/>
    <n v="2288.9"/>
    <n v="1410.9"/>
    <n v="2023.2"/>
    <n v="500"/>
    <n v="52413.3"/>
    <n v="58046.9"/>
    <n v="10946.3"/>
    <n v="11628.9"/>
    <n v="17217.5"/>
    <n v="31345.200000000001"/>
  </r>
  <r>
    <x v="0"/>
    <x v="9"/>
    <s v="Industri Mineral Non Logam / Non Metallic Mineral Industry"/>
    <m/>
    <m/>
    <m/>
    <n v="0"/>
    <m/>
    <m/>
    <m/>
    <n v="10335.700000000001"/>
    <n v="7124.1"/>
    <n v="794.6"/>
    <n v="856.9"/>
    <n v="8083.9"/>
    <n v="10234.6"/>
  </r>
  <r>
    <x v="0"/>
    <x v="9"/>
    <s v="Industri Logam Dasar, Barang Logam, Bukan Mesin dan Peralatannya / Metal Industry not Machinery &amp; Electronic Industry"/>
    <n v="27369.3"/>
    <n v="12332.7"/>
    <n v="4450"/>
    <n v="9049.2000000000007"/>
    <n v="17073.2"/>
    <n v="1095.9000000000001"/>
    <n v="25528.799999999999"/>
    <n v="17451.900000000001"/>
    <n v="47405.3"/>
    <n v="118694.7"/>
    <n v="272735.09999999998"/>
    <n v="520758.1"/>
    <n v="787230.4"/>
  </r>
  <r>
    <x v="0"/>
    <x v="9"/>
    <s v="Industri  Mesin, Elektronik, Instrumen Kedokteran, Peralatan Listrik, Presisi, Optik dan Jam / Medical Preci. &amp; Optical Instru, Watches &amp; Clock, Machinary, and Electronic Industry"/>
    <n v="51025.9"/>
    <n v="127278.2"/>
    <n v="19912.5"/>
    <n v="16829.099999999999"/>
    <n v="108195.7"/>
    <n v="237670.7"/>
    <n v="53213.8"/>
    <n v="96237.1"/>
    <n v="124442.6"/>
    <n v="123973"/>
    <n v="126758.3"/>
    <n v="378370.8"/>
    <n v="291492.40000000002"/>
  </r>
  <r>
    <x v="0"/>
    <x v="9"/>
    <s v="Industri Kendaraan Bermotor dan Alat Transportasi Lain / Motor Vehicles &amp; Other Transport Equip. Industry"/>
    <n v="16953"/>
    <n v="38813.599999999999"/>
    <n v="20355.7"/>
    <n v="3950.2"/>
    <n v="75994.8"/>
    <n v="39363.599999999999"/>
    <n v="20295"/>
    <n v="27522.9"/>
    <n v="85544.8"/>
    <n v="23015.599999999999"/>
    <n v="30044.2"/>
    <n v="29086.1"/>
    <n v="55012.6"/>
  </r>
  <r>
    <x v="0"/>
    <x v="9"/>
    <s v="Industri Lainnya / Other Industry"/>
    <n v="1500"/>
    <n v="3550"/>
    <n v="1374"/>
    <n v="888.9"/>
    <n v="2000"/>
    <m/>
    <n v="19"/>
    <n v="2684.6"/>
    <n v="5941"/>
    <n v="7042.2"/>
    <n v="7082.8"/>
    <n v="10722.2"/>
    <n v="7924.7"/>
  </r>
  <r>
    <x v="0"/>
    <x v="9"/>
    <s v="Listrik, Gas dan Air / Electricity, Gas &amp; Water Supply"/>
    <m/>
    <m/>
    <m/>
    <n v="35723"/>
    <n v="7391.8"/>
    <n v="14053"/>
    <n v="21958.1"/>
    <n v="18303.2"/>
    <n v="4752.6000000000004"/>
    <n v="12313.9"/>
    <n v="3601.5"/>
    <n v="2967.4"/>
    <n v="13074.5"/>
  </r>
  <r>
    <x v="0"/>
    <x v="9"/>
    <s v="Konstruksi / Construction"/>
    <m/>
    <n v="3172.7"/>
    <n v="767.9"/>
    <n v="0"/>
    <n v="400"/>
    <n v="0"/>
    <n v="0"/>
    <n v="6259.5"/>
    <n v="10755.3"/>
    <n v="4078.2"/>
    <n v="2577.5"/>
    <n v="15793.7"/>
    <n v="2017.2"/>
  </r>
  <r>
    <x v="0"/>
    <x v="9"/>
    <s v="Perdagangan dan Reparasi / Trade &amp; Repair"/>
    <n v="5365.8"/>
    <n v="6690"/>
    <n v="0"/>
    <n v="3599.2"/>
    <n v="34337.199999999997"/>
    <n v="689.2"/>
    <n v="815"/>
    <n v="4765.3999999999996"/>
    <n v="17410.2"/>
    <n v="94436.5"/>
    <n v="11138.3"/>
    <n v="7693.8"/>
    <n v="4167.8"/>
  </r>
  <r>
    <x v="0"/>
    <x v="9"/>
    <s v="Hotel dan Restoran / Hotel &amp; Restaurant"/>
    <n v="1647.9"/>
    <n v="2180"/>
    <n v="10598.7"/>
    <n v="56.8"/>
    <n v="149250.29999999999"/>
    <n v="1135.9000000000001"/>
    <n v="33127"/>
    <n v="130836.3"/>
    <n v="49150.9"/>
    <n v="204442.7"/>
    <n v="30683.4"/>
    <n v="68160.899999999994"/>
    <n v="92906.6"/>
  </r>
  <r>
    <x v="0"/>
    <x v="9"/>
    <s v="Transportasi, Gudang dan Telekomunikasi / Transport, Storage &amp; Communication"/>
    <m/>
    <n v="3000"/>
    <m/>
    <n v="5764.7"/>
    <n v="21375"/>
    <n v="0"/>
    <n v="115964.6"/>
    <n v="27116.6"/>
    <n v="13711.9"/>
    <n v="38695.599999999999"/>
    <n v="5643"/>
    <n v="137627.6"/>
    <n v="4565"/>
  </r>
  <r>
    <x v="0"/>
    <x v="9"/>
    <s v="Perumahan, Kawasan Industri dan Perkantoran / Real Estate, Ind. Estate &amp; Business Activities"/>
    <n v="425"/>
    <n v="8670"/>
    <n v="0"/>
    <n v="122.8"/>
    <n v="177.8"/>
    <n v="221.6"/>
    <n v="6155.5"/>
    <n v="32115.9"/>
    <n v="308.89999999999998"/>
    <n v="83826.2"/>
    <n v="55354.5"/>
    <n v="36491.4"/>
    <n v="43777.599999999999"/>
  </r>
  <r>
    <x v="0"/>
    <x v="9"/>
    <s v="Jasa Lainnya / Other Services"/>
    <n v="3948.9"/>
    <n v="1505.7"/>
    <n v="104419.7"/>
    <n v="140514.20000000001"/>
    <n v="60871.8"/>
    <n v="250"/>
    <n v="2785.7"/>
    <n v="3239"/>
    <n v="3775.2"/>
    <n v="23738.2"/>
    <n v="63748"/>
    <n v="6766.6"/>
    <n v="7007.3"/>
  </r>
  <r>
    <x v="1"/>
    <x v="10"/>
    <s v="Tanaman Pangan, Perkebunan, dan Peternakan / Food Crops, Plantation, and Livestock"/>
    <m/>
    <n v="17724.2"/>
    <m/>
    <m/>
    <m/>
    <n v="250"/>
    <n v="0"/>
    <m/>
    <n v="5401"/>
    <n v="0"/>
    <n v="0"/>
    <n v="4673"/>
    <n v="0"/>
  </r>
  <r>
    <x v="1"/>
    <x v="10"/>
    <s v="Perikanan / Fishery"/>
    <m/>
    <m/>
    <m/>
    <m/>
    <m/>
    <n v="0"/>
    <n v="0"/>
    <n v="0"/>
    <m/>
    <m/>
    <m/>
    <n v="11.9"/>
    <n v="618.20000000000005"/>
  </r>
  <r>
    <x v="1"/>
    <x v="10"/>
    <s v="Pertambangan / Mining"/>
    <n v="157666.79999999999"/>
    <n v="16157.4"/>
    <n v="18352.900000000001"/>
    <n v="59715.1"/>
    <n v="31203.1"/>
    <n v="62664"/>
    <n v="31618.1"/>
    <n v="22198.1"/>
    <n v="170806.8"/>
    <n v="62976.3"/>
    <n v="32008.400000000001"/>
    <n v="58582.1"/>
    <n v="13229.1"/>
  </r>
  <r>
    <x v="1"/>
    <x v="10"/>
    <s v="Industri Makanan / Food Industry"/>
    <n v="31112"/>
    <n v="79490.5"/>
    <n v="65361.5"/>
    <n v="80629.3"/>
    <n v="24892.9"/>
    <n v="7895.3"/>
    <n v="22655.200000000001"/>
    <n v="43655.3"/>
    <n v="115690.7"/>
    <n v="61926.1"/>
    <n v="13168.6"/>
    <n v="10723.9"/>
    <n v="3846.5"/>
  </r>
  <r>
    <x v="1"/>
    <x v="10"/>
    <s v="Industri Tekstil / Textile Industry"/>
    <n v="4456.1000000000004"/>
    <n v="10521.4"/>
    <n v="4171.8"/>
    <n v="1200"/>
    <n v="33455.599999999999"/>
    <n v="5395.8"/>
    <n v="26283.200000000001"/>
    <n v="14788"/>
    <n v="3056.5"/>
    <n v="5032.6000000000004"/>
    <n v="234.4"/>
    <n v="1169.4000000000001"/>
    <n v="21521.9"/>
  </r>
  <r>
    <x v="1"/>
    <x v="10"/>
    <s v="Industri Barang dari Kulit dan Alas Kaki / Leather Goods &amp; Footwear Industry"/>
    <m/>
    <m/>
    <m/>
    <n v="555.6"/>
    <n v="0"/>
    <n v="0"/>
    <n v="0"/>
    <n v="0"/>
    <n v="2210"/>
    <n v="0"/>
    <n v="0"/>
    <n v="0"/>
    <n v="0"/>
  </r>
  <r>
    <x v="1"/>
    <x v="10"/>
    <s v="Industri Kayu / Wood Industry"/>
    <n v="1350"/>
    <m/>
    <m/>
    <m/>
    <m/>
    <m/>
    <m/>
    <n v="0"/>
    <n v="0"/>
    <n v="0"/>
    <n v="0"/>
    <n v="441.4"/>
    <n v="0"/>
  </r>
  <r>
    <x v="1"/>
    <x v="10"/>
    <s v="Industri Kertas dan Percetakan / Paper and Printing Industry"/>
    <m/>
    <n v="375"/>
    <n v="3110"/>
    <n v="0"/>
    <n v="0"/>
    <n v="3229"/>
    <n v="2213.1999999999998"/>
    <n v="5696.2"/>
    <n v="2162.1"/>
    <n v="9813.4"/>
    <n v="13913.5"/>
    <n v="3228.7"/>
    <n v="10045.200000000001"/>
  </r>
  <r>
    <x v="1"/>
    <x v="10"/>
    <s v="Industri Kimia Dan Farmasi / Chemical and Pharmaceutical Industry"/>
    <n v="24399.4"/>
    <n v="13064.6"/>
    <n v="14638.8"/>
    <n v="18374.2"/>
    <n v="9406.5"/>
    <n v="26203.8"/>
    <n v="16883.7"/>
    <n v="14328.1"/>
    <n v="163211.79999999999"/>
    <n v="44353.2"/>
    <n v="26816.3"/>
    <n v="24206.1"/>
    <n v="15401.3"/>
  </r>
  <r>
    <x v="1"/>
    <x v="10"/>
    <s v="Industri Karet dan Plastik / Rubber and Plastic Industry"/>
    <n v="1300"/>
    <m/>
    <n v="0"/>
    <n v="2027.3"/>
    <m/>
    <n v="2324.6999999999998"/>
    <n v="2179.4"/>
    <n v="11761.5"/>
    <n v="6152.4"/>
    <n v="23153.4"/>
    <n v="2825.3"/>
    <n v="928.9"/>
    <n v="774.5"/>
  </r>
  <r>
    <x v="1"/>
    <x v="10"/>
    <s v="Industri Mineral Non Logam / Non Metallic Mineral Industry"/>
    <n v="7396.7"/>
    <n v="215.7"/>
    <n v="215.7"/>
    <n v="37.200000000000003"/>
    <n v="654.4"/>
    <n v="0"/>
    <n v="2.4"/>
    <n v="396.2"/>
    <n v="1821.8"/>
    <n v="5287.6"/>
    <n v="1872"/>
    <n v="116.7"/>
    <n v="10.199999999999999"/>
  </r>
  <r>
    <x v="1"/>
    <x v="10"/>
    <s v="Industri Logam Dasar, Barang Logam, Bukan Mesin dan Peralatannya / Metal Industry not Machinery &amp; Electronic Industry"/>
    <n v="62191.1"/>
    <n v="29550"/>
    <n v="16467"/>
    <n v="7313.7"/>
    <n v="7694.1"/>
    <n v="764.1"/>
    <n v="27769"/>
    <n v="3624.4"/>
    <n v="4102.8999999999996"/>
    <n v="5184.2"/>
    <n v="14434.1"/>
    <n v="5221.6000000000004"/>
    <n v="4692.7"/>
  </r>
  <r>
    <x v="1"/>
    <x v="10"/>
    <s v="Industri  Mesin, Elektronik, Instrumen Kedokteran, Peralatan Listrik, Presisi, Optik dan Jam / Medical Preci. &amp; Optical Instru, Watches &amp; Clock, Machinary, and Electronic Industry"/>
    <n v="168546.9"/>
    <n v="3152.1"/>
    <n v="1660.5"/>
    <n v="0"/>
    <n v="11577.3"/>
    <n v="106096.8"/>
    <n v="14841.7"/>
    <n v="83114.2"/>
    <n v="29580.5"/>
    <n v="21259.3"/>
    <n v="56926.5"/>
    <n v="31331.5"/>
    <n v="10510.2"/>
  </r>
  <r>
    <x v="1"/>
    <x v="10"/>
    <s v="Industri Kendaraan Bermotor dan Alat Transportasi Lain / Motor Vehicles &amp; Other Transport Equip. Industry"/>
    <n v="178477.3"/>
    <n v="30637.3"/>
    <n v="31300"/>
    <n v="46528.1"/>
    <n v="169694.7"/>
    <n v="127705.60000000001"/>
    <n v="93883"/>
    <n v="29149.200000000001"/>
    <n v="10508.4"/>
    <n v="21910.799999999999"/>
    <n v="49400.9"/>
    <n v="10499.7"/>
    <n v="43752.5"/>
  </r>
  <r>
    <x v="1"/>
    <x v="10"/>
    <s v="Industri Lainnya / Other Industry"/>
    <n v="11481.7"/>
    <n v="800"/>
    <n v="1316.6"/>
    <n v="1147.2"/>
    <n v="2996.2"/>
    <n v="0"/>
    <n v="5019.7"/>
    <n v="16.3"/>
    <n v="573"/>
    <n v="4214.3999999999996"/>
    <n v="3715.5"/>
    <n v="1429.6"/>
    <n v="902.3"/>
  </r>
  <r>
    <x v="1"/>
    <x v="10"/>
    <s v="Listrik, Gas dan Air / Electricity, Gas &amp; Water Supply"/>
    <n v="350"/>
    <n v="700"/>
    <n v="2783.4"/>
    <n v="20333.900000000001"/>
    <n v="8475.4"/>
    <n v="437"/>
    <n v="78594.2"/>
    <n v="4603.2"/>
    <n v="11863.6"/>
    <n v="17799.8"/>
    <n v="8223.4"/>
    <n v="16815.400000000001"/>
    <n v="20396.5"/>
  </r>
  <r>
    <x v="1"/>
    <x v="10"/>
    <s v="Konstruksi / Construction"/>
    <n v="322409.3"/>
    <n v="234850.6"/>
    <n v="288175.5"/>
    <n v="75797"/>
    <n v="203619.7"/>
    <n v="58589.599999999999"/>
    <n v="295981.59999999998"/>
    <n v="575509.19999999995"/>
    <n v="120260"/>
    <n v="98018.8"/>
    <n v="75817.7"/>
    <n v="30005.200000000001"/>
    <n v="27517.1"/>
  </r>
  <r>
    <x v="1"/>
    <x v="10"/>
    <s v="Perdagangan dan Reparasi / Trade &amp; Repair"/>
    <n v="350329.3"/>
    <n v="312204.3"/>
    <n v="553844.19999999995"/>
    <n v="432143.8"/>
    <n v="245078"/>
    <n v="382291.4"/>
    <n v="609923.80000000005"/>
    <n v="404728.9"/>
    <n v="367569.4"/>
    <n v="768368.2"/>
    <n v="312456.59999999998"/>
    <n v="166063.9"/>
    <n v="243625"/>
  </r>
  <r>
    <x v="1"/>
    <x v="10"/>
    <s v="Hotel dan Restoran / Hotel &amp; Restaurant"/>
    <n v="15421.8"/>
    <n v="96023.3"/>
    <n v="22687.3"/>
    <n v="31511.1"/>
    <n v="66452.899999999994"/>
    <n v="122425.1"/>
    <n v="242084.9"/>
    <n v="88104.9"/>
    <n v="383714.4"/>
    <n v="122961.2"/>
    <n v="102368.4"/>
    <n v="38051.4"/>
    <n v="44765.8"/>
  </r>
  <r>
    <x v="1"/>
    <x v="10"/>
    <s v="Transportasi, Gudang dan Telekomunikasi / Transport, Storage &amp; Communication"/>
    <n v="8428265.5999999996"/>
    <n v="4104322.1"/>
    <n v="4949717.9000000004"/>
    <n v="3722249.9"/>
    <n v="2709949.4"/>
    <n v="1310087.7"/>
    <n v="2105910.1"/>
    <n v="1180669.8"/>
    <n v="498221.9"/>
    <n v="1056157"/>
    <n v="1786319.5"/>
    <n v="2251355.6"/>
    <n v="1957235.3"/>
  </r>
  <r>
    <x v="1"/>
    <x v="10"/>
    <s v="Perumahan, Kawasan Industri dan Perkantoran / Real Estate, Ind. Estate &amp; Business Activities"/>
    <n v="46788.2"/>
    <n v="246605.1"/>
    <n v="235963.8"/>
    <n v="69579"/>
    <n v="75082.7"/>
    <n v="142466.1"/>
    <n v="753404"/>
    <n v="955865.7"/>
    <n v="998263.3"/>
    <n v="1596531.6"/>
    <n v="2087726.9"/>
    <n v="1138211.6000000001"/>
    <n v="834059.3"/>
  </r>
  <r>
    <x v="1"/>
    <x v="10"/>
    <s v="Jasa Lainnya / Other Services"/>
    <n v="117818.9"/>
    <n v="144034.70000000001"/>
    <n v="219502.4"/>
    <n v="254936.4"/>
    <n v="507487.9"/>
    <n v="232301.6"/>
    <n v="180115.6"/>
    <n v="181183.3"/>
    <n v="503051.6"/>
    <n v="670053.5"/>
    <n v="269502.90000000002"/>
    <n v="329930.5"/>
    <n v="360358.9"/>
  </r>
  <r>
    <x v="1"/>
    <x v="11"/>
    <s v="Tanaman Pangan, Perkebunan, dan Peternakan / Food Crops, Plantation, and Livestock"/>
    <n v="3748.3"/>
    <n v="1741.5"/>
    <n v="13185.6"/>
    <n v="11869"/>
    <n v="22197.4"/>
    <n v="3627.4"/>
    <n v="23183"/>
    <n v="49987"/>
    <n v="14432.3"/>
    <n v="44707.4"/>
    <n v="39028.199999999997"/>
    <n v="33255.4"/>
    <n v="20857.599999999999"/>
  </r>
  <r>
    <x v="1"/>
    <x v="11"/>
    <s v="Kehutanan / Forestry"/>
    <m/>
    <m/>
    <n v="600"/>
    <m/>
    <m/>
    <m/>
    <n v="500"/>
    <m/>
    <n v="3429.3"/>
    <n v="114"/>
    <n v="120.7"/>
    <n v="454.1"/>
    <n v="17.5"/>
  </r>
  <r>
    <x v="1"/>
    <x v="11"/>
    <s v="Perikanan / Fishery"/>
    <m/>
    <m/>
    <n v="0"/>
    <n v="0"/>
    <n v="16171.5"/>
    <n v="254.5"/>
    <n v="6457.5"/>
    <n v="467"/>
    <n v="0"/>
    <n v="5556.9"/>
    <n v="1220.7"/>
    <n v="916.6"/>
    <n v="164.2"/>
  </r>
  <r>
    <x v="1"/>
    <x v="11"/>
    <s v="Pertambangan / Mining"/>
    <n v="400"/>
    <n v="500"/>
    <n v="5271.1"/>
    <n v="31554.2"/>
    <n v="4538.6000000000004"/>
    <n v="15693.2"/>
    <n v="60273.5"/>
    <n v="15894.7"/>
    <n v="42119.8"/>
    <n v="4594.3"/>
    <n v="1577.9"/>
    <n v="2890.6"/>
    <n v="779.8"/>
  </r>
  <r>
    <x v="1"/>
    <x v="11"/>
    <s v="Industri Makanan / Food Industry"/>
    <n v="106198.39999999999"/>
    <n v="75771.399999999994"/>
    <n v="138229.5"/>
    <n v="202727.7"/>
    <n v="432456.6"/>
    <n v="509041.1"/>
    <n v="525328.30000000005"/>
    <n v="213438.7"/>
    <n v="584822"/>
    <n v="183357.7"/>
    <n v="202884.7"/>
    <n v="170685.5"/>
    <n v="229389.2"/>
  </r>
  <r>
    <x v="1"/>
    <x v="11"/>
    <s v="Industri Tekstil / Textile Industry"/>
    <n v="149850.9"/>
    <n v="180430.9"/>
    <n v="134884.9"/>
    <n v="324242.3"/>
    <n v="230383"/>
    <n v="430410"/>
    <n v="255933.5"/>
    <n v="171295.2"/>
    <n v="126586.2"/>
    <n v="159797.5"/>
    <n v="140398.20000000001"/>
    <n v="139153"/>
    <n v="77942.8"/>
  </r>
  <r>
    <x v="1"/>
    <x v="11"/>
    <s v="Industri Barang dari Kulit dan Alas Kaki / Leather Goods &amp; Footwear Industry"/>
    <n v="25012.3"/>
    <n v="66553"/>
    <n v="46944.4"/>
    <n v="48071.5"/>
    <n v="39884.400000000001"/>
    <n v="49100.9"/>
    <n v="24981.7"/>
    <n v="105721.7"/>
    <n v="29651.4"/>
    <n v="51122.5"/>
    <n v="69929.899999999994"/>
    <n v="49717.3"/>
    <n v="52871.5"/>
  </r>
  <r>
    <x v="1"/>
    <x v="11"/>
    <s v="Industri Kayu / Wood Industry"/>
    <m/>
    <n v="5225"/>
    <n v="0"/>
    <n v="275"/>
    <n v="199.1"/>
    <n v="1200"/>
    <n v="890.5"/>
    <n v="950"/>
    <n v="2673.9"/>
    <n v="1245"/>
    <n v="8904.2000000000007"/>
    <n v="10693.4"/>
    <n v="10364.700000000001"/>
  </r>
  <r>
    <x v="1"/>
    <x v="11"/>
    <s v="Industri Kertas dan Percetakan / Paper and Printing Industry"/>
    <n v="164323.20000000001"/>
    <n v="25608.9"/>
    <n v="28439.9"/>
    <n v="15961.9"/>
    <n v="128818.5"/>
    <n v="55975"/>
    <n v="41409.9"/>
    <n v="37712.300000000003"/>
    <n v="60823.5"/>
    <n v="136487.5"/>
    <n v="209267.4"/>
    <n v="103039.5"/>
    <n v="38263.800000000003"/>
  </r>
  <r>
    <x v="1"/>
    <x v="11"/>
    <s v="Industri Kimia Dan Farmasi / Chemical and Pharmaceutical Industry"/>
    <n v="2183847.5"/>
    <n v="127632.8"/>
    <n v="66466.8"/>
    <n v="362829.9"/>
    <n v="351435"/>
    <n v="475070.6"/>
    <n v="269909.40000000002"/>
    <n v="329579.8"/>
    <n v="227311.2"/>
    <n v="330307.09999999998"/>
    <n v="318110.40000000002"/>
    <n v="350206.5"/>
    <n v="152202.20000000001"/>
  </r>
  <r>
    <x v="1"/>
    <x v="11"/>
    <s v="Industri Karet dan Plastik / Rubber and Plastic Industry"/>
    <n v="193935.8"/>
    <n v="129368.3"/>
    <n v="64519.8"/>
    <n v="257986.1"/>
    <n v="476223.2"/>
    <n v="363625.7"/>
    <n v="452267.4"/>
    <n v="459843.8"/>
    <n v="387500.5"/>
    <n v="299511"/>
    <n v="194308.6"/>
    <n v="158732.29999999999"/>
    <n v="52996.5"/>
  </r>
  <r>
    <x v="1"/>
    <x v="11"/>
    <s v="Industri Mineral Non Logam / Non Metallic Mineral Industry"/>
    <n v="226179.5"/>
    <n v="15715"/>
    <n v="27827.200000000001"/>
    <n v="45180.6"/>
    <n v="35276.199999999997"/>
    <n v="373010.4"/>
    <n v="367052.1"/>
    <n v="270025"/>
    <n v="144338"/>
    <n v="232391.8"/>
    <n v="225433.7"/>
    <n v="102243.3"/>
    <n v="24691.5"/>
  </r>
  <r>
    <x v="1"/>
    <x v="11"/>
    <s v="Industri Logam Dasar, Barang Logam, Bukan Mesin dan Peralatannya / Metal Industry not Machinery &amp; Electronic Industry"/>
    <n v="285486.40000000002"/>
    <n v="88625.7"/>
    <n v="66905.600000000006"/>
    <n v="89318.7"/>
    <n v="114803.9"/>
    <n v="408302.3"/>
    <n v="237672"/>
    <n v="473395.20000000001"/>
    <n v="195890.5"/>
    <n v="258504.1"/>
    <n v="72335.100000000006"/>
    <n v="39095.699999999997"/>
    <n v="9214.2999999999993"/>
  </r>
  <r>
    <x v="1"/>
    <x v="11"/>
    <s v="Industri  Mesin, Elektronik, Instrumen Kedokteran, Peralatan Listrik, Presisi, Optik dan Jam / Medical Preci. &amp; Optical Instru, Watches &amp; Clock, Machinary, and Electronic Industry"/>
    <n v="464509.6"/>
    <n v="244264.9"/>
    <n v="237216.7"/>
    <n v="812489.4"/>
    <n v="554629.69999999995"/>
    <n v="585470.9"/>
    <n v="889598.6"/>
    <n v="426546.8"/>
    <n v="393573.2"/>
    <n v="530782.80000000005"/>
    <n v="960870"/>
    <n v="49818.9"/>
    <n v="177380.4"/>
  </r>
  <r>
    <x v="1"/>
    <x v="11"/>
    <s v="Industri Kendaraan Bermotor dan Alat Transportasi Lain / Motor Vehicles &amp; Other Transport Equip. Industry"/>
    <n v="520523.9"/>
    <n v="445546"/>
    <n v="330492"/>
    <n v="680061.8"/>
    <n v="1456672.7"/>
    <n v="3474151.8"/>
    <n v="1837606.4"/>
    <n v="1599215.4"/>
    <n v="2183667"/>
    <n v="1145895.8"/>
    <n v="862827.6"/>
    <n v="643523.30000000005"/>
    <n v="784883.6"/>
  </r>
  <r>
    <x v="1"/>
    <x v="11"/>
    <s v="Industri Lainnya / Other Industry"/>
    <n v="1097.5999999999999"/>
    <n v="91897.7"/>
    <n v="11908"/>
    <n v="17176.7"/>
    <n v="22027.4"/>
    <n v="23754.799999999999"/>
    <n v="84445.2"/>
    <n v="28643.200000000001"/>
    <n v="15926"/>
    <n v="49703.1"/>
    <n v="69735.600000000006"/>
    <n v="177066.4"/>
    <n v="219084.4"/>
  </r>
  <r>
    <x v="1"/>
    <x v="11"/>
    <s v="Listrik, Gas dan Air / Electricity, Gas &amp; Water Supply"/>
    <m/>
    <n v="91984.8"/>
    <n v="297264.40000000002"/>
    <n v="538961"/>
    <n v="183454.7"/>
    <n v="24352.5"/>
    <n v="48203.1"/>
    <n v="12535.2"/>
    <n v="72801.100000000006"/>
    <n v="307164.59999999998"/>
    <n v="351733.7"/>
    <n v="1172286.3999999999"/>
    <n v="716395.7"/>
  </r>
  <r>
    <x v="1"/>
    <x v="11"/>
    <s v="Konstruksi / Construction"/>
    <n v="58755.4"/>
    <n v="154184.29999999999"/>
    <n v="33930.199999999997"/>
    <n v="177049.4"/>
    <n v="368.2"/>
    <n v="59417.9"/>
    <n v="986621.1"/>
    <n v="301279.09999999998"/>
    <n v="11416.7"/>
    <n v="80516.600000000006"/>
    <n v="6779.2"/>
    <n v="36049.4"/>
    <n v="100270.5"/>
  </r>
  <r>
    <x v="1"/>
    <x v="11"/>
    <s v="Perdagangan dan Reparasi / Trade &amp; Repair"/>
    <n v="133905.29999999999"/>
    <n v="67153.8"/>
    <n v="134697.60000000001"/>
    <n v="167513.70000000001"/>
    <n v="70856.600000000006"/>
    <n v="73536.800000000003"/>
    <n v="104006"/>
    <n v="66961.399999999994"/>
    <n v="105881.7"/>
    <n v="102696.5"/>
    <n v="70030.100000000006"/>
    <n v="73573.100000000006"/>
    <n v="40165.699999999997"/>
  </r>
  <r>
    <x v="1"/>
    <x v="11"/>
    <s v="Hotel dan Restoran / Hotel &amp; Restaurant"/>
    <n v="16111.9"/>
    <n v="2744.5"/>
    <n v="42223.7"/>
    <n v="16150.6"/>
    <n v="718.1"/>
    <n v="17653.8"/>
    <n v="36603.5"/>
    <n v="115330.2"/>
    <n v="82042.600000000006"/>
    <n v="109333.7"/>
    <n v="12360.7"/>
    <n v="14434.7"/>
    <n v="16488.900000000001"/>
  </r>
  <r>
    <x v="1"/>
    <x v="11"/>
    <s v="Transportasi, Gudang dan Telekomunikasi / Transport, Storage &amp; Communication"/>
    <n v="84095.6"/>
    <m/>
    <n v="141.30000000000001"/>
    <n v="154"/>
    <n v="13897.3"/>
    <n v="21140.799999999999"/>
    <n v="64783.7"/>
    <n v="594205.69999999995"/>
    <n v="104638.6"/>
    <n v="234708.1"/>
    <n v="400883.20000000001"/>
    <n v="1587333.7"/>
    <n v="1212845.8"/>
  </r>
  <r>
    <x v="1"/>
    <x v="11"/>
    <s v="Perumahan, Kawasan Industri dan Perkantoran / Real Estate, Ind. Estate &amp; Business Activities"/>
    <n v="38782"/>
    <n v="24558.7"/>
    <n v="5620.6"/>
    <n v="38665.199999999997"/>
    <n v="29981.1"/>
    <n v="128633.9"/>
    <n v="195794.7"/>
    <n v="416610.7"/>
    <n v="607267"/>
    <n v="791733.4"/>
    <n v="1255845.3"/>
    <n v="933544.6"/>
    <n v="652268.30000000005"/>
  </r>
  <r>
    <x v="1"/>
    <x v="11"/>
    <s v="Jasa Lainnya / Other Services"/>
    <n v="6309.6"/>
    <n v="14396.3"/>
    <n v="5236.5"/>
    <n v="1120.9000000000001"/>
    <n v="25710.6"/>
    <n v="31456.400000000001"/>
    <n v="48425.3"/>
    <n v="49076.2"/>
    <n v="74064.2"/>
    <n v="82717.899999999994"/>
    <n v="98935"/>
    <n v="32331.7"/>
    <n v="204168.3"/>
  </r>
  <r>
    <x v="1"/>
    <x v="12"/>
    <s v="Tanaman Pangan, Perkebunan, dan Peternakan / Food Crops, Plantation, and Livestock"/>
    <m/>
    <n v="212.1"/>
    <n v="160"/>
    <n v="30869.7"/>
    <n v="5878.2"/>
    <m/>
    <n v="3712.4"/>
    <n v="1000"/>
    <n v="9628.2999999999993"/>
    <n v="101506.2"/>
    <n v="4522.8999999999996"/>
    <n v="143.1"/>
    <n v="1688.3"/>
  </r>
  <r>
    <x v="1"/>
    <x v="12"/>
    <s v="Kehutanan / Forestry"/>
    <m/>
    <m/>
    <m/>
    <m/>
    <m/>
    <m/>
    <n v="0"/>
    <n v="0"/>
    <n v="259.3"/>
    <n v="158.4"/>
    <n v="28.1"/>
    <n v="2566.1999999999998"/>
    <n v="2965"/>
  </r>
  <r>
    <x v="1"/>
    <x v="12"/>
    <s v="Perikanan / Fishery"/>
    <m/>
    <m/>
    <m/>
    <n v="1150"/>
    <n v="0"/>
    <n v="0"/>
    <n v="0"/>
    <n v="177"/>
    <n v="22.2"/>
    <n v="4676.3"/>
    <n v="1246.3"/>
    <n v="574.1"/>
    <n v="5.5"/>
  </r>
  <r>
    <x v="1"/>
    <x v="12"/>
    <s v="Pertambangan / Mining"/>
    <m/>
    <m/>
    <n v="0"/>
    <n v="6443"/>
    <n v="2958.5"/>
    <n v="3335.6"/>
    <n v="3546.1"/>
    <n v="530.70000000000005"/>
    <n v="8784.1"/>
    <n v="25158.799999999999"/>
    <n v="55245"/>
    <n v="5199.6000000000004"/>
    <n v="1817.5"/>
  </r>
  <r>
    <x v="1"/>
    <x v="12"/>
    <s v="Industri Makanan / Food Industry"/>
    <n v="55243.7"/>
    <n v="32682.1"/>
    <n v="5052.3"/>
    <n v="52476.9"/>
    <n v="76811.399999999994"/>
    <n v="16951"/>
    <n v="102273.9"/>
    <n v="95924.7"/>
    <n v="44931"/>
    <n v="16893.599999999999"/>
    <n v="24638.799999999999"/>
    <n v="45945.599999999999"/>
    <n v="11945.3"/>
  </r>
  <r>
    <x v="1"/>
    <x v="12"/>
    <s v="Industri Tekstil / Textile Industry"/>
    <n v="24156.9"/>
    <n v="16687.5"/>
    <n v="3829.6"/>
    <n v="9579.2000000000007"/>
    <n v="13344.4"/>
    <n v="227650.3"/>
    <n v="56953.8"/>
    <n v="209236.8"/>
    <n v="131360.20000000001"/>
    <n v="145040.6"/>
    <n v="123096.4"/>
    <n v="53515.4"/>
    <n v="136261.70000000001"/>
  </r>
  <r>
    <x v="1"/>
    <x v="12"/>
    <s v="Industri Barang dari Kulit dan Alas Kaki / Leather Goods &amp; Footwear Industry"/>
    <m/>
    <n v="126"/>
    <n v="244"/>
    <n v="2392.3000000000002"/>
    <n v="1658.9"/>
    <n v="252.4"/>
    <n v="6204.9"/>
    <n v="15594.8"/>
    <n v="84219.6"/>
    <n v="189542.5"/>
    <n v="92405"/>
    <n v="80754.5"/>
    <n v="92532.4"/>
  </r>
  <r>
    <x v="1"/>
    <x v="12"/>
    <s v="Industri Kayu / Wood Industry"/>
    <n v="23469.8"/>
    <n v="300"/>
    <n v="2211.1"/>
    <n v="1050"/>
    <n v="8661"/>
    <n v="520.79999999999995"/>
    <n v="1650"/>
    <n v="2644.2"/>
    <n v="22665.7"/>
    <n v="269076.5"/>
    <n v="13942.3"/>
    <n v="3467.2"/>
    <n v="3425.1"/>
  </r>
  <r>
    <x v="1"/>
    <x v="12"/>
    <s v="Industri Kertas dan Percetakan / Paper and Printing Industry"/>
    <n v="450"/>
    <n v="2982.5"/>
    <n v="0"/>
    <n v="0"/>
    <n v="811.7"/>
    <n v="9599.2000000000007"/>
    <n v="727.7"/>
    <n v="9318.7999999999993"/>
    <n v="1184.5999999999999"/>
    <n v="17471.099999999999"/>
    <n v="9030.6"/>
    <n v="8458.2999999999993"/>
    <n v="1107.2"/>
  </r>
  <r>
    <x v="1"/>
    <x v="12"/>
    <s v="Industri Kimia Dan Farmasi / Chemical and Pharmaceutical Industry"/>
    <m/>
    <n v="9541.2999999999993"/>
    <n v="4258.1000000000004"/>
    <n v="17506.099999999999"/>
    <n v="12445.5"/>
    <n v="26522.799999999999"/>
    <n v="138305.4"/>
    <n v="96428.3"/>
    <n v="129881.9"/>
    <n v="15425.8"/>
    <n v="61213.1"/>
    <n v="11080.2"/>
    <n v="17476.599999999999"/>
  </r>
  <r>
    <x v="1"/>
    <x v="12"/>
    <s v="Industri Karet dan Plastik / Rubber and Plastic Industry"/>
    <n v="3200"/>
    <n v="600"/>
    <n v="2049.5"/>
    <n v="10750"/>
    <n v="43410"/>
    <n v="2750"/>
    <n v="640"/>
    <n v="2280.8000000000002"/>
    <n v="1531.5"/>
    <n v="5336.4"/>
    <n v="14299.2"/>
    <n v="3714.9"/>
    <n v="8648.6"/>
  </r>
  <r>
    <x v="1"/>
    <x v="12"/>
    <s v="Industri Mineral Non Logam / Non Metallic Mineral Industry"/>
    <m/>
    <m/>
    <m/>
    <n v="0"/>
    <m/>
    <n v="64.400000000000006"/>
    <n v="270.39999999999998"/>
    <n v="524.70000000000005"/>
    <n v="242.1"/>
    <n v="25"/>
    <n v="2380.5"/>
    <n v="6357.8"/>
    <n v="1635.8"/>
  </r>
  <r>
    <x v="1"/>
    <x v="12"/>
    <s v="Industri Logam Dasar, Barang Logam, Bukan Mesin dan Peralatannya / Metal Industry not Machinery &amp; Electronic Industry"/>
    <n v="2200"/>
    <m/>
    <n v="1000"/>
    <n v="0"/>
    <n v="0"/>
    <n v="0"/>
    <n v="1000"/>
    <n v="600.70000000000005"/>
    <n v="1411.9"/>
    <n v="0"/>
    <n v="1939.1"/>
    <n v="893.9"/>
    <n v="4011.2"/>
  </r>
  <r>
    <x v="1"/>
    <x v="12"/>
    <s v="Industri  Mesin, Elektronik, Instrumen Kedokteran, Peralatan Listrik, Presisi, Optik dan Jam / Medical Preci. &amp; Optical Instru, Watches &amp; Clock, Machinary, and Electronic Industry"/>
    <n v="300"/>
    <n v="3692.6"/>
    <n v="250"/>
    <n v="14617.3"/>
    <n v="0"/>
    <n v="0"/>
    <n v="17525.2"/>
    <n v="1633.2"/>
    <n v="3824.6"/>
    <n v="22929.3"/>
    <n v="7517.3"/>
    <n v="9851.9"/>
    <n v="21971.4"/>
  </r>
  <r>
    <x v="1"/>
    <x v="12"/>
    <s v="Industri Kendaraan Bermotor dan Alat Transportasi Lain / Motor Vehicles &amp; Other Transport Equip. Industry"/>
    <m/>
    <n v="3300"/>
    <m/>
    <n v="1250"/>
    <m/>
    <n v="380.7"/>
    <n v="56200"/>
    <n v="7622"/>
    <n v="2216.9"/>
    <n v="4654.5"/>
    <n v="3891.4"/>
    <n v="57306"/>
    <n v="3205"/>
  </r>
  <r>
    <x v="1"/>
    <x v="12"/>
    <s v="Industri Lainnya / Other Industry"/>
    <n v="9039.7999999999993"/>
    <n v="8800.1"/>
    <n v="10266.799999999999"/>
    <n v="20421"/>
    <n v="6896.3"/>
    <n v="16667.400000000001"/>
    <n v="18206.3"/>
    <n v="24510.6"/>
    <n v="20388.400000000001"/>
    <n v="377426.5"/>
    <n v="38009.599999999999"/>
    <n v="33677.1"/>
    <n v="22484.9"/>
  </r>
  <r>
    <x v="1"/>
    <x v="12"/>
    <s v="Listrik, Gas dan Air / Electricity, Gas &amp; Water Supply"/>
    <m/>
    <n v="750"/>
    <n v="16872.599999999999"/>
    <n v="3777.8"/>
    <n v="56378.3"/>
    <n v="119153.8"/>
    <n v="12771.1"/>
    <n v="23658"/>
    <n v="466758.8"/>
    <n v="1079113.8999999999"/>
    <n v="1854363.4"/>
    <n v="2346006.2999999998"/>
    <n v="958554.2"/>
  </r>
  <r>
    <x v="1"/>
    <x v="12"/>
    <s v="Konstruksi / Construction"/>
    <m/>
    <m/>
    <n v="0"/>
    <n v="32"/>
    <n v="35.700000000000003"/>
    <n v="9408.9"/>
    <n v="0"/>
    <n v="11112.9"/>
    <n v="3100"/>
    <n v="1373.2"/>
    <n v="229.6"/>
    <n v="453.3"/>
    <n v="0"/>
  </r>
  <r>
    <x v="1"/>
    <x v="12"/>
    <s v="Perdagangan dan Reparasi / Trade &amp; Repair"/>
    <n v="8840.6"/>
    <n v="5420"/>
    <n v="11303.9"/>
    <n v="1980.9"/>
    <n v="2943.5"/>
    <n v="5321.4"/>
    <n v="13132.1"/>
    <n v="13270.5"/>
    <n v="5387.6"/>
    <n v="19740.400000000001"/>
    <n v="6078"/>
    <n v="6421.9"/>
    <n v="12975"/>
  </r>
  <r>
    <x v="1"/>
    <x v="12"/>
    <s v="Hotel dan Restoran / Hotel &amp; Restaurant"/>
    <n v="4392.6000000000004"/>
    <m/>
    <n v="1610"/>
    <n v="314.3"/>
    <n v="8931.5"/>
    <n v="16649.7"/>
    <n v="25234"/>
    <n v="15383.8"/>
    <n v="25455.8"/>
    <n v="17074"/>
    <n v="4554.6000000000004"/>
    <n v="5021.3999999999996"/>
    <n v="4433.8"/>
  </r>
  <r>
    <x v="1"/>
    <x v="12"/>
    <s v="Transportasi, Gudang dan Telekomunikasi / Transport, Storage &amp; Communication"/>
    <m/>
    <m/>
    <m/>
    <m/>
    <m/>
    <n v="2217.9"/>
    <n v="4449.2"/>
    <n v="264835.8"/>
    <n v="13120.4"/>
    <n v="30679.1"/>
    <n v="5117.6000000000004"/>
    <n v="26906.1"/>
    <n v="13575.1"/>
  </r>
  <r>
    <x v="1"/>
    <x v="12"/>
    <s v="Perumahan, Kawasan Industri dan Perkantoran / Real Estate, Ind. Estate &amp; Business Activities"/>
    <n v="3702.1"/>
    <m/>
    <n v="22.2"/>
    <n v="2.2000000000000002"/>
    <n v="69.900000000000006"/>
    <n v="6803.3"/>
    <n v="162.19999999999999"/>
    <n v="49239.6"/>
    <n v="44052.5"/>
    <n v="13677.6"/>
    <n v="47748.800000000003"/>
    <n v="9959.4"/>
    <n v="18099.400000000001"/>
  </r>
  <r>
    <x v="1"/>
    <x v="12"/>
    <s v="Jasa Lainnya / Other Services"/>
    <n v="275"/>
    <m/>
    <n v="0.1"/>
    <n v="352.2"/>
    <n v="277.8"/>
    <n v="50"/>
    <n v="395.9"/>
    <n v="4869.7"/>
    <n v="10368.5"/>
    <n v="15542.8"/>
    <n v="1205.7"/>
    <n v="4966"/>
    <n v="24816"/>
  </r>
  <r>
    <x v="1"/>
    <x v="13"/>
    <s v="Tanaman Pangan, Perkebunan, dan Peternakan / Food Crops, Plantation, and Livestock"/>
    <m/>
    <m/>
    <n v="1746.6"/>
    <n v="0"/>
    <n v="0"/>
    <n v="53.5"/>
    <n v="0"/>
    <n v="0"/>
    <n v="0"/>
    <n v="0"/>
    <n v="0"/>
    <n v="0"/>
    <n v="24.6"/>
  </r>
  <r>
    <x v="1"/>
    <x v="13"/>
    <s v="Kehutanan / Forestry"/>
    <m/>
    <m/>
    <m/>
    <m/>
    <m/>
    <n v="328"/>
    <m/>
    <m/>
    <m/>
    <m/>
    <m/>
    <m/>
    <n v="0"/>
  </r>
  <r>
    <x v="1"/>
    <x v="13"/>
    <s v="Perikanan / Fishery"/>
    <m/>
    <m/>
    <m/>
    <m/>
    <m/>
    <m/>
    <m/>
    <n v="883"/>
    <n v="141"/>
    <n v="3.9"/>
    <n v="24.4"/>
    <n v="0"/>
    <m/>
  </r>
  <r>
    <x v="1"/>
    <x v="13"/>
    <s v="Pertambangan / Mining"/>
    <m/>
    <m/>
    <m/>
    <m/>
    <n v="16050.3"/>
    <n v="0"/>
    <n v="42473.9"/>
    <n v="9585.5"/>
    <n v="2098"/>
    <n v="3966.3"/>
    <n v="3260.2"/>
    <n v="597.6"/>
    <n v="1398.4"/>
  </r>
  <r>
    <x v="1"/>
    <x v="13"/>
    <s v="Industri Makanan / Food Industry"/>
    <n v="2081.1"/>
    <m/>
    <m/>
    <n v="0"/>
    <n v="1748.4"/>
    <n v="0"/>
    <n v="0"/>
    <n v="400.1"/>
    <n v="610.79999999999995"/>
    <n v="549.4"/>
    <n v="86"/>
    <n v="0"/>
    <n v="0"/>
  </r>
  <r>
    <x v="1"/>
    <x v="13"/>
    <s v="Industri Tekstil / Textile Industry"/>
    <n v="1350"/>
    <m/>
    <n v="1000"/>
    <n v="600"/>
    <n v="564.29999999999995"/>
    <n v="813.8"/>
    <n v="1719.3"/>
    <n v="3346"/>
    <n v="1713"/>
    <n v="5045"/>
    <n v="3137.3"/>
    <n v="1151.8"/>
    <n v="193"/>
  </r>
  <r>
    <x v="1"/>
    <x v="13"/>
    <s v="Industri Barang dari Kulit dan Alas Kaki / Leather Goods &amp; Footwear Industry"/>
    <n v="3600"/>
    <m/>
    <n v="0"/>
    <n v="129"/>
    <n v="205.6"/>
    <n v="308.89999999999998"/>
    <n v="0"/>
    <n v="1798.7"/>
    <n v="778.1"/>
    <n v="1128.2"/>
    <n v="310.89999999999998"/>
    <n v="1732.2"/>
    <n v="661.5"/>
  </r>
  <r>
    <x v="1"/>
    <x v="13"/>
    <s v="Industri Kayu / Wood Industry"/>
    <m/>
    <m/>
    <m/>
    <m/>
    <m/>
    <m/>
    <m/>
    <n v="0"/>
    <n v="16.2"/>
    <n v="0"/>
    <n v="0"/>
    <n v="0"/>
    <n v="0"/>
  </r>
  <r>
    <x v="1"/>
    <x v="13"/>
    <s v="Industri Kertas dan Percetakan / Paper and Printing Industry"/>
    <m/>
    <m/>
    <m/>
    <m/>
    <m/>
    <n v="1201.3"/>
    <n v="200"/>
    <n v="528.79999999999995"/>
    <n v="2173.5"/>
    <n v="1684.1"/>
    <n v="88"/>
    <n v="33.5"/>
    <n v="52.9"/>
  </r>
  <r>
    <x v="1"/>
    <x v="13"/>
    <s v="Industri Kimia Dan Farmasi / Chemical and Pharmaceutical Industry"/>
    <m/>
    <n v="1118"/>
    <n v="165.1"/>
    <n v="0"/>
    <m/>
    <n v="771.1"/>
    <n v="2343.5"/>
    <n v="121.7"/>
    <n v="5.9"/>
    <m/>
    <n v="7.5"/>
    <n v="0"/>
    <n v="0"/>
  </r>
  <r>
    <x v="1"/>
    <x v="13"/>
    <s v="Industri Karet dan Plastik / Rubber and Plastic Industry"/>
    <m/>
    <m/>
    <m/>
    <m/>
    <m/>
    <m/>
    <m/>
    <m/>
    <m/>
    <n v="211"/>
    <m/>
    <m/>
    <m/>
  </r>
  <r>
    <x v="1"/>
    <x v="13"/>
    <s v="Industri Mineral Non Logam / Non Metallic Mineral Industry"/>
    <m/>
    <m/>
    <m/>
    <m/>
    <m/>
    <n v="161.4"/>
    <n v="994.3"/>
    <n v="629.20000000000005"/>
    <n v="8.3000000000000007"/>
    <n v="90.5"/>
    <n v="14"/>
    <n v="1"/>
    <n v="147.6"/>
  </r>
  <r>
    <x v="1"/>
    <x v="13"/>
    <s v="Industri  Mesin, Elektronik, Instrumen Kedokteran, Peralatan Listrik, Presisi, Optik dan Jam / Medical Preci. &amp; Optical Instru, Watches &amp; Clock, Machinary, and Electronic Industry"/>
    <m/>
    <m/>
    <m/>
    <n v="0"/>
    <n v="0"/>
    <n v="1329"/>
    <n v="180.8"/>
    <n v="0"/>
    <n v="12.7"/>
    <n v="11.3"/>
    <n v="26.3"/>
    <n v="4.4000000000000004"/>
    <n v="4.2"/>
  </r>
  <r>
    <x v="1"/>
    <x v="13"/>
    <s v="Industri Lainnya / Other Industry"/>
    <n v="500"/>
    <n v="599"/>
    <n v="212.3"/>
    <n v="0"/>
    <n v="0"/>
    <n v="200"/>
    <n v="593.29999999999995"/>
    <n v="625"/>
    <n v="1478.1"/>
    <n v="1922.9"/>
    <n v="246.1"/>
    <n v="72.599999999999994"/>
    <n v="943.2"/>
  </r>
  <r>
    <x v="1"/>
    <x v="13"/>
    <s v="Listrik, Gas dan Air / Electricity, Gas &amp; Water Supply"/>
    <m/>
    <m/>
    <m/>
    <m/>
    <m/>
    <m/>
    <m/>
    <n v="2341.3000000000002"/>
    <n v="974.5"/>
    <n v="1270.4000000000001"/>
    <n v="0"/>
    <n v="0"/>
    <n v="0"/>
  </r>
  <r>
    <x v="1"/>
    <x v="13"/>
    <s v="Konstruksi / Construction"/>
    <m/>
    <m/>
    <m/>
    <m/>
    <m/>
    <m/>
    <n v="0"/>
    <n v="0"/>
    <m/>
    <m/>
    <m/>
    <m/>
    <m/>
  </r>
  <r>
    <x v="1"/>
    <x v="13"/>
    <s v="Perdagangan dan Reparasi / Trade &amp; Repair"/>
    <n v="6514.3"/>
    <n v="477.6"/>
    <n v="1222"/>
    <n v="1378"/>
    <n v="2006.9"/>
    <n v="1500"/>
    <n v="2980.4"/>
    <n v="5915.9"/>
    <n v="2925.8"/>
    <n v="3081.3"/>
    <n v="3602.6"/>
    <n v="735.4"/>
    <n v="2380.5"/>
  </r>
  <r>
    <x v="1"/>
    <x v="13"/>
    <s v="Hotel dan Restoran / Hotel &amp; Restaurant"/>
    <n v="2498.8000000000002"/>
    <n v="5891.8"/>
    <n v="300"/>
    <n v="250"/>
    <n v="63950.6"/>
    <n v="21694.2"/>
    <n v="12105.7"/>
    <n v="1355.6"/>
    <n v="1031.5"/>
    <n v="2749.2"/>
    <n v="3822.6"/>
    <n v="2693.2"/>
    <n v="1326.5"/>
  </r>
  <r>
    <x v="1"/>
    <x v="13"/>
    <s v="Transportasi, Gudang dan Telekomunikasi / Transport, Storage &amp; Communication"/>
    <m/>
    <m/>
    <m/>
    <m/>
    <n v="0"/>
    <m/>
    <m/>
    <n v="60598.400000000001"/>
    <n v="86.8"/>
    <n v="0"/>
    <n v="0"/>
    <n v="2288.8000000000002"/>
    <n v="0.9"/>
  </r>
  <r>
    <x v="1"/>
    <x v="13"/>
    <s v="Perumahan, Kawasan Industri dan Perkantoran / Real Estate, Ind. Estate &amp; Business Activities"/>
    <m/>
    <m/>
    <m/>
    <m/>
    <m/>
    <m/>
    <m/>
    <n v="587.70000000000005"/>
    <n v="190.6"/>
    <n v="8383.6"/>
    <n v="63507.7"/>
    <n v="313.2"/>
    <n v="623.9"/>
  </r>
  <r>
    <x v="1"/>
    <x v="13"/>
    <s v="Jasa Lainnya / Other Services"/>
    <n v="100"/>
    <m/>
    <n v="300"/>
    <n v="50"/>
    <n v="413.1"/>
    <n v="1217.3"/>
    <n v="1300"/>
    <n v="388.9"/>
    <n v="5400.6"/>
    <n v="6384.4"/>
    <n v="3208.4"/>
    <n v="5006.1000000000004"/>
    <n v="1965.5"/>
  </r>
  <r>
    <x v="1"/>
    <x v="14"/>
    <s v="Tanaman Pangan, Perkebunan, dan Peternakan / Food Crops, Plantation, and Livestock"/>
    <n v="708.2"/>
    <m/>
    <n v="1335"/>
    <n v="24201.5"/>
    <n v="120.6"/>
    <n v="3874"/>
    <n v="8474.7999999999993"/>
    <n v="9123.4"/>
    <n v="16813.3"/>
    <n v="21530.1"/>
    <n v="36821.4"/>
    <n v="25907.1"/>
    <n v="7480.2"/>
  </r>
  <r>
    <x v="1"/>
    <x v="14"/>
    <s v="Kehutanan / Forestry"/>
    <m/>
    <m/>
    <n v="0"/>
    <m/>
    <n v="96"/>
    <n v="0"/>
    <m/>
    <m/>
    <m/>
    <n v="2220"/>
    <n v="50"/>
    <m/>
    <n v="0"/>
  </r>
  <r>
    <x v="1"/>
    <x v="14"/>
    <s v="Perikanan / Fishery"/>
    <m/>
    <m/>
    <m/>
    <m/>
    <n v="2761.2"/>
    <n v="1873.9"/>
    <n v="0"/>
    <n v="56.2"/>
    <n v="1332.3"/>
    <n v="3218.9"/>
    <n v="2763.7"/>
    <n v="8301.2999999999993"/>
    <n v="1355.7"/>
  </r>
  <r>
    <x v="1"/>
    <x v="14"/>
    <s v="Pertambangan / Mining"/>
    <m/>
    <n v="685"/>
    <m/>
    <n v="7605.9"/>
    <n v="4690.6000000000004"/>
    <n v="1195"/>
    <n v="1800"/>
    <n v="230"/>
    <n v="10048.6"/>
    <n v="2715.4"/>
    <n v="254.5"/>
    <n v="318"/>
    <n v="50027.6"/>
  </r>
  <r>
    <x v="1"/>
    <x v="14"/>
    <s v="Industri Makanan / Food Industry"/>
    <n v="23978.3"/>
    <n v="138597.6"/>
    <n v="393993.2"/>
    <n v="141992.4"/>
    <n v="513466.1"/>
    <n v="354869"/>
    <n v="635144.19999999995"/>
    <n v="280643.09999999998"/>
    <n v="302255.7"/>
    <n v="506027.1"/>
    <n v="172955.1"/>
    <n v="234409.1"/>
    <n v="280653.59999999998"/>
  </r>
  <r>
    <x v="1"/>
    <x v="14"/>
    <s v="Industri Tekstil / Textile Industry"/>
    <n v="17854.5"/>
    <n v="17627.2"/>
    <n v="553.6"/>
    <n v="7356.4"/>
    <n v="17507.3"/>
    <n v="23069.200000000001"/>
    <n v="38035.199999999997"/>
    <n v="29072.2"/>
    <n v="35813.199999999997"/>
    <n v="33970.199999999997"/>
    <n v="24285"/>
    <n v="76.599999999999994"/>
    <n v="3806.9"/>
  </r>
  <r>
    <x v="1"/>
    <x v="14"/>
    <s v="Industri Barang dari Kulit dan Alas Kaki / Leather Goods &amp; Footwear Industry"/>
    <n v="31977.7"/>
    <n v="12241.4"/>
    <n v="1000"/>
    <n v="56955.1"/>
    <n v="16659.599999999999"/>
    <n v="8880.5"/>
    <n v="84283.3"/>
    <n v="7471.7"/>
    <n v="12702.8"/>
    <n v="12965.4"/>
    <n v="6998.2"/>
    <n v="11574.9"/>
    <n v="7395.2"/>
  </r>
  <r>
    <x v="1"/>
    <x v="14"/>
    <s v="Industri Kayu / Wood Industry"/>
    <n v="51588.9"/>
    <n v="53459.7"/>
    <n v="3263.3"/>
    <n v="5444.5"/>
    <n v="1338.5"/>
    <n v="15037.3"/>
    <n v="2974.7"/>
    <n v="1312.9"/>
    <n v="86797.9"/>
    <n v="22942.9"/>
    <n v="198800.9"/>
    <n v="7548"/>
    <n v="64312.4"/>
  </r>
  <r>
    <x v="1"/>
    <x v="14"/>
    <s v="Industri Kertas dan Percetakan / Paper and Printing Industry"/>
    <n v="5400"/>
    <m/>
    <n v="3469.3"/>
    <m/>
    <n v="63298.6"/>
    <n v="129892.5"/>
    <n v="67892.899999999994"/>
    <n v="57986.6"/>
    <n v="34296.800000000003"/>
    <n v="43433"/>
    <n v="25027.8"/>
    <n v="26119"/>
    <n v="32340.1"/>
  </r>
  <r>
    <x v="1"/>
    <x v="14"/>
    <s v="Industri Kimia Dan Farmasi / Chemical and Pharmaceutical Industry"/>
    <n v="86641"/>
    <n v="19077.099999999999"/>
    <n v="294639"/>
    <n v="79960.100000000006"/>
    <n v="350383.4"/>
    <n v="790255.5"/>
    <n v="56454"/>
    <n v="61677.2"/>
    <n v="244404.4"/>
    <n v="168566.1"/>
    <n v="314664"/>
    <n v="260238.3"/>
    <n v="619130"/>
  </r>
  <r>
    <x v="1"/>
    <x v="14"/>
    <s v="Industri Karet dan Plastik / Rubber and Plastic Industry"/>
    <n v="9911.2000000000007"/>
    <n v="5340"/>
    <n v="1631.6"/>
    <n v="17492.599999999999"/>
    <n v="45255.3"/>
    <n v="22558.7"/>
    <n v="25207.7"/>
    <n v="99015"/>
    <n v="139203.1"/>
    <n v="67247.5"/>
    <n v="71229.2"/>
    <n v="38042.199999999997"/>
    <n v="54919.8"/>
  </r>
  <r>
    <x v="1"/>
    <x v="14"/>
    <s v="Industri Mineral Non Logam / Non Metallic Mineral Industry"/>
    <n v="7031"/>
    <m/>
    <n v="0"/>
    <n v="15340.2"/>
    <n v="42150.1"/>
    <n v="75140.100000000006"/>
    <n v="142866.5"/>
    <n v="58930.2"/>
    <n v="67908.899999999994"/>
    <n v="56191.4"/>
    <n v="57216.3"/>
    <n v="111176.7"/>
    <n v="101639.3"/>
  </r>
  <r>
    <x v="1"/>
    <x v="14"/>
    <s v="Industri Logam Dasar, Barang Logam, Bukan Mesin dan Peralatannya / Metal Industry not Machinery &amp; Electronic Industry"/>
    <n v="91244.1"/>
    <n v="64609.1"/>
    <n v="4399.7"/>
    <n v="44908.2"/>
    <n v="228197.1"/>
    <n v="102729"/>
    <n v="319944.5"/>
    <n v="38536"/>
    <n v="249757.5"/>
    <n v="189320"/>
    <n v="115141.3"/>
    <n v="4597.7"/>
    <n v="63317.1"/>
  </r>
  <r>
    <x v="1"/>
    <x v="14"/>
    <s v="Industri  Mesin, Elektronik, Instrumen Kedokteran, Peralatan Listrik, Presisi, Optik dan Jam / Medical Preci. &amp; Optical Instru, Watches &amp; Clock, Machinary, and Electronic Industry"/>
    <n v="22241.4"/>
    <n v="10884.6"/>
    <n v="56141.2"/>
    <n v="23868.3"/>
    <n v="14466.5"/>
    <n v="50374.7"/>
    <n v="3993.7"/>
    <n v="3269"/>
    <n v="164675.29999999999"/>
    <n v="34367.699999999997"/>
    <n v="59904.800000000003"/>
    <n v="10039.299999999999"/>
    <n v="67745.899999999994"/>
  </r>
  <r>
    <x v="1"/>
    <x v="14"/>
    <s v="Industri Kendaraan Bermotor dan Alat Transportasi Lain / Motor Vehicles &amp; Other Transport Equip. Industry"/>
    <n v="41473.800000000003"/>
    <n v="63502.1"/>
    <n v="0"/>
    <n v="6870.5"/>
    <n v="28337.4"/>
    <n v="87681.1"/>
    <n v="268.10000000000002"/>
    <n v="3726.6"/>
    <n v="68203.3"/>
    <n v="13868"/>
    <n v="13702"/>
    <n v="2291.3000000000002"/>
    <n v="49832.4"/>
  </r>
  <r>
    <x v="1"/>
    <x v="14"/>
    <s v="Industri Lainnya / Other Industry"/>
    <n v="13303"/>
    <n v="8380"/>
    <n v="160"/>
    <n v="16933.3"/>
    <n v="51033.3"/>
    <n v="11835.5"/>
    <n v="12632.4"/>
    <n v="18534.8"/>
    <n v="18985"/>
    <n v="45320"/>
    <n v="17995.900000000001"/>
    <n v="7772.4"/>
    <n v="27840.2"/>
  </r>
  <r>
    <x v="1"/>
    <x v="14"/>
    <s v="Listrik, Gas dan Air / Electricity, Gas &amp; Water Supply"/>
    <m/>
    <n v="2000000"/>
    <n v="960233.6"/>
    <n v="665741.6"/>
    <n v="829792.6"/>
    <n v="1488067"/>
    <n v="16594.3"/>
    <n v="1394288.3"/>
    <n v="293105.40000000002"/>
    <n v="11942.2"/>
    <n v="15353.7"/>
    <n v="46738.9"/>
    <n v="8093.8"/>
  </r>
  <r>
    <x v="1"/>
    <x v="14"/>
    <s v="Konstruksi / Construction"/>
    <m/>
    <n v="3498"/>
    <m/>
    <n v="0"/>
    <n v="0"/>
    <n v="112238.39999999999"/>
    <n v="1180.5"/>
    <n v="23699"/>
    <n v="2705.2"/>
    <n v="60.5"/>
    <n v="44.6"/>
    <n v="1763"/>
    <n v="13020.8"/>
  </r>
  <r>
    <x v="1"/>
    <x v="14"/>
    <s v="Perdagangan dan Reparasi / Trade &amp; Repair"/>
    <n v="13731.4"/>
    <n v="16219.9"/>
    <n v="2687.9"/>
    <n v="14081.7"/>
    <n v="22889.200000000001"/>
    <n v="34392.199999999997"/>
    <n v="13053.7"/>
    <n v="8415.2999999999993"/>
    <n v="28970.2"/>
    <n v="94705.2"/>
    <n v="27153.9"/>
    <n v="17103.5"/>
    <n v="68365.2"/>
  </r>
  <r>
    <x v="1"/>
    <x v="14"/>
    <s v="Hotel dan Restoran / Hotel &amp; Restaurant"/>
    <n v="12232.4"/>
    <n v="1208.7"/>
    <n v="4450"/>
    <n v="73592.100000000006"/>
    <n v="53130"/>
    <n v="10681.5"/>
    <n v="4723.2"/>
    <n v="6378.8"/>
    <n v="9248.4"/>
    <n v="6279.6"/>
    <n v="780"/>
    <n v="2861.6"/>
    <n v="3342.4"/>
  </r>
  <r>
    <x v="1"/>
    <x v="14"/>
    <s v="Transportasi, Gudang dan Telekomunikasi / Transport, Storage &amp; Communication"/>
    <m/>
    <n v="36906.400000000001"/>
    <n v="15244.4"/>
    <n v="32950"/>
    <n v="7126.9"/>
    <n v="28411.7"/>
    <n v="340135.2"/>
    <n v="475188.9"/>
    <n v="1789.2"/>
    <n v="106013.5"/>
    <n v="57747.4"/>
    <n v="29289.9"/>
    <n v="25357.200000000001"/>
  </r>
  <r>
    <x v="1"/>
    <x v="14"/>
    <s v="Perumahan, Kawasan Industri dan Perkantoran / Real Estate, Ind. Estate &amp; Business Activities"/>
    <n v="37119.300000000003"/>
    <n v="201.7"/>
    <n v="25531.9"/>
    <n v="29307.599999999999"/>
    <n v="444.4"/>
    <n v="26872.400000000001"/>
    <n v="5813.1"/>
    <n v="6092"/>
    <n v="136221.29999999999"/>
    <n v="45058"/>
    <n v="57279"/>
    <n v="9810.1"/>
    <n v="3449.4"/>
  </r>
  <r>
    <x v="1"/>
    <x v="14"/>
    <s v="Jasa Lainnya / Other Services"/>
    <n v="200"/>
    <n v="340"/>
    <n v="500"/>
    <n v="15163.1"/>
    <n v="5631.5"/>
    <n v="16324.9"/>
    <n v="21033.9"/>
    <n v="9730.1"/>
    <n v="15796.7"/>
    <n v="78694.3"/>
    <n v="57211.6"/>
    <n v="10302.700000000001"/>
    <n v="22034.6"/>
  </r>
  <r>
    <x v="1"/>
    <x v="15"/>
    <s v="Tanaman Pangan, Perkebunan, dan Peternakan / Food Crops, Plantation, and Livestock"/>
    <m/>
    <m/>
    <n v="13891.9"/>
    <n v="8143.7"/>
    <n v="9362.6"/>
    <n v="50"/>
    <n v="0"/>
    <n v="9013"/>
    <n v="6106.9"/>
    <n v="436.2"/>
    <n v="15762.8"/>
    <n v="6944.4"/>
    <n v="4177.6000000000004"/>
  </r>
  <r>
    <x v="1"/>
    <x v="15"/>
    <s v="Kehutanan / Forestry"/>
    <m/>
    <m/>
    <m/>
    <m/>
    <n v="172"/>
    <m/>
    <m/>
    <m/>
    <n v="2207.4"/>
    <n v="161.5"/>
    <n v="70.3"/>
    <n v="68.099999999999994"/>
    <n v="74.400000000000006"/>
  </r>
  <r>
    <x v="1"/>
    <x v="15"/>
    <s v="Perikanan / Fishery"/>
    <m/>
    <m/>
    <n v="1958"/>
    <n v="0"/>
    <n v="0"/>
    <n v="0"/>
    <m/>
    <n v="372.5"/>
    <n v="93"/>
    <n v="30.5"/>
    <n v="0"/>
    <n v="33.9"/>
    <n v="117.3"/>
  </r>
  <r>
    <x v="1"/>
    <x v="15"/>
    <s v="Pertambangan / Mining"/>
    <n v="50"/>
    <n v="92560"/>
    <n v="5915.6"/>
    <n v="5504.8"/>
    <n v="3623.1"/>
    <n v="7819.9"/>
    <n v="4805.1000000000004"/>
    <n v="0"/>
    <n v="1128"/>
    <n v="4628"/>
    <n v="246.6"/>
    <n v="48.9"/>
    <n v="366.1"/>
  </r>
  <r>
    <x v="1"/>
    <x v="15"/>
    <s v="Industri Makanan / Food Industry"/>
    <n v="1477.3"/>
    <n v="76581.3"/>
    <n v="97941.9"/>
    <n v="175118"/>
    <n v="127170.9"/>
    <n v="165949.6"/>
    <n v="383678.9"/>
    <n v="24653.9"/>
    <n v="50244.6"/>
    <n v="95589.8"/>
    <n v="174411.3"/>
    <n v="234370.6"/>
    <n v="136902.5"/>
  </r>
  <r>
    <x v="1"/>
    <x v="15"/>
    <s v="Industri Tekstil / Textile Industry"/>
    <n v="11182.9"/>
    <n v="24900"/>
    <n v="10331.799999999999"/>
    <n v="152582.70000000001"/>
    <n v="176465.4"/>
    <n v="63268.7"/>
    <n v="42481.1"/>
    <n v="4681.7"/>
    <n v="14173.6"/>
    <n v="19626.599999999999"/>
    <n v="12722.6"/>
    <n v="40716"/>
    <n v="30468.2"/>
  </r>
  <r>
    <x v="1"/>
    <x v="15"/>
    <s v="Industri Barang dari Kulit dan Alas Kaki / Leather Goods &amp; Footwear Industry"/>
    <n v="85259.9"/>
    <n v="42914.9"/>
    <n v="82192.600000000006"/>
    <n v="146904.4"/>
    <n v="90070"/>
    <n v="37654.5"/>
    <n v="94874.4"/>
    <n v="29104.400000000001"/>
    <n v="14752.8"/>
    <n v="111178.6"/>
    <n v="73899.100000000006"/>
    <n v="44359.1"/>
    <n v="60565.7"/>
  </r>
  <r>
    <x v="1"/>
    <x v="15"/>
    <s v="Industri Kayu / Wood Industry"/>
    <n v="450"/>
    <n v="1467"/>
    <n v="771.8"/>
    <n v="0"/>
    <n v="2242"/>
    <n v="1068"/>
    <n v="666.7"/>
    <n v="586.20000000000005"/>
    <n v="0"/>
    <n v="78955.8"/>
    <n v="970.1"/>
    <n v="0"/>
    <n v="202.7"/>
  </r>
  <r>
    <x v="1"/>
    <x v="15"/>
    <s v="Industri Kertas dan Percetakan / Paper and Printing Industry"/>
    <n v="124443.1"/>
    <n v="2025"/>
    <n v="4198.2"/>
    <n v="147424.1"/>
    <n v="102592.3"/>
    <n v="191173.8"/>
    <n v="15600.5"/>
    <n v="10689.5"/>
    <n v="18129.8"/>
    <n v="13282.8"/>
    <n v="12028.8"/>
    <n v="7460.9"/>
    <n v="9216.9"/>
  </r>
  <r>
    <x v="1"/>
    <x v="15"/>
    <s v="Industri Kimia Dan Farmasi / Chemical and Pharmaceutical Industry"/>
    <n v="31657.4"/>
    <n v="957346"/>
    <n v="16181.1"/>
    <n v="466602"/>
    <n v="297516"/>
    <n v="305111.59999999998"/>
    <n v="317709.3"/>
    <n v="489774.8"/>
    <n v="1109053"/>
    <n v="471093.2"/>
    <n v="537343.80000000005"/>
    <n v="225231.6"/>
    <n v="391888.1"/>
  </r>
  <r>
    <x v="1"/>
    <x v="15"/>
    <s v="Industri Karet dan Plastik / Rubber and Plastic Industry"/>
    <n v="8480.5"/>
    <n v="2350"/>
    <n v="26677.200000000001"/>
    <n v="26519.9"/>
    <n v="19559.900000000001"/>
    <n v="14006.4"/>
    <n v="23993.1"/>
    <n v="35631.599999999999"/>
    <n v="66343.899999999994"/>
    <n v="167694.5"/>
    <n v="104208"/>
    <n v="46947"/>
    <n v="122715.1"/>
  </r>
  <r>
    <x v="1"/>
    <x v="15"/>
    <s v="Industri Mineral Non Logam / Non Metallic Mineral Industry"/>
    <n v="23693.1"/>
    <n v="697"/>
    <n v="352.9"/>
    <n v="34709.300000000003"/>
    <n v="44787.199999999997"/>
    <n v="184332.4"/>
    <n v="399308.9"/>
    <n v="455594.4"/>
    <n v="217634.1"/>
    <n v="141779.79999999999"/>
    <n v="98508.2"/>
    <n v="149814.5"/>
    <n v="64107.7"/>
  </r>
  <r>
    <x v="1"/>
    <x v="15"/>
    <s v="Industri Logam Dasar, Barang Logam, Bukan Mesin dan Peralatannya / Metal Industry not Machinery &amp; Electronic Industry"/>
    <n v="59300.3"/>
    <n v="46336.6"/>
    <n v="83245.2"/>
    <n v="714383.3"/>
    <n v="1148923.8999999999"/>
    <n v="1635491.2"/>
    <n v="75895.3"/>
    <n v="293869.8"/>
    <n v="469541.1"/>
    <n v="396006.3"/>
    <n v="268570"/>
    <n v="28100.7"/>
    <n v="81268.600000000006"/>
  </r>
  <r>
    <x v="1"/>
    <x v="15"/>
    <s v="Industri  Mesin, Elektronik, Instrumen Kedokteran, Peralatan Listrik, Presisi, Optik dan Jam / Medical Preci. &amp; Optical Instru, Watches &amp; Clock, Machinary, and Electronic Industry"/>
    <n v="41094.1"/>
    <n v="22507.3"/>
    <n v="39926.6"/>
    <n v="35808.199999999997"/>
    <n v="77800.600000000006"/>
    <n v="92857.7"/>
    <n v="67696.3"/>
    <n v="62748.6"/>
    <n v="120105.60000000001"/>
    <n v="71947.5"/>
    <n v="127214.39999999999"/>
    <n v="14788"/>
    <n v="24360.400000000001"/>
  </r>
  <r>
    <x v="1"/>
    <x v="15"/>
    <s v="Industri Kendaraan Bermotor dan Alat Transportasi Lain / Motor Vehicles &amp; Other Transport Equip. Industry"/>
    <n v="4846.6000000000004"/>
    <n v="1580"/>
    <n v="9138.2999999999993"/>
    <n v="27264.400000000001"/>
    <n v="108698.1"/>
    <n v="652.29999999999995"/>
    <n v="51685.8"/>
    <n v="89187.3"/>
    <n v="19447.5"/>
    <n v="61771.6"/>
    <n v="10411.9"/>
    <n v="10395.1"/>
    <n v="5354.3"/>
  </r>
  <r>
    <x v="1"/>
    <x v="15"/>
    <s v="Industri Lainnya / Other Industry"/>
    <n v="2276.3000000000002"/>
    <n v="5775.9"/>
    <n v="2171.6"/>
    <n v="6741.1"/>
    <n v="14130.3"/>
    <n v="55487"/>
    <n v="25616.1"/>
    <n v="2167.6999999999998"/>
    <n v="7018.3"/>
    <n v="8100.9"/>
    <n v="10563.2"/>
    <n v="9296.6"/>
    <n v="12131.2"/>
  </r>
  <r>
    <x v="1"/>
    <x v="15"/>
    <s v="Listrik, Gas dan Air / Electricity, Gas &amp; Water Supply"/>
    <n v="9048.2000000000007"/>
    <m/>
    <n v="57199.7"/>
    <n v="82015.3"/>
    <n v="168328.8"/>
    <n v="362246.1"/>
    <n v="307779.7"/>
    <n v="414225.8"/>
    <n v="298465.09999999998"/>
    <n v="633493.19999999995"/>
    <n v="494262.4"/>
    <n v="351399.9"/>
    <n v="680618.6"/>
  </r>
  <r>
    <x v="1"/>
    <x v="15"/>
    <s v="Konstruksi / Construction"/>
    <n v="11475.1"/>
    <n v="0"/>
    <n v="250698.6"/>
    <n v="21736.3"/>
    <n v="33249.199999999997"/>
    <n v="279098"/>
    <n v="85643.6"/>
    <n v="21371.7"/>
    <n v="32658.5"/>
    <n v="32386.5"/>
    <n v="114648.2"/>
    <n v="59306.400000000001"/>
    <n v="31873.599999999999"/>
  </r>
  <r>
    <x v="1"/>
    <x v="15"/>
    <s v="Perdagangan dan Reparasi / Trade &amp; Repair"/>
    <n v="29444.5"/>
    <n v="14264"/>
    <n v="22387.9"/>
    <n v="19729.099999999999"/>
    <n v="31254.3"/>
    <n v="41488.6"/>
    <n v="59042.6"/>
    <n v="47473.1"/>
    <n v="27851.200000000001"/>
    <n v="91570.8"/>
    <n v="76694.5"/>
    <n v="90339.7"/>
    <n v="30387.3"/>
  </r>
  <r>
    <x v="1"/>
    <x v="15"/>
    <s v="Hotel dan Restoran / Hotel &amp; Restaurant"/>
    <n v="6271.3"/>
    <n v="11807.9"/>
    <n v="3508.5"/>
    <n v="5208.3999999999996"/>
    <n v="1803.4"/>
    <n v="3517.6"/>
    <n v="9731.9"/>
    <n v="5895.8"/>
    <n v="22264.400000000001"/>
    <n v="27200.1"/>
    <n v="17601.900000000001"/>
    <n v="11439.4"/>
    <n v="4275.3"/>
  </r>
  <r>
    <x v="1"/>
    <x v="15"/>
    <s v="Transportasi, Gudang dan Telekomunikasi / Transport, Storage &amp; Communication"/>
    <n v="2797.2"/>
    <n v="4879.1000000000004"/>
    <n v="43023.9"/>
    <n v="36797.1"/>
    <n v="42092.1"/>
    <n v="100"/>
    <n v="25409.4"/>
    <n v="5639.6"/>
    <n v="33376"/>
    <n v="62810.2"/>
    <n v="195727.8"/>
    <n v="75029.100000000006"/>
    <n v="105752.5"/>
  </r>
  <r>
    <x v="1"/>
    <x v="15"/>
    <s v="Perumahan, Kawasan Industri dan Perkantoran / Real Estate, Ind. Estate &amp; Business Activities"/>
    <n v="21856.6"/>
    <n v="6546.1"/>
    <n v="771873.6"/>
    <n v="58338.9"/>
    <n v="199547.7"/>
    <n v="265580.40000000002"/>
    <n v="7012.4"/>
    <n v="525450.1"/>
    <n v="317183.7"/>
    <n v="524766.80000000005"/>
    <n v="425775.1"/>
    <n v="432640.9"/>
    <n v="321235.3"/>
  </r>
  <r>
    <x v="1"/>
    <x v="15"/>
    <s v="Jasa Lainnya / Other Services"/>
    <n v="4655.5"/>
    <n v="5508.9"/>
    <n v="601.6"/>
    <n v="161"/>
    <n v="16873.900000000001"/>
    <n v="13256.5"/>
    <n v="35996"/>
    <n v="13837"/>
    <n v="64283.6"/>
    <n v="32958.300000000003"/>
    <n v="55634.400000000001"/>
    <n v="29447.7"/>
    <n v="25499.8"/>
  </r>
  <r>
    <x v="2"/>
    <x v="16"/>
    <s v="Tanaman Pangan, Perkebunan, dan Peternakan / Food Crops, Plantation, and Livestock"/>
    <n v="90"/>
    <n v="180"/>
    <n v="25"/>
    <n v="230"/>
    <n v="1515"/>
    <n v="15"/>
    <n v="108"/>
    <n v="0"/>
    <n v="0"/>
    <n v="0"/>
    <n v="3042.8"/>
    <n v="0"/>
    <n v="212.6"/>
  </r>
  <r>
    <x v="2"/>
    <x v="16"/>
    <s v="Kehutanan / Forestry"/>
    <m/>
    <m/>
    <n v="0"/>
    <n v="106"/>
    <n v="0"/>
    <n v="0"/>
    <m/>
    <n v="0"/>
    <m/>
    <n v="0"/>
    <m/>
    <m/>
    <m/>
  </r>
  <r>
    <x v="2"/>
    <x v="16"/>
    <s v="Perikanan / Fishery"/>
    <n v="400"/>
    <n v="300"/>
    <n v="0"/>
    <n v="1704.3"/>
    <n v="0"/>
    <n v="300"/>
    <n v="0"/>
    <n v="0"/>
    <n v="841.4"/>
    <n v="10654.5"/>
    <n v="3734.1"/>
    <n v="6947.7"/>
    <n v="6547.9"/>
  </r>
  <r>
    <x v="2"/>
    <x v="16"/>
    <s v="Pertambangan / Mining"/>
    <m/>
    <m/>
    <m/>
    <m/>
    <n v="1000"/>
    <n v="0"/>
    <n v="0"/>
    <n v="0"/>
    <n v="0"/>
    <n v="0"/>
    <n v="0"/>
    <n v="0"/>
    <n v="35.4"/>
  </r>
  <r>
    <x v="2"/>
    <x v="16"/>
    <s v="Industri Makanan / Food Industry"/>
    <n v="652.4"/>
    <n v="472.1"/>
    <n v="68.099999999999994"/>
    <n v="61600.4"/>
    <n v="14042.3"/>
    <n v="2100.6999999999998"/>
    <n v="3412.2"/>
    <n v="1648.3"/>
    <n v="7348.2"/>
    <n v="17516.8"/>
    <n v="13513.3"/>
    <n v="11361.4"/>
    <n v="10759.8"/>
  </r>
  <r>
    <x v="2"/>
    <x v="16"/>
    <s v="Industri Tekstil / Textile Industry"/>
    <n v="935"/>
    <n v="1215"/>
    <n v="23.4"/>
    <n v="750"/>
    <n v="0"/>
    <n v="96"/>
    <n v="1083"/>
    <n v="126.1"/>
    <n v="1488.7"/>
    <n v="189.5"/>
    <n v="38.6"/>
    <n v="1139.2"/>
    <n v="638.29999999999995"/>
  </r>
  <r>
    <x v="2"/>
    <x v="16"/>
    <s v="Industri Barang dari Kulit dan Alas Kaki / Leather Goods &amp; Footwear Industry"/>
    <m/>
    <m/>
    <m/>
    <m/>
    <m/>
    <m/>
    <m/>
    <m/>
    <m/>
    <n v="361"/>
    <m/>
    <n v="0"/>
    <n v="0"/>
  </r>
  <r>
    <x v="2"/>
    <x v="16"/>
    <s v="Industri Kayu / Wood Industry"/>
    <m/>
    <m/>
    <n v="0"/>
    <n v="0"/>
    <m/>
    <n v="0"/>
    <n v="0"/>
    <n v="0"/>
    <n v="0"/>
    <n v="0"/>
    <n v="410"/>
    <n v="0"/>
    <n v="20.100000000000001"/>
  </r>
  <r>
    <x v="2"/>
    <x v="16"/>
    <s v="Industri Kertas dan Percetakan / Paper and Printing Industry"/>
    <m/>
    <m/>
    <n v="3.1"/>
    <n v="0"/>
    <m/>
    <n v="185.4"/>
    <n v="1156.7"/>
    <n v="321.7"/>
    <n v="664"/>
    <n v="0"/>
    <n v="0"/>
    <n v="0"/>
    <n v="3.4"/>
  </r>
  <r>
    <x v="2"/>
    <x v="16"/>
    <s v="Industri Kimia Dan Farmasi / Chemical and Pharmaceutical Industry"/>
    <m/>
    <n v="160"/>
    <n v="0"/>
    <n v="0"/>
    <m/>
    <n v="930"/>
    <n v="147.19999999999999"/>
    <n v="0"/>
    <n v="988.8"/>
    <n v="1176.3"/>
    <n v="12.6"/>
    <n v="9.1"/>
    <n v="443.9"/>
  </r>
  <r>
    <x v="2"/>
    <x v="16"/>
    <s v="Industri Karet dan Plastik / Rubber and Plastic Industry"/>
    <m/>
    <n v="210"/>
    <m/>
    <m/>
    <n v="0"/>
    <n v="8300"/>
    <n v="0"/>
    <n v="23.6"/>
    <n v="23.6"/>
    <n v="0"/>
    <n v="0"/>
    <n v="0"/>
    <n v="0"/>
  </r>
  <r>
    <x v="2"/>
    <x v="16"/>
    <s v="Industri Mineral Non Logam / Non Metallic Mineral Industry"/>
    <m/>
    <m/>
    <m/>
    <n v="10.4"/>
    <n v="0"/>
    <n v="0"/>
    <n v="1530"/>
    <n v="0"/>
    <n v="19"/>
    <n v="3599.4"/>
    <n v="2347.9"/>
    <n v="193.4"/>
    <n v="909.8"/>
  </r>
  <r>
    <x v="2"/>
    <x v="16"/>
    <s v="Industri Logam Dasar, Barang Logam, Bukan Mesin dan Peralatannya / Metal Industry not Machinery &amp; Electronic Industry"/>
    <m/>
    <m/>
    <m/>
    <n v="300"/>
    <m/>
    <m/>
    <m/>
    <n v="0"/>
    <n v="13.9"/>
    <m/>
    <n v="0"/>
    <n v="0"/>
    <n v="0"/>
  </r>
  <r>
    <x v="2"/>
    <x v="16"/>
    <s v="Industri  Mesin, Elektronik, Instrumen Kedokteran, Peralatan Listrik, Presisi, Optik dan Jam / Medical Preci. &amp; Optical Instru, Watches &amp; Clock, Machinary, and Electronic Industry"/>
    <m/>
    <m/>
    <n v="311.7"/>
    <m/>
    <n v="1118.5999999999999"/>
    <n v="472.1"/>
    <n v="0"/>
    <n v="128"/>
    <n v="0"/>
    <n v="471"/>
    <n v="600"/>
    <n v="72.2"/>
    <n v="7.1"/>
  </r>
  <r>
    <x v="2"/>
    <x v="16"/>
    <s v="Industri Kendaraan Bermotor dan Alat Transportasi Lain / Motor Vehicles &amp; Other Transport Equip. Industry"/>
    <m/>
    <m/>
    <n v="687.5"/>
    <n v="2310"/>
    <n v="650"/>
    <n v="0"/>
    <n v="33.4"/>
    <m/>
    <m/>
    <m/>
    <n v="328.5"/>
    <m/>
    <m/>
  </r>
  <r>
    <x v="2"/>
    <x v="16"/>
    <s v="Industri Lainnya / Other Industry"/>
    <m/>
    <m/>
    <n v="150"/>
    <n v="0"/>
    <n v="258.3"/>
    <n v="309.2"/>
    <n v="391"/>
    <n v="530.5"/>
    <n v="1109.9000000000001"/>
    <n v="1176.0999999999999"/>
    <n v="1237.0999999999999"/>
    <n v="1054"/>
    <n v="466.7"/>
  </r>
  <r>
    <x v="2"/>
    <x v="16"/>
    <s v="Listrik, Gas dan Air / Electricity, Gas &amp; Water Supply"/>
    <n v="518538.2"/>
    <m/>
    <n v="2371.8000000000002"/>
    <n v="227830.6"/>
    <n v="0"/>
    <n v="2846"/>
    <n v="256439.1"/>
    <n v="104671.4"/>
    <n v="4704.7"/>
    <n v="255457"/>
    <n v="171.6"/>
    <n v="41.1"/>
    <n v="147.80000000000001"/>
  </r>
  <r>
    <x v="2"/>
    <x v="16"/>
    <s v="Konstruksi / Construction"/>
    <m/>
    <m/>
    <n v="4700"/>
    <n v="3057.6"/>
    <n v="1175.8"/>
    <n v="1900"/>
    <n v="8.1"/>
    <n v="1500.4"/>
    <n v="41.3"/>
    <n v="41.8"/>
    <n v="3064"/>
    <n v="0"/>
    <n v="736.1"/>
  </r>
  <r>
    <x v="2"/>
    <x v="16"/>
    <s v="Perdagangan dan Reparasi / Trade &amp; Repair"/>
    <n v="10004.9"/>
    <n v="11953.8"/>
    <n v="4697.8999999999996"/>
    <n v="4240.1000000000004"/>
    <n v="19603.3"/>
    <n v="9335.9"/>
    <n v="9617.1"/>
    <n v="7119.7"/>
    <n v="22550.2"/>
    <n v="13265.1"/>
    <n v="24298.1"/>
    <n v="14978.8"/>
    <n v="7925.8"/>
  </r>
  <r>
    <x v="2"/>
    <x v="16"/>
    <s v="Hotel dan Restoran / Hotel &amp; Restaurant"/>
    <n v="57593.599999999999"/>
    <n v="180619.5"/>
    <n v="249310.2"/>
    <n v="100382.1"/>
    <n v="380942.5"/>
    <n v="249473.6"/>
    <n v="116026.8"/>
    <n v="237770.3"/>
    <n v="227838.7"/>
    <n v="423728"/>
    <n v="531203.1"/>
    <n v="239634.4"/>
    <n v="173529.4"/>
  </r>
  <r>
    <x v="2"/>
    <x v="16"/>
    <s v="Transportasi, Gudang dan Telekomunikasi / Transport, Storage &amp; Communication"/>
    <m/>
    <n v="5.2"/>
    <n v="500"/>
    <n v="0"/>
    <n v="548.20000000000005"/>
    <n v="15"/>
    <n v="6161"/>
    <n v="122016.1"/>
    <n v="1611.7"/>
    <n v="40862.6"/>
    <n v="226189.6"/>
    <n v="6259.3"/>
    <n v="273.89999999999998"/>
  </r>
  <r>
    <x v="2"/>
    <x v="16"/>
    <s v="Perumahan, Kawasan Industri dan Perkantoran / Real Estate, Ind. Estate &amp; Business Activities"/>
    <n v="1900"/>
    <n v="21750"/>
    <n v="6641.7"/>
    <n v="919"/>
    <n v="49343.199999999997"/>
    <n v="83946.6"/>
    <n v="2982.7"/>
    <n v="2480.1999999999998"/>
    <n v="146794.9"/>
    <n v="63062"/>
    <n v="101010.6"/>
    <n v="109483.6"/>
    <n v="56018.3"/>
  </r>
  <r>
    <x v="2"/>
    <x v="16"/>
    <s v="Jasa Lainnya / Other Services"/>
    <n v="8628.9"/>
    <n v="10286.4"/>
    <n v="8805.4"/>
    <n v="78644.5"/>
    <n v="11840.6"/>
    <n v="30630.6"/>
    <n v="28067"/>
    <n v="17510.400000000001"/>
    <n v="34594.1"/>
    <n v="55293.599999999999"/>
    <n v="91257.5"/>
    <n v="34849.699999999997"/>
    <n v="34575.9"/>
  </r>
  <r>
    <x v="2"/>
    <x v="17"/>
    <s v="Tanaman Pangan, Perkebunan, dan Peternakan / Food Crops, Plantation, and Livestock"/>
    <m/>
    <m/>
    <n v="209.8"/>
    <n v="3895.1"/>
    <n v="152.6"/>
    <n v="497.6"/>
    <n v="1984.3"/>
    <n v="121.3"/>
    <n v="0"/>
    <n v="1231.3"/>
    <n v="0.9"/>
    <n v="9.9"/>
    <n v="0"/>
  </r>
  <r>
    <x v="2"/>
    <x v="17"/>
    <s v="Kehutanan / Forestry"/>
    <m/>
    <m/>
    <n v="559.79999999999995"/>
    <m/>
    <m/>
    <m/>
    <m/>
    <m/>
    <m/>
    <m/>
    <m/>
    <m/>
    <m/>
  </r>
  <r>
    <x v="2"/>
    <x v="17"/>
    <s v="Perikanan / Fishery"/>
    <m/>
    <m/>
    <n v="2120"/>
    <n v="838.7"/>
    <n v="0"/>
    <n v="0"/>
    <n v="1"/>
    <n v="10"/>
    <n v="19.600000000000001"/>
    <n v="954.7"/>
    <n v="2096.1999999999998"/>
    <n v="1674.1"/>
    <n v="1694.8"/>
  </r>
  <r>
    <x v="2"/>
    <x v="17"/>
    <s v="Pertambangan / Mining"/>
    <m/>
    <n v="1400"/>
    <n v="137.4"/>
    <n v="446847.9"/>
    <n v="597749.5"/>
    <n v="474226.1"/>
    <n v="524215.3"/>
    <n v="533842.4"/>
    <n v="393786.2"/>
    <n v="145.5"/>
    <n v="161054.5"/>
    <n v="108452.7"/>
    <n v="215742.8"/>
  </r>
  <r>
    <x v="2"/>
    <x v="17"/>
    <s v="Industri Makanan / Food Industry"/>
    <m/>
    <m/>
    <m/>
    <m/>
    <m/>
    <m/>
    <m/>
    <n v="35"/>
    <n v="296.2"/>
    <n v="6301.6"/>
    <n v="12.1"/>
    <n v="13.3"/>
    <n v="0"/>
  </r>
  <r>
    <x v="2"/>
    <x v="17"/>
    <s v="Industri Kimia Dan Farmasi / Chemical and Pharmaceutical Industry"/>
    <m/>
    <m/>
    <n v="7146.5"/>
    <n v="200"/>
    <n v="14230.8"/>
    <n v="0"/>
    <n v="0"/>
    <n v="0"/>
    <n v="4351.8999999999996"/>
    <n v="0"/>
    <n v="0"/>
    <m/>
    <m/>
  </r>
  <r>
    <x v="2"/>
    <x v="17"/>
    <s v="Industri Mineral Non Logam / Non Metallic Mineral Industry"/>
    <m/>
    <m/>
    <m/>
    <m/>
    <m/>
    <n v="118"/>
    <n v="1642.1"/>
    <n v="0"/>
    <n v="1"/>
    <n v="0"/>
    <m/>
    <n v="0.7"/>
    <n v="0"/>
  </r>
  <r>
    <x v="2"/>
    <x v="17"/>
    <s v="Industri Logam Dasar, Barang Logam, Bukan Mesin dan Peralatannya / Metal Industry not Machinery &amp; Electronic Industry"/>
    <m/>
    <m/>
    <m/>
    <m/>
    <m/>
    <m/>
    <m/>
    <m/>
    <m/>
    <m/>
    <m/>
    <n v="7.3"/>
    <n v="0"/>
  </r>
  <r>
    <x v="2"/>
    <x v="17"/>
    <s v="Industri  Mesin, Elektronik, Instrumen Kedokteran, Peralatan Listrik, Presisi, Optik dan Jam / Medical Preci. &amp; Optical Instru, Watches &amp; Clock, Machinary, and Electronic Industry"/>
    <m/>
    <m/>
    <m/>
    <m/>
    <n v="2210"/>
    <n v="0"/>
    <m/>
    <m/>
    <m/>
    <m/>
    <n v="0"/>
    <n v="766.7"/>
    <n v="0"/>
  </r>
  <r>
    <x v="2"/>
    <x v="17"/>
    <s v="Industri Kendaraan Bermotor dan Alat Transportasi Lain / Motor Vehicles &amp; Other Transport Equip. Industry"/>
    <m/>
    <m/>
    <n v="950"/>
    <n v="1891"/>
    <n v="0"/>
    <n v="0"/>
    <m/>
    <m/>
    <n v="1.3"/>
    <n v="1.2"/>
    <n v="2.8"/>
    <n v="435.7"/>
    <n v="0"/>
  </r>
  <r>
    <x v="2"/>
    <x v="17"/>
    <s v="Industri Lainnya / Other Industry"/>
    <m/>
    <m/>
    <m/>
    <m/>
    <m/>
    <m/>
    <m/>
    <m/>
    <n v="0"/>
    <n v="113.6"/>
    <n v="2.5"/>
    <n v="0"/>
    <n v="140.1"/>
  </r>
  <r>
    <x v="2"/>
    <x v="17"/>
    <s v="Listrik, Gas dan Air / Electricity, Gas &amp; Water Supply"/>
    <m/>
    <m/>
    <m/>
    <m/>
    <m/>
    <m/>
    <n v="94.8"/>
    <n v="14300.2"/>
    <n v="6710.9"/>
    <n v="12373.6"/>
    <n v="25020.6"/>
    <n v="10607.9"/>
    <n v="929.2"/>
  </r>
  <r>
    <x v="2"/>
    <x v="17"/>
    <s v="Konstruksi / Construction"/>
    <m/>
    <m/>
    <m/>
    <n v="60"/>
    <n v="710"/>
    <n v="100"/>
    <m/>
    <n v="0"/>
    <n v="0"/>
    <m/>
    <n v="0"/>
    <n v="4"/>
    <n v="757.4"/>
  </r>
  <r>
    <x v="2"/>
    <x v="17"/>
    <s v="Perdagangan dan Reparasi / Trade &amp; Repair"/>
    <n v="200"/>
    <n v="250"/>
    <n v="584"/>
    <n v="320"/>
    <n v="3354.1"/>
    <n v="670.3"/>
    <n v="1010.4"/>
    <n v="1002.3"/>
    <n v="643.79999999999995"/>
    <n v="3947.6"/>
    <n v="579"/>
    <n v="2266.6"/>
    <n v="1705.2"/>
  </r>
  <r>
    <x v="2"/>
    <x v="17"/>
    <s v="Hotel dan Restoran / Hotel &amp; Restaurant"/>
    <n v="11866.2"/>
    <n v="800"/>
    <n v="5274.3"/>
    <n v="8318.2000000000007"/>
    <n v="12189.6"/>
    <n v="6890.6"/>
    <n v="13177.2"/>
    <n v="16930.900000000001"/>
    <n v="29755.1"/>
    <n v="78884.3"/>
    <n v="45767.3"/>
    <n v="125007"/>
    <n v="57238.1"/>
  </r>
  <r>
    <x v="2"/>
    <x v="17"/>
    <s v="Transportasi, Gudang dan Telekomunikasi / Transport, Storage &amp; Communication"/>
    <m/>
    <m/>
    <n v="280"/>
    <n v="0"/>
    <n v="141.5"/>
    <n v="18"/>
    <n v="165.5"/>
    <n v="119768.7"/>
    <n v="10"/>
    <n v="14075.6"/>
    <n v="6.5"/>
    <n v="2079.3000000000002"/>
    <n v="11.2"/>
  </r>
  <r>
    <x v="2"/>
    <x v="17"/>
    <s v="Perumahan, Kawasan Industri dan Perkantoran / Real Estate, Ind. Estate &amp; Business Activities"/>
    <m/>
    <m/>
    <n v="1485.1"/>
    <n v="1515"/>
    <n v="4119"/>
    <n v="1605"/>
    <n v="4424.6000000000004"/>
    <n v="13037.8"/>
    <n v="2720.1"/>
    <n v="7843.7"/>
    <n v="12480.1"/>
    <n v="13578.1"/>
    <n v="12962.9"/>
  </r>
  <r>
    <x v="2"/>
    <x v="17"/>
    <s v="Jasa Lainnya / Other Services"/>
    <n v="750"/>
    <n v="250"/>
    <n v="201786.8"/>
    <n v="1190"/>
    <n v="932.9"/>
    <n v="4038.5"/>
    <n v="4416"/>
    <n v="328.1"/>
    <n v="720"/>
    <n v="6181.4"/>
    <n v="4525.7"/>
    <n v="5821.2"/>
    <n v="10894.1"/>
  </r>
  <r>
    <x v="2"/>
    <x v="18"/>
    <s v="Tanaman Pangan, Perkebunan, dan Peternakan / Food Crops, Plantation, and Livestock"/>
    <m/>
    <m/>
    <m/>
    <n v="1358.4"/>
    <n v="2300"/>
    <n v="1110.4000000000001"/>
    <n v="807.8"/>
    <n v="3240"/>
    <n v="1502.6"/>
    <n v="1110.9000000000001"/>
    <n v="1129.5"/>
    <n v="2735.1"/>
    <n v="882.2"/>
  </r>
  <r>
    <x v="2"/>
    <x v="18"/>
    <s v="Kehutanan / Forestry"/>
    <m/>
    <m/>
    <m/>
    <n v="0"/>
    <m/>
    <m/>
    <m/>
    <m/>
    <m/>
    <m/>
    <m/>
    <m/>
    <m/>
  </r>
  <r>
    <x v="2"/>
    <x v="18"/>
    <s v="Perikanan / Fishery"/>
    <n v="940"/>
    <n v="3785.4"/>
    <n v="0"/>
    <n v="0"/>
    <n v="0"/>
    <n v="0"/>
    <n v="5500"/>
    <n v="0"/>
    <n v="4383.3"/>
    <n v="2607.6999999999998"/>
    <n v="144.69999999999999"/>
    <n v="4551.1000000000004"/>
    <n v="3153.1"/>
  </r>
  <r>
    <x v="2"/>
    <x v="18"/>
    <s v="Pertambangan / Mining"/>
    <m/>
    <m/>
    <n v="2250.6"/>
    <n v="3608.5"/>
    <n v="4857.2"/>
    <n v="6426"/>
    <n v="1085.4000000000001"/>
    <n v="3776.9"/>
    <n v="2"/>
    <n v="4474.8"/>
    <n v="25638.3"/>
    <n v="101.3"/>
    <n v="2579.3000000000002"/>
  </r>
  <r>
    <x v="2"/>
    <x v="18"/>
    <s v="Industri Makanan / Food Industry"/>
    <n v="910"/>
    <m/>
    <m/>
    <n v="0"/>
    <m/>
    <n v="63.9"/>
    <n v="0"/>
    <n v="0"/>
    <n v="0"/>
    <n v="4541.8"/>
    <n v="8.1999999999999993"/>
    <n v="430.2"/>
    <n v="890.1"/>
  </r>
  <r>
    <x v="2"/>
    <x v="18"/>
    <s v="Industri Kimia Dan Farmasi / Chemical and Pharmaceutical Industry"/>
    <m/>
    <m/>
    <m/>
    <n v="159.4"/>
    <n v="50.7"/>
    <n v="21.1"/>
    <n v="1259.3"/>
    <n v="2000"/>
    <n v="4062.5"/>
    <n v="20.6"/>
    <n v="0"/>
    <n v="50"/>
    <n v="82.2"/>
  </r>
  <r>
    <x v="2"/>
    <x v="18"/>
    <s v="Industri Mineral Non Logam / Non Metallic Mineral Industry"/>
    <m/>
    <m/>
    <m/>
    <m/>
    <m/>
    <m/>
    <m/>
    <m/>
    <n v="0"/>
    <n v="0"/>
    <m/>
    <m/>
    <n v="93.1"/>
  </r>
  <r>
    <x v="2"/>
    <x v="18"/>
    <s v="Industri Logam Dasar, Barang Logam, Bukan Mesin dan Peralatannya / Metal Industry not Machinery &amp; Electronic Industry"/>
    <m/>
    <m/>
    <m/>
    <m/>
    <m/>
    <n v="928.6"/>
    <n v="548"/>
    <n v="3676.9"/>
    <n v="1001.7"/>
    <n v="115.5"/>
    <n v="12941.7"/>
    <n v="1569.9"/>
    <n v="0"/>
  </r>
  <r>
    <x v="2"/>
    <x v="18"/>
    <s v="Industri Lainnya / Other Industry"/>
    <m/>
    <m/>
    <m/>
    <m/>
    <m/>
    <m/>
    <m/>
    <m/>
    <m/>
    <n v="280"/>
    <m/>
    <m/>
    <m/>
  </r>
  <r>
    <x v="2"/>
    <x v="18"/>
    <s v="Listrik, Gas dan Air / Electricity, Gas &amp; Water Supply"/>
    <m/>
    <m/>
    <m/>
    <m/>
    <m/>
    <m/>
    <n v="0"/>
    <n v="38858.1"/>
    <n v="1"/>
    <n v="64336.2"/>
    <n v="67.8"/>
    <n v="77775.100000000006"/>
    <n v="24905.5"/>
  </r>
  <r>
    <x v="2"/>
    <x v="18"/>
    <s v="Konstruksi / Construction"/>
    <m/>
    <m/>
    <m/>
    <m/>
    <m/>
    <m/>
    <m/>
    <m/>
    <n v="20"/>
    <m/>
    <n v="0"/>
    <n v="0"/>
    <n v="3108.8"/>
  </r>
  <r>
    <x v="2"/>
    <x v="18"/>
    <s v="Perdagangan dan Reparasi / Trade &amp; Repair"/>
    <m/>
    <m/>
    <n v="1307.0999999999999"/>
    <n v="201.7"/>
    <n v="0"/>
    <n v="8.6999999999999993"/>
    <n v="510.5"/>
    <n v="100"/>
    <n v="0"/>
    <n v="7.4"/>
    <n v="1283.5999999999999"/>
    <n v="85.5"/>
    <n v="2628.1"/>
  </r>
  <r>
    <x v="2"/>
    <x v="18"/>
    <s v="Hotel dan Restoran / Hotel &amp; Restaurant"/>
    <m/>
    <n v="121"/>
    <n v="30"/>
    <n v="155.80000000000001"/>
    <n v="510"/>
    <n v="446.8"/>
    <n v="3525.8"/>
    <n v="16609.400000000001"/>
    <n v="10362.200000000001"/>
    <n v="33886.199999999997"/>
    <n v="35652.5"/>
    <n v="15506.6"/>
    <n v="13406.9"/>
  </r>
  <r>
    <x v="2"/>
    <x v="18"/>
    <s v="Transportasi, Gudang dan Telekomunikasi / Transport, Storage &amp; Communication"/>
    <m/>
    <m/>
    <m/>
    <m/>
    <m/>
    <m/>
    <m/>
    <n v="1170.5"/>
    <n v="0"/>
    <n v="23157.9"/>
    <n v="21499.200000000001"/>
    <n v="19448.3"/>
    <n v="9208.1"/>
  </r>
  <r>
    <x v="2"/>
    <x v="18"/>
    <s v="Perumahan, Kawasan Industri dan Perkantoran / Real Estate, Ind. Estate &amp; Business Activities"/>
    <m/>
    <m/>
    <m/>
    <m/>
    <m/>
    <m/>
    <n v="0"/>
    <n v="0"/>
    <n v="36011.1"/>
    <n v="1011.3"/>
    <n v="1319.5"/>
    <n v="944.3"/>
    <n v="1699"/>
  </r>
  <r>
    <x v="2"/>
    <x v="18"/>
    <s v="Jasa Lainnya / Other Services"/>
    <m/>
    <n v="54"/>
    <n v="243.9"/>
    <n v="7.8"/>
    <n v="1005.8"/>
    <n v="846"/>
    <n v="1840.7"/>
    <n v="421.1"/>
    <n v="897.8"/>
    <n v="3443.5"/>
    <n v="684.2"/>
    <n v="3633.2"/>
    <n v="18619.599999999999"/>
  </r>
  <r>
    <x v="3"/>
    <x v="19"/>
    <s v="Tanaman Pangan, Perkebunan, dan Peternakan / Food Crops, Plantation, and Livestock"/>
    <n v="25379.9"/>
    <n v="9488.5"/>
    <n v="150175.9"/>
    <n v="373491.5"/>
    <n v="223661.3"/>
    <n v="513340.9"/>
    <n v="563020"/>
    <n v="485717.6"/>
    <n v="339527.9"/>
    <n v="300666.40000000002"/>
    <n v="188796.7"/>
    <n v="266461.8"/>
    <n v="200648.5"/>
  </r>
  <r>
    <x v="3"/>
    <x v="19"/>
    <s v="Kehutanan / Forestry"/>
    <m/>
    <n v="7910.2"/>
    <m/>
    <n v="0"/>
    <n v="13833.9"/>
    <m/>
    <n v="19809.599999999999"/>
    <n v="5135.3999999999996"/>
    <n v="42979.199999999997"/>
    <n v="17023.8"/>
    <n v="14207.6"/>
    <n v="7514.4"/>
    <n v="6782.1"/>
  </r>
  <r>
    <x v="3"/>
    <x v="19"/>
    <s v="Perikanan / Fishery"/>
    <m/>
    <m/>
    <m/>
    <m/>
    <m/>
    <n v="0"/>
    <n v="0"/>
    <n v="680"/>
    <n v="180"/>
    <m/>
    <n v="0"/>
    <n v="66.7"/>
    <m/>
  </r>
  <r>
    <x v="3"/>
    <x v="19"/>
    <s v="Pertambangan / Mining"/>
    <m/>
    <m/>
    <n v="1200"/>
    <n v="118087.2"/>
    <n v="6533"/>
    <n v="12997.6"/>
    <n v="55381.2"/>
    <n v="59129"/>
    <n v="6785.7"/>
    <n v="36867.5"/>
    <n v="1461.7"/>
    <n v="1405.3"/>
    <n v="43935.8"/>
  </r>
  <r>
    <x v="3"/>
    <x v="19"/>
    <s v="Industri Makanan / Food Industry"/>
    <n v="14096.9"/>
    <n v="8636.2000000000007"/>
    <n v="7808.3"/>
    <n v="9119.1"/>
    <n v="1137.8"/>
    <n v="42753.1"/>
    <n v="115352.4"/>
    <n v="74672.800000000003"/>
    <n v="151690.79999999999"/>
    <n v="120034.5"/>
    <n v="64633.5"/>
    <n v="35036.5"/>
    <n v="184502.8"/>
  </r>
  <r>
    <x v="3"/>
    <x v="19"/>
    <s v="Industri Kayu / Wood Industry"/>
    <m/>
    <n v="4550"/>
    <n v="9.1"/>
    <n v="0"/>
    <n v="0"/>
    <n v="0"/>
    <m/>
    <n v="1"/>
    <n v="318.8"/>
    <n v="2479.9"/>
    <n v="2742.1"/>
    <n v="8368.2000000000007"/>
    <n v="27.6"/>
  </r>
  <r>
    <x v="3"/>
    <x v="19"/>
    <s v="Industri Kertas dan Percetakan / Paper and Printing Industry"/>
    <m/>
    <m/>
    <m/>
    <n v="0"/>
    <m/>
    <n v="0"/>
    <n v="0"/>
    <m/>
    <m/>
    <m/>
    <m/>
    <m/>
    <n v="2.5"/>
  </r>
  <r>
    <x v="3"/>
    <x v="19"/>
    <s v="Industri Kimia Dan Farmasi / Chemical and Pharmaceutical Industry"/>
    <m/>
    <m/>
    <m/>
    <m/>
    <m/>
    <n v="361.5"/>
    <n v="0"/>
    <n v="218.8"/>
    <n v="941"/>
    <n v="120"/>
    <n v="856.8"/>
    <n v="45.6"/>
    <n v="16796.099999999999"/>
  </r>
  <r>
    <x v="3"/>
    <x v="19"/>
    <s v="Industri Karet dan Plastik / Rubber and Plastic Industry"/>
    <m/>
    <m/>
    <m/>
    <m/>
    <n v="0"/>
    <n v="937.5"/>
    <n v="98.1"/>
    <n v="548.20000000000005"/>
    <n v="1882.3"/>
    <n v="420.6"/>
    <n v="617.20000000000005"/>
    <n v="222.5"/>
    <n v="674.2"/>
  </r>
  <r>
    <x v="3"/>
    <x v="19"/>
    <s v="Industri Mineral Non Logam / Non Metallic Mineral Industry"/>
    <m/>
    <m/>
    <m/>
    <m/>
    <n v="9.6999999999999993"/>
    <m/>
    <n v="19.600000000000001"/>
    <n v="10846"/>
    <n v="463.8"/>
    <n v="209.8"/>
    <n v="491.9"/>
    <n v="268.8"/>
    <n v="109.6"/>
  </r>
  <r>
    <x v="3"/>
    <x v="19"/>
    <s v="Industri Logam Dasar, Barang Logam, Bukan Mesin dan Peralatannya / Metal Industry not Machinery &amp; Electronic Industry"/>
    <m/>
    <m/>
    <m/>
    <m/>
    <n v="152359.1"/>
    <n v="70565.2"/>
    <n v="202105.60000000001"/>
    <n v="432836"/>
    <n v="66910.7"/>
    <n v="9203.6"/>
    <n v="126947.1"/>
    <n v="60855.199999999997"/>
    <n v="193451.2"/>
  </r>
  <r>
    <x v="3"/>
    <x v="19"/>
    <s v="Industri  Mesin, Elektronik, Instrumen Kedokteran, Peralatan Listrik, Presisi, Optik dan Jam / Medical Preci. &amp; Optical Instru, Watches &amp; Clock, Machinary, and Electronic Industry"/>
    <m/>
    <m/>
    <m/>
    <m/>
    <m/>
    <m/>
    <m/>
    <m/>
    <m/>
    <m/>
    <n v="0"/>
    <n v="243.3"/>
    <m/>
  </r>
  <r>
    <x v="3"/>
    <x v="19"/>
    <s v="Industri Kendaraan Bermotor dan Alat Transportasi Lain / Motor Vehicles &amp; Other Transport Equip. Industry"/>
    <m/>
    <m/>
    <m/>
    <m/>
    <m/>
    <m/>
    <m/>
    <m/>
    <n v="36"/>
    <n v="225.3"/>
    <n v="0.4"/>
    <n v="1.2"/>
    <n v="0.5"/>
  </r>
  <r>
    <x v="3"/>
    <x v="19"/>
    <s v="Industri Lainnya / Other Industry"/>
    <m/>
    <m/>
    <m/>
    <m/>
    <m/>
    <m/>
    <n v="38.5"/>
    <m/>
    <m/>
    <n v="0"/>
    <n v="49.2"/>
    <n v="172.6"/>
    <n v="101.3"/>
  </r>
  <r>
    <x v="3"/>
    <x v="19"/>
    <s v="Listrik, Gas dan Air / Electricity, Gas &amp; Water Supply"/>
    <m/>
    <m/>
    <m/>
    <m/>
    <m/>
    <n v="8125"/>
    <n v="268"/>
    <n v="165.9"/>
    <n v="2449.8000000000002"/>
    <n v="55414.1"/>
    <n v="21715.9"/>
    <n v="132668.79999999999"/>
    <n v="107499.9"/>
  </r>
  <r>
    <x v="3"/>
    <x v="19"/>
    <s v="Konstruksi / Construction"/>
    <m/>
    <m/>
    <n v="11000"/>
    <m/>
    <m/>
    <m/>
    <n v="3010.3"/>
    <n v="0"/>
    <n v="648.20000000000005"/>
    <n v="49.5"/>
    <n v="227.8"/>
    <n v="23.6"/>
    <n v="7.4"/>
  </r>
  <r>
    <x v="3"/>
    <x v="19"/>
    <s v="Perdagangan dan Reparasi / Trade &amp; Repair"/>
    <n v="300"/>
    <n v="550"/>
    <n v="255.2"/>
    <m/>
    <n v="0"/>
    <n v="0"/>
    <n v="1.2"/>
    <n v="660.3"/>
    <n v="216.1"/>
    <n v="1138.8"/>
    <n v="1411.4"/>
    <n v="1203.8"/>
    <n v="661.9"/>
  </r>
  <r>
    <x v="3"/>
    <x v="19"/>
    <s v="Hotel dan Restoran / Hotel &amp; Restaurant"/>
    <m/>
    <n v="4545.5"/>
    <n v="0"/>
    <m/>
    <m/>
    <n v="611.1"/>
    <n v="293.3"/>
    <n v="2336"/>
    <n v="1990.3"/>
    <n v="1823.5"/>
    <n v="4391.8999999999996"/>
    <n v="626.4"/>
    <n v="1292.2"/>
  </r>
  <r>
    <x v="3"/>
    <x v="19"/>
    <s v="Transportasi, Gudang dan Telekomunikasi / Transport, Storage &amp; Communication"/>
    <m/>
    <m/>
    <m/>
    <m/>
    <m/>
    <m/>
    <n v="3097.5"/>
    <n v="17121.599999999999"/>
    <n v="3.6"/>
    <n v="5458.7"/>
    <n v="20522.8"/>
    <n v="7397.8"/>
    <n v="255.2"/>
  </r>
  <r>
    <x v="3"/>
    <x v="19"/>
    <s v="Perumahan, Kawasan Industri dan Perkantoran / Real Estate, Ind. Estate &amp; Business Activities"/>
    <m/>
    <m/>
    <m/>
    <m/>
    <m/>
    <m/>
    <n v="2922.9"/>
    <n v="245648.4"/>
    <n v="13600.4"/>
    <n v="17309.5"/>
    <n v="29658.3"/>
    <n v="9396.2000000000007"/>
    <n v="1124.9000000000001"/>
  </r>
  <r>
    <x v="3"/>
    <x v="19"/>
    <s v="Jasa Lainnya / Other Services"/>
    <m/>
    <m/>
    <m/>
    <m/>
    <m/>
    <n v="263"/>
    <n v="690"/>
    <m/>
    <n v="88.1"/>
    <n v="0"/>
    <n v="13206.3"/>
    <n v="341.1"/>
    <n v="1390.5"/>
  </r>
  <r>
    <x v="3"/>
    <x v="20"/>
    <s v="Tanaman Pangan, Perkebunan, dan Peternakan / Food Crops, Plantation, and Livestock"/>
    <n v="50818.9"/>
    <n v="12517.6"/>
    <n v="281037.7"/>
    <n v="257980.79999999999"/>
    <n v="357877.7"/>
    <n v="306634.59999999998"/>
    <n v="415995.5"/>
    <n v="524606.5"/>
    <n v="253339.4"/>
    <n v="167582.1"/>
    <n v="166536.5"/>
    <n v="49114.3"/>
    <n v="54116"/>
  </r>
  <r>
    <x v="3"/>
    <x v="20"/>
    <s v="Kehutanan / Forestry"/>
    <m/>
    <n v="1000"/>
    <n v="2696.3"/>
    <n v="61"/>
    <m/>
    <n v="400"/>
    <n v="13333.3"/>
    <n v="0"/>
    <n v="0"/>
    <n v="1994.9"/>
    <n v="1847.9"/>
    <n v="0"/>
    <m/>
  </r>
  <r>
    <x v="3"/>
    <x v="20"/>
    <s v="Pertambangan / Mining"/>
    <n v="4500"/>
    <n v="8250.2000000000007"/>
    <n v="130084.1"/>
    <n v="176722.6"/>
    <n v="90668.4"/>
    <n v="59642"/>
    <n v="381337.3"/>
    <n v="81461.2"/>
    <n v="29173.3"/>
    <n v="235587.4"/>
    <n v="306341.7"/>
    <n v="102175"/>
    <n v="55976.6"/>
  </r>
  <r>
    <x v="3"/>
    <x v="20"/>
    <s v="Industri Makanan / Food Industry"/>
    <n v="6813.2"/>
    <m/>
    <n v="121053"/>
    <n v="108134"/>
    <n v="72230.100000000006"/>
    <n v="51203.4"/>
    <n v="90237.1"/>
    <n v="54960"/>
    <n v="67140.600000000006"/>
    <n v="89353.4"/>
    <n v="74171.899999999994"/>
    <n v="51152.4"/>
    <n v="14903.9"/>
  </r>
  <r>
    <x v="3"/>
    <x v="20"/>
    <s v="Industri Kayu / Wood Industry"/>
    <m/>
    <m/>
    <n v="6778.7"/>
    <n v="0"/>
    <n v="0"/>
    <n v="150"/>
    <n v="42510.2"/>
    <n v="500"/>
    <m/>
    <n v="0"/>
    <n v="63.4"/>
    <n v="0"/>
    <n v="0"/>
  </r>
  <r>
    <x v="3"/>
    <x v="20"/>
    <s v="Industri Kertas dan Percetakan / Paper and Printing Industry"/>
    <m/>
    <m/>
    <m/>
    <m/>
    <m/>
    <m/>
    <m/>
    <m/>
    <m/>
    <n v="0"/>
    <n v="2000"/>
    <n v="0"/>
    <n v="0"/>
  </r>
  <r>
    <x v="3"/>
    <x v="20"/>
    <s v="Industri Kimia Dan Farmasi / Chemical and Pharmaceutical Industry"/>
    <m/>
    <m/>
    <n v="3581.7"/>
    <n v="428"/>
    <m/>
    <n v="56319.5"/>
    <n v="2238.6"/>
    <n v="1106.5"/>
    <n v="3810.2"/>
    <n v="13387.1"/>
    <n v="5786.1"/>
    <n v="2117.5"/>
    <n v="2112.6999999999998"/>
  </r>
  <r>
    <x v="3"/>
    <x v="20"/>
    <s v="Industri Karet dan Plastik / Rubber and Plastic Industry"/>
    <m/>
    <m/>
    <m/>
    <m/>
    <n v="0"/>
    <n v="2363.8000000000002"/>
    <n v="1063.4000000000001"/>
    <n v="0"/>
    <n v="849.3"/>
    <m/>
    <n v="0.8"/>
    <n v="44.5"/>
    <n v="62.1"/>
  </r>
  <r>
    <x v="3"/>
    <x v="20"/>
    <s v="Industri Logam Dasar, Barang Logam, Bukan Mesin dan Peralatannya / Metal Industry not Machinery &amp; Electronic Industry"/>
    <m/>
    <m/>
    <m/>
    <m/>
    <m/>
    <m/>
    <m/>
    <m/>
    <n v="0"/>
    <n v="0"/>
    <n v="0"/>
    <m/>
    <m/>
  </r>
  <r>
    <x v="3"/>
    <x v="20"/>
    <s v="Industri Lainnya / Other Industry"/>
    <m/>
    <m/>
    <m/>
    <m/>
    <m/>
    <m/>
    <m/>
    <m/>
    <m/>
    <m/>
    <m/>
    <n v="326.60000000000002"/>
    <m/>
  </r>
  <r>
    <x v="3"/>
    <x v="20"/>
    <s v="Listrik, Gas dan Air / Electricity, Gas &amp; Water Supply"/>
    <m/>
    <m/>
    <m/>
    <m/>
    <m/>
    <m/>
    <m/>
    <n v="254510.9"/>
    <n v="30632.6"/>
    <n v="118848.2"/>
    <n v="102186.5"/>
    <n v="66874"/>
    <n v="50200.800000000003"/>
  </r>
  <r>
    <x v="3"/>
    <x v="20"/>
    <s v="Konstruksi / Construction"/>
    <n v="600"/>
    <n v="1270"/>
    <m/>
    <m/>
    <m/>
    <n v="0"/>
    <m/>
    <m/>
    <m/>
    <n v="0"/>
    <n v="0"/>
    <n v="0"/>
    <n v="0"/>
  </r>
  <r>
    <x v="3"/>
    <x v="20"/>
    <s v="Perdagangan dan Reparasi / Trade &amp; Repair"/>
    <m/>
    <m/>
    <n v="0"/>
    <m/>
    <n v="2775.3"/>
    <n v="4818.1000000000004"/>
    <n v="4329.2"/>
    <n v="1230.5"/>
    <n v="1288.9000000000001"/>
    <n v="1014.5"/>
    <n v="1603"/>
    <n v="3038.7"/>
    <n v="9.6999999999999993"/>
  </r>
  <r>
    <x v="3"/>
    <x v="20"/>
    <s v="Hotel dan Restoran / Hotel &amp; Restaurant"/>
    <m/>
    <m/>
    <n v="1370.2"/>
    <n v="0"/>
    <n v="0"/>
    <m/>
    <n v="0"/>
    <n v="0"/>
    <n v="504.5"/>
    <n v="457.5"/>
    <n v="124.2"/>
    <n v="287.60000000000002"/>
    <n v="18.5"/>
  </r>
  <r>
    <x v="3"/>
    <x v="20"/>
    <s v="Transportasi, Gudang dan Telekomunikasi / Transport, Storage &amp; Communication"/>
    <m/>
    <m/>
    <n v="0"/>
    <n v="330.8"/>
    <n v="686.5"/>
    <n v="0"/>
    <m/>
    <n v="15194.7"/>
    <n v="3656.8"/>
    <n v="6295.3"/>
    <n v="11754.8"/>
    <n v="7316.1"/>
    <n v="153"/>
  </r>
  <r>
    <x v="3"/>
    <x v="20"/>
    <s v="Perumahan, Kawasan Industri dan Perkantoran / Real Estate, Ind. Estate &amp; Business Activities"/>
    <m/>
    <m/>
    <m/>
    <m/>
    <m/>
    <m/>
    <m/>
    <m/>
    <n v="17769.7"/>
    <n v="6451.1"/>
    <n v="6108.1"/>
    <n v="705.5"/>
    <n v="31.9"/>
  </r>
  <r>
    <x v="3"/>
    <x v="20"/>
    <s v="Jasa Lainnya / Other Services"/>
    <m/>
    <m/>
    <n v="0"/>
    <m/>
    <n v="500"/>
    <n v="33.1"/>
    <n v="0"/>
    <n v="0"/>
    <n v="0"/>
    <n v="56.6"/>
    <n v="0"/>
    <n v="393.3"/>
    <n v="53.8"/>
  </r>
  <r>
    <x v="3"/>
    <x v="21"/>
    <s v="Tanaman Pangan, Perkebunan, dan Peternakan / Food Crops, Plantation, and Livestock"/>
    <m/>
    <m/>
    <n v="26337.8"/>
    <n v="19676.7"/>
    <n v="51849.4"/>
    <n v="18216.7"/>
    <n v="124918.9"/>
    <n v="194012"/>
    <n v="28443.9"/>
    <n v="5207.2"/>
    <n v="263.89999999999998"/>
    <n v="21834"/>
    <n v="10844.6"/>
  </r>
  <r>
    <x v="3"/>
    <x v="21"/>
    <s v="Kehutanan / Forestry"/>
    <m/>
    <m/>
    <m/>
    <m/>
    <n v="6000"/>
    <n v="22362.799999999999"/>
    <n v="1794.6"/>
    <m/>
    <n v="15545.2"/>
    <n v="65"/>
    <n v="31.8"/>
    <n v="74.900000000000006"/>
    <n v="157.80000000000001"/>
  </r>
  <r>
    <x v="3"/>
    <x v="21"/>
    <s v="Perikanan / Fishery"/>
    <m/>
    <m/>
    <n v="530.70000000000005"/>
    <m/>
    <m/>
    <m/>
    <m/>
    <n v="0"/>
    <n v="0"/>
    <m/>
    <m/>
    <n v="248.4"/>
    <n v="44.5"/>
  </r>
  <r>
    <x v="3"/>
    <x v="21"/>
    <s v="Pertambangan / Mining"/>
    <n v="175.2"/>
    <n v="164779.5"/>
    <n v="82509.600000000006"/>
    <n v="206518.2"/>
    <n v="185970.6"/>
    <n v="58059"/>
    <n v="207566.5"/>
    <n v="207406.8"/>
    <n v="6330.1"/>
    <n v="6476.2"/>
    <n v="54634.6"/>
    <n v="149030"/>
    <n v="101221.3"/>
  </r>
  <r>
    <x v="3"/>
    <x v="21"/>
    <s v="Industri Makanan / Food Industry"/>
    <m/>
    <n v="56.9"/>
    <n v="3830"/>
    <n v="4268.7"/>
    <n v="19614.099999999999"/>
    <n v="657.6"/>
    <n v="159471.9"/>
    <n v="73037.8"/>
    <n v="19602.7"/>
    <n v="27154.2"/>
    <n v="2649.1"/>
    <n v="20285.3"/>
    <n v="25473.8"/>
  </r>
  <r>
    <x v="3"/>
    <x v="21"/>
    <s v="Industri Kayu / Wood Industry"/>
    <m/>
    <m/>
    <m/>
    <m/>
    <n v="0"/>
    <n v="0"/>
    <n v="0"/>
    <m/>
    <n v="175.6"/>
    <n v="10064.299999999999"/>
    <n v="1358.3"/>
    <n v="536.79999999999995"/>
    <n v="0"/>
  </r>
  <r>
    <x v="3"/>
    <x v="21"/>
    <s v="Industri Kimia Dan Farmasi / Chemical and Pharmaceutical Industry"/>
    <m/>
    <m/>
    <m/>
    <n v="158"/>
    <m/>
    <n v="0"/>
    <n v="0"/>
    <n v="0"/>
    <n v="0"/>
    <n v="6229.6"/>
    <n v="0"/>
    <n v="335.1"/>
    <n v="2940.5"/>
  </r>
  <r>
    <x v="3"/>
    <x v="21"/>
    <s v="Industri Karet dan Plastik / Rubber and Plastic Industry"/>
    <m/>
    <n v="6730.8"/>
    <m/>
    <m/>
    <m/>
    <m/>
    <n v="5507.7"/>
    <m/>
    <m/>
    <n v="0"/>
    <n v="0"/>
    <n v="0"/>
    <n v="2013.7"/>
  </r>
  <r>
    <x v="3"/>
    <x v="21"/>
    <s v="Industri Mineral Non Logam / Non Metallic Mineral Industry"/>
    <m/>
    <m/>
    <m/>
    <n v="0"/>
    <m/>
    <n v="141159.1"/>
    <n v="219.2"/>
    <n v="301817.8"/>
    <n v="33445"/>
    <n v="0"/>
    <m/>
    <m/>
    <n v="0"/>
  </r>
  <r>
    <x v="3"/>
    <x v="21"/>
    <s v="Industri Logam Dasar, Barang Logam, Bukan Mesin dan Peralatannya / Metal Industry not Machinery &amp; Electronic Industry"/>
    <m/>
    <m/>
    <n v="38860"/>
    <n v="6095"/>
    <n v="8735"/>
    <n v="10102.700000000001"/>
    <n v="0"/>
    <n v="0"/>
    <m/>
    <n v="0"/>
    <n v="0"/>
    <n v="0"/>
    <n v="0"/>
  </r>
  <r>
    <x v="3"/>
    <x v="21"/>
    <s v="Listrik, Gas dan Air / Electricity, Gas &amp; Water Supply"/>
    <m/>
    <m/>
    <n v="22871.3"/>
    <m/>
    <n v="0"/>
    <m/>
    <n v="1701"/>
    <n v="14510.4"/>
    <n v="145289.9"/>
    <n v="165766.79999999999"/>
    <n v="67508.100000000006"/>
    <n v="73671.8"/>
    <n v="95022.2"/>
  </r>
  <r>
    <x v="3"/>
    <x v="21"/>
    <s v="Konstruksi / Construction"/>
    <m/>
    <m/>
    <m/>
    <m/>
    <m/>
    <n v="0"/>
    <n v="976.2"/>
    <n v="5937"/>
    <n v="0"/>
    <n v="0"/>
    <m/>
    <n v="0"/>
    <n v="0"/>
  </r>
  <r>
    <x v="3"/>
    <x v="21"/>
    <s v="Perdagangan dan Reparasi / Trade &amp; Repair"/>
    <m/>
    <n v="528.4"/>
    <n v="6148.1"/>
    <n v="35336"/>
    <n v="22.2"/>
    <n v="3213"/>
    <n v="133.9"/>
    <n v="1213.3"/>
    <n v="16.600000000000001"/>
    <n v="1040.7"/>
    <n v="424"/>
    <n v="1420.6"/>
    <n v="172.7"/>
  </r>
  <r>
    <x v="3"/>
    <x v="21"/>
    <s v="Hotel dan Restoran / Hotel &amp; Restaurant"/>
    <m/>
    <m/>
    <m/>
    <m/>
    <m/>
    <m/>
    <m/>
    <n v="0"/>
    <n v="151.30000000000001"/>
    <n v="88.9"/>
    <n v="70.8"/>
    <n v="109.2"/>
    <n v="433.9"/>
  </r>
  <r>
    <x v="3"/>
    <x v="21"/>
    <s v="Transportasi, Gudang dan Telekomunikasi / Transport, Storage &amp; Communication"/>
    <m/>
    <m/>
    <n v="21082.5"/>
    <m/>
    <n v="100"/>
    <n v="6848.4"/>
    <n v="2.2999999999999998"/>
    <n v="71795.399999999994"/>
    <n v="0"/>
    <n v="20986.7"/>
    <n v="1891.1"/>
    <n v="104175.8"/>
    <n v="2467.1999999999998"/>
  </r>
  <r>
    <x v="3"/>
    <x v="21"/>
    <s v="Perumahan, Kawasan Industri dan Perkantoran / Real Estate, Ind. Estate &amp; Business Activities"/>
    <m/>
    <m/>
    <m/>
    <m/>
    <m/>
    <m/>
    <m/>
    <n v="91025"/>
    <n v="447.9"/>
    <n v="183.9"/>
    <m/>
    <m/>
    <m/>
  </r>
  <r>
    <x v="3"/>
    <x v="21"/>
    <s v="Jasa Lainnya / Other Services"/>
    <m/>
    <m/>
    <n v="0"/>
    <n v="0"/>
    <n v="0"/>
    <n v="0"/>
    <n v="199.4"/>
    <n v="450"/>
    <n v="0"/>
    <n v="550"/>
    <n v="315.5"/>
    <n v="1226.5"/>
    <n v="0.6"/>
  </r>
  <r>
    <x v="3"/>
    <x v="22"/>
    <s v="Tanaman Pangan, Perkebunan, dan Peternakan / Food Crops, Plantation, and Livestock"/>
    <m/>
    <m/>
    <n v="116575"/>
    <n v="132041.4"/>
    <n v="261663"/>
    <n v="303945.59999999998"/>
    <n v="478506.2"/>
    <n v="427289.2"/>
    <n v="374943.6"/>
    <n v="160567.79999999999"/>
    <n v="129130.1"/>
    <n v="185679.7"/>
    <n v="67781.5"/>
  </r>
  <r>
    <x v="3"/>
    <x v="22"/>
    <s v="Kehutanan / Forestry"/>
    <m/>
    <m/>
    <m/>
    <m/>
    <m/>
    <m/>
    <n v="6050"/>
    <n v="2387"/>
    <n v="9304.6"/>
    <n v="8273.4"/>
    <n v="990.7"/>
    <n v="2862.1"/>
    <n v="2071.4"/>
  </r>
  <r>
    <x v="3"/>
    <x v="22"/>
    <s v="Pertambangan / Mining"/>
    <n v="9381.4"/>
    <n v="29506.3"/>
    <n v="628120.80000000005"/>
    <n v="212654"/>
    <n v="1124083.3999999999"/>
    <n v="870426.1"/>
    <n v="1269797.6000000001"/>
    <n v="1626544.5"/>
    <n v="463543.3"/>
    <n v="900503.5"/>
    <n v="250778.2"/>
    <n v="326691.09999999998"/>
    <n v="167858.4"/>
  </r>
  <r>
    <x v="3"/>
    <x v="22"/>
    <s v="Industri Makanan / Food Industry"/>
    <m/>
    <n v="350"/>
    <n v="1760"/>
    <n v="61592.2"/>
    <n v="22951.3"/>
    <n v="55553.8"/>
    <n v="121936.3"/>
    <n v="139322.29999999999"/>
    <n v="135815.1"/>
    <n v="72145.899999999994"/>
    <n v="53370.6"/>
    <n v="14301.9"/>
    <n v="41235.5"/>
  </r>
  <r>
    <x v="3"/>
    <x v="22"/>
    <s v="Industri Kayu / Wood Industry"/>
    <m/>
    <m/>
    <n v="0"/>
    <n v="6384.2"/>
    <n v="0"/>
    <n v="0"/>
    <n v="8055"/>
    <n v="15.4"/>
    <n v="7906.9"/>
    <n v="0"/>
    <n v="6.6"/>
    <n v="33.299999999999997"/>
    <n v="0"/>
  </r>
  <r>
    <x v="3"/>
    <x v="22"/>
    <s v="Industri Kimia Dan Farmasi / Chemical and Pharmaceutical Industry"/>
    <m/>
    <n v="96.3"/>
    <n v="183252.1"/>
    <n v="210.4"/>
    <n v="458425.4"/>
    <n v="18352.3"/>
    <n v="52386.3"/>
    <n v="24813.4"/>
    <n v="10279.1"/>
    <n v="9552.5"/>
    <n v="760.7"/>
    <n v="216.1"/>
    <n v="32861.599999999999"/>
  </r>
  <r>
    <x v="3"/>
    <x v="22"/>
    <s v="Industri Karet dan Plastik / Rubber and Plastic Industry"/>
    <m/>
    <m/>
    <n v="4.9000000000000004"/>
    <n v="1521.5"/>
    <n v="850"/>
    <n v="846.3"/>
    <n v="2439.1999999999998"/>
    <n v="78.3"/>
    <n v="39"/>
    <n v="9494"/>
    <n v="584.70000000000005"/>
    <n v="408.7"/>
    <n v="986.4"/>
  </r>
  <r>
    <x v="3"/>
    <x v="22"/>
    <s v="Industri Mineral Non Logam / Non Metallic Mineral Industry"/>
    <m/>
    <m/>
    <n v="0"/>
    <n v="0"/>
    <n v="3.8"/>
    <n v="20.399999999999999"/>
    <n v="1455.3"/>
    <n v="68.7"/>
    <n v="27522"/>
    <n v="16586.099999999999"/>
    <n v="0"/>
    <n v="15809.6"/>
    <n v="24840"/>
  </r>
  <r>
    <x v="3"/>
    <x v="22"/>
    <s v="Industri Logam Dasar, Barang Logam, Bukan Mesin dan Peralatannya / Metal Industry not Machinery &amp; Electronic Industry"/>
    <m/>
    <m/>
    <m/>
    <m/>
    <m/>
    <n v="0"/>
    <m/>
    <n v="0"/>
    <n v="75801.5"/>
    <n v="1427.7"/>
    <n v="22.6"/>
    <n v="1884.8"/>
    <n v="276.39999999999998"/>
  </r>
  <r>
    <x v="3"/>
    <x v="22"/>
    <s v="Industri  Mesin, Elektronik, Instrumen Kedokteran, Peralatan Listrik, Presisi, Optik dan Jam / Medical Preci. &amp; Optical Instru, Watches &amp; Clock, Machinary, and Electronic Industry"/>
    <m/>
    <n v="5600"/>
    <m/>
    <n v="0"/>
    <n v="150"/>
    <n v="0"/>
    <m/>
    <n v="1345.3"/>
    <n v="0"/>
    <n v="2180"/>
    <n v="253.2"/>
    <n v="1533.4"/>
    <n v="3550.7"/>
  </r>
  <r>
    <x v="3"/>
    <x v="22"/>
    <s v="Industri Kendaraan Bermotor dan Alat Transportasi Lain / Motor Vehicles &amp; Other Transport Equip. Industry"/>
    <m/>
    <m/>
    <n v="850"/>
    <m/>
    <m/>
    <n v="2303"/>
    <n v="0"/>
    <n v="822.1"/>
    <n v="128.80000000000001"/>
    <n v="58.5"/>
    <n v="0"/>
    <n v="43.8"/>
    <n v="0"/>
  </r>
  <r>
    <x v="3"/>
    <x v="22"/>
    <s v="Industri Lainnya / Other Industry"/>
    <m/>
    <n v="300"/>
    <n v="0"/>
    <n v="120"/>
    <n v="0"/>
    <m/>
    <m/>
    <m/>
    <n v="0"/>
    <n v="0"/>
    <n v="0"/>
    <m/>
    <n v="0"/>
  </r>
  <r>
    <x v="3"/>
    <x v="22"/>
    <s v="Listrik, Gas dan Air / Electricity, Gas &amp; Water Supply"/>
    <m/>
    <m/>
    <m/>
    <m/>
    <n v="39246.199999999997"/>
    <n v="5808.6"/>
    <n v="0"/>
    <n v="48796.1"/>
    <n v="14203.2"/>
    <n v="21413.4"/>
    <n v="53012"/>
    <n v="280603.7"/>
    <n v="278.8"/>
  </r>
  <r>
    <x v="3"/>
    <x v="22"/>
    <s v="Konstruksi / Construction"/>
    <m/>
    <n v="34482.5"/>
    <n v="28981.8"/>
    <n v="0"/>
    <m/>
    <n v="0"/>
    <n v="0"/>
    <n v="0"/>
    <n v="0"/>
    <n v="0"/>
    <n v="5093.1000000000004"/>
    <n v="8078.4"/>
    <n v="0"/>
  </r>
  <r>
    <x v="3"/>
    <x v="22"/>
    <s v="Perdagangan dan Reparasi / Trade &amp; Repair"/>
    <n v="950"/>
    <n v="7206.8"/>
    <n v="19544.599999999999"/>
    <n v="102455.7"/>
    <n v="6000.5"/>
    <n v="5313.4"/>
    <n v="4842.6000000000004"/>
    <n v="15687.7"/>
    <n v="6135.2"/>
    <n v="13289.1"/>
    <n v="3738.7"/>
    <n v="4258.1000000000004"/>
    <n v="5618.5"/>
  </r>
  <r>
    <x v="3"/>
    <x v="22"/>
    <s v="Hotel dan Restoran / Hotel &amp; Restaurant"/>
    <n v="1522.2"/>
    <m/>
    <n v="250"/>
    <n v="250"/>
    <n v="6960.5"/>
    <n v="0"/>
    <m/>
    <n v="0"/>
    <n v="1592.6"/>
    <n v="704.8"/>
    <n v="1529.3"/>
    <n v="1373.7"/>
    <n v="791"/>
  </r>
  <r>
    <x v="3"/>
    <x v="22"/>
    <s v="Transportasi, Gudang dan Telekomunikasi / Transport, Storage &amp; Communication"/>
    <m/>
    <n v="23404.9"/>
    <n v="41374.5"/>
    <n v="298"/>
    <n v="1848.3"/>
    <n v="51038.5"/>
    <n v="198628.1"/>
    <n v="78573.2"/>
    <n v="10132.200000000001"/>
    <n v="67399.199999999997"/>
    <n v="86566"/>
    <n v="12797.4"/>
    <n v="29415"/>
  </r>
  <r>
    <x v="3"/>
    <x v="22"/>
    <s v="Perumahan, Kawasan Industri dan Perkantoran / Real Estate, Ind. Estate &amp; Business Activities"/>
    <m/>
    <m/>
    <n v="175"/>
    <n v="130"/>
    <m/>
    <n v="672.5"/>
    <n v="663.3"/>
    <n v="15699.1"/>
    <n v="1704.6"/>
    <n v="1115.4000000000001"/>
    <n v="301.2"/>
    <n v="146.9"/>
    <n v="221.3"/>
  </r>
  <r>
    <x v="3"/>
    <x v="22"/>
    <s v="Jasa Lainnya / Other Services"/>
    <n v="400"/>
    <n v="1350.7"/>
    <m/>
    <n v="10467.9"/>
    <n v="0"/>
    <n v="5770.9"/>
    <n v="905.2"/>
    <n v="0"/>
    <n v="556.1"/>
    <n v="503.9"/>
    <n v="1363.9"/>
    <n v="4278"/>
    <n v="240.7"/>
  </r>
  <r>
    <x v="3"/>
    <x v="23"/>
    <s v="Tanaman Pangan, Perkebunan, dan Peternakan / Food Crops, Plantation, and Livestock"/>
    <m/>
    <m/>
    <n v="70794.899999999994"/>
    <n v="67739.899999999994"/>
    <n v="84880.3"/>
    <n v="27628.2"/>
    <n v="33379.4"/>
    <n v="123627.5"/>
    <n v="27992"/>
    <n v="50127.3"/>
    <n v="31008"/>
    <n v="23743.3"/>
    <n v="13680.3"/>
  </r>
  <r>
    <x v="3"/>
    <x v="23"/>
    <s v="Kehutanan / Forestry"/>
    <m/>
    <m/>
    <m/>
    <m/>
    <m/>
    <m/>
    <n v="10.1"/>
    <n v="4954.3"/>
    <m/>
    <n v="575.4"/>
    <n v="172.1"/>
    <m/>
    <m/>
  </r>
  <r>
    <x v="3"/>
    <x v="23"/>
    <s v="Perikanan / Fishery"/>
    <m/>
    <m/>
    <m/>
    <m/>
    <n v="166.7"/>
    <m/>
    <m/>
    <m/>
    <m/>
    <m/>
    <n v="0"/>
    <m/>
    <m/>
  </r>
  <r>
    <x v="3"/>
    <x v="23"/>
    <s v="Pertambangan / Mining"/>
    <m/>
    <m/>
    <n v="543.20000000000005"/>
    <n v="6572.4"/>
    <n v="6855.6"/>
    <m/>
    <n v="1200"/>
    <n v="0"/>
    <n v="0"/>
    <n v="746.3"/>
    <n v="261.60000000000002"/>
    <n v="227.8"/>
    <n v="0"/>
  </r>
  <r>
    <x v="3"/>
    <x v="23"/>
    <s v="Industri Makanan / Food Industry"/>
    <m/>
    <m/>
    <n v="0"/>
    <m/>
    <n v="0"/>
    <n v="33583.300000000003"/>
    <n v="53746.400000000001"/>
    <n v="10242.1"/>
    <n v="51613.7"/>
    <n v="4789.7"/>
    <n v="4495.7"/>
    <n v="22435"/>
    <n v="3622.4"/>
  </r>
  <r>
    <x v="3"/>
    <x v="23"/>
    <s v="Industri Kayu / Wood Industry"/>
    <m/>
    <m/>
    <m/>
    <m/>
    <m/>
    <m/>
    <m/>
    <m/>
    <m/>
    <m/>
    <m/>
    <n v="2424.8000000000002"/>
    <m/>
  </r>
  <r>
    <x v="3"/>
    <x v="23"/>
    <s v="Industri Kimia Dan Farmasi / Chemical and Pharmaceutical Industry"/>
    <m/>
    <m/>
    <m/>
    <m/>
    <m/>
    <n v="0"/>
    <n v="100"/>
    <n v="0"/>
    <m/>
    <n v="1944.9"/>
    <n v="18374.099999999999"/>
    <n v="31877"/>
    <n v="46229.2"/>
  </r>
  <r>
    <x v="3"/>
    <x v="23"/>
    <s v="Industri Logam Dasar, Barang Logam, Bukan Mesin dan Peralatannya / Metal Industry not Machinery &amp; Electronic Industry"/>
    <m/>
    <m/>
    <m/>
    <m/>
    <m/>
    <m/>
    <m/>
    <m/>
    <m/>
    <n v="97.5"/>
    <n v="434.3"/>
    <n v="1.6"/>
    <n v="1"/>
  </r>
  <r>
    <x v="3"/>
    <x v="23"/>
    <s v="Industri  Mesin, Elektronik, Instrumen Kedokteran, Peralatan Listrik, Presisi, Optik dan Jam / Medical Preci. &amp; Optical Instru, Watches &amp; Clock, Machinary, and Electronic Industry"/>
    <m/>
    <m/>
    <m/>
    <m/>
    <m/>
    <m/>
    <m/>
    <m/>
    <m/>
    <n v="0.6"/>
    <n v="3.7"/>
    <n v="0"/>
    <n v="0.5"/>
  </r>
  <r>
    <x v="3"/>
    <x v="23"/>
    <s v="Listrik, Gas dan Air / Electricity, Gas &amp; Water Supply"/>
    <m/>
    <m/>
    <m/>
    <m/>
    <m/>
    <n v="0"/>
    <n v="1820"/>
    <n v="92095.7"/>
    <n v="81137.100000000006"/>
    <n v="90693"/>
    <n v="12544"/>
    <n v="919.6"/>
    <n v="4614.5"/>
  </r>
  <r>
    <x v="3"/>
    <x v="23"/>
    <s v="Konstruksi / Construction"/>
    <m/>
    <m/>
    <m/>
    <m/>
    <m/>
    <n v="0.1"/>
    <m/>
    <n v="0"/>
    <m/>
    <n v="39"/>
    <n v="34"/>
    <n v="5"/>
    <m/>
  </r>
  <r>
    <x v="3"/>
    <x v="23"/>
    <s v="Perdagangan dan Reparasi / Trade &amp; Repair"/>
    <n v="250"/>
    <m/>
    <m/>
    <m/>
    <m/>
    <m/>
    <n v="0"/>
    <n v="0"/>
    <n v="70.400000000000006"/>
    <m/>
    <m/>
    <n v="0"/>
    <n v="4.7"/>
  </r>
  <r>
    <x v="3"/>
    <x v="23"/>
    <s v="Hotel dan Restoran / Hotel &amp; Restaurant"/>
    <m/>
    <m/>
    <m/>
    <m/>
    <m/>
    <m/>
    <m/>
    <m/>
    <m/>
    <m/>
    <m/>
    <n v="0"/>
    <n v="198.6"/>
  </r>
  <r>
    <x v="3"/>
    <x v="23"/>
    <s v="Transportasi, Gudang dan Telekomunikasi / Transport, Storage &amp; Communication"/>
    <m/>
    <m/>
    <m/>
    <m/>
    <m/>
    <m/>
    <n v="18067.099999999999"/>
    <m/>
    <m/>
    <m/>
    <m/>
    <n v="0"/>
    <n v="0"/>
  </r>
  <r>
    <x v="3"/>
    <x v="23"/>
    <s v="Perumahan, Kawasan Industri dan Perkantoran / Real Estate, Ind. Estate &amp; Business Activities"/>
    <m/>
    <m/>
    <m/>
    <m/>
    <m/>
    <m/>
    <m/>
    <m/>
    <m/>
    <m/>
    <m/>
    <m/>
    <n v="0"/>
  </r>
  <r>
    <x v="3"/>
    <x v="23"/>
    <s v="Jasa Lainnya / Other Services"/>
    <m/>
    <m/>
    <m/>
    <m/>
    <m/>
    <m/>
    <m/>
    <m/>
    <m/>
    <m/>
    <m/>
    <n v="35.700000000000003"/>
    <n v="77.400000000000006"/>
  </r>
  <r>
    <x v="4"/>
    <x v="24"/>
    <s v="Tanaman Pangan, Perkebunan, dan Peternakan / Food Crops, Plantation, and Livestock"/>
    <m/>
    <m/>
    <n v="2250"/>
    <n v="50"/>
    <n v="1319.9"/>
    <n v="103.3"/>
    <n v="7594.2"/>
    <n v="5320"/>
    <n v="1823.7"/>
    <n v="2386.1"/>
    <n v="1610.7"/>
    <n v="987.8"/>
    <n v="140.1"/>
  </r>
  <r>
    <x v="4"/>
    <x v="24"/>
    <s v="Kehutanan / Forestry"/>
    <m/>
    <m/>
    <m/>
    <m/>
    <n v="377.8"/>
    <n v="13.2"/>
    <n v="478.1"/>
    <n v="239.8"/>
    <n v="33"/>
    <n v="75.8"/>
    <m/>
    <m/>
    <m/>
  </r>
  <r>
    <x v="4"/>
    <x v="24"/>
    <s v="Perikanan / Fishery"/>
    <m/>
    <n v="1000"/>
    <n v="1340"/>
    <n v="5077.7"/>
    <n v="60"/>
    <n v="130"/>
    <n v="2831.9"/>
    <n v="9873"/>
    <n v="3957.2"/>
    <n v="25838.799999999999"/>
    <n v="10611.9"/>
    <n v="146.6"/>
    <n v="768"/>
  </r>
  <r>
    <x v="4"/>
    <x v="24"/>
    <s v="Pertambangan / Mining"/>
    <m/>
    <m/>
    <n v="141507.70000000001"/>
    <n v="179683.3"/>
    <n v="11119.6"/>
    <n v="10796.6"/>
    <n v="25018.7"/>
    <n v="23578"/>
    <n v="15807.2"/>
    <n v="158500.9"/>
    <n v="141771.6"/>
    <n v="24790.9"/>
    <n v="80306.600000000006"/>
  </r>
  <r>
    <x v="4"/>
    <x v="24"/>
    <s v="Industri Makanan / Food Industry"/>
    <n v="35488"/>
    <n v="54777.2"/>
    <n v="41662.199999999997"/>
    <n v="32608.9"/>
    <n v="9004.9"/>
    <n v="28729.200000000001"/>
    <n v="55614.3"/>
    <n v="32909.699999999997"/>
    <n v="17706.3"/>
    <n v="39449.9"/>
    <n v="17477.099999999999"/>
    <n v="33239.9"/>
    <n v="3056"/>
  </r>
  <r>
    <x v="4"/>
    <x v="24"/>
    <s v="Industri Kertas dan Percetakan / Paper and Printing Industry"/>
    <m/>
    <m/>
    <m/>
    <m/>
    <m/>
    <m/>
    <n v="0"/>
    <n v="0"/>
    <n v="320.10000000000002"/>
    <n v="2307.1"/>
    <m/>
    <m/>
    <m/>
  </r>
  <r>
    <x v="4"/>
    <x v="24"/>
    <s v="Industri Kimia Dan Farmasi / Chemical and Pharmaceutical Industry"/>
    <m/>
    <m/>
    <m/>
    <m/>
    <m/>
    <n v="0"/>
    <n v="0"/>
    <n v="6218"/>
    <n v="1143.9000000000001"/>
    <n v="21557.3"/>
    <n v="2681.3"/>
    <n v="0.7"/>
    <n v="340.2"/>
  </r>
  <r>
    <x v="4"/>
    <x v="24"/>
    <s v="Industri Karet dan Plastik / Rubber and Plastic Industry"/>
    <m/>
    <m/>
    <m/>
    <m/>
    <m/>
    <m/>
    <m/>
    <m/>
    <m/>
    <m/>
    <m/>
    <m/>
    <n v="1436.6"/>
  </r>
  <r>
    <x v="4"/>
    <x v="24"/>
    <s v="Industri Mineral Non Logam / Non Metallic Mineral Industry"/>
    <m/>
    <m/>
    <m/>
    <m/>
    <m/>
    <m/>
    <m/>
    <m/>
    <n v="95953.4"/>
    <n v="171425.9"/>
    <n v="45890.9"/>
    <n v="25292.1"/>
    <n v="340.4"/>
  </r>
  <r>
    <x v="4"/>
    <x v="24"/>
    <s v="Industri Logam Dasar, Barang Logam, Bukan Mesin dan Peralatannya / Metal Industry not Machinery &amp; Electronic Industry"/>
    <m/>
    <m/>
    <m/>
    <m/>
    <m/>
    <m/>
    <n v="2007.5"/>
    <n v="2472.9"/>
    <n v="603.9"/>
    <n v="2255.5"/>
    <n v="148.1"/>
    <n v="0"/>
    <n v="0"/>
  </r>
  <r>
    <x v="4"/>
    <x v="24"/>
    <s v="Industri Kendaraan Bermotor dan Alat Transportasi Lain / Motor Vehicles &amp; Other Transport Equip. Industry"/>
    <m/>
    <m/>
    <m/>
    <m/>
    <m/>
    <m/>
    <m/>
    <n v="9.6"/>
    <n v="0"/>
    <n v="17"/>
    <n v="7"/>
    <n v="465"/>
    <m/>
  </r>
  <r>
    <x v="4"/>
    <x v="24"/>
    <s v="Industri Lainnya / Other Industry"/>
    <m/>
    <m/>
    <m/>
    <m/>
    <m/>
    <m/>
    <n v="1750"/>
    <n v="0"/>
    <n v="50"/>
    <n v="820"/>
    <n v="485.1"/>
    <n v="63.3"/>
    <m/>
  </r>
  <r>
    <x v="4"/>
    <x v="24"/>
    <s v="Listrik, Gas dan Air / Electricity, Gas &amp; Water Supply"/>
    <m/>
    <m/>
    <n v="38524.9"/>
    <n v="2709.7"/>
    <n v="11111.1"/>
    <n v="20792.2"/>
    <n v="2.6"/>
    <n v="0"/>
    <n v="209620.3"/>
    <n v="8587.7000000000007"/>
    <n v="23618.799999999999"/>
    <n v="95813.9"/>
    <n v="63695.199999999997"/>
  </r>
  <r>
    <x v="4"/>
    <x v="24"/>
    <s v="Konstruksi / Construction"/>
    <m/>
    <m/>
    <m/>
    <m/>
    <m/>
    <m/>
    <m/>
    <m/>
    <n v="100"/>
    <n v="800"/>
    <n v="0"/>
    <n v="0"/>
    <n v="3315.6"/>
  </r>
  <r>
    <x v="4"/>
    <x v="24"/>
    <s v="Perdagangan dan Reparasi / Trade &amp; Repair"/>
    <m/>
    <n v="650"/>
    <n v="0"/>
    <n v="3.5"/>
    <n v="3048.4"/>
    <n v="2491.6999999999998"/>
    <n v="200"/>
    <n v="87.8"/>
    <n v="365.9"/>
    <n v="1000"/>
    <n v="3508.5"/>
    <n v="5266.9"/>
    <n v="8.6"/>
  </r>
  <r>
    <x v="4"/>
    <x v="24"/>
    <s v="Hotel dan Restoran / Hotel &amp; Restaurant"/>
    <m/>
    <m/>
    <n v="932.2"/>
    <n v="25"/>
    <n v="10071.200000000001"/>
    <n v="1169.5999999999999"/>
    <n v="652"/>
    <n v="5949.4"/>
    <n v="26944.799999999999"/>
    <n v="27309.1"/>
    <n v="43713.3"/>
    <n v="3196.3"/>
    <n v="1543.8"/>
  </r>
  <r>
    <x v="4"/>
    <x v="24"/>
    <s v="Transportasi, Gudang dan Telekomunikasi / Transport, Storage &amp; Communication"/>
    <m/>
    <m/>
    <m/>
    <m/>
    <m/>
    <m/>
    <n v="335.7"/>
    <m/>
    <n v="504"/>
    <n v="19573.400000000001"/>
    <n v="1449.5"/>
    <n v="25208.2"/>
    <n v="0"/>
  </r>
  <r>
    <x v="4"/>
    <x v="24"/>
    <s v="Perumahan, Kawasan Industri dan Perkantoran / Real Estate, Ind. Estate &amp; Business Activities"/>
    <m/>
    <m/>
    <m/>
    <m/>
    <m/>
    <m/>
    <n v="1622.6"/>
    <n v="0"/>
    <n v="357.4"/>
    <n v="0"/>
    <n v="0"/>
    <n v="0"/>
    <n v="0"/>
  </r>
  <r>
    <x v="4"/>
    <x v="24"/>
    <s v="Jasa Lainnya / Other Services"/>
    <m/>
    <n v="1250"/>
    <n v="572.1"/>
    <n v="20"/>
    <n v="539"/>
    <n v="1480.5"/>
    <n v="343.3"/>
    <n v="1296.8"/>
    <n v="7514.2"/>
    <n v="1020.8"/>
    <n v="2874"/>
    <n v="6002"/>
    <n v="738.4"/>
  </r>
  <r>
    <x v="4"/>
    <x v="25"/>
    <s v="Tanaman Pangan, Perkebunan, dan Peternakan / Food Crops, Plantation, and Livestock"/>
    <m/>
    <n v="2501.4"/>
    <m/>
    <n v="2472.1999999999998"/>
    <n v="434"/>
    <m/>
    <n v="400.2"/>
    <n v="67.400000000000006"/>
    <n v="857.4"/>
    <n v="11.2"/>
    <n v="889.2"/>
    <n v="339.2"/>
    <n v="1090.8"/>
  </r>
  <r>
    <x v="4"/>
    <x v="25"/>
    <s v="Kehutanan / Forestry"/>
    <m/>
    <m/>
    <m/>
    <m/>
    <m/>
    <m/>
    <n v="6875"/>
    <m/>
    <m/>
    <m/>
    <n v="1968.9"/>
    <n v="1319.7"/>
    <n v="291.89999999999998"/>
  </r>
  <r>
    <x v="4"/>
    <x v="25"/>
    <s v="Perikanan / Fishery"/>
    <n v="517"/>
    <m/>
    <m/>
    <m/>
    <m/>
    <m/>
    <m/>
    <m/>
    <m/>
    <m/>
    <m/>
    <n v="6.7"/>
    <n v="1968.1"/>
  </r>
  <r>
    <x v="4"/>
    <x v="25"/>
    <s v="Pertambangan / Mining"/>
    <m/>
    <n v="800"/>
    <n v="10212.700000000001"/>
    <n v="45236"/>
    <n v="2971.5"/>
    <n v="3374.5"/>
    <n v="16294.5"/>
    <n v="6345.3"/>
    <n v="1855.1"/>
    <n v="23047.3"/>
    <n v="41111.300000000003"/>
    <n v="8801.5"/>
    <n v="1193.4000000000001"/>
  </r>
  <r>
    <x v="4"/>
    <x v="25"/>
    <s v="Industri Makanan / Food Industry"/>
    <n v="1000"/>
    <m/>
    <m/>
    <n v="4948.1000000000004"/>
    <n v="1631"/>
    <n v="1000.2"/>
    <n v="1663.3"/>
    <n v="2732.6"/>
    <n v="1415.5"/>
    <n v="9234.7000000000007"/>
    <n v="16431.3"/>
    <n v="9571.2999999999993"/>
    <n v="3361.7"/>
  </r>
  <r>
    <x v="4"/>
    <x v="25"/>
    <s v="Industri Kayu / Wood Industry"/>
    <m/>
    <m/>
    <m/>
    <m/>
    <m/>
    <m/>
    <n v="0"/>
    <n v="1951.5"/>
    <n v="180.6"/>
    <n v="479.1"/>
    <n v="943.1"/>
    <n v="22.6"/>
    <n v="121.1"/>
  </r>
  <r>
    <x v="4"/>
    <x v="25"/>
    <s v="Industri Kimia Dan Farmasi / Chemical and Pharmaceutical Industry"/>
    <m/>
    <m/>
    <n v="128232.7"/>
    <n v="314120.59999999998"/>
    <n v="800423.7"/>
    <n v="850522.1"/>
    <n v="904105.7"/>
    <n v="148192.5"/>
    <n v="290283.8"/>
    <n v="285844.2"/>
    <n v="103778"/>
    <n v="64441.9"/>
    <n v="2253.5"/>
  </r>
  <r>
    <x v="4"/>
    <x v="25"/>
    <s v="Industri Karet dan Plastik / Rubber and Plastic Industry"/>
    <m/>
    <m/>
    <m/>
    <m/>
    <m/>
    <m/>
    <m/>
    <m/>
    <m/>
    <n v="123.5"/>
    <n v="0"/>
    <n v="0"/>
    <n v="0"/>
  </r>
  <r>
    <x v="4"/>
    <x v="25"/>
    <s v="Industri Mineral Non Logam / Non Metallic Mineral Industry"/>
    <m/>
    <m/>
    <m/>
    <m/>
    <m/>
    <m/>
    <m/>
    <n v="175"/>
    <n v="1"/>
    <n v="0"/>
    <n v="0"/>
    <n v="0.5"/>
    <n v="0.8"/>
  </r>
  <r>
    <x v="4"/>
    <x v="25"/>
    <s v="Industri Logam Dasar, Barang Logam, Bukan Mesin dan Peralatannya / Metal Industry not Machinery &amp; Electronic Industry"/>
    <m/>
    <m/>
    <m/>
    <n v="3385.8"/>
    <n v="1070.8"/>
    <n v="11.1"/>
    <n v="505536.9"/>
    <n v="793093.1"/>
    <n v="1244032.8"/>
    <n v="1039781.3"/>
    <n v="381726.1"/>
    <n v="1321480.8"/>
    <n v="1585036.4"/>
  </r>
  <r>
    <x v="4"/>
    <x v="25"/>
    <s v="Industri  Mesin, Elektronik, Instrumen Kedokteran, Peralatan Listrik, Presisi, Optik dan Jam / Medical Preci. &amp; Optical Instru, Watches &amp; Clock, Machinary, and Electronic Industry"/>
    <m/>
    <m/>
    <m/>
    <n v="194.9"/>
    <n v="0"/>
    <m/>
    <m/>
    <m/>
    <m/>
    <m/>
    <n v="336.5"/>
    <n v="116.5"/>
    <n v="0"/>
  </r>
  <r>
    <x v="4"/>
    <x v="25"/>
    <s v="Industri Lainnya / Other Industry"/>
    <m/>
    <m/>
    <n v="2.7"/>
    <m/>
    <m/>
    <m/>
    <m/>
    <m/>
    <n v="333.3"/>
    <m/>
    <n v="661.5"/>
    <n v="0"/>
    <n v="2065.5"/>
  </r>
  <r>
    <x v="4"/>
    <x v="25"/>
    <s v="Listrik, Gas dan Air / Electricity, Gas &amp; Water Supply"/>
    <m/>
    <m/>
    <m/>
    <m/>
    <m/>
    <m/>
    <m/>
    <n v="118552.8"/>
    <n v="5031.1000000000004"/>
    <n v="98266.5"/>
    <n v="61898.1"/>
    <n v="305279.7"/>
    <n v="53131"/>
  </r>
  <r>
    <x v="4"/>
    <x v="25"/>
    <s v="Konstruksi / Construction"/>
    <m/>
    <m/>
    <m/>
    <m/>
    <m/>
    <m/>
    <m/>
    <m/>
    <n v="0"/>
    <n v="1567.2"/>
    <m/>
    <m/>
    <m/>
  </r>
  <r>
    <x v="4"/>
    <x v="25"/>
    <s v="Perdagangan dan Reparasi / Trade &amp; Repair"/>
    <m/>
    <m/>
    <n v="0"/>
    <m/>
    <n v="0"/>
    <n v="120"/>
    <n v="2084.8000000000002"/>
    <n v="0"/>
    <n v="71.900000000000006"/>
    <n v="0"/>
    <n v="3186.7"/>
    <n v="1087.2"/>
    <n v="202.1"/>
  </r>
  <r>
    <x v="4"/>
    <x v="25"/>
    <s v="Hotel dan Restoran / Hotel &amp; Restaurant"/>
    <m/>
    <m/>
    <n v="2.7"/>
    <m/>
    <m/>
    <m/>
    <m/>
    <n v="597.20000000000005"/>
    <n v="89.1"/>
    <n v="1726.5"/>
    <n v="200.3"/>
    <n v="1927.6"/>
    <n v="47.8"/>
  </r>
  <r>
    <x v="4"/>
    <x v="25"/>
    <s v="Transportasi, Gudang dan Telekomunikasi / Transport, Storage &amp; Communication"/>
    <m/>
    <m/>
    <m/>
    <m/>
    <m/>
    <m/>
    <n v="0"/>
    <n v="0"/>
    <n v="42175.199999999997"/>
    <n v="52595.5"/>
    <n v="6335.8"/>
    <n v="24996.799999999999"/>
    <n v="75166.7"/>
  </r>
  <r>
    <x v="4"/>
    <x v="25"/>
    <s v="Perumahan, Kawasan Industri dan Perkantoran / Real Estate, Ind. Estate &amp; Business Activities"/>
    <m/>
    <m/>
    <m/>
    <m/>
    <m/>
    <m/>
    <n v="57202.3"/>
    <n v="13440"/>
    <n v="13711"/>
    <n v="32659"/>
    <n v="52954"/>
    <n v="65631.5"/>
    <n v="52976.4"/>
  </r>
  <r>
    <x v="4"/>
    <x v="25"/>
    <s v="Jasa Lainnya / Other Services"/>
    <m/>
    <m/>
    <m/>
    <m/>
    <m/>
    <m/>
    <m/>
    <n v="16.7"/>
    <n v="300.3"/>
    <n v="220"/>
    <m/>
    <n v="15.4"/>
    <n v="79.2"/>
  </r>
  <r>
    <x v="4"/>
    <x v="26"/>
    <s v="Tanaman Pangan, Perkebunan, dan Peternakan / Food Crops, Plantation, and Livestock"/>
    <m/>
    <n v="10000"/>
    <n v="10000"/>
    <n v="1166.7"/>
    <n v="0"/>
    <n v="0"/>
    <n v="0"/>
    <n v="4091.8"/>
    <n v="27.1"/>
    <n v="2444.9"/>
    <n v="5918"/>
    <n v="1679.3"/>
    <n v="527.29999999999995"/>
  </r>
  <r>
    <x v="4"/>
    <x v="26"/>
    <s v="Kehutanan / Forestry"/>
    <m/>
    <m/>
    <m/>
    <m/>
    <m/>
    <m/>
    <m/>
    <m/>
    <n v="4"/>
    <n v="300"/>
    <n v="136.4"/>
    <n v="4.2"/>
    <m/>
  </r>
  <r>
    <x v="4"/>
    <x v="26"/>
    <s v="Perikanan / Fishery"/>
    <m/>
    <m/>
    <m/>
    <m/>
    <m/>
    <m/>
    <m/>
    <n v="210"/>
    <n v="0"/>
    <n v="0"/>
    <m/>
    <n v="0"/>
    <n v="514.79999999999995"/>
  </r>
  <r>
    <x v="4"/>
    <x v="26"/>
    <s v="Pertambangan / Mining"/>
    <m/>
    <m/>
    <n v="425176.5"/>
    <n v="63878.9"/>
    <n v="415514.9"/>
    <n v="94308.3"/>
    <n v="159031.4"/>
    <n v="81653"/>
    <n v="95303"/>
    <n v="97639.5"/>
    <n v="106701.8"/>
    <n v="168991.9"/>
    <n v="175688"/>
  </r>
  <r>
    <x v="4"/>
    <x v="26"/>
    <s v="Industri Makanan / Food Industry"/>
    <n v="4600"/>
    <n v="750"/>
    <n v="800"/>
    <n v="4800"/>
    <n v="10315"/>
    <n v="72437.7"/>
    <n v="13992.8"/>
    <n v="25919.1"/>
    <n v="69001.399999999994"/>
    <n v="223377"/>
    <n v="14622.2"/>
    <n v="10566.9"/>
    <n v="20008.7"/>
  </r>
  <r>
    <x v="4"/>
    <x v="26"/>
    <s v="Industri Tekstil / Textile Industry"/>
    <m/>
    <m/>
    <m/>
    <m/>
    <m/>
    <m/>
    <m/>
    <m/>
    <n v="2105"/>
    <n v="0"/>
    <n v="0"/>
    <m/>
    <n v="0"/>
  </r>
  <r>
    <x v="4"/>
    <x v="26"/>
    <s v="Industri Kayu / Wood Industry"/>
    <n v="6867.3"/>
    <n v="3484.8"/>
    <n v="0"/>
    <n v="900"/>
    <m/>
    <n v="0"/>
    <n v="0"/>
    <n v="0"/>
    <n v="676"/>
    <n v="1.5"/>
    <n v="5"/>
    <n v="8.5"/>
    <n v="0.6"/>
  </r>
  <r>
    <x v="4"/>
    <x v="26"/>
    <s v="Industri Kertas dan Percetakan / Paper and Printing Industry"/>
    <m/>
    <m/>
    <m/>
    <m/>
    <m/>
    <m/>
    <m/>
    <m/>
    <m/>
    <n v="0"/>
    <m/>
    <m/>
    <m/>
  </r>
  <r>
    <x v="4"/>
    <x v="26"/>
    <s v="Industri Kimia Dan Farmasi / Chemical and Pharmaceutical Industry"/>
    <m/>
    <m/>
    <n v="321.10000000000002"/>
    <n v="3114.5"/>
    <n v="108296"/>
    <n v="218823.9"/>
    <n v="2009.1"/>
    <n v="28403.599999999999"/>
    <n v="32121.200000000001"/>
    <n v="36749.199999999997"/>
    <n v="117"/>
    <n v="26.6"/>
    <n v="7.5"/>
  </r>
  <r>
    <x v="4"/>
    <x v="26"/>
    <s v="Industri Mineral Non Logam / Non Metallic Mineral Industry"/>
    <m/>
    <m/>
    <m/>
    <m/>
    <m/>
    <m/>
    <m/>
    <n v="24788.2"/>
    <n v="30616.6"/>
    <n v="6590.6"/>
    <n v="0"/>
    <n v="24131.4"/>
    <n v="0"/>
  </r>
  <r>
    <x v="4"/>
    <x v="26"/>
    <s v="Industri Logam Dasar, Barang Logam, Bukan Mesin dan Peralatannya / Metal Industry not Machinery &amp; Electronic Industry"/>
    <m/>
    <m/>
    <m/>
    <m/>
    <n v="882"/>
    <n v="10269.799999999999"/>
    <n v="2217.8000000000002"/>
    <n v="31077.599999999999"/>
    <n v="87268.2"/>
    <n v="18927.5"/>
    <n v="90357.9"/>
    <n v="0"/>
    <n v="31953.599999999999"/>
  </r>
  <r>
    <x v="4"/>
    <x v="26"/>
    <s v="Industri  Mesin, Elektronik, Instrumen Kedokteran, Peralatan Listrik, Presisi, Optik dan Jam / Medical Preci. &amp; Optical Instru, Watches &amp; Clock, Machinary, and Electronic Industry"/>
    <m/>
    <m/>
    <m/>
    <m/>
    <m/>
    <m/>
    <n v="1617.8"/>
    <n v="2180"/>
    <n v="226"/>
    <n v="646.9"/>
    <n v="288.7"/>
    <n v="1235.4000000000001"/>
    <n v="442.2"/>
  </r>
  <r>
    <x v="4"/>
    <x v="26"/>
    <s v="Industri Lainnya / Other Industry"/>
    <n v="2474"/>
    <m/>
    <n v="0"/>
    <n v="250"/>
    <m/>
    <n v="1265.8"/>
    <n v="0"/>
    <n v="0"/>
    <n v="418.3"/>
    <n v="0"/>
    <n v="0"/>
    <n v="0"/>
    <n v="0"/>
  </r>
  <r>
    <x v="4"/>
    <x v="26"/>
    <s v="Listrik, Gas dan Air / Electricity, Gas &amp; Water Supply"/>
    <m/>
    <n v="60443"/>
    <n v="926.9"/>
    <m/>
    <n v="38322.6"/>
    <n v="44711.1"/>
    <n v="19609.7"/>
    <n v="25522.7"/>
    <n v="47912.9"/>
    <n v="277776.7"/>
    <n v="288928.7"/>
    <n v="3174.5"/>
    <n v="1583.1"/>
  </r>
  <r>
    <x v="4"/>
    <x v="26"/>
    <s v="Konstruksi / Construction"/>
    <m/>
    <m/>
    <m/>
    <m/>
    <n v="8.6999999999999993"/>
    <n v="0"/>
    <m/>
    <m/>
    <m/>
    <m/>
    <n v="31.6"/>
    <n v="86.4"/>
    <n v="1278.2"/>
  </r>
  <r>
    <x v="4"/>
    <x v="26"/>
    <s v="Perdagangan dan Reparasi / Trade &amp; Repair"/>
    <n v="5444.8"/>
    <m/>
    <n v="3198.6"/>
    <n v="15078.6"/>
    <n v="1030.2"/>
    <n v="450.5"/>
    <n v="3375.5"/>
    <n v="3360.5"/>
    <n v="321.7"/>
    <n v="3270.4"/>
    <n v="19962.8"/>
    <n v="2865.8"/>
    <n v="234"/>
  </r>
  <r>
    <x v="4"/>
    <x v="26"/>
    <s v="Hotel dan Restoran / Hotel &amp; Restaurant"/>
    <n v="1979.1"/>
    <m/>
    <n v="220"/>
    <n v="125"/>
    <n v="7736"/>
    <n v="1.2"/>
    <n v="1317.7"/>
    <n v="2509.9"/>
    <n v="1946.8"/>
    <n v="497.2"/>
    <n v="4291.3"/>
    <n v="1781.8"/>
    <n v="669.6"/>
  </r>
  <r>
    <x v="4"/>
    <x v="26"/>
    <s v="Transportasi, Gudang dan Telekomunikasi / Transport, Storage &amp; Communication"/>
    <n v="6498.9"/>
    <m/>
    <n v="427.5"/>
    <n v="0"/>
    <n v="444.4"/>
    <n v="20507.5"/>
    <n v="1194"/>
    <n v="46.3"/>
    <n v="2677.3"/>
    <n v="20061.5"/>
    <n v="77877.2"/>
    <n v="69880.600000000006"/>
    <n v="2183.6999999999998"/>
  </r>
  <r>
    <x v="4"/>
    <x v="26"/>
    <s v="Perumahan, Kawasan Industri dan Perkantoran / Real Estate, Ind. Estate &amp; Business Activities"/>
    <m/>
    <n v="1975"/>
    <m/>
    <m/>
    <m/>
    <n v="0"/>
    <n v="73924"/>
    <n v="0"/>
    <n v="715.9"/>
    <n v="22195.9"/>
    <n v="6374.4"/>
    <n v="3364.9"/>
    <n v="14.6"/>
  </r>
  <r>
    <x v="4"/>
    <x v="26"/>
    <s v="Jasa Lainnya / Other Services"/>
    <m/>
    <n v="330"/>
    <n v="680.1"/>
    <n v="250"/>
    <n v="29.4"/>
    <n v="0"/>
    <n v="2637.9"/>
    <n v="3583.8"/>
    <n v="1125.2"/>
    <n v="2309.1999999999998"/>
    <n v="1575.1"/>
    <n v="14815.6"/>
    <n v="948.9"/>
  </r>
  <r>
    <x v="4"/>
    <x v="27"/>
    <s v="Tanaman Pangan, Perkebunan, dan Peternakan / Food Crops, Plantation, and Livestock"/>
    <m/>
    <m/>
    <m/>
    <m/>
    <m/>
    <m/>
    <n v="0"/>
    <n v="5"/>
    <n v="221"/>
    <n v="170.2"/>
    <n v="37.299999999999997"/>
    <n v="171.9"/>
    <m/>
  </r>
  <r>
    <x v="4"/>
    <x v="27"/>
    <s v="Kehutanan / Forestry"/>
    <m/>
    <m/>
    <m/>
    <m/>
    <m/>
    <m/>
    <n v="571.4"/>
    <n v="0"/>
    <n v="24.4"/>
    <m/>
    <m/>
    <m/>
    <m/>
  </r>
  <r>
    <x v="4"/>
    <x v="27"/>
    <s v="Perikanan / Fishery"/>
    <n v="500"/>
    <m/>
    <m/>
    <m/>
    <n v="0"/>
    <n v="695.6"/>
    <n v="0"/>
    <m/>
    <n v="0"/>
    <n v="0"/>
    <n v="591.79999999999995"/>
    <n v="84.1"/>
    <n v="0"/>
  </r>
  <r>
    <x v="4"/>
    <x v="27"/>
    <s v="Pertambangan / Mining"/>
    <m/>
    <n v="2734.2"/>
    <n v="12642"/>
    <n v="15881.2"/>
    <n v="35710.199999999997"/>
    <n v="85356"/>
    <n v="70618.2"/>
    <n v="51830.6"/>
    <n v="5991.3"/>
    <n v="15264.6"/>
    <n v="11123.8"/>
    <n v="22031"/>
    <n v="6958"/>
  </r>
  <r>
    <x v="4"/>
    <x v="27"/>
    <s v="Industri Makanan / Food Industry"/>
    <m/>
    <m/>
    <m/>
    <m/>
    <n v="0"/>
    <n v="116.9"/>
    <n v="716.2"/>
    <n v="727.5"/>
    <n v="337.9"/>
    <n v="231.5"/>
    <n v="0"/>
    <n v="23.1"/>
    <n v="0"/>
  </r>
  <r>
    <x v="4"/>
    <x v="27"/>
    <s v="Industri Kayu / Wood Industry"/>
    <m/>
    <n v="879.1"/>
    <n v="1000"/>
    <m/>
    <m/>
    <m/>
    <n v="0"/>
    <m/>
    <m/>
    <m/>
    <m/>
    <m/>
    <m/>
  </r>
  <r>
    <x v="4"/>
    <x v="27"/>
    <s v="Industri Kimia Dan Farmasi / Chemical and Pharmaceutical Industry"/>
    <m/>
    <m/>
    <m/>
    <m/>
    <m/>
    <m/>
    <m/>
    <m/>
    <n v="2977.5"/>
    <n v="55.6"/>
    <n v="403.1"/>
    <m/>
    <m/>
  </r>
  <r>
    <x v="4"/>
    <x v="27"/>
    <s v="Industri Mineral Non Logam / Non Metallic Mineral Industry"/>
    <m/>
    <m/>
    <m/>
    <m/>
    <m/>
    <m/>
    <n v="0"/>
    <n v="0"/>
    <n v="0.5"/>
    <n v="3924.4"/>
    <n v="11499.2"/>
    <n v="4.4000000000000004"/>
    <n v="0"/>
  </r>
  <r>
    <x v="4"/>
    <x v="27"/>
    <s v="Industri Logam Dasar, Barang Logam, Bukan Mesin dan Peralatannya / Metal Industry not Machinery &amp; Electronic Industry"/>
    <m/>
    <m/>
    <n v="330.2"/>
    <n v="180.2"/>
    <n v="0"/>
    <n v="46.8"/>
    <n v="21340.799999999999"/>
    <n v="59403.9"/>
    <n v="361237.9"/>
    <n v="648269.6"/>
    <n v="593092.4"/>
    <n v="814613.5"/>
    <n v="1114521.1000000001"/>
  </r>
  <r>
    <x v="4"/>
    <x v="27"/>
    <s v="Listrik, Gas dan Air / Electricity, Gas &amp; Water Supply"/>
    <m/>
    <m/>
    <m/>
    <m/>
    <m/>
    <m/>
    <n v="32465.1"/>
    <n v="1545.9"/>
    <n v="8.6999999999999993"/>
    <n v="1584.9"/>
    <n v="60"/>
    <n v="0.4"/>
    <n v="8.4"/>
  </r>
  <r>
    <x v="4"/>
    <x v="27"/>
    <s v="Konstruksi / Construction"/>
    <m/>
    <m/>
    <m/>
    <m/>
    <m/>
    <m/>
    <m/>
    <n v="2400.6"/>
    <n v="0"/>
    <m/>
    <n v="1500"/>
    <n v="0"/>
    <n v="0"/>
  </r>
  <r>
    <x v="4"/>
    <x v="27"/>
    <s v="Perdagangan dan Reparasi / Trade &amp; Repair"/>
    <m/>
    <m/>
    <n v="0"/>
    <n v="933.9"/>
    <n v="13"/>
    <n v="202"/>
    <n v="12048.8"/>
    <n v="155"/>
    <n v="45"/>
    <n v="1290.3"/>
    <n v="0"/>
    <n v="8.6999999999999993"/>
    <n v="115.8"/>
  </r>
  <r>
    <x v="4"/>
    <x v="27"/>
    <s v="Hotel dan Restoran / Hotel &amp; Restaurant"/>
    <m/>
    <m/>
    <m/>
    <m/>
    <m/>
    <n v="0.8"/>
    <n v="0"/>
    <n v="160.30000000000001"/>
    <n v="49.6"/>
    <n v="13.9"/>
    <n v="6.3"/>
    <n v="9000.1"/>
    <n v="5002.3999999999996"/>
  </r>
  <r>
    <x v="4"/>
    <x v="27"/>
    <s v="Transportasi, Gudang dan Telekomunikasi / Transport, Storage &amp; Communication"/>
    <m/>
    <m/>
    <m/>
    <m/>
    <m/>
    <m/>
    <m/>
    <n v="1680"/>
    <n v="4318.5"/>
    <n v="22088.6"/>
    <n v="23984.2"/>
    <n v="125518"/>
    <n v="132726.79999999999"/>
  </r>
  <r>
    <x v="4"/>
    <x v="27"/>
    <s v="Perumahan, Kawasan Industri dan Perkantoran / Real Estate, Ind. Estate &amp; Business Activities"/>
    <m/>
    <m/>
    <m/>
    <m/>
    <m/>
    <m/>
    <n v="24036.5"/>
    <n v="27100.7"/>
    <n v="895"/>
    <n v="89.5"/>
    <n v="30628.2"/>
    <n v="12190.4"/>
    <n v="9153.4"/>
  </r>
  <r>
    <x v="4"/>
    <x v="27"/>
    <s v="Jasa Lainnya / Other Services"/>
    <m/>
    <m/>
    <m/>
    <m/>
    <m/>
    <m/>
    <m/>
    <m/>
    <m/>
    <m/>
    <n v="0"/>
    <n v="4016.2"/>
    <n v="88.5"/>
  </r>
  <r>
    <x v="4"/>
    <x v="28"/>
    <s v="Tanaman Pangan, Perkebunan, dan Peternakan / Food Crops, Plantation, and Livestock"/>
    <m/>
    <m/>
    <m/>
    <n v="1931.4"/>
    <m/>
    <m/>
    <m/>
    <n v="0"/>
    <n v="4133.6000000000004"/>
    <n v="2974.6"/>
    <n v="0"/>
    <n v="134.30000000000001"/>
    <n v="0"/>
  </r>
  <r>
    <x v="4"/>
    <x v="28"/>
    <s v="Kehutanan / Forestry"/>
    <m/>
    <m/>
    <m/>
    <m/>
    <m/>
    <m/>
    <m/>
    <n v="924.5"/>
    <n v="1031.9000000000001"/>
    <n v="0"/>
    <n v="48.4"/>
    <n v="0"/>
    <m/>
  </r>
  <r>
    <x v="4"/>
    <x v="28"/>
    <s v="Perikanan / Fishery"/>
    <m/>
    <m/>
    <m/>
    <m/>
    <m/>
    <n v="100"/>
    <n v="0"/>
    <n v="79.400000000000006"/>
    <n v="0.7"/>
    <n v="0.7"/>
    <m/>
    <m/>
    <m/>
  </r>
  <r>
    <x v="4"/>
    <x v="28"/>
    <s v="Pertambangan / Mining"/>
    <m/>
    <m/>
    <n v="785.9"/>
    <n v="10612.4"/>
    <n v="1981.2"/>
    <n v="2962.2"/>
    <n v="1322.3"/>
    <n v="2222.3000000000002"/>
    <n v="1214.9000000000001"/>
    <n v="27049.200000000001"/>
    <n v="146.6"/>
    <n v="87912.4"/>
    <n v="0"/>
  </r>
  <r>
    <x v="4"/>
    <x v="28"/>
    <s v="Industri Makanan / Food Industry"/>
    <m/>
    <m/>
    <m/>
    <m/>
    <n v="33333.4"/>
    <n v="19135"/>
    <n v="1537.5"/>
    <n v="1645.9"/>
    <n v="522.20000000000005"/>
    <n v="4969.8"/>
    <n v="69.599999999999994"/>
    <n v="798.2"/>
    <n v="2935.5"/>
  </r>
  <r>
    <x v="4"/>
    <x v="28"/>
    <s v="Industri Kayu / Wood Industry"/>
    <m/>
    <m/>
    <m/>
    <m/>
    <m/>
    <m/>
    <m/>
    <m/>
    <m/>
    <n v="1187.3"/>
    <n v="3.8"/>
    <n v="0"/>
    <m/>
  </r>
  <r>
    <x v="4"/>
    <x v="28"/>
    <s v="Industri Karet dan Plastik / Rubber and Plastic Industry"/>
    <m/>
    <m/>
    <m/>
    <m/>
    <m/>
    <m/>
    <m/>
    <m/>
    <m/>
    <n v="124.2"/>
    <n v="0"/>
    <n v="33.9"/>
    <n v="0"/>
  </r>
  <r>
    <x v="4"/>
    <x v="28"/>
    <s v="Industri Logam Dasar, Barang Logam, Bukan Mesin dan Peralatannya / Metal Industry not Machinery &amp; Electronic Industry"/>
    <m/>
    <m/>
    <m/>
    <m/>
    <m/>
    <m/>
    <m/>
    <n v="704"/>
    <n v="650"/>
    <n v="150"/>
    <n v="0"/>
    <m/>
    <m/>
  </r>
  <r>
    <x v="4"/>
    <x v="28"/>
    <s v="Listrik, Gas dan Air / Electricity, Gas &amp; Water Supply"/>
    <m/>
    <m/>
    <m/>
    <m/>
    <m/>
    <m/>
    <m/>
    <m/>
    <n v="2047.8"/>
    <n v="1019.4"/>
    <n v="37908.400000000001"/>
    <n v="75942.399999999994"/>
    <n v="64399.9"/>
  </r>
  <r>
    <x v="4"/>
    <x v="28"/>
    <s v="Perdagangan dan Reparasi / Trade &amp; Repair"/>
    <m/>
    <m/>
    <m/>
    <m/>
    <m/>
    <n v="25"/>
    <n v="0"/>
    <n v="572"/>
    <n v="0"/>
    <n v="0"/>
    <n v="0"/>
    <n v="569.70000000000005"/>
    <n v="0.5"/>
  </r>
  <r>
    <x v="4"/>
    <x v="28"/>
    <s v="Hotel dan Restoran / Hotel &amp; Restaurant"/>
    <m/>
    <m/>
    <m/>
    <m/>
    <m/>
    <n v="3479.2"/>
    <n v="1234.5999999999999"/>
    <n v="773.2"/>
    <n v="3080.6"/>
    <m/>
    <n v="19.100000000000001"/>
    <n v="3.4"/>
    <n v="91.1"/>
  </r>
  <r>
    <x v="4"/>
    <x v="28"/>
    <s v="Transportasi, Gudang dan Telekomunikasi / Transport, Storage &amp; Communication"/>
    <m/>
    <m/>
    <m/>
    <m/>
    <m/>
    <m/>
    <m/>
    <m/>
    <n v="0"/>
    <n v="3839.8"/>
    <n v="2621.1"/>
    <n v="5604.1"/>
    <n v="0"/>
  </r>
  <r>
    <x v="4"/>
    <x v="28"/>
    <s v="Perumahan, Kawasan Industri dan Perkantoran / Real Estate, Ind. Estate &amp; Business Activities"/>
    <m/>
    <m/>
    <m/>
    <m/>
    <m/>
    <m/>
    <m/>
    <m/>
    <m/>
    <n v="14.9"/>
    <n v="3"/>
    <n v="279.89999999999998"/>
    <n v="93.2"/>
  </r>
  <r>
    <x v="4"/>
    <x v="28"/>
    <s v="Jasa Lainnya / Other Services"/>
    <m/>
    <m/>
    <m/>
    <m/>
    <m/>
    <m/>
    <m/>
    <m/>
    <m/>
    <m/>
    <m/>
    <n v="28.3"/>
    <n v="66.599999999999994"/>
  </r>
  <r>
    <x v="4"/>
    <x v="29"/>
    <s v="Tanaman Pangan, Perkebunan, dan Peternakan / Food Crops, Plantation, and Livestock"/>
    <m/>
    <m/>
    <m/>
    <m/>
    <m/>
    <m/>
    <n v="13956.4"/>
    <m/>
    <n v="1000"/>
    <n v="8769.7000000000007"/>
    <n v="12724"/>
    <n v="2542.5"/>
    <n v="2847.2"/>
  </r>
  <r>
    <x v="4"/>
    <x v="29"/>
    <s v="Kehutanan / Forestry"/>
    <m/>
    <m/>
    <n v="35333.800000000003"/>
    <m/>
    <m/>
    <n v="12.7"/>
    <n v="57.5"/>
    <n v="14.7"/>
    <m/>
    <m/>
    <m/>
    <m/>
    <m/>
  </r>
  <r>
    <x v="4"/>
    <x v="29"/>
    <s v="Pertambangan / Mining"/>
    <m/>
    <m/>
    <m/>
    <n v="4003.8"/>
    <m/>
    <m/>
    <m/>
    <n v="0"/>
    <n v="199.1"/>
    <n v="0"/>
    <n v="74.599999999999994"/>
    <n v="0"/>
    <m/>
  </r>
  <r>
    <x v="4"/>
    <x v="29"/>
    <s v="Industri Makanan / Food Industry"/>
    <m/>
    <m/>
    <m/>
    <m/>
    <m/>
    <m/>
    <m/>
    <m/>
    <m/>
    <m/>
    <n v="10196.200000000001"/>
    <n v="1250.7"/>
    <n v="1893"/>
  </r>
  <r>
    <x v="4"/>
    <x v="29"/>
    <s v="Industri Kayu / Wood Industry"/>
    <m/>
    <m/>
    <m/>
    <m/>
    <n v="0"/>
    <m/>
    <n v="159.9"/>
    <m/>
    <m/>
    <m/>
    <m/>
    <m/>
    <m/>
  </r>
  <r>
    <x v="4"/>
    <x v="29"/>
    <s v="Industri Kimia Dan Farmasi / Chemical and Pharmaceutical Industry"/>
    <m/>
    <m/>
    <n v="96.1"/>
    <n v="124.3"/>
    <m/>
    <n v="0.1"/>
    <n v="202.8"/>
    <n v="227.4"/>
    <m/>
    <n v="68.599999999999994"/>
    <n v="53.8"/>
    <m/>
    <m/>
  </r>
  <r>
    <x v="4"/>
    <x v="29"/>
    <s v="Industri Logam Dasar, Barang Logam, Bukan Mesin dan Peralatannya / Metal Industry not Machinery &amp; Electronic Industry"/>
    <m/>
    <m/>
    <m/>
    <m/>
    <m/>
    <m/>
    <m/>
    <n v="4"/>
    <m/>
    <m/>
    <m/>
    <m/>
    <m/>
  </r>
  <r>
    <x v="4"/>
    <x v="29"/>
    <s v="Listrik, Gas dan Air / Electricity, Gas &amp; Water Supply"/>
    <m/>
    <m/>
    <m/>
    <m/>
    <m/>
    <n v="2505.1999999999998"/>
    <n v="960.5"/>
    <n v="1497.5"/>
    <n v="16416.400000000001"/>
    <n v="58.6"/>
    <n v="161.30000000000001"/>
    <n v="36.5"/>
    <n v="1745.3"/>
  </r>
  <r>
    <x v="4"/>
    <x v="29"/>
    <s v="Konstruksi / Construction"/>
    <m/>
    <m/>
    <m/>
    <m/>
    <m/>
    <m/>
    <m/>
    <m/>
    <n v="2750"/>
    <m/>
    <m/>
    <m/>
    <m/>
  </r>
  <r>
    <x v="4"/>
    <x v="29"/>
    <s v="Perdagangan dan Reparasi / Trade &amp; Repair"/>
    <m/>
    <m/>
    <n v="1918.7"/>
    <n v="1488.5"/>
    <n v="228.5"/>
    <n v="0.6"/>
    <n v="895.1"/>
    <n v="283"/>
    <n v="17"/>
    <n v="67.2"/>
    <n v="126.3"/>
    <n v="1.5"/>
    <n v="30.3"/>
  </r>
  <r>
    <x v="4"/>
    <x v="29"/>
    <s v="Transportasi, Gudang dan Telekomunikasi / Transport, Storage &amp; Communication"/>
    <m/>
    <m/>
    <m/>
    <m/>
    <m/>
    <m/>
    <m/>
    <m/>
    <n v="0"/>
    <n v="2425.1999999999998"/>
    <n v="1361.4"/>
    <n v="5259.4"/>
    <n v="0"/>
  </r>
  <r>
    <x v="4"/>
    <x v="29"/>
    <s v="Jasa Lainnya / Other Services"/>
    <m/>
    <m/>
    <m/>
    <m/>
    <m/>
    <m/>
    <m/>
    <m/>
    <n v="250"/>
    <m/>
    <m/>
    <n v="1043.9000000000001"/>
    <n v="10.6"/>
  </r>
  <r>
    <x v="4"/>
    <x v="30"/>
    <s v="Tanaman Pangan, Perkebunan, dan Peternakan / Food Crops, Plantation, and Livestock"/>
    <m/>
    <m/>
    <m/>
    <m/>
    <n v="0"/>
    <n v="18600"/>
    <n v="0"/>
    <n v="0"/>
    <n v="1318.2"/>
    <n v="8760.4"/>
    <n v="2512.6"/>
    <n v="1496.9"/>
    <n v="10614.6"/>
  </r>
  <r>
    <x v="4"/>
    <x v="30"/>
    <s v="Kehutanan / Forestry"/>
    <m/>
    <m/>
    <m/>
    <m/>
    <m/>
    <m/>
    <m/>
    <m/>
    <n v="0"/>
    <n v="0"/>
    <m/>
    <m/>
    <m/>
  </r>
  <r>
    <x v="4"/>
    <x v="30"/>
    <s v="Perikanan / Fishery"/>
    <m/>
    <m/>
    <n v="1740"/>
    <n v="0"/>
    <n v="6694.9"/>
    <n v="5935.8"/>
    <n v="7539.5"/>
    <n v="0"/>
    <n v="30118.9"/>
    <n v="0"/>
    <n v="25.2"/>
    <n v="27970.7"/>
    <n v="28232.2"/>
  </r>
  <r>
    <x v="4"/>
    <x v="30"/>
    <s v="Pertambangan / Mining"/>
    <m/>
    <m/>
    <n v="80.900000000000006"/>
    <n v="111.5"/>
    <n v="1788.2"/>
    <n v="6699"/>
    <n v="208.7"/>
    <n v="6420.8"/>
    <n v="499.6"/>
    <n v="0"/>
    <n v="482.4"/>
    <n v="1010.6"/>
    <n v="1492.6"/>
  </r>
  <r>
    <x v="4"/>
    <x v="30"/>
    <s v="Industri Makanan / Food Industry"/>
    <m/>
    <m/>
    <n v="368"/>
    <n v="3991.2"/>
    <n v="35"/>
    <n v="797.1"/>
    <n v="42.9"/>
    <n v="0"/>
    <n v="6070.4"/>
    <n v="0"/>
    <n v="4590.7"/>
    <n v="2033.3"/>
    <n v="2109.3000000000002"/>
  </r>
  <r>
    <x v="4"/>
    <x v="30"/>
    <s v="Industri Kimia Dan Farmasi / Chemical and Pharmaceutical Industry"/>
    <m/>
    <m/>
    <m/>
    <m/>
    <m/>
    <m/>
    <m/>
    <m/>
    <m/>
    <m/>
    <n v="0"/>
    <m/>
    <m/>
  </r>
  <r>
    <x v="4"/>
    <x v="30"/>
    <s v="Industri Karet dan Plastik / Rubber and Plastic Industry"/>
    <m/>
    <m/>
    <m/>
    <m/>
    <m/>
    <m/>
    <m/>
    <m/>
    <n v="0"/>
    <n v="0"/>
    <n v="72.8"/>
    <n v="195.9"/>
    <n v="414.3"/>
  </r>
  <r>
    <x v="4"/>
    <x v="30"/>
    <s v="Industri Mineral Non Logam / Non Metallic Mineral Industry"/>
    <m/>
    <m/>
    <m/>
    <m/>
    <m/>
    <m/>
    <m/>
    <m/>
    <n v="0"/>
    <n v="0"/>
    <m/>
    <m/>
    <m/>
  </r>
  <r>
    <x v="4"/>
    <x v="30"/>
    <s v="Industri Logam Dasar, Barang Logam, Bukan Mesin dan Peralatannya / Metal Industry not Machinery &amp; Electronic Industry"/>
    <m/>
    <m/>
    <n v="0"/>
    <n v="6814.2"/>
    <m/>
    <n v="20115.5"/>
    <n v="5153.3999999999996"/>
    <n v="72739.3"/>
    <n v="64582.5"/>
    <n v="153043.5"/>
    <m/>
    <n v="0"/>
    <n v="127790.39999999999"/>
  </r>
  <r>
    <x v="4"/>
    <x v="30"/>
    <s v="Industri Kendaraan Bermotor dan Alat Transportasi Lain / Motor Vehicles &amp; Other Transport Equip. Industry"/>
    <m/>
    <m/>
    <m/>
    <m/>
    <m/>
    <n v="0"/>
    <n v="102.1"/>
    <n v="0"/>
    <n v="0"/>
    <n v="0"/>
    <m/>
    <m/>
    <m/>
  </r>
  <r>
    <x v="4"/>
    <x v="30"/>
    <s v="Listrik, Gas dan Air / Electricity, Gas &amp; Water Supply"/>
    <m/>
    <m/>
    <m/>
    <n v="45.4"/>
    <m/>
    <n v="0"/>
    <n v="57"/>
    <n v="0"/>
    <n v="2"/>
    <n v="50000"/>
    <n v="0"/>
    <m/>
    <n v="3893.4"/>
  </r>
  <r>
    <x v="4"/>
    <x v="30"/>
    <s v="Konstruksi / Construction"/>
    <m/>
    <m/>
    <m/>
    <m/>
    <m/>
    <m/>
    <m/>
    <m/>
    <m/>
    <m/>
    <m/>
    <n v="0"/>
    <n v="1999.6"/>
  </r>
  <r>
    <x v="4"/>
    <x v="30"/>
    <s v="Perdagangan dan Reparasi / Trade &amp; Repair"/>
    <m/>
    <m/>
    <m/>
    <n v="0"/>
    <m/>
    <n v="115"/>
    <n v="0"/>
    <n v="0.1"/>
    <m/>
    <m/>
    <m/>
    <m/>
    <m/>
  </r>
  <r>
    <x v="4"/>
    <x v="30"/>
    <s v="Hotel dan Restoran / Hotel &amp; Restaurant"/>
    <m/>
    <m/>
    <n v="700"/>
    <n v="733.3"/>
    <n v="0"/>
    <n v="500"/>
    <n v="0"/>
    <n v="0"/>
    <n v="44.9"/>
    <n v="66.8"/>
    <n v="26.1"/>
    <n v="198.1"/>
    <n v="5.9"/>
  </r>
  <r>
    <x v="4"/>
    <x v="30"/>
    <s v="Transportasi, Gudang dan Telekomunikasi / Transport, Storage &amp; Communication"/>
    <m/>
    <m/>
    <m/>
    <m/>
    <m/>
    <m/>
    <m/>
    <n v="3230.7"/>
    <n v="0"/>
    <n v="0"/>
    <n v="0"/>
    <n v="0"/>
    <n v="0"/>
  </r>
  <r>
    <x v="4"/>
    <x v="30"/>
    <s v="Perumahan, Kawasan Industri dan Perkantoran / Real Estate, Ind. Estate &amp; Business Activities"/>
    <m/>
    <m/>
    <m/>
    <m/>
    <n v="0"/>
    <m/>
    <n v="0"/>
    <n v="0"/>
    <m/>
    <m/>
    <n v="0"/>
    <n v="0"/>
    <m/>
  </r>
  <r>
    <x v="4"/>
    <x v="30"/>
    <s v="Jasa Lainnya / Other Services"/>
    <m/>
    <m/>
    <m/>
    <m/>
    <m/>
    <n v="0"/>
    <m/>
    <m/>
    <n v="0"/>
    <n v="82.7"/>
    <n v="252.4"/>
    <n v="138.30000000000001"/>
    <n v="146.9"/>
  </r>
  <r>
    <x v="4"/>
    <x v="31"/>
    <s v="Tanaman Pangan, Perkebunan, dan Peternakan / Food Crops, Plantation, and Livestock"/>
    <m/>
    <m/>
    <m/>
    <m/>
    <n v="16500"/>
    <m/>
    <n v="8445.9"/>
    <n v="557.79999999999995"/>
    <n v="2067.5"/>
    <n v="4434.3999999999996"/>
    <n v="251.9"/>
    <n v="353.2"/>
    <n v="460.4"/>
  </r>
  <r>
    <x v="4"/>
    <x v="31"/>
    <s v="Perikanan / Fishery"/>
    <m/>
    <m/>
    <m/>
    <m/>
    <m/>
    <n v="0"/>
    <m/>
    <n v="252.2"/>
    <m/>
    <m/>
    <m/>
    <m/>
    <m/>
  </r>
  <r>
    <x v="4"/>
    <x v="31"/>
    <s v="Pertambangan / Mining"/>
    <m/>
    <n v="5893"/>
    <n v="246004.2"/>
    <n v="129843.8"/>
    <n v="72253.7"/>
    <n v="266776.40000000002"/>
    <n v="89516.6"/>
    <n v="98420.5"/>
    <n v="242705.9"/>
    <n v="110871.5"/>
    <n v="72936"/>
    <n v="100867.4"/>
    <n v="269876.5"/>
  </r>
  <r>
    <x v="4"/>
    <x v="31"/>
    <s v="Industri Makanan / Food Industry"/>
    <m/>
    <m/>
    <m/>
    <m/>
    <n v="0"/>
    <n v="0"/>
    <n v="0"/>
    <n v="1450"/>
    <n v="350"/>
    <n v="0"/>
    <n v="14.7"/>
    <n v="66.8"/>
    <n v="29.9"/>
  </r>
  <r>
    <x v="4"/>
    <x v="31"/>
    <s v="Industri Kimia Dan Farmasi / Chemical and Pharmaceutical Industry"/>
    <m/>
    <m/>
    <m/>
    <m/>
    <n v="1500"/>
    <m/>
    <m/>
    <m/>
    <m/>
    <m/>
    <m/>
    <m/>
    <m/>
  </r>
  <r>
    <x v="4"/>
    <x v="31"/>
    <s v="Industri Logam Dasar, Barang Logam, Bukan Mesin dan Peralatannya / Metal Industry not Machinery &amp; Electronic Industry"/>
    <m/>
    <m/>
    <m/>
    <m/>
    <n v="0"/>
    <m/>
    <n v="675.9"/>
    <n v="102642.9"/>
    <n v="193632.3"/>
    <n v="110745.3"/>
    <n v="266863"/>
    <n v="754076.2"/>
    <n v="1966087.2"/>
  </r>
  <r>
    <x v="4"/>
    <x v="31"/>
    <s v="Listrik, Gas dan Air / Electricity, Gas &amp; Water Supply"/>
    <m/>
    <m/>
    <m/>
    <m/>
    <m/>
    <n v="184.7"/>
    <n v="73.099999999999994"/>
    <n v="36.299999999999997"/>
    <n v="2.9"/>
    <n v="4.2"/>
    <n v="2.1"/>
    <n v="76616.100000000006"/>
    <n v="12481.9"/>
  </r>
  <r>
    <x v="4"/>
    <x v="31"/>
    <s v="Konstruksi / Construction"/>
    <m/>
    <m/>
    <m/>
    <m/>
    <m/>
    <n v="1505.4"/>
    <m/>
    <m/>
    <m/>
    <m/>
    <m/>
    <n v="6334.7"/>
    <n v="0"/>
  </r>
  <r>
    <x v="4"/>
    <x v="31"/>
    <s v="Perdagangan dan Reparasi / Trade &amp; Repair"/>
    <m/>
    <m/>
    <m/>
    <m/>
    <m/>
    <n v="0"/>
    <n v="0"/>
    <m/>
    <m/>
    <m/>
    <m/>
    <n v="0"/>
    <n v="0"/>
  </r>
  <r>
    <x v="4"/>
    <x v="31"/>
    <s v="Hotel dan Restoran / Hotel &amp; Restaurant"/>
    <m/>
    <m/>
    <m/>
    <m/>
    <m/>
    <m/>
    <m/>
    <n v="0"/>
    <n v="103.6"/>
    <n v="2051.6"/>
    <n v="2242.5"/>
    <n v="540.9"/>
    <n v="174.6"/>
  </r>
  <r>
    <x v="4"/>
    <x v="31"/>
    <s v="Transportasi, Gudang dan Telekomunikasi / Transport, Storage &amp; Communication"/>
    <m/>
    <m/>
    <m/>
    <m/>
    <m/>
    <m/>
    <m/>
    <n v="468.2"/>
    <m/>
    <m/>
    <m/>
    <n v="1652.4"/>
    <n v="7982.4"/>
  </r>
  <r>
    <x v="4"/>
    <x v="31"/>
    <s v="Perumahan, Kawasan Industri dan Perkantoran / Real Estate, Ind. Estate &amp; Business Activities"/>
    <m/>
    <m/>
    <m/>
    <m/>
    <m/>
    <m/>
    <m/>
    <m/>
    <m/>
    <m/>
    <n v="20483.2"/>
    <n v="67982.399999999994"/>
    <n v="151830.5"/>
  </r>
  <r>
    <x v="4"/>
    <x v="31"/>
    <s v="Jasa Lainnya / Other Services"/>
    <m/>
    <m/>
    <m/>
    <m/>
    <m/>
    <m/>
    <m/>
    <n v="0"/>
    <n v="40"/>
    <n v="4"/>
    <m/>
    <n v="32.700000000000003"/>
    <n v="84"/>
  </r>
  <r>
    <x v="4"/>
    <x v="32"/>
    <s v="Tanaman Pangan, Perkebunan, dan Peternakan / Food Crops, Plantation, and Livestock"/>
    <m/>
    <m/>
    <n v="6043.6"/>
    <n v="21021.9"/>
    <n v="28404.400000000001"/>
    <n v="10418.1"/>
    <n v="44528"/>
    <n v="54990.8"/>
    <n v="13344.4"/>
    <n v="36973.599999999999"/>
    <n v="32526.9"/>
    <n v="32122"/>
    <n v="4834.5"/>
  </r>
  <r>
    <x v="4"/>
    <x v="32"/>
    <s v="Kehutanan / Forestry"/>
    <m/>
    <m/>
    <m/>
    <n v="1255"/>
    <n v="1517.7"/>
    <n v="1649.6"/>
    <n v="84.2"/>
    <n v="2691.6"/>
    <n v="0"/>
    <n v="0"/>
    <n v="0"/>
    <m/>
    <m/>
  </r>
  <r>
    <x v="4"/>
    <x v="32"/>
    <s v="Perikanan / Fishery"/>
    <m/>
    <m/>
    <n v="10302"/>
    <n v="1200"/>
    <m/>
    <n v="0"/>
    <n v="24"/>
    <n v="0"/>
    <n v="0"/>
    <n v="630"/>
    <n v="0"/>
    <n v="57.6"/>
    <n v="22.5"/>
  </r>
  <r>
    <x v="4"/>
    <x v="32"/>
    <s v="Pertambangan / Mining"/>
    <n v="800"/>
    <n v="1000"/>
    <n v="503.7"/>
    <n v="3115.6"/>
    <n v="350"/>
    <n v="36710.6"/>
    <n v="1511.5"/>
    <n v="8133.8"/>
    <n v="38338.699999999997"/>
    <n v="6287.4"/>
    <n v="211766.5"/>
    <n v="2339.4"/>
    <n v="236.1"/>
  </r>
  <r>
    <x v="4"/>
    <x v="32"/>
    <s v="Industri Makanan / Food Industry"/>
    <m/>
    <m/>
    <n v="0"/>
    <n v="1955"/>
    <n v="216"/>
    <n v="4228.7"/>
    <n v="7235.6"/>
    <n v="30056.9"/>
    <n v="7.9"/>
    <n v="630"/>
    <n v="9860"/>
    <n v="1709.8"/>
    <n v="441.2"/>
  </r>
  <r>
    <x v="4"/>
    <x v="32"/>
    <s v="Industri Kayu / Wood Industry"/>
    <m/>
    <m/>
    <m/>
    <m/>
    <m/>
    <m/>
    <m/>
    <m/>
    <m/>
    <n v="3350"/>
    <n v="7158.5"/>
    <n v="602.29999999999995"/>
    <n v="0"/>
  </r>
  <r>
    <x v="4"/>
    <x v="32"/>
    <s v="Industri Karet dan Plastik / Rubber and Plastic Industry"/>
    <m/>
    <m/>
    <m/>
    <m/>
    <m/>
    <m/>
    <m/>
    <m/>
    <m/>
    <n v="21557.3"/>
    <n v="0"/>
    <n v="0"/>
    <n v="0"/>
  </r>
  <r>
    <x v="4"/>
    <x v="32"/>
    <s v="Industri Mineral Non Logam / Non Metallic Mineral Industry"/>
    <m/>
    <m/>
    <m/>
    <m/>
    <m/>
    <n v="13.9"/>
    <n v="159.6"/>
    <n v="161146.29999999999"/>
    <n v="440546"/>
    <n v="0"/>
    <n v="0"/>
    <m/>
    <n v="0"/>
  </r>
  <r>
    <x v="4"/>
    <x v="32"/>
    <s v="Industri Lainnya / Other Industry"/>
    <m/>
    <m/>
    <m/>
    <m/>
    <m/>
    <m/>
    <m/>
    <m/>
    <m/>
    <m/>
    <n v="485.1"/>
    <m/>
    <m/>
  </r>
  <r>
    <x v="4"/>
    <x v="32"/>
    <s v="Listrik, Gas dan Air / Electricity, Gas &amp; Water Supply"/>
    <m/>
    <m/>
    <m/>
    <n v="0"/>
    <m/>
    <n v="0"/>
    <n v="2233.4"/>
    <n v="15.5"/>
    <n v="18043.2"/>
    <n v="1.9"/>
    <n v="14266.3"/>
    <n v="1.1000000000000001"/>
    <n v="1"/>
  </r>
  <r>
    <x v="4"/>
    <x v="32"/>
    <s v="Konstruksi / Construction"/>
    <m/>
    <m/>
    <m/>
    <m/>
    <m/>
    <m/>
    <m/>
    <m/>
    <n v="34.1"/>
    <n v="0"/>
    <m/>
    <m/>
    <m/>
  </r>
  <r>
    <x v="4"/>
    <x v="32"/>
    <s v="Perdagangan dan Reparasi / Trade &amp; Repair"/>
    <m/>
    <m/>
    <m/>
    <n v="3855.7"/>
    <m/>
    <m/>
    <m/>
    <m/>
    <n v="0"/>
    <n v="0"/>
    <n v="0"/>
    <n v="0"/>
    <n v="0"/>
  </r>
  <r>
    <x v="4"/>
    <x v="32"/>
    <s v="Hotel dan Restoran / Hotel &amp; Restaurant"/>
    <m/>
    <m/>
    <n v="165.3"/>
    <n v="496.9"/>
    <n v="1347"/>
    <n v="471.6"/>
    <n v="190.5"/>
    <n v="668.4"/>
    <n v="4137.1000000000004"/>
    <n v="9051.7999999999993"/>
    <n v="1102.3"/>
    <n v="58.1"/>
    <n v="332.3"/>
  </r>
  <r>
    <x v="4"/>
    <x v="32"/>
    <s v="Transportasi, Gudang dan Telekomunikasi / Transport, Storage &amp; Communication"/>
    <m/>
    <m/>
    <m/>
    <m/>
    <m/>
    <m/>
    <n v="96099"/>
    <n v="91.4"/>
    <n v="29.1"/>
    <n v="0"/>
    <n v="354.5"/>
    <n v="316.7"/>
    <n v="0"/>
  </r>
  <r>
    <x v="4"/>
    <x v="32"/>
    <s v="Perumahan, Kawasan Industri dan Perkantoran / Real Estate, Ind. Estate &amp; Business Activities"/>
    <m/>
    <m/>
    <m/>
    <m/>
    <m/>
    <m/>
    <n v="0"/>
    <m/>
    <m/>
    <m/>
    <m/>
    <m/>
    <m/>
  </r>
  <r>
    <x v="4"/>
    <x v="32"/>
    <s v="Jasa Lainnya / Other Services"/>
    <n v="140"/>
    <m/>
    <n v="141.80000000000001"/>
    <n v="186.9"/>
    <n v="200"/>
    <n v="663.9"/>
    <n v="1282.0999999999999"/>
    <n v="812.8"/>
    <n v="9.8000000000000007"/>
    <n v="6190.5"/>
    <n v="9340.9"/>
    <n v="8996.7000000000007"/>
    <n v="4717.3999999999996"/>
  </r>
  <r>
    <x v="4"/>
    <x v="33"/>
    <s v="Tanaman Pangan, Perkebunan, dan Peternakan / Food Crops, Plantation, and Livestock"/>
    <m/>
    <m/>
    <m/>
    <n v="15563.2"/>
    <n v="53228.9"/>
    <n v="93890"/>
    <n v="69492.7"/>
    <n v="63748.1"/>
    <n v="68772.100000000006"/>
    <n v="101559"/>
    <n v="89641.8"/>
    <n v="76070.5"/>
    <n v="34333.1"/>
  </r>
  <r>
    <x v="4"/>
    <x v="33"/>
    <s v="Kehutanan / Forestry"/>
    <m/>
    <n v="5641.6"/>
    <n v="59.5"/>
    <n v="2158.3000000000002"/>
    <n v="0"/>
    <n v="1657"/>
    <n v="320.10000000000002"/>
    <n v="2422.4"/>
    <n v="1217"/>
    <n v="1643.5"/>
    <n v="22.7"/>
    <n v="292"/>
    <n v="0"/>
  </r>
  <r>
    <x v="4"/>
    <x v="33"/>
    <s v="Perikanan / Fishery"/>
    <m/>
    <m/>
    <m/>
    <n v="0"/>
    <m/>
    <n v="0"/>
    <n v="2367.6"/>
    <n v="6431"/>
    <n v="0"/>
    <m/>
    <m/>
    <m/>
    <m/>
  </r>
  <r>
    <x v="4"/>
    <x v="33"/>
    <s v="Pertambangan / Mining"/>
    <m/>
    <n v="1200"/>
    <n v="315211.59999999998"/>
    <n v="1216107.8999999999"/>
    <n v="1138123.7"/>
    <n v="2239334.6"/>
    <n v="1186628.1000000001"/>
    <n v="815462.8"/>
    <n v="938464.6"/>
    <n v="1772619.4"/>
    <n v="961098.8"/>
    <n v="769800.9"/>
    <n v="514011.1"/>
  </r>
  <r>
    <x v="4"/>
    <x v="33"/>
    <s v="Industri Makanan / Food Industry"/>
    <m/>
    <m/>
    <n v="6706"/>
    <n v="1263"/>
    <n v="9345.9"/>
    <n v="21126.1"/>
    <n v="529.5"/>
    <n v="1151.5999999999999"/>
    <n v="14968.8"/>
    <n v="43983.5"/>
    <n v="33906"/>
    <n v="51844.7"/>
    <n v="16230"/>
  </r>
  <r>
    <x v="4"/>
    <x v="33"/>
    <s v="Industri Kayu / Wood Industry"/>
    <n v="13845.3"/>
    <m/>
    <n v="3206"/>
    <n v="2013.5"/>
    <n v="0"/>
    <n v="3177.9"/>
    <n v="0"/>
    <n v="5961.2"/>
    <n v="144921"/>
    <n v="58.3"/>
    <n v="34759.5"/>
    <n v="42300.800000000003"/>
    <n v="961.4"/>
  </r>
  <r>
    <x v="4"/>
    <x v="33"/>
    <s v="Industri Kimia Dan Farmasi / Chemical and Pharmaceutical Industry"/>
    <m/>
    <m/>
    <n v="35.700000000000003"/>
    <n v="210.7"/>
    <m/>
    <n v="304.39999999999998"/>
    <m/>
    <m/>
    <m/>
    <m/>
    <m/>
    <m/>
    <m/>
  </r>
  <r>
    <x v="4"/>
    <x v="33"/>
    <s v="Industri Logam Dasar, Barang Logam, Bukan Mesin dan Peralatannya / Metal Industry not Machinery &amp; Electronic Industry"/>
    <m/>
    <m/>
    <m/>
    <m/>
    <m/>
    <m/>
    <m/>
    <n v="5"/>
    <n v="0.5"/>
    <n v="44.1"/>
    <m/>
    <m/>
    <m/>
  </r>
  <r>
    <x v="4"/>
    <x v="33"/>
    <s v="Industri  Mesin, Elektronik, Instrumen Kedokteran, Peralatan Listrik, Presisi, Optik dan Jam / Medical Preci. &amp; Optical Instru, Watches &amp; Clock, Machinary, and Electronic Industry"/>
    <m/>
    <m/>
    <n v="3940.2"/>
    <n v="1035.5"/>
    <m/>
    <n v="107.6"/>
    <n v="50.3"/>
    <n v="0"/>
    <n v="0"/>
    <n v="0"/>
    <m/>
    <m/>
    <m/>
  </r>
  <r>
    <x v="4"/>
    <x v="33"/>
    <s v="Listrik, Gas dan Air / Electricity, Gas &amp; Water Supply"/>
    <m/>
    <m/>
    <m/>
    <n v="69778.3"/>
    <m/>
    <n v="0"/>
    <m/>
    <n v="70"/>
    <n v="35"/>
    <n v="180.5"/>
    <n v="11156.9"/>
    <n v="155.69999999999999"/>
    <n v="0.4"/>
  </r>
  <r>
    <x v="4"/>
    <x v="33"/>
    <s v="Perdagangan dan Reparasi / Trade &amp; Repair"/>
    <m/>
    <m/>
    <n v="250"/>
    <n v="3919.2"/>
    <n v="1700.8"/>
    <n v="189.7"/>
    <n v="0"/>
    <n v="0"/>
    <n v="0"/>
    <n v="3945.6"/>
    <n v="524"/>
    <n v="0"/>
    <n v="1220.7"/>
  </r>
  <r>
    <x v="4"/>
    <x v="33"/>
    <s v="Hotel dan Restoran / Hotel &amp; Restaurant"/>
    <m/>
    <n v="580"/>
    <n v="200"/>
    <m/>
    <n v="22.2"/>
    <n v="99.5"/>
    <n v="815.2"/>
    <n v="157.80000000000001"/>
    <n v="54.7"/>
    <n v="9.3000000000000007"/>
    <n v="9"/>
    <n v="201.2"/>
    <n v="216"/>
  </r>
  <r>
    <x v="4"/>
    <x v="33"/>
    <s v="Transportasi, Gudang dan Telekomunikasi / Transport, Storage &amp; Communication"/>
    <m/>
    <m/>
    <m/>
    <m/>
    <m/>
    <m/>
    <m/>
    <n v="1638.7"/>
    <n v="0"/>
    <n v="0"/>
    <n v="0"/>
    <n v="0"/>
    <n v="0"/>
  </r>
  <r>
    <x v="4"/>
    <x v="33"/>
    <s v="Perumahan, Kawasan Industri dan Perkantoran / Real Estate, Ind. Estate &amp; Business Activities"/>
    <m/>
    <m/>
    <m/>
    <m/>
    <m/>
    <m/>
    <m/>
    <m/>
    <m/>
    <n v="65"/>
    <n v="0"/>
    <m/>
    <n v="0"/>
  </r>
  <r>
    <x v="4"/>
    <x v="33"/>
    <s v="Jasa Lainnya / Other Services"/>
    <n v="3919.2"/>
    <m/>
    <m/>
    <m/>
    <n v="11.1"/>
    <n v="112.9"/>
    <n v="400"/>
    <n v="0"/>
    <m/>
    <n v="0"/>
    <n v="1150"/>
    <n v="295.10000000000002"/>
    <n v="698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5:AS121" firstHeaderRow="0" firstDataRow="1" firstDataCol="1" rowPageCount="1" colPageCount="1"/>
  <pivotFields count="47">
    <pivotField showAll="0"/>
    <pivotField axis="axisRow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axis="axisPage" showAll="0">
      <items count="19">
        <item x="17"/>
        <item x="0"/>
        <item x="9"/>
        <item x="10"/>
        <item x="11"/>
        <item x="12"/>
        <item x="13"/>
        <item x="14"/>
        <item x="15"/>
        <item x="16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4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</colItems>
  <pageFields count="1">
    <pageField fld="2" item="0" hier="-1"/>
  </pageFields>
  <dataFields count="44">
    <dataField name="Sum of Q1 2010" fld="3" baseField="0" baseItem="0"/>
    <dataField name="Sum of Q2 2010" fld="4" baseField="0" baseItem="0"/>
    <dataField name="Sum of Q3 2010" fld="5" baseField="0" baseItem="0"/>
    <dataField name="Sum of Q4 2010" fld="6" baseField="0" baseItem="0"/>
    <dataField name="Sum of Q1 2011" fld="7" baseField="0" baseItem="0"/>
    <dataField name="Sum of Q2 2011" fld="8" baseField="0" baseItem="0"/>
    <dataField name="Sum of Q3 2011" fld="9" baseField="0" baseItem="0"/>
    <dataField name="Sum of Q4 2011" fld="10" baseField="0" baseItem="0"/>
    <dataField name="Sum of Q1 2012" fld="11" baseField="0" baseItem="0"/>
    <dataField name="Sum of Q2 2012" fld="12" baseField="0" baseItem="0"/>
    <dataField name="Sum of Q3 2012" fld="13" baseField="0" baseItem="0"/>
    <dataField name="Sum of Q4 2012" fld="14" baseField="0" baseItem="0"/>
    <dataField name="Sum of Q1 2013" fld="15" baseField="0" baseItem="0"/>
    <dataField name="Sum of Q2 2013" fld="16" baseField="0" baseItem="0"/>
    <dataField name="Sum of Q3 2013" fld="17" baseField="0" baseItem="0"/>
    <dataField name="Sum of Q4 2013" fld="18" baseField="0" baseItem="0"/>
    <dataField name="Sum of Q1 2014" fld="19" baseField="0" baseItem="0"/>
    <dataField name="Sum of Q2 2014" fld="20" baseField="0" baseItem="0"/>
    <dataField name="Sum of Q3 2014" fld="21" baseField="0" baseItem="0"/>
    <dataField name="Sum of Q4 2014" fld="22" baseField="0" baseItem="0"/>
    <dataField name="Sum of Q1 2015" fld="23" baseField="0" baseItem="0"/>
    <dataField name="Sum of Q2 2015" fld="24" baseField="0" baseItem="0"/>
    <dataField name="Sum of Q3 2015" fld="25" baseField="0" baseItem="0"/>
    <dataField name="Sum of Q4 2015" fld="26" baseField="0" baseItem="0"/>
    <dataField name="Sum of Q1 2016" fld="27" baseField="0" baseItem="0"/>
    <dataField name="Sum of Q2 2016" fld="28" baseField="0" baseItem="0"/>
    <dataField name="Sum of Q3 2016" fld="29" baseField="0" baseItem="0"/>
    <dataField name="Sum of Q4 2016" fld="30" baseField="0" baseItem="0"/>
    <dataField name="Sum of Q1 2017" fld="31" baseField="0" baseItem="0"/>
    <dataField name="Sum of Q2 2017" fld="32" baseField="0" baseItem="0"/>
    <dataField name="Sum of Q3 2017" fld="33" baseField="0" baseItem="0"/>
    <dataField name="Sum of Q4 2017" fld="34" baseField="0" baseItem="0"/>
    <dataField name="Sum of Q1 2018" fld="35" baseField="0" baseItem="0"/>
    <dataField name="Sum of Q2 2018" fld="36" baseField="0" baseItem="0"/>
    <dataField name="Sum of Q3 2018" fld="37" baseField="0" baseItem="0"/>
    <dataField name="Sum of Q4 2018" fld="38" baseField="0" baseItem="0"/>
    <dataField name="Sum of Q1 2019" fld="39" baseField="0" baseItem="0"/>
    <dataField name="Sum of Q2 2019" fld="40" baseField="0" baseItem="0"/>
    <dataField name="Sum of Q3 2019" fld="41" baseField="0" baseItem="0"/>
    <dataField name="Sum of Q4 2019" fld="42" baseField="0" baseItem="0"/>
    <dataField name="Sum of Q1 2020" fld="43" baseField="0" baseItem="0"/>
    <dataField name="Sum of Q2 2020" fld="44" baseField="0" baseItem="0"/>
    <dataField name="Sum of Q3 2020" fld="45" baseField="0" baseItem="0"/>
    <dataField name="Sum of Q4 2020" fld="46" baseField="0" baseItem="0"/>
  </dataFields>
  <formats count="3"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3:AS79" firstHeaderRow="0" firstDataRow="1" firstDataCol="1" rowPageCount="1" colPageCount="1"/>
  <pivotFields count="47">
    <pivotField showAll="0"/>
    <pivotField axis="axisRow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axis="axisPage" showAll="0">
      <items count="19">
        <item x="17"/>
        <item x="0"/>
        <item x="9"/>
        <item x="10"/>
        <item x="11"/>
        <item x="12"/>
        <item x="13"/>
        <item x="14"/>
        <item x="15"/>
        <item x="16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4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</colItems>
  <pageFields count="1">
    <pageField fld="2" item="10" hier="-1"/>
  </pageFields>
  <dataFields count="44">
    <dataField name="Sum of Q1 2010" fld="3" baseField="0" baseItem="0"/>
    <dataField name="Sum of Q2 2010" fld="4" baseField="0" baseItem="0"/>
    <dataField name="Sum of Q3 2010" fld="5" baseField="0" baseItem="0"/>
    <dataField name="Sum of Q4 2010" fld="6" baseField="0" baseItem="0"/>
    <dataField name="Sum of Q1 2011" fld="7" baseField="0" baseItem="0"/>
    <dataField name="Sum of Q2 2011" fld="8" baseField="0" baseItem="0"/>
    <dataField name="Sum of Q3 2011" fld="9" baseField="0" baseItem="0"/>
    <dataField name="Sum of Q4 2011" fld="10" baseField="0" baseItem="0"/>
    <dataField name="Sum of Q1 2012" fld="11" baseField="0" baseItem="0"/>
    <dataField name="Sum of Q2 2012" fld="12" baseField="0" baseItem="0"/>
    <dataField name="Sum of Q3 2012" fld="13" baseField="0" baseItem="0"/>
    <dataField name="Sum of Q4 2012" fld="14" baseField="0" baseItem="0"/>
    <dataField name="Sum of Q1 2013" fld="15" baseField="0" baseItem="0"/>
    <dataField name="Sum of Q2 2013" fld="16" baseField="0" baseItem="0"/>
    <dataField name="Sum of Q3 2013" fld="17" baseField="0" baseItem="0"/>
    <dataField name="Sum of Q4 2013" fld="18" baseField="0" baseItem="0"/>
    <dataField name="Sum of Q1 2014" fld="19" baseField="0" baseItem="0"/>
    <dataField name="Sum of Q2 2014" fld="20" baseField="0" baseItem="0"/>
    <dataField name="Sum of Q3 2014" fld="21" baseField="0" baseItem="0"/>
    <dataField name="Sum of Q4 2014" fld="22" baseField="0" baseItem="0"/>
    <dataField name="Sum of Q1 2015" fld="23" baseField="0" baseItem="0"/>
    <dataField name="Sum of Q2 2015" fld="24" baseField="0" baseItem="0"/>
    <dataField name="Sum of Q3 2015" fld="25" baseField="0" baseItem="0"/>
    <dataField name="Sum of Q4 2015" fld="26" baseField="0" baseItem="0"/>
    <dataField name="Sum of Q1 2016" fld="27" baseField="0" baseItem="0"/>
    <dataField name="Sum of Q2 2016" fld="28" baseField="0" baseItem="0"/>
    <dataField name="Sum of Q3 2016" fld="29" baseField="0" baseItem="0"/>
    <dataField name="Sum of Q4 2016" fld="30" baseField="0" baseItem="0"/>
    <dataField name="Sum of Q1 2017" fld="31" baseField="0" baseItem="0"/>
    <dataField name="Sum of Q2 2017" fld="32" baseField="0" baseItem="0"/>
    <dataField name="Sum of Q3 2017" fld="33" baseField="0" baseItem="0"/>
    <dataField name="Sum of Q4 2017" fld="34" baseField="0" baseItem="0"/>
    <dataField name="Sum of Q1 2018" fld="35" baseField="0" baseItem="0"/>
    <dataField name="Sum of Q2 2018" fld="36" baseField="0" baseItem="0"/>
    <dataField name="Sum of Q3 2018" fld="37" baseField="0" baseItem="0"/>
    <dataField name="Sum of Q4 2018" fld="38" baseField="0" baseItem="0"/>
    <dataField name="Sum of Q1 2019" fld="39" baseField="0" baseItem="0"/>
    <dataField name="Sum of Q2 2019" fld="40" baseField="0" baseItem="0"/>
    <dataField name="Sum of Q3 2019" fld="41" baseField="0" baseItem="0"/>
    <dataField name="Sum of Q4 2019" fld="42" baseField="0" baseItem="0"/>
    <dataField name="Sum of Q1 2020" fld="43" baseField="0" baseItem="0"/>
    <dataField name="Sum of Q2 2020" fld="44" baseField="0" baseItem="0"/>
    <dataField name="Sum of Q3 2020" fld="45" baseField="0" baseItem="0"/>
    <dataField name="Sum of Q4 2020" fld="46" baseField="0" baseItem="0"/>
  </dataFields>
  <formats count="5"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grandRow="1" outline="0" collapsedLevelsAreSubtotals="1" fieldPosition="0"/>
    </format>
    <format dxfId="1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S39" firstHeaderRow="0" firstDataRow="1" firstDataCol="1" rowPageCount="1" colPageCount="1"/>
  <pivotFields count="47">
    <pivotField showAll="0"/>
    <pivotField axis="axisRow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axis="axisPage" showAll="0">
      <items count="19">
        <item x="17"/>
        <item x="0"/>
        <item x="9"/>
        <item x="10"/>
        <item x="11"/>
        <item x="12"/>
        <item x="13"/>
        <item x="14"/>
        <item x="15"/>
        <item x="16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4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</colItems>
  <pageFields count="1">
    <pageField fld="2" item="11" hier="-1"/>
  </pageFields>
  <dataFields count="44">
    <dataField name="Sum of Q1 2010" fld="3" baseField="0" baseItem="0"/>
    <dataField name="Sum of Q2 2010" fld="4" baseField="0" baseItem="0"/>
    <dataField name="Sum of Q3 2010" fld="5" baseField="0" baseItem="0"/>
    <dataField name="Sum of Q4 2010" fld="6" baseField="0" baseItem="0"/>
    <dataField name="Sum of Q1 2011" fld="7" baseField="0" baseItem="0"/>
    <dataField name="Sum of Q2 2011" fld="8" baseField="0" baseItem="0"/>
    <dataField name="Sum of Q3 2011" fld="9" baseField="0" baseItem="0"/>
    <dataField name="Sum of Q4 2011" fld="10" baseField="0" baseItem="0"/>
    <dataField name="Sum of Q1 2012" fld="11" baseField="0" baseItem="0"/>
    <dataField name="Sum of Q2 2012" fld="12" baseField="0" baseItem="0"/>
    <dataField name="Sum of Q3 2012" fld="13" baseField="0" baseItem="0"/>
    <dataField name="Sum of Q4 2012" fld="14" baseField="0" baseItem="0"/>
    <dataField name="Sum of Q1 2013" fld="15" baseField="0" baseItem="0"/>
    <dataField name="Sum of Q2 2013" fld="16" baseField="0" baseItem="0"/>
    <dataField name="Sum of Q3 2013" fld="17" baseField="0" baseItem="0"/>
    <dataField name="Sum of Q4 2013" fld="18" baseField="0" baseItem="0"/>
    <dataField name="Sum of Q1 2014" fld="19" baseField="0" baseItem="0"/>
    <dataField name="Sum of Q2 2014" fld="20" baseField="0" baseItem="0"/>
    <dataField name="Sum of Q3 2014" fld="21" baseField="0" baseItem="0"/>
    <dataField name="Sum of Q4 2014" fld="22" baseField="0" baseItem="0"/>
    <dataField name="Sum of Q1 2015" fld="23" baseField="0" baseItem="0"/>
    <dataField name="Sum of Q2 2015" fld="24" baseField="0" baseItem="0"/>
    <dataField name="Sum of Q3 2015" fld="25" baseField="0" baseItem="0"/>
    <dataField name="Sum of Q4 2015" fld="26" baseField="0" baseItem="0"/>
    <dataField name="Sum of Q1 2016" fld="27" baseField="0" baseItem="0"/>
    <dataField name="Sum of Q2 2016" fld="28" baseField="0" baseItem="0"/>
    <dataField name="Sum of Q3 2016" fld="29" baseField="0" baseItem="0"/>
    <dataField name="Sum of Q4 2016" fld="30" baseField="0" baseItem="0"/>
    <dataField name="Sum of Q1 2017" fld="31" baseField="0" baseItem="0"/>
    <dataField name="Sum of Q2 2017" fld="32" baseField="0" baseItem="0"/>
    <dataField name="Sum of Q3 2017" fld="33" baseField="0" baseItem="0"/>
    <dataField name="Sum of Q4 2017" fld="34" baseField="0" baseItem="0"/>
    <dataField name="Sum of Q1 2018" fld="35" baseField="0" baseItem="0"/>
    <dataField name="Sum of Q2 2018" fld="36" baseField="0" baseItem="0"/>
    <dataField name="Sum of Q3 2018" fld="37" baseField="0" baseItem="0"/>
    <dataField name="Sum of Q4 2018" fld="38" baseField="0" baseItem="0"/>
    <dataField name="Sum of Q1 2019" fld="39" baseField="0" baseItem="0"/>
    <dataField name="Sum of Q2 2019" fld="40" baseField="0" baseItem="0"/>
    <dataField name="Sum of Q3 2019" fld="41" baseField="0" baseItem="0"/>
    <dataField name="Sum of Q4 2019" fld="42" baseField="0" baseItem="0"/>
    <dataField name="Sum of Q1 2020" fld="43" baseField="0" baseItem="0"/>
    <dataField name="Sum of Q2 2020" fld="44" baseField="0" baseItem="0"/>
    <dataField name="Sum of Q3 2020" fld="45" baseField="0" baseItem="0"/>
    <dataField name="Sum of Q4 2020" fld="46" baseField="0" baseItem="0"/>
  </dataFields>
  <formats count="5">
    <format dxfId="22">
      <pivotArea outline="0" collapsedLevelsAreSubtotals="1" fieldPosition="0"/>
    </format>
    <format dxfId="21">
      <pivotArea outline="0" collapsedLevelsAreSubtotals="1" fieldPosition="0"/>
    </format>
    <format dxfId="20">
      <pivotArea outline="0" collapsedLevelsAreSubtotals="1" fieldPosition="0"/>
    </format>
    <format dxfId="19">
      <pivotArea grandRow="1" outline="0" collapsedLevelsAreSubtotals="1" fieldPosition="0"/>
    </format>
    <format dxfId="1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38" firstHeaderRow="0" firstDataRow="1" firstDataCol="1"/>
  <pivotFields count="16">
    <pivotField showAll="0">
      <items count="7">
        <item x="2"/>
        <item x="1"/>
        <item x="3"/>
        <item m="1" x="5"/>
        <item x="0"/>
        <item sd="0" x="4"/>
        <item t="default"/>
      </items>
    </pivotField>
    <pivotField axis="axisRow" showAll="0">
      <items count="35">
        <item x="0"/>
        <item x="16"/>
        <item x="8"/>
        <item x="15"/>
        <item x="6"/>
        <item x="13"/>
        <item x="10"/>
        <item x="28"/>
        <item x="4"/>
        <item x="11"/>
        <item x="12"/>
        <item x="14"/>
        <item x="19"/>
        <item x="21"/>
        <item x="20"/>
        <item x="22"/>
        <item x="23"/>
        <item x="9"/>
        <item x="7"/>
        <item x="30"/>
        <item x="31"/>
        <item x="17"/>
        <item x="18"/>
        <item x="33"/>
        <item x="32"/>
        <item x="3"/>
        <item x="29"/>
        <item x="26"/>
        <item x="25"/>
        <item x="27"/>
        <item x="24"/>
        <item x="2"/>
        <item x="5"/>
        <item x="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 of 2008" fld="3" baseField="1" baseItem="0"/>
    <dataField name="Sum of 2009" fld="4" baseField="1" baseItem="0"/>
    <dataField name="Sum of 2010" fld="5" baseField="1" baseItem="0"/>
    <dataField name="Sum of 2011" fld="6" baseField="1" baseItem="0"/>
    <dataField name="Sum of 2012" fld="7" baseField="1" baseItem="0"/>
    <dataField name="Sum of 2013" fld="8" baseField="1" baseItem="0"/>
    <dataField name="Sum of 2014" fld="9" baseField="1" baseItem="0"/>
    <dataField name="Sum of 2015" fld="10" baseField="1" baseItem="0"/>
    <dataField name="Sum of 2016" fld="11" baseField="1" baseItem="0"/>
    <dataField name="Sum of 2017" fld="12" baseField="1" baseItem="0"/>
    <dataField name="Sum of 2018" fld="13" baseField="1" baseItem="0"/>
    <dataField name="Sum of 2019" fld="14" baseField="1" baseItem="0"/>
    <dataField name="Sum of 2020" fld="15" baseField="1" baseItem="0"/>
  </dataFields>
  <formats count="2">
    <format dxfId="9">
      <pivotArea outline="0" collapsedLevelsAreSubtotals="1" fieldPosition="0"/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Q20" firstHeaderRow="0" firstDataRow="1" firstDataCol="1"/>
  <pivotFields count="18">
    <pivotField axis="axisRow" showAll="0">
      <items count="7">
        <item x="2"/>
        <item x="1"/>
        <item x="3"/>
        <item x="5"/>
        <item x="4"/>
        <item x="0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Average of 2005" fld="2" subtotal="average" baseField="0" baseItem="0"/>
    <dataField name="Average of 2006" fld="3" subtotal="average" baseField="0" baseItem="0"/>
    <dataField name="Average of 2007" fld="4" subtotal="average" baseField="0" baseItem="0"/>
    <dataField name="Average of 2008" fld="5" subtotal="average" baseField="0" baseItem="0"/>
    <dataField name="Average of 2009" fld="6" subtotal="average" baseField="0" baseItem="0"/>
    <dataField name="Average of 2010" fld="7" subtotal="average" baseField="0" baseItem="0"/>
    <dataField name="Average of 2011" fld="8" subtotal="average" baseField="0" baseItem="0"/>
    <dataField name="Average of 2012" fld="9" subtotal="average" baseField="0" baseItem="0"/>
    <dataField name="Average of 2013" fld="10" subtotal="average" baseField="0" baseItem="0"/>
    <dataField name="Average of 2014" fld="11" subtotal="average" baseField="0" baseItem="0"/>
    <dataField name="Average of 2015" fld="12" subtotal="average" baseField="0" baseItem="0"/>
    <dataField name="Average of 2016" fld="13" subtotal="average" baseField="0" baseItem="0"/>
    <dataField name="Average of 2017" fld="14" subtotal="average" baseField="0" baseItem="0"/>
    <dataField name="Average of 2018" fld="15" subtotal="average" baseField="0" baseItem="0"/>
    <dataField name="Average of 2019" fld="16" subtotal="average" baseField="0" baseItem="0"/>
    <dataField name="Average of 2020" fld="17" subtotal="average" baseField="0" baseItem="0"/>
  </dataFields>
  <formats count="3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Q10" firstHeaderRow="0" firstDataRow="1" firstDataCol="1"/>
  <pivotFields count="18">
    <pivotField axis="axisRow" showAll="0">
      <items count="7">
        <item x="2"/>
        <item x="1"/>
        <item x="3"/>
        <item x="5"/>
        <item x="4"/>
        <item x="0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Average of 2005" fld="2" subtotal="average" baseField="0" baseItem="0"/>
    <dataField name="Average of 2006" fld="3" subtotal="average" baseField="0" baseItem="0"/>
    <dataField name="Average of 2007" fld="4" subtotal="average" baseField="0" baseItem="0"/>
    <dataField name="Average of 2008" fld="5" subtotal="average" baseField="0" baseItem="0"/>
    <dataField name="Average of 2009" fld="6" subtotal="average" baseField="0" baseItem="0"/>
    <dataField name="Average of 2010" fld="7" subtotal="average" baseField="0" baseItem="0"/>
    <dataField name="Average of 2011" fld="8" subtotal="average" baseField="0" baseItem="0"/>
    <dataField name="Average of 2012" fld="9" subtotal="average" baseField="0" baseItem="0"/>
    <dataField name="Average of 2013" fld="10" subtotal="average" baseField="0" baseItem="0"/>
    <dataField name="Average of 2014" fld="11" subtotal="average" baseField="0" baseItem="0"/>
    <dataField name="Average of 2015" fld="12" subtotal="average" baseField="0" baseItem="0"/>
    <dataField name="Average of 2016" fld="13" subtotal="average" baseField="0" baseItem="0"/>
    <dataField name="Average of 2017" fld="14" subtotal="average" baseField="0" baseItem="0"/>
    <dataField name="Average of 2018" fld="15" subtotal="average" baseField="0" baseItem="0"/>
    <dataField name="Average of 2019" fld="16" subtotal="average" baseField="0" baseItem="0"/>
    <dataField name="Average of 2020" fld="17" subtotal="average" baseField="0" baseItem="0"/>
  </dataFields>
  <formats count="3"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N145"/>
  <sheetViews>
    <sheetView topLeftCell="A106" zoomScale="70" zoomScaleNormal="70" workbookViewId="0">
      <selection activeCell="F132" sqref="F132"/>
    </sheetView>
  </sheetViews>
  <sheetFormatPr defaultRowHeight="18"/>
  <cols>
    <col min="1" max="1" width="34.08203125" bestFit="1" customWidth="1"/>
    <col min="2" max="14" width="16.25" bestFit="1" customWidth="1"/>
    <col min="16" max="16" width="20.5" bestFit="1" customWidth="1"/>
    <col min="30" max="30" width="16.83203125" customWidth="1"/>
    <col min="31" max="31" width="28.5" bestFit="1" customWidth="1"/>
  </cols>
  <sheetData>
    <row r="3" spans="1:14">
      <c r="A3" s="3" t="s">
        <v>398</v>
      </c>
      <c r="B3" s="3" t="s">
        <v>52</v>
      </c>
      <c r="C3" s="3" t="s">
        <v>50</v>
      </c>
      <c r="D3" s="3" t="s">
        <v>49</v>
      </c>
      <c r="E3" s="3" t="s">
        <v>48</v>
      </c>
      <c r="F3" s="3" t="s">
        <v>47</v>
      </c>
      <c r="G3" s="3" t="s">
        <v>46</v>
      </c>
      <c r="H3" s="3" t="s">
        <v>45</v>
      </c>
      <c r="I3" s="3" t="s">
        <v>44</v>
      </c>
      <c r="J3" s="3" t="s">
        <v>41</v>
      </c>
      <c r="K3" s="3" t="s">
        <v>42</v>
      </c>
      <c r="L3" s="3" t="s">
        <v>2</v>
      </c>
      <c r="M3" s="3" t="s">
        <v>3</v>
      </c>
      <c r="N3" s="3" t="s">
        <v>40</v>
      </c>
    </row>
    <row r="4" spans="1:14">
      <c r="A4" s="32" t="s">
        <v>12</v>
      </c>
      <c r="B4" s="23">
        <v>0.12160774534252604</v>
      </c>
      <c r="C4" s="23">
        <v>0.12099555666034863</v>
      </c>
      <c r="D4" s="23">
        <v>8.8462695678159162E-2</v>
      </c>
      <c r="E4" s="23">
        <v>8.643307257770097E-2</v>
      </c>
      <c r="F4" s="23">
        <v>8.522887296548054E-2</v>
      </c>
      <c r="G4" s="23">
        <v>7.9127632583881419E-2</v>
      </c>
      <c r="H4" s="23">
        <v>7.1960583797912064E-2</v>
      </c>
      <c r="I4" s="23">
        <v>5.7484805101902667E-2</v>
      </c>
      <c r="J4" s="23">
        <v>5.2387558152741695E-2</v>
      </c>
      <c r="K4" s="23">
        <v>4.8878889108204787E-2</v>
      </c>
      <c r="L4" s="23">
        <v>5.0553757553956087E-2</v>
      </c>
      <c r="M4" s="23">
        <v>4.8010572614196452E-2</v>
      </c>
      <c r="N4" s="23">
        <v>4.6053312675647759E-2</v>
      </c>
    </row>
    <row r="5" spans="1:14">
      <c r="A5" s="32" t="s">
        <v>11</v>
      </c>
      <c r="B5" s="23">
        <v>0.2289209961195042</v>
      </c>
      <c r="C5" s="23">
        <v>0.22389049740496061</v>
      </c>
      <c r="D5" s="23">
        <v>0.21318628370330492</v>
      </c>
      <c r="E5" s="23">
        <v>0.20619783430073682</v>
      </c>
      <c r="F5" s="23">
        <v>0.20460768577466526</v>
      </c>
      <c r="G5" s="23">
        <v>0.2022335057426275</v>
      </c>
      <c r="H5" s="23">
        <v>0.19797578187497961</v>
      </c>
      <c r="I5" s="23">
        <v>0.19569887991090543</v>
      </c>
      <c r="J5" s="23">
        <v>0.19550891085836081</v>
      </c>
      <c r="K5" s="23">
        <v>0.19034148531955017</v>
      </c>
      <c r="L5" s="23">
        <v>0.18758391029084315</v>
      </c>
      <c r="M5" s="23">
        <v>0.18049802763013684</v>
      </c>
      <c r="N5" s="23">
        <v>0.18092565777094666</v>
      </c>
    </row>
    <row r="6" spans="1:14">
      <c r="A6" s="32" t="s">
        <v>13</v>
      </c>
      <c r="B6" s="23">
        <v>0.12751371115173674</v>
      </c>
      <c r="C6" s="23">
        <v>0.12576443164678458</v>
      </c>
      <c r="D6" s="23">
        <v>0.11693858715761979</v>
      </c>
      <c r="E6" s="23">
        <v>0.11520691787383726</v>
      </c>
      <c r="F6" s="23">
        <v>0.11525766030308776</v>
      </c>
      <c r="G6" s="23">
        <v>0.11433763703921146</v>
      </c>
      <c r="H6" s="23">
        <v>0.11353297697408027</v>
      </c>
      <c r="I6" s="23">
        <v>0.10961523737194249</v>
      </c>
      <c r="J6" s="23">
        <v>0.10919224330784857</v>
      </c>
      <c r="K6" s="23">
        <v>0.10606065005008232</v>
      </c>
      <c r="L6" s="23">
        <v>0.10027891500246201</v>
      </c>
      <c r="M6" s="23">
        <v>9.3583719039195157E-2</v>
      </c>
      <c r="N6" s="23">
        <v>9.459133633928829E-2</v>
      </c>
    </row>
    <row r="7" spans="1:14">
      <c r="A7" s="32" t="s">
        <v>14</v>
      </c>
      <c r="B7" s="23">
        <v>0.1088104517758138</v>
      </c>
      <c r="C7" s="23">
        <v>0.11089417362822605</v>
      </c>
      <c r="D7" s="23">
        <v>0.24092922727288571</v>
      </c>
      <c r="E7" s="23">
        <v>0.24739282446500946</v>
      </c>
      <c r="F7" s="23">
        <v>0.25475094010936172</v>
      </c>
      <c r="G7" s="23">
        <v>0.2658525453437911</v>
      </c>
      <c r="H7" s="23">
        <v>0.27338931959394569</v>
      </c>
      <c r="I7" s="23">
        <v>0.28246690295547783</v>
      </c>
      <c r="J7" s="23">
        <v>0.28872373157489539</v>
      </c>
      <c r="K7" s="23">
        <v>0.29657459809385123</v>
      </c>
      <c r="L7" s="23">
        <v>0.30013098245671621</v>
      </c>
      <c r="M7" s="23">
        <v>0.30896785894429324</v>
      </c>
      <c r="N7" s="23">
        <v>0.31861366998449098</v>
      </c>
    </row>
    <row r="8" spans="1:14">
      <c r="A8" s="32" t="s">
        <v>15</v>
      </c>
      <c r="B8" s="23">
        <v>0.13452738920120277</v>
      </c>
      <c r="C8" s="23">
        <v>0.13262045231071778</v>
      </c>
      <c r="D8" s="23">
        <v>0.11427810817285468</v>
      </c>
      <c r="E8" s="23">
        <v>0.11490907896362616</v>
      </c>
      <c r="F8" s="23">
        <v>0.11470701100775879</v>
      </c>
      <c r="G8" s="23">
        <v>0.11635236666258923</v>
      </c>
      <c r="H8" s="23">
        <v>0.11360955109101789</v>
      </c>
      <c r="I8" s="23">
        <v>0.11155169761299032</v>
      </c>
      <c r="J8" s="23">
        <v>0.10932840563867757</v>
      </c>
      <c r="K8" s="23">
        <v>0.10729712926005108</v>
      </c>
      <c r="L8" s="23">
        <v>0.10592649805995252</v>
      </c>
      <c r="M8" s="23">
        <v>0.10410790551739614</v>
      </c>
      <c r="N8" s="23">
        <v>0.10484256450082038</v>
      </c>
    </row>
    <row r="9" spans="1:14">
      <c r="A9" s="32" t="s">
        <v>16</v>
      </c>
      <c r="B9" s="23">
        <v>0.17458021183156808</v>
      </c>
      <c r="C9" s="23">
        <v>0.17117474812645789</v>
      </c>
      <c r="D9" s="23">
        <v>0.18893066968719086</v>
      </c>
      <c r="E9" s="23">
        <v>0.18787356414457429</v>
      </c>
      <c r="F9" s="23">
        <v>0.1861467330701323</v>
      </c>
      <c r="G9" s="23">
        <v>0.18404609482318288</v>
      </c>
      <c r="H9" s="23">
        <v>0.18363962343632148</v>
      </c>
      <c r="I9" s="23">
        <v>0.18537050075696776</v>
      </c>
      <c r="J9" s="23">
        <v>0.18741438227126445</v>
      </c>
      <c r="K9" s="23">
        <v>0.18925081258819604</v>
      </c>
      <c r="L9" s="23">
        <v>0.18816770982317529</v>
      </c>
      <c r="M9" s="23">
        <v>0.18653557603812557</v>
      </c>
      <c r="N9" s="23">
        <v>0.1879736344266183</v>
      </c>
    </row>
    <row r="10" spans="1:14">
      <c r="A10" s="32" t="s">
        <v>17</v>
      </c>
      <c r="B10" s="23">
        <v>3.9815817984832066E-2</v>
      </c>
      <c r="C10" s="23">
        <v>3.9833376724811249E-2</v>
      </c>
      <c r="D10" s="23">
        <v>6.0785769165794708E-2</v>
      </c>
      <c r="E10" s="23">
        <v>6.0789024485701296E-2</v>
      </c>
      <c r="F10" s="23">
        <v>6.1472442600000253E-2</v>
      </c>
      <c r="G10" s="23">
        <v>6.2260989980623085E-2</v>
      </c>
      <c r="H10" s="23">
        <v>6.2819572799716575E-2</v>
      </c>
      <c r="I10" s="23">
        <v>6.255030270321485E-2</v>
      </c>
      <c r="J10" s="23">
        <v>6.2824417947467126E-2</v>
      </c>
      <c r="K10" s="23">
        <v>6.2391418556288117E-2</v>
      </c>
      <c r="L10" s="23">
        <v>6.1565596040281237E-2</v>
      </c>
      <c r="M10" s="23">
        <v>6.0019149645314275E-2</v>
      </c>
      <c r="N10" s="23">
        <v>5.8564129648919099E-2</v>
      </c>
    </row>
    <row r="11" spans="1:14">
      <c r="A11" s="32" t="s">
        <v>18</v>
      </c>
      <c r="B11" s="23">
        <v>0.13293621967165481</v>
      </c>
      <c r="C11" s="23">
        <v>0.13395647244268688</v>
      </c>
      <c r="D11" s="23">
        <v>0.17197022224609632</v>
      </c>
      <c r="E11" s="23">
        <v>0.16933125812490429</v>
      </c>
      <c r="F11" s="23">
        <v>0.17397392090713604</v>
      </c>
      <c r="G11" s="23">
        <v>0.17723517611568432</v>
      </c>
      <c r="H11" s="23">
        <v>0.17610531745853722</v>
      </c>
      <c r="I11" s="23">
        <v>0.18013517102658866</v>
      </c>
      <c r="J11" s="23">
        <v>0.17814912148052384</v>
      </c>
      <c r="K11" s="23">
        <v>0.17982372348145975</v>
      </c>
      <c r="L11" s="23">
        <v>0.18623752539984806</v>
      </c>
      <c r="M11" s="23">
        <v>0.19135376812992322</v>
      </c>
      <c r="N11" s="23">
        <v>0.18472078561197475</v>
      </c>
    </row>
    <row r="12" spans="1:14">
      <c r="A12" s="32" t="s">
        <v>35</v>
      </c>
      <c r="B12" s="23">
        <v>0.22489634947921933</v>
      </c>
      <c r="C12" s="23">
        <v>0.21703457706583318</v>
      </c>
      <c r="D12" s="23">
        <v>0.2580176200098987</v>
      </c>
      <c r="E12" s="23">
        <v>0.2503657216120565</v>
      </c>
      <c r="F12" s="23">
        <v>0.24446004443240332</v>
      </c>
      <c r="G12" s="23">
        <v>0.24045065559093542</v>
      </c>
      <c r="H12" s="23">
        <v>0.23259806055501295</v>
      </c>
      <c r="I12" s="23">
        <v>0.22632307134425747</v>
      </c>
      <c r="J12" s="23">
        <v>0.22318522850147729</v>
      </c>
      <c r="K12" s="23">
        <v>0.22685061906418544</v>
      </c>
      <c r="L12" s="23">
        <v>0.2257464444457199</v>
      </c>
      <c r="M12" s="23">
        <v>0.22115137731934029</v>
      </c>
      <c r="N12" s="23">
        <v>0.21360597021298994</v>
      </c>
    </row>
    <row r="13" spans="1:14">
      <c r="A13" s="32" t="s">
        <v>10</v>
      </c>
      <c r="B13" s="23">
        <v>0.5147618918991923</v>
      </c>
      <c r="C13" s="23">
        <v>0.50911984969861446</v>
      </c>
      <c r="D13" s="23">
        <v>0.37931802525216379</v>
      </c>
      <c r="E13" s="23">
        <v>0.38230287673260982</v>
      </c>
      <c r="F13" s="23">
        <v>0.38386136025099815</v>
      </c>
      <c r="G13" s="23">
        <v>0.38739167571055144</v>
      </c>
      <c r="H13" s="23">
        <v>0.38507728985155543</v>
      </c>
      <c r="I13" s="23">
        <v>0.38354704095966025</v>
      </c>
      <c r="J13" s="23">
        <v>0.37769473433277584</v>
      </c>
      <c r="K13" s="23">
        <v>0.37590247199685412</v>
      </c>
      <c r="L13" s="23">
        <v>0.37473164470317571</v>
      </c>
      <c r="M13" s="23">
        <v>0.37982905172339515</v>
      </c>
      <c r="N13" s="23">
        <v>0.40790197507728504</v>
      </c>
    </row>
    <row r="14" spans="1:14">
      <c r="A14" s="32" t="s">
        <v>5</v>
      </c>
      <c r="B14" s="23">
        <v>0.16502117649719814</v>
      </c>
      <c r="C14" s="23">
        <v>0.15737252927444609</v>
      </c>
      <c r="D14" s="23">
        <v>0.14198746919528044</v>
      </c>
      <c r="E14" s="23">
        <v>0.13618368327796973</v>
      </c>
      <c r="F14" s="23">
        <v>0.13091528997997415</v>
      </c>
      <c r="G14" s="23">
        <v>0.12998463789131112</v>
      </c>
      <c r="H14" s="23">
        <v>0.12945769595385151</v>
      </c>
      <c r="I14" s="23">
        <v>0.12845587487502572</v>
      </c>
      <c r="J14" s="23">
        <v>0.12576883910549144</v>
      </c>
      <c r="K14" s="23">
        <v>0.12713889544658283</v>
      </c>
      <c r="L14" s="23">
        <v>0.12668011810735585</v>
      </c>
      <c r="M14" s="23">
        <v>0.11822577423148702</v>
      </c>
      <c r="N14" s="23">
        <v>0.10833088939413621</v>
      </c>
    </row>
    <row r="15" spans="1:14">
      <c r="A15" s="32" t="s">
        <v>6</v>
      </c>
      <c r="B15" s="23">
        <v>0.46094493073264869</v>
      </c>
      <c r="C15" s="23">
        <v>0.43430261375276741</v>
      </c>
      <c r="D15" s="23">
        <v>0.44516028661201917</v>
      </c>
      <c r="E15" s="23">
        <v>0.44136952750503289</v>
      </c>
      <c r="F15" s="23">
        <v>0.43341004691681212</v>
      </c>
      <c r="G15" s="23">
        <v>0.43683142758947657</v>
      </c>
      <c r="H15" s="23">
        <v>0.43723667765199115</v>
      </c>
      <c r="I15" s="23">
        <v>0.434446008963562</v>
      </c>
      <c r="J15" s="23">
        <v>0.43081423557119675</v>
      </c>
      <c r="K15" s="23">
        <v>0.43070534122896365</v>
      </c>
      <c r="L15" s="23">
        <v>0.43425585239293862</v>
      </c>
      <c r="M15" s="23">
        <v>0.43008757508395012</v>
      </c>
      <c r="N15" s="23">
        <v>0.42199632027907724</v>
      </c>
    </row>
    <row r="16" spans="1:14">
      <c r="A16" s="32" t="s">
        <v>9</v>
      </c>
      <c r="B16" s="23">
        <v>0.31681864235055723</v>
      </c>
      <c r="C16" s="23">
        <v>0.30815379799072201</v>
      </c>
      <c r="D16" s="23">
        <v>0.34528576288867974</v>
      </c>
      <c r="E16" s="23">
        <v>0.34496340158192035</v>
      </c>
      <c r="F16" s="23">
        <v>0.34936945890373161</v>
      </c>
      <c r="G16" s="23">
        <v>0.35056956821778068</v>
      </c>
      <c r="H16" s="23">
        <v>0.35503223248761828</v>
      </c>
      <c r="I16" s="23">
        <v>0.35246445042225577</v>
      </c>
      <c r="J16" s="23">
        <v>0.34861504291111167</v>
      </c>
      <c r="K16" s="23">
        <v>0.34551384198333646</v>
      </c>
      <c r="L16" s="23">
        <v>0.3423583181342833</v>
      </c>
      <c r="M16" s="23">
        <v>0.34159049137969566</v>
      </c>
      <c r="N16" s="23">
        <v>0.33785841608967104</v>
      </c>
    </row>
    <row r="17" spans="1:14">
      <c r="A17" s="32" t="s">
        <v>19</v>
      </c>
      <c r="B17" s="23">
        <v>0.13358321620073924</v>
      </c>
      <c r="C17" s="23">
        <v>0.12961947035060595</v>
      </c>
      <c r="D17" s="23">
        <v>0.14250734659364761</v>
      </c>
      <c r="E17" s="23">
        <v>0.14279012703464594</v>
      </c>
      <c r="F17" s="23">
        <v>0.13157857768852027</v>
      </c>
      <c r="G17" s="23">
        <v>0.13341635851859998</v>
      </c>
      <c r="H17" s="23">
        <v>0.13168572293704675</v>
      </c>
      <c r="I17" s="23">
        <v>0.12813612097584484</v>
      </c>
      <c r="J17" s="23">
        <v>0.1281391692589344</v>
      </c>
      <c r="K17" s="23">
        <v>0.12874487850797722</v>
      </c>
      <c r="L17" s="23">
        <v>0.12747005091662933</v>
      </c>
      <c r="M17" s="23">
        <v>0.12639395789292515</v>
      </c>
      <c r="N17" s="23">
        <v>0.1242611769699502</v>
      </c>
    </row>
    <row r="18" spans="1:14">
      <c r="A18" s="32" t="s">
        <v>20</v>
      </c>
      <c r="B18" s="23">
        <v>0.26067564598275628</v>
      </c>
      <c r="C18" s="23">
        <v>0.25472891312290957</v>
      </c>
      <c r="D18" s="23">
        <v>0.29550783404097758</v>
      </c>
      <c r="E18" s="23">
        <v>0.29030781998329119</v>
      </c>
      <c r="F18" s="23">
        <v>0.29055071285683437</v>
      </c>
      <c r="G18" s="23">
        <v>0.2899425171895742</v>
      </c>
      <c r="H18" s="23">
        <v>0.29495514621070662</v>
      </c>
      <c r="I18" s="23">
        <v>0.29548209465232722</v>
      </c>
      <c r="J18" s="23">
        <v>0.29232214911431997</v>
      </c>
      <c r="K18" s="23">
        <v>0.29291626726565795</v>
      </c>
      <c r="L18" s="23">
        <v>0.29862559235943054</v>
      </c>
      <c r="M18" s="23">
        <v>0.30239390159917612</v>
      </c>
      <c r="N18" s="23">
        <v>0.30332560079524706</v>
      </c>
    </row>
    <row r="19" spans="1:14">
      <c r="A19" s="32" t="s">
        <v>21</v>
      </c>
      <c r="B19" s="23">
        <v>0.46836620496199294</v>
      </c>
      <c r="C19" s="23">
        <v>0.45408227013369246</v>
      </c>
      <c r="D19" s="23">
        <v>0.39721727554659259</v>
      </c>
      <c r="E19" s="23">
        <v>0.39064007173465504</v>
      </c>
      <c r="F19" s="23">
        <v>0.38289016573674395</v>
      </c>
      <c r="G19" s="23">
        <v>0.38695903231011336</v>
      </c>
      <c r="H19" s="23">
        <v>0.37297810242649582</v>
      </c>
      <c r="I19" s="23">
        <v>0.36629046011442834</v>
      </c>
      <c r="J19" s="23">
        <v>0.35863098090038664</v>
      </c>
      <c r="K19" s="23">
        <v>0.35170868065241168</v>
      </c>
      <c r="L19" s="23">
        <v>0.34460209592677321</v>
      </c>
      <c r="M19" s="23">
        <v>0.33912497565422484</v>
      </c>
      <c r="N19" s="23">
        <v>0.33445606097812852</v>
      </c>
    </row>
    <row r="20" spans="1:14">
      <c r="A20" s="32" t="s">
        <v>22</v>
      </c>
      <c r="B20" s="23">
        <v>9.9473916710172278E-2</v>
      </c>
      <c r="C20" s="23">
        <v>9.9511971938386456E-2</v>
      </c>
      <c r="D20" s="23">
        <v>7.0026834439394503E-2</v>
      </c>
      <c r="E20" s="23">
        <v>6.6295629608076487E-2</v>
      </c>
      <c r="F20" s="23">
        <v>6.5126992956987415E-2</v>
      </c>
      <c r="G20" s="23">
        <v>6.6304181668252665E-2</v>
      </c>
      <c r="H20" s="23">
        <v>6.7654804542261138E-2</v>
      </c>
      <c r="I20" s="23">
        <v>6.8239023719762232E-2</v>
      </c>
      <c r="J20" s="23">
        <v>6.6348260428825662E-2</v>
      </c>
      <c r="K20" s="23">
        <v>6.3365606953789705E-2</v>
      </c>
      <c r="L20" s="23">
        <v>6.2970010728186351E-2</v>
      </c>
      <c r="M20" s="23">
        <v>6.3740674839662878E-2</v>
      </c>
      <c r="N20" s="23">
        <v>6.5545561760877724E-2</v>
      </c>
    </row>
    <row r="21" spans="1:14">
      <c r="A21" s="32" t="s">
        <v>36</v>
      </c>
      <c r="B21" s="23">
        <v>4.9821428571428572E-2</v>
      </c>
      <c r="C21" s="23">
        <v>5.1064991807755325E-2</v>
      </c>
      <c r="D21" s="23">
        <v>4.5432367749060405E-2</v>
      </c>
      <c r="E21" s="23">
        <v>4.8285608613834886E-2</v>
      </c>
      <c r="F21" s="23">
        <v>5.1190665313345832E-2</v>
      </c>
      <c r="G21" s="23">
        <v>5.0273562437660596E-2</v>
      </c>
      <c r="H21" s="23">
        <v>4.9786391220383266E-2</v>
      </c>
      <c r="I21" s="23">
        <v>4.1772464574597927E-2</v>
      </c>
      <c r="J21" s="23">
        <v>4.1797766340485383E-2</v>
      </c>
      <c r="K21" s="23">
        <v>4.4060589149002669E-2</v>
      </c>
      <c r="L21" s="23">
        <v>4.7384431788161666E-2</v>
      </c>
      <c r="M21" s="23">
        <v>4.7304072001777157E-2</v>
      </c>
      <c r="N21" s="23">
        <v>4.6522989400580361E-2</v>
      </c>
    </row>
    <row r="22" spans="1:14">
      <c r="A22" s="32" t="s">
        <v>37</v>
      </c>
      <c r="B22" s="23">
        <v>1.5052069659578192E-2</v>
      </c>
      <c r="C22" s="23">
        <v>1.5028125262362522E-2</v>
      </c>
      <c r="D22" s="23">
        <v>1.2663799888862935E-2</v>
      </c>
      <c r="E22" s="23">
        <v>1.2667600735123167E-2</v>
      </c>
      <c r="F22" s="23">
        <v>1.2732261581945643E-2</v>
      </c>
      <c r="G22" s="23">
        <v>1.2662909937147424E-2</v>
      </c>
      <c r="H22" s="23">
        <v>1.246164773887512E-2</v>
      </c>
      <c r="I22" s="23">
        <v>1.2498770719505317E-2</v>
      </c>
      <c r="J22" s="23">
        <v>1.2485337157914235E-2</v>
      </c>
      <c r="K22" s="23">
        <v>1.274665280256943E-2</v>
      </c>
      <c r="L22" s="23">
        <v>1.2768769960190447E-2</v>
      </c>
      <c r="M22" s="23">
        <v>1.3241221531056462E-2</v>
      </c>
      <c r="N22" s="23">
        <v>1.2609395910007109E-2</v>
      </c>
    </row>
    <row r="23" spans="1:14">
      <c r="A23" s="32" t="s">
        <v>23</v>
      </c>
      <c r="B23" s="23">
        <v>0.17732904670736552</v>
      </c>
      <c r="C23" s="23">
        <v>0.17116060961313012</v>
      </c>
      <c r="D23" s="23">
        <v>0.17118665666075342</v>
      </c>
      <c r="E23" s="23">
        <v>0.17183100588871425</v>
      </c>
      <c r="F23" s="23">
        <v>0.16920713492023931</v>
      </c>
      <c r="G23" s="23">
        <v>0.16962905632966979</v>
      </c>
      <c r="H23" s="23">
        <v>0.16861564998063325</v>
      </c>
      <c r="I23" s="23">
        <v>0.1663684610707899</v>
      </c>
      <c r="J23" s="23">
        <v>0.16496308048719638</v>
      </c>
      <c r="K23" s="23">
        <v>0.16123891263404788</v>
      </c>
      <c r="L23" s="23">
        <v>0.15760033429130874</v>
      </c>
      <c r="M23" s="23">
        <v>0.16139511123967859</v>
      </c>
      <c r="N23" s="23">
        <v>0.16050819698560298</v>
      </c>
    </row>
    <row r="24" spans="1:14">
      <c r="A24" s="32" t="s">
        <v>24</v>
      </c>
      <c r="B24" s="23">
        <v>8.0832237235441834E-2</v>
      </c>
      <c r="C24" s="23">
        <v>7.8279106677247481E-2</v>
      </c>
      <c r="D24" s="23">
        <v>0.15363287321195279</v>
      </c>
      <c r="E24" s="23">
        <v>0.1456753110642979</v>
      </c>
      <c r="F24" s="23">
        <v>0.14368595607385892</v>
      </c>
      <c r="G24" s="23">
        <v>0.14423921441553123</v>
      </c>
      <c r="H24" s="23">
        <v>0.15246851379048684</v>
      </c>
      <c r="I24" s="23">
        <v>0.15180250116008281</v>
      </c>
      <c r="J24" s="23">
        <v>0.15331244420538742</v>
      </c>
      <c r="K24" s="23">
        <v>0.15659012734771141</v>
      </c>
      <c r="L24" s="23">
        <v>0.15589419771181576</v>
      </c>
      <c r="M24" s="23">
        <v>0.15302157805417066</v>
      </c>
      <c r="N24" s="23">
        <v>0.15490563839227017</v>
      </c>
    </row>
    <row r="25" spans="1:14">
      <c r="A25" s="32" t="s">
        <v>25</v>
      </c>
      <c r="B25" s="23">
        <v>0.11162756917713705</v>
      </c>
      <c r="C25" s="23">
        <v>0.10875203153636018</v>
      </c>
      <c r="D25" s="23">
        <v>0.13736551051156468</v>
      </c>
      <c r="E25" s="23">
        <v>0.13203770908571594</v>
      </c>
      <c r="F25" s="23">
        <v>0.1307595756874054</v>
      </c>
      <c r="G25" s="23">
        <v>0.12870314405622929</v>
      </c>
      <c r="H25" s="23">
        <v>0.12713853318893642</v>
      </c>
      <c r="I25" s="23">
        <v>0.12779662743738363</v>
      </c>
      <c r="J25" s="23">
        <v>0.1304660139432508</v>
      </c>
      <c r="K25" s="23">
        <v>0.13094054298068269</v>
      </c>
      <c r="L25" s="23">
        <v>0.12994640312513445</v>
      </c>
      <c r="M25" s="23">
        <v>0.12661195963761959</v>
      </c>
      <c r="N25" s="23">
        <v>0.12457289553044351</v>
      </c>
    </row>
    <row r="26" spans="1:14">
      <c r="A26" s="32" t="s">
        <v>26</v>
      </c>
      <c r="B26" s="23">
        <v>0.3198386064285853</v>
      </c>
      <c r="C26" s="23">
        <v>0.29810226174000415</v>
      </c>
      <c r="D26" s="23">
        <v>0.24672729214280675</v>
      </c>
      <c r="E26" s="23">
        <v>0.22350638652980592</v>
      </c>
      <c r="F26" s="23">
        <v>0.20468512569086203</v>
      </c>
      <c r="G26" s="23">
        <v>0.19658369897333458</v>
      </c>
      <c r="H26" s="23">
        <v>0.19420734444602214</v>
      </c>
      <c r="I26" s="23">
        <v>0.20162850725701364</v>
      </c>
      <c r="J26" s="23">
        <v>0.21350856778528543</v>
      </c>
      <c r="K26" s="23">
        <v>0.21284785111926702</v>
      </c>
      <c r="L26" s="23">
        <v>0.20834748722282007</v>
      </c>
      <c r="M26" s="23">
        <v>0.19893556513364113</v>
      </c>
      <c r="N26" s="23">
        <v>0.19901726109150536</v>
      </c>
    </row>
    <row r="27" spans="1:14">
      <c r="A27" s="32" t="s">
        <v>30</v>
      </c>
      <c r="B27" s="30"/>
      <c r="C27" s="30"/>
      <c r="D27" s="23">
        <v>0.10243029583165678</v>
      </c>
      <c r="E27" s="23">
        <v>9.9600091022223239E-2</v>
      </c>
      <c r="F27" s="23">
        <v>9.7538179860508514E-2</v>
      </c>
      <c r="G27" s="23">
        <v>9.586632026602919E-2</v>
      </c>
      <c r="H27" s="23">
        <v>9.3497720021327252E-2</v>
      </c>
      <c r="I27" s="23">
        <v>9.5962372385698491E-2</v>
      </c>
      <c r="J27" s="23">
        <v>9.8500899308913495E-2</v>
      </c>
      <c r="K27" s="23">
        <v>9.7336195489913721E-2</v>
      </c>
      <c r="L27" s="23">
        <v>9.3492941067716592E-2</v>
      </c>
      <c r="M27" s="23">
        <v>9.167154354250405E-2</v>
      </c>
      <c r="N27" s="23">
        <v>8.912551610744622E-2</v>
      </c>
    </row>
    <row r="28" spans="1:14">
      <c r="A28" s="32" t="s">
        <v>31</v>
      </c>
      <c r="B28" s="23">
        <v>7.8104744620171113E-2</v>
      </c>
      <c r="C28" s="23">
        <v>7.7468597872468292E-2</v>
      </c>
      <c r="D28" s="23">
        <v>0.11049474436738606</v>
      </c>
      <c r="E28" s="23">
        <v>0.11130114288509532</v>
      </c>
      <c r="F28" s="23">
        <v>0.11170089556201326</v>
      </c>
      <c r="G28" s="23">
        <v>0.11066443499436658</v>
      </c>
      <c r="H28" s="23">
        <v>0.10766236557048056</v>
      </c>
      <c r="I28" s="23">
        <v>0.10435640215406768</v>
      </c>
      <c r="J28" s="23">
        <v>9.9376708552994145E-2</v>
      </c>
      <c r="K28" s="23">
        <v>0.10088521665144566</v>
      </c>
      <c r="L28" s="23">
        <v>9.9364995178914312E-2</v>
      </c>
      <c r="M28" s="23">
        <v>9.4202150772060123E-2</v>
      </c>
      <c r="N28" s="23">
        <v>9.9337494690852624E-2</v>
      </c>
    </row>
    <row r="29" spans="1:14">
      <c r="A29" s="32" t="s">
        <v>32</v>
      </c>
      <c r="B29" s="23">
        <v>6.3953882672092233E-2</v>
      </c>
      <c r="C29" s="23">
        <v>6.444094488188977E-2</v>
      </c>
      <c r="D29" s="23">
        <v>6.6190536980234402E-2</v>
      </c>
      <c r="E29" s="23">
        <v>6.3215681137112956E-2</v>
      </c>
      <c r="F29" s="23">
        <v>6.093332785430268E-2</v>
      </c>
      <c r="G29" s="23">
        <v>5.8033207324583606E-2</v>
      </c>
      <c r="H29" s="23">
        <v>5.9660165577563262E-2</v>
      </c>
      <c r="I29" s="23">
        <v>9.7475195474875556E-2</v>
      </c>
      <c r="J29" s="23">
        <v>0.12038028455363371</v>
      </c>
      <c r="K29" s="23">
        <v>0.12491312137510896</v>
      </c>
      <c r="L29" s="23">
        <v>0.21372724370936799</v>
      </c>
      <c r="M29" s="23">
        <v>0.23027907260703154</v>
      </c>
      <c r="N29" s="23">
        <v>0.27159074495459451</v>
      </c>
    </row>
    <row r="30" spans="1:14">
      <c r="A30" s="32" t="s">
        <v>33</v>
      </c>
      <c r="B30" s="23">
        <v>0.14008978675645342</v>
      </c>
      <c r="C30" s="23">
        <v>0.13672485944963436</v>
      </c>
      <c r="D30" s="23">
        <v>0.13752385673430123</v>
      </c>
      <c r="E30" s="23">
        <v>0.13853328791774899</v>
      </c>
      <c r="F30" s="23">
        <v>0.13838140114893077</v>
      </c>
      <c r="G30" s="23">
        <v>0.14052374209102386</v>
      </c>
      <c r="H30" s="23">
        <v>0.14230616779343419</v>
      </c>
      <c r="I30" s="23">
        <v>0.14184044685449063</v>
      </c>
      <c r="J30" s="23">
        <v>0.14293073770861753</v>
      </c>
      <c r="K30" s="23">
        <v>0.13998058074847847</v>
      </c>
      <c r="L30" s="23">
        <v>0.13206730606474676</v>
      </c>
      <c r="M30" s="23">
        <v>0.13576337942640088</v>
      </c>
      <c r="N30" s="23">
        <v>0.13053195300622428</v>
      </c>
    </row>
    <row r="31" spans="1:14">
      <c r="A31" s="32" t="s">
        <v>34</v>
      </c>
      <c r="B31" s="23">
        <v>8.860253720907002E-2</v>
      </c>
      <c r="C31" s="23">
        <v>8.0137431516389634E-2</v>
      </c>
      <c r="D31" s="23">
        <v>6.6738993230316318E-2</v>
      </c>
      <c r="E31" s="23">
        <v>6.5862559505566187E-2</v>
      </c>
      <c r="F31" s="23">
        <v>6.1282137126917539E-2</v>
      </c>
      <c r="G31" s="23">
        <v>5.9657927747089334E-2</v>
      </c>
      <c r="H31" s="23">
        <v>6.0238818295181316E-2</v>
      </c>
      <c r="I31" s="23">
        <v>6.0885585484820995E-2</v>
      </c>
      <c r="J31" s="23">
        <v>6.2256758462188713E-2</v>
      </c>
      <c r="K31" s="23">
        <v>6.2040580941374428E-2</v>
      </c>
      <c r="L31" s="23">
        <v>6.2358470947469054E-2</v>
      </c>
      <c r="M31" s="23">
        <v>6.4803027150345305E-2</v>
      </c>
      <c r="N31" s="23">
        <v>6.9759360798037781E-2</v>
      </c>
    </row>
    <row r="32" spans="1:14">
      <c r="A32" s="32" t="s">
        <v>7</v>
      </c>
      <c r="B32" s="23">
        <v>8.0126933756445862E-2</v>
      </c>
      <c r="C32" s="23">
        <v>7.7093323496864624E-2</v>
      </c>
      <c r="D32" s="23">
        <v>4.0870927723677487E-2</v>
      </c>
      <c r="E32" s="23">
        <v>4.0882565407822563E-2</v>
      </c>
      <c r="F32" s="23">
        <v>4.0978799281520775E-2</v>
      </c>
      <c r="G32" s="23">
        <v>4.1111303959393386E-2</v>
      </c>
      <c r="H32" s="23">
        <v>4.062602487595518E-2</v>
      </c>
      <c r="I32" s="23">
        <v>4.0035317416530811E-2</v>
      </c>
      <c r="J32" s="23">
        <v>4.0062382704940398E-2</v>
      </c>
      <c r="K32" s="23">
        <v>3.8811496372390245E-2</v>
      </c>
      <c r="L32" s="23">
        <v>3.8924676669388557E-2</v>
      </c>
      <c r="M32" s="23">
        <v>4.0796977419330943E-2</v>
      </c>
      <c r="N32" s="23">
        <v>4.1246995324650072E-2</v>
      </c>
    </row>
    <row r="33" spans="1:14">
      <c r="A33" s="32" t="s">
        <v>8</v>
      </c>
      <c r="B33" s="23">
        <v>7.5651949393235218E-2</v>
      </c>
      <c r="C33" s="23">
        <v>7.6473453482708231E-2</v>
      </c>
      <c r="D33" s="23">
        <v>8.7133422554649412E-2</v>
      </c>
      <c r="E33" s="23">
        <v>9.0522952682265262E-2</v>
      </c>
      <c r="F33" s="23">
        <v>8.8360518749658223E-2</v>
      </c>
      <c r="G33" s="23">
        <v>8.8533079173846493E-2</v>
      </c>
      <c r="H33" s="23">
        <v>0.10989152130001477</v>
      </c>
      <c r="I33" s="23">
        <v>0.11405078115539562</v>
      </c>
      <c r="J33" s="23">
        <v>0.10522422845447989</v>
      </c>
      <c r="K33" s="23">
        <v>0.10675546937610482</v>
      </c>
      <c r="L33" s="23">
        <v>0.10827479826691709</v>
      </c>
      <c r="M33" s="23">
        <v>0.10766118263827236</v>
      </c>
      <c r="N33" s="23">
        <v>0.10620567532204854</v>
      </c>
    </row>
    <row r="34" spans="1:14">
      <c r="A34" s="32" t="s">
        <v>27</v>
      </c>
      <c r="B34" s="23">
        <v>4.9643517296012678E-2</v>
      </c>
      <c r="C34" s="23">
        <v>5.0588529927372901E-2</v>
      </c>
      <c r="D34" s="23">
        <v>5.4894316722976719E-2</v>
      </c>
      <c r="E34" s="23">
        <v>5.4167570986801639E-2</v>
      </c>
      <c r="F34" s="23">
        <v>5.3395529138237544E-2</v>
      </c>
      <c r="G34" s="23">
        <v>5.3648605355264653E-2</v>
      </c>
      <c r="H34" s="23">
        <v>5.4568632184056456E-2</v>
      </c>
      <c r="I34" s="23">
        <v>5.3759077609127078E-2</v>
      </c>
      <c r="J34" s="23">
        <v>5.4441621199983109E-2</v>
      </c>
      <c r="K34" s="23">
        <v>5.3877484499154339E-2</v>
      </c>
      <c r="L34" s="23">
        <v>5.4599969439190731E-2</v>
      </c>
      <c r="M34" s="23">
        <v>5.3170429964097148E-2</v>
      </c>
      <c r="N34" s="23">
        <v>5.2409956989625563E-2</v>
      </c>
    </row>
    <row r="35" spans="1:14">
      <c r="A35" s="32" t="s">
        <v>28</v>
      </c>
      <c r="B35" s="23">
        <v>0.12787627310448887</v>
      </c>
      <c r="C35" s="23">
        <v>0.12526690391459075</v>
      </c>
      <c r="D35" s="23">
        <v>5.6749391315387171E-2</v>
      </c>
      <c r="E35" s="23">
        <v>5.441742878248592E-2</v>
      </c>
      <c r="F35" s="23">
        <v>5.249439264371808E-2</v>
      </c>
      <c r="G35" s="23">
        <v>5.2540016742587139E-2</v>
      </c>
      <c r="H35" s="23">
        <v>5.4893639934048305E-2</v>
      </c>
      <c r="I35" s="23">
        <v>5.369383714360338E-2</v>
      </c>
      <c r="J35" s="23">
        <v>5.8456343571698127E-2</v>
      </c>
      <c r="K35" s="23">
        <v>7.1526419082841089E-2</v>
      </c>
      <c r="L35" s="23">
        <v>7.8593346501749539E-2</v>
      </c>
      <c r="M35" s="23">
        <v>7.5337465220268782E-2</v>
      </c>
      <c r="N35" s="23">
        <v>0.11366019758035006</v>
      </c>
    </row>
    <row r="36" spans="1:14">
      <c r="A36" s="32" t="s">
        <v>29</v>
      </c>
      <c r="B36" s="23">
        <v>0.13691317318260324</v>
      </c>
      <c r="C36" s="23">
        <v>0.14346926713947991</v>
      </c>
      <c r="D36" s="23">
        <v>0.32501902557770174</v>
      </c>
      <c r="E36" s="23">
        <v>0.32709279993285567</v>
      </c>
      <c r="F36" s="23">
        <v>0.32457606628037539</v>
      </c>
      <c r="G36" s="23">
        <v>0.33002347347494165</v>
      </c>
      <c r="H36" s="23">
        <v>0.32440383605174655</v>
      </c>
      <c r="I36" s="23">
        <v>0.31911151840738805</v>
      </c>
      <c r="J36" s="23">
        <v>0.31497264554812893</v>
      </c>
      <c r="K36" s="23">
        <v>0.31150063602429207</v>
      </c>
      <c r="L36" s="23">
        <v>0.31490526837669919</v>
      </c>
      <c r="M36" s="23">
        <v>0.3036129214642268</v>
      </c>
      <c r="N36" s="23">
        <v>0.31166139621788147</v>
      </c>
    </row>
    <row r="37" spans="1:14">
      <c r="A37" s="32" t="s">
        <v>4</v>
      </c>
      <c r="B37" s="23">
        <v>2.5510471891239304E-2</v>
      </c>
      <c r="C37" s="23">
        <v>2.2462598682775767E-2</v>
      </c>
      <c r="D37" s="23">
        <v>1.9025445931033662E-2</v>
      </c>
      <c r="E37" s="23">
        <v>2.0937400358436446E-2</v>
      </c>
      <c r="F37" s="23">
        <v>2.1011417230134059E-2</v>
      </c>
      <c r="G37" s="23">
        <v>1.977343999679914E-2</v>
      </c>
      <c r="H37" s="23">
        <v>2.060118187113727E-2</v>
      </c>
      <c r="I37" s="23">
        <v>1.9942741940379993E-2</v>
      </c>
      <c r="J37" s="23">
        <v>1.9399772856887494E-2</v>
      </c>
      <c r="K37" s="23">
        <v>1.9704922921276583E-2</v>
      </c>
      <c r="L37" s="23">
        <v>1.9168121951320789E-2</v>
      </c>
      <c r="M37" s="23">
        <v>2.2454554881819036E-2</v>
      </c>
      <c r="N37" s="23">
        <v>2.084795363471097E-2</v>
      </c>
    </row>
    <row r="39" spans="1:14">
      <c r="A39" s="3" t="s">
        <v>399</v>
      </c>
      <c r="B39" s="3" t="s">
        <v>52</v>
      </c>
      <c r="C39" s="3" t="s">
        <v>50</v>
      </c>
      <c r="D39" s="3" t="s">
        <v>49</v>
      </c>
      <c r="E39" s="3" t="s">
        <v>48</v>
      </c>
      <c r="F39" s="3" t="s">
        <v>47</v>
      </c>
      <c r="G39" s="3" t="s">
        <v>46</v>
      </c>
      <c r="H39" s="3" t="s">
        <v>45</v>
      </c>
      <c r="I39" s="3" t="s">
        <v>44</v>
      </c>
      <c r="J39" s="3" t="s">
        <v>41</v>
      </c>
      <c r="K39" s="3" t="s">
        <v>42</v>
      </c>
      <c r="L39" s="3" t="s">
        <v>2</v>
      </c>
      <c r="M39" s="3" t="s">
        <v>3</v>
      </c>
      <c r="N39" s="3" t="s">
        <v>40</v>
      </c>
    </row>
    <row r="40" spans="1:14">
      <c r="A40" s="32" t="s">
        <v>12</v>
      </c>
      <c r="B40" s="23">
        <v>0.15555229573126009</v>
      </c>
      <c r="C40" s="23">
        <v>8.3615573439393465E-2</v>
      </c>
      <c r="D40" s="23">
        <v>0.1534735432833649</v>
      </c>
      <c r="E40" s="23">
        <v>0.14558318549801069</v>
      </c>
      <c r="F40" s="23">
        <v>0.13674666052936035</v>
      </c>
      <c r="G40" s="23">
        <v>0.12639394577784638</v>
      </c>
      <c r="H40" s="23">
        <v>0.11282762391800583</v>
      </c>
      <c r="I40" s="23">
        <v>8.2837277103741697E-2</v>
      </c>
      <c r="J40" s="23">
        <v>6.9872119747423661E-2</v>
      </c>
      <c r="K40" s="23">
        <v>7.0865463375240106E-2</v>
      </c>
      <c r="L40" s="23">
        <v>7.2194680536317113E-2</v>
      </c>
      <c r="M40" s="23">
        <v>7.3439477042944803E-2</v>
      </c>
      <c r="N40" s="23">
        <v>7.9783632874705052E-2</v>
      </c>
    </row>
    <row r="41" spans="1:14">
      <c r="A41" s="32" t="s">
        <v>11</v>
      </c>
      <c r="B41" s="23">
        <v>1.2281957578269224E-2</v>
      </c>
      <c r="C41" s="23">
        <v>1.1859195582606513E-2</v>
      </c>
      <c r="D41" s="23">
        <v>1.0074138781321046E-2</v>
      </c>
      <c r="E41" s="23">
        <v>1.0457840188224704E-2</v>
      </c>
      <c r="F41" s="23">
        <v>1.098510566560479E-2</v>
      </c>
      <c r="G41" s="23">
        <v>1.306783747116582E-2</v>
      </c>
      <c r="H41" s="23">
        <v>1.3059797282167756E-2</v>
      </c>
      <c r="I41" s="23">
        <v>1.3190295996425933E-2</v>
      </c>
      <c r="J41" s="23">
        <v>1.3249908438346246E-2</v>
      </c>
      <c r="K41" s="23">
        <v>1.3211009252122E-2</v>
      </c>
      <c r="L41" s="23">
        <v>1.3245954298689296E-2</v>
      </c>
      <c r="M41" s="23">
        <v>1.3160323360536278E-2</v>
      </c>
      <c r="N41" s="23">
        <v>1.2994961638386687E-2</v>
      </c>
    </row>
    <row r="42" spans="1:14">
      <c r="A42" s="32" t="s">
        <v>13</v>
      </c>
      <c r="B42" s="23">
        <v>3.0878656307129798E-2</v>
      </c>
      <c r="C42" s="23">
        <v>3.0851501439736733E-2</v>
      </c>
      <c r="D42" s="23">
        <v>4.5538040662115281E-2</v>
      </c>
      <c r="E42" s="23">
        <v>4.5033785304495755E-2</v>
      </c>
      <c r="F42" s="23">
        <v>4.4827239168390355E-2</v>
      </c>
      <c r="G42" s="23">
        <v>4.545950115453793E-2</v>
      </c>
      <c r="H42" s="23">
        <v>4.4440372839821288E-2</v>
      </c>
      <c r="I42" s="23">
        <v>4.3704621324827046E-2</v>
      </c>
      <c r="J42" s="23">
        <v>4.2305359879233159E-2</v>
      </c>
      <c r="K42" s="23">
        <v>4.0639964744613795E-2</v>
      </c>
      <c r="L42" s="23">
        <v>4.0873388856360542E-2</v>
      </c>
      <c r="M42" s="23">
        <v>4.1333860293539748E-2</v>
      </c>
      <c r="N42" s="23">
        <v>4.1463661265735169E-2</v>
      </c>
    </row>
    <row r="43" spans="1:14">
      <c r="A43" s="32" t="s">
        <v>14</v>
      </c>
      <c r="B43" s="23">
        <v>0.51487072514684085</v>
      </c>
      <c r="C43" s="23">
        <v>0.50024005377204495</v>
      </c>
      <c r="D43" s="23">
        <v>0.32640568711435203</v>
      </c>
      <c r="E43" s="23">
        <v>0.3188862816889293</v>
      </c>
      <c r="F43" s="23">
        <v>0.30311666224224043</v>
      </c>
      <c r="G43" s="23">
        <v>0.2825381756291554</v>
      </c>
      <c r="H43" s="23">
        <v>0.26062522296367013</v>
      </c>
      <c r="I43" s="23">
        <v>0.24196231353583064</v>
      </c>
      <c r="J43" s="23">
        <v>0.2268782177351584</v>
      </c>
      <c r="K43" s="23">
        <v>0.20690588357979972</v>
      </c>
      <c r="L43" s="23">
        <v>0.19112005997567316</v>
      </c>
      <c r="M43" s="23">
        <v>0.17297886033779813</v>
      </c>
      <c r="N43" s="23">
        <v>0.16337939667665607</v>
      </c>
    </row>
    <row r="44" spans="1:14">
      <c r="A44" s="32" t="s">
        <v>15</v>
      </c>
      <c r="B44" s="23">
        <v>0.12099620865472611</v>
      </c>
      <c r="C44" s="23">
        <v>0.11461406096361848</v>
      </c>
      <c r="D44" s="23">
        <v>0.26763177237310071</v>
      </c>
      <c r="E44" s="23">
        <v>0.2790729638171463</v>
      </c>
      <c r="F44" s="23">
        <v>0.27314891015167075</v>
      </c>
      <c r="G44" s="23">
        <v>0.26578219676754139</v>
      </c>
      <c r="H44" s="23">
        <v>0.25796682718445152</v>
      </c>
      <c r="I44" s="23">
        <v>0.2469974463309289</v>
      </c>
      <c r="J44" s="23">
        <v>0.23789270848317012</v>
      </c>
      <c r="K44" s="23">
        <v>0.23604185810392958</v>
      </c>
      <c r="L44" s="23">
        <v>0.23871732435120274</v>
      </c>
      <c r="M44" s="23">
        <v>0.23951665095514138</v>
      </c>
      <c r="N44" s="23">
        <v>0.23531231608775907</v>
      </c>
    </row>
    <row r="45" spans="1:14">
      <c r="A45" s="32" t="s">
        <v>16</v>
      </c>
      <c r="B45" s="23">
        <v>0.23451304572461895</v>
      </c>
      <c r="C45" s="23">
        <v>0.22891127764818767</v>
      </c>
      <c r="D45" s="23">
        <v>0.23327743134267398</v>
      </c>
      <c r="E45" s="23">
        <v>0.23160469186265953</v>
      </c>
      <c r="F45" s="23">
        <v>0.22670324399838204</v>
      </c>
      <c r="G45" s="23">
        <v>0.22213877889734321</v>
      </c>
      <c r="H45" s="23">
        <v>0.21897872659919246</v>
      </c>
      <c r="I45" s="23">
        <v>0.21787623920112914</v>
      </c>
      <c r="J45" s="23">
        <v>0.21476966854684348</v>
      </c>
      <c r="K45" s="23">
        <v>0.21451577092634969</v>
      </c>
      <c r="L45" s="23">
        <v>0.22064722208292062</v>
      </c>
      <c r="M45" s="23">
        <v>0.22585828013777878</v>
      </c>
      <c r="N45" s="23">
        <v>0.21700428568189045</v>
      </c>
    </row>
    <row r="46" spans="1:14">
      <c r="A46" s="32" t="s">
        <v>17</v>
      </c>
      <c r="B46" s="23">
        <v>3.5075839653304443E-2</v>
      </c>
      <c r="C46" s="23">
        <v>3.4496224941421502E-2</v>
      </c>
      <c r="D46" s="23">
        <v>4.2416620534543023E-2</v>
      </c>
      <c r="E46" s="23">
        <v>4.1099656882814972E-2</v>
      </c>
      <c r="F46" s="23">
        <v>4.1125855913147255E-2</v>
      </c>
      <c r="G46" s="23">
        <v>3.9557754579367201E-2</v>
      </c>
      <c r="H46" s="23">
        <v>3.9833408804507614E-2</v>
      </c>
      <c r="I46" s="23">
        <v>3.8345077510010914E-2</v>
      </c>
      <c r="J46" s="23">
        <v>3.6760036803669446E-2</v>
      </c>
      <c r="K46" s="23">
        <v>3.5248367270121143E-2</v>
      </c>
      <c r="L46" s="23">
        <v>3.4499098769533117E-2</v>
      </c>
      <c r="M46" s="23">
        <v>3.3700095334087576E-2</v>
      </c>
      <c r="N46" s="23">
        <v>3.3126716408361429E-2</v>
      </c>
    </row>
    <row r="47" spans="1:14">
      <c r="A47" s="32" t="s">
        <v>18</v>
      </c>
      <c r="B47" s="23">
        <v>2.3623420020339968E-2</v>
      </c>
      <c r="C47" s="23">
        <v>2.0408727634744616E-2</v>
      </c>
      <c r="D47" s="23">
        <v>5.9072479398963713E-2</v>
      </c>
      <c r="E47" s="23">
        <v>6.0937163126435601E-2</v>
      </c>
      <c r="F47" s="23">
        <v>6.044375705436246E-2</v>
      </c>
      <c r="G47" s="23">
        <v>6.3666703600493091E-2</v>
      </c>
      <c r="H47" s="23">
        <v>6.1190750150264789E-2</v>
      </c>
      <c r="I47" s="23">
        <v>6.0592643422529326E-2</v>
      </c>
      <c r="J47" s="23">
        <v>6.0150037084334612E-2</v>
      </c>
      <c r="K47" s="23">
        <v>6.0890677940513283E-2</v>
      </c>
      <c r="L47" s="23">
        <v>5.900148681321897E-2</v>
      </c>
      <c r="M47" s="23">
        <v>5.7584752892510443E-2</v>
      </c>
      <c r="N47" s="23">
        <v>5.6441106539005033E-2</v>
      </c>
    </row>
    <row r="48" spans="1:14">
      <c r="A48" s="32" t="s">
        <v>35</v>
      </c>
      <c r="B48" s="23">
        <v>0.14986348467994742</v>
      </c>
      <c r="C48" s="23">
        <v>0.14319202969329947</v>
      </c>
      <c r="D48" s="23">
        <v>0.17096355825024739</v>
      </c>
      <c r="E48" s="23">
        <v>0.16478093934109878</v>
      </c>
      <c r="F48" s="23">
        <v>0.15640217713168669</v>
      </c>
      <c r="G48" s="23">
        <v>0.14773074108848802</v>
      </c>
      <c r="H48" s="23">
        <v>0.14387536820341437</v>
      </c>
      <c r="I48" s="23">
        <v>0.14056278370227282</v>
      </c>
      <c r="J48" s="23">
        <v>0.13565868086411539</v>
      </c>
      <c r="K48" s="23">
        <v>0.13276641193771435</v>
      </c>
      <c r="L48" s="23">
        <v>0.12585456370871939</v>
      </c>
      <c r="M48" s="23">
        <v>0.12304140257350119</v>
      </c>
      <c r="N48" s="23">
        <v>0.1142491705821557</v>
      </c>
    </row>
    <row r="49" spans="1:14">
      <c r="A49" s="32" t="s">
        <v>10</v>
      </c>
      <c r="B49" s="23">
        <v>5.5698117284784313E-2</v>
      </c>
      <c r="C49" s="23">
        <v>5.4405970305038749E-2</v>
      </c>
      <c r="D49" s="23">
        <v>0.17857019530459006</v>
      </c>
      <c r="E49" s="23">
        <v>0.17131016816886258</v>
      </c>
      <c r="F49" s="23">
        <v>0.16733347903811513</v>
      </c>
      <c r="G49" s="23">
        <v>0.16114517091859076</v>
      </c>
      <c r="H49" s="23">
        <v>0.1589337813040971</v>
      </c>
      <c r="I49" s="23">
        <v>0.16383204538374191</v>
      </c>
      <c r="J49" s="23">
        <v>0.16509216335316798</v>
      </c>
      <c r="K49" s="23">
        <v>0.15448039820953868</v>
      </c>
      <c r="L49" s="23">
        <v>0.14981644606802214</v>
      </c>
      <c r="M49" s="23">
        <v>0.14316933784362479</v>
      </c>
      <c r="N49" s="23">
        <v>0.1423784543125583</v>
      </c>
    </row>
    <row r="50" spans="1:14">
      <c r="A50" s="32" t="s">
        <v>5</v>
      </c>
      <c r="B50" s="23">
        <v>2.6576645348804335E-3</v>
      </c>
      <c r="C50" s="23">
        <v>2.4232698526382677E-3</v>
      </c>
      <c r="D50" s="23">
        <v>2.6986893000072046E-3</v>
      </c>
      <c r="E50" s="23">
        <v>2.6411286181509388E-3</v>
      </c>
      <c r="F50" s="23">
        <v>2.463049205824166E-3</v>
      </c>
      <c r="G50" s="23">
        <v>2.3166958932038526E-3</v>
      </c>
      <c r="H50" s="23">
        <v>2.168572661139353E-3</v>
      </c>
      <c r="I50" s="23">
        <v>2.0333785449152602E-3</v>
      </c>
      <c r="J50" s="23">
        <v>1.892212067133003E-3</v>
      </c>
      <c r="K50" s="23">
        <v>1.7835772035060976E-3</v>
      </c>
      <c r="L50" s="23">
        <v>1.6985713650432984E-3</v>
      </c>
      <c r="M50" s="23">
        <v>1.5412427842472257E-3</v>
      </c>
      <c r="N50" s="23">
        <v>1.479457094704538E-3</v>
      </c>
    </row>
    <row r="51" spans="1:14">
      <c r="A51" s="32" t="s">
        <v>6</v>
      </c>
      <c r="B51" s="23">
        <v>2.3606037631814736E-2</v>
      </c>
      <c r="C51" s="23">
        <v>2.4531606251858705E-2</v>
      </c>
      <c r="D51" s="23">
        <v>3.3242105006649786E-2</v>
      </c>
      <c r="E51" s="23">
        <v>3.0125791565650914E-2</v>
      </c>
      <c r="F51" s="23">
        <v>2.645667871809327E-2</v>
      </c>
      <c r="G51" s="23">
        <v>2.4586098804163452E-2</v>
      </c>
      <c r="H51" s="23">
        <v>2.3766667396812942E-2</v>
      </c>
      <c r="I51" s="23">
        <v>2.2698831367717682E-2</v>
      </c>
      <c r="J51" s="23">
        <v>2.127148164601626E-2</v>
      </c>
      <c r="K51" s="23">
        <v>1.9796691032273404E-2</v>
      </c>
      <c r="L51" s="23">
        <v>1.7958195915828607E-2</v>
      </c>
      <c r="M51" s="23">
        <v>1.6627396175826085E-2</v>
      </c>
      <c r="N51" s="23">
        <v>1.6333176266308203E-2</v>
      </c>
    </row>
    <row r="52" spans="1:14">
      <c r="A52" s="32" t="s">
        <v>9</v>
      </c>
      <c r="B52" s="23">
        <v>1.1031646701233685E-2</v>
      </c>
      <c r="C52" s="23">
        <v>1.1116486894157156E-2</v>
      </c>
      <c r="D52" s="23">
        <v>2.1407027670222879E-2</v>
      </c>
      <c r="E52" s="23">
        <v>1.9897491961527149E-2</v>
      </c>
      <c r="F52" s="23">
        <v>1.9882702394960018E-2</v>
      </c>
      <c r="G52" s="23">
        <v>2.0081212030401835E-2</v>
      </c>
      <c r="H52" s="23">
        <v>2.0348942823029945E-2</v>
      </c>
      <c r="I52" s="23">
        <v>2.0165658125515462E-2</v>
      </c>
      <c r="J52" s="23">
        <v>2.2805427454770912E-2</v>
      </c>
      <c r="K52" s="23">
        <v>2.2778358200998328E-2</v>
      </c>
      <c r="L52" s="23">
        <v>2.2162926374915962E-2</v>
      </c>
      <c r="M52" s="23">
        <v>2.1740866476652534E-2</v>
      </c>
      <c r="N52" s="23">
        <v>2.2144966909005033E-2</v>
      </c>
    </row>
    <row r="53" spans="1:14">
      <c r="A53" s="32" t="s">
        <v>19</v>
      </c>
      <c r="B53" s="23">
        <v>7.5485449528866679E-3</v>
      </c>
      <c r="C53" s="23">
        <v>7.4310508204079601E-3</v>
      </c>
      <c r="D53" s="23">
        <v>6.2886633069481014E-3</v>
      </c>
      <c r="E53" s="23">
        <v>6.4123701787755982E-3</v>
      </c>
      <c r="F53" s="23">
        <v>6.1862671274148821E-3</v>
      </c>
      <c r="G53" s="23">
        <v>6.0944857028367464E-3</v>
      </c>
      <c r="H53" s="23">
        <v>5.9203742475021463E-3</v>
      </c>
      <c r="I53" s="23">
        <v>5.6477729407184655E-3</v>
      </c>
      <c r="J53" s="23">
        <v>5.39674603234086E-3</v>
      </c>
      <c r="K53" s="23">
        <v>5.2965764118845116E-3</v>
      </c>
      <c r="L53" s="23">
        <v>5.513701410791997E-3</v>
      </c>
      <c r="M53" s="23">
        <v>5.3362267754046002E-3</v>
      </c>
      <c r="N53" s="23">
        <v>4.9992482221981483E-3</v>
      </c>
    </row>
    <row r="54" spans="1:14">
      <c r="A54" s="32" t="s">
        <v>20</v>
      </c>
      <c r="B54" s="23">
        <v>2.1608734008257822E-2</v>
      </c>
      <c r="C54" s="23">
        <v>2.2029224480108429E-2</v>
      </c>
      <c r="D54" s="23">
        <v>5.4538671413171869E-2</v>
      </c>
      <c r="E54" s="23">
        <v>5.5154777720441722E-2</v>
      </c>
      <c r="F54" s="23">
        <v>5.1868395848097437E-2</v>
      </c>
      <c r="G54" s="23">
        <v>4.9534863229264238E-2</v>
      </c>
      <c r="H54" s="23">
        <v>4.820337991630759E-2</v>
      </c>
      <c r="I54" s="23">
        <v>4.9331647576833809E-2</v>
      </c>
      <c r="J54" s="23">
        <v>5.332304474810573E-2</v>
      </c>
      <c r="K54" s="23">
        <v>5.4383652203439825E-2</v>
      </c>
      <c r="L54" s="23">
        <v>5.2823928511134426E-2</v>
      </c>
      <c r="M54" s="23">
        <v>5.0798553283767242E-2</v>
      </c>
      <c r="N54" s="23">
        <v>4.9839359085331804E-2</v>
      </c>
    </row>
    <row r="55" spans="1:14">
      <c r="A55" s="32" t="s">
        <v>21</v>
      </c>
      <c r="B55" s="23">
        <v>1.1482057468424343E-3</v>
      </c>
      <c r="C55" s="23">
        <v>1.249462037178437E-3</v>
      </c>
      <c r="D55" s="23">
        <v>9.6280165599389178E-3</v>
      </c>
      <c r="E55" s="23">
        <v>9.4540338510157515E-3</v>
      </c>
      <c r="F55" s="23">
        <v>8.8537425378958732E-3</v>
      </c>
      <c r="G55" s="23">
        <v>7.7798025395769245E-3</v>
      </c>
      <c r="H55" s="23">
        <v>7.6648888724480096E-3</v>
      </c>
      <c r="I55" s="23">
        <v>7.5337018761348854E-3</v>
      </c>
      <c r="J55" s="23">
        <v>7.4039643182584377E-3</v>
      </c>
      <c r="K55" s="23">
        <v>6.9551101169083801E-3</v>
      </c>
      <c r="L55" s="23">
        <v>6.623307661918907E-3</v>
      </c>
      <c r="M55" s="23">
        <v>6.3133234447009376E-3</v>
      </c>
      <c r="N55" s="23">
        <v>5.9996222195756801E-3</v>
      </c>
    </row>
    <row r="56" spans="1:14">
      <c r="A56" s="32" t="s">
        <v>22</v>
      </c>
      <c r="B56" s="23">
        <v>5.9033773744026343E-3</v>
      </c>
      <c r="C56" s="23">
        <v>5.8715876162879366E-3</v>
      </c>
      <c r="D56" s="23">
        <v>1.2082957667229631E-2</v>
      </c>
      <c r="E56" s="23">
        <v>1.2530256680509253E-2</v>
      </c>
      <c r="F56" s="23">
        <v>1.3499367697659449E-2</v>
      </c>
      <c r="G56" s="23">
        <v>1.3639875323510447E-2</v>
      </c>
      <c r="H56" s="23">
        <v>1.2692471594942342E-2</v>
      </c>
      <c r="I56" s="23">
        <v>1.115872611970924E-2</v>
      </c>
      <c r="J56" s="23">
        <v>1.0948591442037673E-2</v>
      </c>
      <c r="K56" s="23">
        <v>1.0226328232106114E-2</v>
      </c>
      <c r="L56" s="23">
        <v>9.363041148609046E-3</v>
      </c>
      <c r="M56" s="23">
        <v>8.7473955610608035E-3</v>
      </c>
      <c r="N56" s="23">
        <v>9.2394808321368503E-3</v>
      </c>
    </row>
    <row r="57" spans="1:14">
      <c r="A57" s="32" t="s">
        <v>36</v>
      </c>
      <c r="B57" s="23">
        <v>0.22708333333333333</v>
      </c>
      <c r="C57" s="23">
        <v>0.23446204259967232</v>
      </c>
      <c r="D57" s="23">
        <v>0.29202526426998943</v>
      </c>
      <c r="E57" s="23">
        <v>0.2179655622669453</v>
      </c>
      <c r="F57" s="23">
        <v>0.16273526465006302</v>
      </c>
      <c r="G57" s="23">
        <v>0.16075709365232543</v>
      </c>
      <c r="H57" s="23">
        <v>0.1514559090239524</v>
      </c>
      <c r="I57" s="23">
        <v>0.25860682311013156</v>
      </c>
      <c r="J57" s="23">
        <v>0.25917062085200215</v>
      </c>
      <c r="K57" s="23">
        <v>0.20630361801977501</v>
      </c>
      <c r="L57" s="23">
        <v>0.14370958809212159</v>
      </c>
      <c r="M57" s="23">
        <v>0.13858554734233858</v>
      </c>
      <c r="N57" s="23">
        <v>0.17801854933237857</v>
      </c>
    </row>
    <row r="58" spans="1:14">
      <c r="A58" s="32" t="s">
        <v>37</v>
      </c>
      <c r="B58" s="23">
        <v>1.3039292902774131E-2</v>
      </c>
      <c r="C58" s="23">
        <v>1.2929225086054907E-2</v>
      </c>
      <c r="D58" s="23">
        <v>1.4352103578616994E-2</v>
      </c>
      <c r="E58" s="23">
        <v>1.4321866033357604E-2</v>
      </c>
      <c r="F58" s="23">
        <v>1.442203747774386E-2</v>
      </c>
      <c r="G58" s="23">
        <v>1.4352029857477367E-2</v>
      </c>
      <c r="H58" s="23">
        <v>1.4677139017652548E-2</v>
      </c>
      <c r="I58" s="23">
        <v>1.4660120509904558E-2</v>
      </c>
      <c r="J58" s="23">
        <v>1.4703397852762196E-2</v>
      </c>
      <c r="K58" s="23">
        <v>1.4204954807995657E-2</v>
      </c>
      <c r="L58" s="23">
        <v>1.3780836298380597E-2</v>
      </c>
      <c r="M58" s="23">
        <v>1.3541170864563952E-2</v>
      </c>
      <c r="N58" s="23">
        <v>1.1830205309105847E-2</v>
      </c>
    </row>
    <row r="59" spans="1:14">
      <c r="A59" s="32" t="s">
        <v>23</v>
      </c>
      <c r="B59" s="23">
        <v>1.3835205721923201E-2</v>
      </c>
      <c r="C59" s="23">
        <v>1.434383835597545E-2</v>
      </c>
      <c r="D59" s="23">
        <v>4.6302548139149753E-2</v>
      </c>
      <c r="E59" s="23">
        <v>4.8479038355479544E-2</v>
      </c>
      <c r="F59" s="23">
        <v>4.7867109474161521E-2</v>
      </c>
      <c r="G59" s="23">
        <v>4.4958209280533172E-2</v>
      </c>
      <c r="H59" s="23">
        <v>4.287940140824472E-2</v>
      </c>
      <c r="I59" s="23">
        <v>4.1208559330340677E-2</v>
      </c>
      <c r="J59" s="23">
        <v>4.7448418372383658E-2</v>
      </c>
      <c r="K59" s="23">
        <v>4.594920533162633E-2</v>
      </c>
      <c r="L59" s="23">
        <v>4.7732646254671565E-2</v>
      </c>
      <c r="M59" s="23">
        <v>4.8579996323234724E-2</v>
      </c>
      <c r="N59" s="23">
        <v>6.0295940663463977E-2</v>
      </c>
    </row>
    <row r="60" spans="1:14">
      <c r="A60" s="32" t="s">
        <v>24</v>
      </c>
      <c r="B60" s="23">
        <v>8.7289250269042204E-2</v>
      </c>
      <c r="C60" s="23">
        <v>8.9955787325700032E-2</v>
      </c>
      <c r="D60" s="23">
        <v>0.14886768063825773</v>
      </c>
      <c r="E60" s="23">
        <v>0.16476494250871215</v>
      </c>
      <c r="F60" s="23">
        <v>0.17119228215209009</v>
      </c>
      <c r="G60" s="23">
        <v>0.18466789755108071</v>
      </c>
      <c r="H60" s="23">
        <v>0.1685449934306342</v>
      </c>
      <c r="I60" s="23">
        <v>0.16052049645923475</v>
      </c>
      <c r="J60" s="23">
        <v>0.16243152280101375</v>
      </c>
      <c r="K60" s="23">
        <v>0.16529381887767272</v>
      </c>
      <c r="L60" s="23">
        <v>0.15612749036052387</v>
      </c>
      <c r="M60" s="23">
        <v>0.1557242479617866</v>
      </c>
      <c r="N60" s="23">
        <v>0.14235573510173063</v>
      </c>
    </row>
    <row r="61" spans="1:14">
      <c r="A61" s="32" t="s">
        <v>25</v>
      </c>
      <c r="B61" s="23">
        <v>0.22154840583920402</v>
      </c>
      <c r="C61" s="23">
        <v>0.21459939831944397</v>
      </c>
      <c r="D61" s="23">
        <v>0.27790033321747992</v>
      </c>
      <c r="E61" s="23">
        <v>0.29359242107712025</v>
      </c>
      <c r="F61" s="23">
        <v>0.29703227299917678</v>
      </c>
      <c r="G61" s="23">
        <v>0.29350316356712647</v>
      </c>
      <c r="H61" s="23">
        <v>0.28620528274854962</v>
      </c>
      <c r="I61" s="23">
        <v>0.27376388310054001</v>
      </c>
      <c r="J61" s="23">
        <v>0.26287404262669389</v>
      </c>
      <c r="K61" s="23">
        <v>0.25995247436190749</v>
      </c>
      <c r="L61" s="23">
        <v>0.25750198860544743</v>
      </c>
      <c r="M61" s="23">
        <v>0.2510422291890464</v>
      </c>
      <c r="N61" s="23">
        <v>0.24396021621268393</v>
      </c>
    </row>
    <row r="62" spans="1:14">
      <c r="A62" s="32" t="s">
        <v>26</v>
      </c>
      <c r="B62" s="23">
        <v>0.39317375026672613</v>
      </c>
      <c r="C62" s="23">
        <v>0.40628850929910704</v>
      </c>
      <c r="D62" s="23">
        <v>0.4986584317146891</v>
      </c>
      <c r="E62" s="23">
        <v>0.5188130433827256</v>
      </c>
      <c r="F62" s="23">
        <v>0.53267253779827839</v>
      </c>
      <c r="G62" s="23">
        <v>0.53050369265251818</v>
      </c>
      <c r="H62" s="23">
        <v>0.51951111516748638</v>
      </c>
      <c r="I62" s="23">
        <v>0.50021924839017995</v>
      </c>
      <c r="J62" s="23">
        <v>0.48440175122461659</v>
      </c>
      <c r="K62" s="23">
        <v>0.47809989259117791</v>
      </c>
      <c r="L62" s="23">
        <v>0.47056692265966898</v>
      </c>
      <c r="M62" s="23">
        <v>0.48030439186866652</v>
      </c>
      <c r="N62" s="23">
        <v>0.47174208845543703</v>
      </c>
    </row>
    <row r="63" spans="1:14">
      <c r="A63" s="32" t="s">
        <v>30</v>
      </c>
      <c r="B63" s="30" t="e">
        <v>#DIV/0!</v>
      </c>
      <c r="C63" s="30" t="e">
        <v>#DIV/0!</v>
      </c>
      <c r="D63" s="23">
        <v>0.30282871939035311</v>
      </c>
      <c r="E63" s="23">
        <v>0.30202534617086407</v>
      </c>
      <c r="F63" s="23">
        <v>0.30311419628215924</v>
      </c>
      <c r="G63" s="23">
        <v>0.31733300650858398</v>
      </c>
      <c r="H63" s="23">
        <v>0.32181026384774486</v>
      </c>
      <c r="I63" s="23">
        <v>0.30305816570458266</v>
      </c>
      <c r="J63" s="23">
        <v>0.28228242341423726</v>
      </c>
      <c r="K63" s="23">
        <v>0.28323197386738497</v>
      </c>
      <c r="L63" s="23">
        <v>0.2782194637394701</v>
      </c>
      <c r="M63" s="23">
        <v>0.27383146173782663</v>
      </c>
      <c r="N63" s="23">
        <v>0.2577818313475696</v>
      </c>
    </row>
    <row r="64" spans="1:14">
      <c r="A64" s="32" t="s">
        <v>31</v>
      </c>
      <c r="B64" s="23">
        <v>7.8104744620171113E-2</v>
      </c>
      <c r="C64" s="23">
        <v>7.7468597872468292E-2</v>
      </c>
      <c r="D64" s="23">
        <v>4.7973542671972472E-2</v>
      </c>
      <c r="E64" s="23">
        <v>4.8898403597218705E-2</v>
      </c>
      <c r="F64" s="23">
        <v>4.8896755625973232E-2</v>
      </c>
      <c r="G64" s="23">
        <v>4.8429742711479942E-2</v>
      </c>
      <c r="H64" s="23">
        <v>4.8617572191441735E-2</v>
      </c>
      <c r="I64" s="23">
        <v>4.9773845867176383E-2</v>
      </c>
      <c r="J64" s="23">
        <v>4.8971628668691522E-2</v>
      </c>
      <c r="K64" s="23">
        <v>5.0294951785164188E-2</v>
      </c>
      <c r="L64" s="23">
        <v>5.1559152077449016E-2</v>
      </c>
      <c r="M64" s="23">
        <v>5.2980529220854257E-2</v>
      </c>
      <c r="N64" s="23">
        <v>5.2817782363543626E-2</v>
      </c>
    </row>
    <row r="65" spans="1:14">
      <c r="A65" s="32" t="s">
        <v>32</v>
      </c>
      <c r="B65" s="23">
        <v>3.6486944727026113E-2</v>
      </c>
      <c r="C65" s="23">
        <v>3.7543307086614172E-2</v>
      </c>
      <c r="D65" s="23">
        <v>8.6077881636743236E-2</v>
      </c>
      <c r="E65" s="23">
        <v>0.1037093072972216</v>
      </c>
      <c r="F65" s="23">
        <v>0.1215161357872504</v>
      </c>
      <c r="G65" s="23">
        <v>0.14331682714018706</v>
      </c>
      <c r="H65" s="23">
        <v>0.10115535684359689</v>
      </c>
      <c r="I65" s="23">
        <v>0.11081276877602736</v>
      </c>
      <c r="J65" s="23">
        <v>0.1362362389010276</v>
      </c>
      <c r="K65" s="23">
        <v>0.14620385558146637</v>
      </c>
      <c r="L65" s="23">
        <v>0.14938673678291189</v>
      </c>
      <c r="M65" s="23">
        <v>0.15604503228044994</v>
      </c>
      <c r="N65" s="23">
        <v>0.16423445764078048</v>
      </c>
    </row>
    <row r="66" spans="1:14">
      <c r="A66" s="32" t="s">
        <v>33</v>
      </c>
      <c r="B66" s="23">
        <v>9.0572390572390568E-2</v>
      </c>
      <c r="C66" s="23">
        <v>8.1434670499217987E-2</v>
      </c>
      <c r="D66" s="23">
        <v>7.2159701334192625E-2</v>
      </c>
      <c r="E66" s="23">
        <v>6.4029209937598461E-2</v>
      </c>
      <c r="F66" s="23">
        <v>6.1999988422775501E-2</v>
      </c>
      <c r="G66" s="23">
        <v>6.0830463502277762E-2</v>
      </c>
      <c r="H66" s="23">
        <v>6.288591289539347E-2</v>
      </c>
      <c r="I66" s="23">
        <v>6.2953318009003403E-2</v>
      </c>
      <c r="J66" s="23">
        <v>5.9326541939842131E-2</v>
      </c>
      <c r="K66" s="23">
        <v>5.7489211145564476E-2</v>
      </c>
      <c r="L66" s="23">
        <v>5.4351677407414055E-2</v>
      </c>
      <c r="M66" s="23">
        <v>5.2129134155902646E-2</v>
      </c>
      <c r="N66" s="23">
        <v>5.2666779983295511E-2</v>
      </c>
    </row>
    <row r="67" spans="1:14">
      <c r="A67" s="32" t="s">
        <v>34</v>
      </c>
      <c r="B67" s="23">
        <v>5.1842972729997001E-2</v>
      </c>
      <c r="C67" s="23">
        <v>5.1165382115331046E-2</v>
      </c>
      <c r="D67" s="23">
        <v>0.17165976968432833</v>
      </c>
      <c r="E67" s="23">
        <v>0.19946250380048758</v>
      </c>
      <c r="F67" s="23">
        <v>0.23131469224174667</v>
      </c>
      <c r="G67" s="23">
        <v>0.23123145636911724</v>
      </c>
      <c r="H67" s="23">
        <v>0.2051976239856767</v>
      </c>
      <c r="I67" s="23">
        <v>0.21101307231288002</v>
      </c>
      <c r="J67" s="23">
        <v>0.19832846022285444</v>
      </c>
      <c r="K67" s="23">
        <v>0.20963573425391938</v>
      </c>
      <c r="L67" s="23">
        <v>0.20971169908900866</v>
      </c>
      <c r="M67" s="23">
        <v>0.21063357758780207</v>
      </c>
      <c r="N67" s="23">
        <v>0.2027068480063563</v>
      </c>
    </row>
    <row r="68" spans="1:14">
      <c r="A68" s="32" t="s">
        <v>7</v>
      </c>
      <c r="B68" s="23">
        <v>1.0313367711225704E-2</v>
      </c>
      <c r="C68" s="23">
        <v>1.1066027296200664E-2</v>
      </c>
      <c r="D68" s="23">
        <v>1.5338435642284282E-2</v>
      </c>
      <c r="E68" s="23">
        <v>1.5218765366050518E-2</v>
      </c>
      <c r="F68" s="23">
        <v>1.4789610023196415E-2</v>
      </c>
      <c r="G68" s="23">
        <v>1.4142700425812371E-2</v>
      </c>
      <c r="H68" s="23">
        <v>1.3628174299139569E-2</v>
      </c>
      <c r="I68" s="23">
        <v>1.3332857460263305E-2</v>
      </c>
      <c r="J68" s="23">
        <v>1.2533358154471057E-2</v>
      </c>
      <c r="K68" s="23">
        <v>1.2289042210887799E-2</v>
      </c>
      <c r="L68" s="23">
        <v>1.1902623222628656E-2</v>
      </c>
      <c r="M68" s="23">
        <v>1.1738806925613351E-2</v>
      </c>
      <c r="N68" s="23">
        <v>1.1687905963655258E-2</v>
      </c>
    </row>
    <row r="69" spans="1:14">
      <c r="A69" s="32" t="s">
        <v>8</v>
      </c>
      <c r="B69" s="23">
        <v>7.2295378259746969E-3</v>
      </c>
      <c r="C69" s="23">
        <v>8.0370189965903553E-3</v>
      </c>
      <c r="D69" s="23">
        <v>1.9917511121154891E-2</v>
      </c>
      <c r="E69" s="23">
        <v>2.0307578361117573E-2</v>
      </c>
      <c r="F69" s="23">
        <v>2.070815541546954E-2</v>
      </c>
      <c r="G69" s="23">
        <v>2.1461407793720032E-2</v>
      </c>
      <c r="H69" s="23">
        <v>2.1254178424567199E-2</v>
      </c>
      <c r="I69" s="23">
        <v>2.1432577899380068E-2</v>
      </c>
      <c r="J69" s="23">
        <v>2.2427766686072711E-2</v>
      </c>
      <c r="K69" s="23">
        <v>2.2441227659330085E-2</v>
      </c>
      <c r="L69" s="23">
        <v>2.287559242072806E-2</v>
      </c>
      <c r="M69" s="23">
        <v>2.2807841689369321E-2</v>
      </c>
      <c r="N69" s="23">
        <v>2.2219642334174377E-2</v>
      </c>
    </row>
    <row r="70" spans="1:14">
      <c r="A70" s="32" t="s">
        <v>27</v>
      </c>
      <c r="B70" s="23">
        <v>7.1296540797465011E-3</v>
      </c>
      <c r="C70" s="23">
        <v>7.0122714750813922E-3</v>
      </c>
      <c r="D70" s="23">
        <v>3.1438461892538572E-2</v>
      </c>
      <c r="E70" s="23">
        <v>3.3391776473641457E-2</v>
      </c>
      <c r="F70" s="23">
        <v>3.1580477573647021E-2</v>
      </c>
      <c r="G70" s="23">
        <v>3.0524521474841627E-2</v>
      </c>
      <c r="H70" s="23">
        <v>3.4748659174680618E-2</v>
      </c>
      <c r="I70" s="23">
        <v>3.2628936437616149E-2</v>
      </c>
      <c r="J70" s="23">
        <v>3.2076648138720389E-2</v>
      </c>
      <c r="K70" s="23">
        <v>3.041480051335263E-2</v>
      </c>
      <c r="L70" s="23">
        <v>2.6593431436612538E-2</v>
      </c>
      <c r="M70" s="23">
        <v>2.4079645972443803E-2</v>
      </c>
      <c r="N70" s="23">
        <v>2.4110006431860585E-2</v>
      </c>
    </row>
    <row r="71" spans="1:14">
      <c r="A71" s="32" t="s">
        <v>28</v>
      </c>
      <c r="B71" s="23">
        <v>4.7906450396076952E-2</v>
      </c>
      <c r="C71" s="23">
        <v>4.0569395017793594E-2</v>
      </c>
      <c r="D71" s="23">
        <v>0.13568560126492249</v>
      </c>
      <c r="E71" s="23">
        <v>0.13066546213554259</v>
      </c>
      <c r="F71" s="23">
        <v>0.12598979791915701</v>
      </c>
      <c r="G71" s="23">
        <v>0.12179133779556817</v>
      </c>
      <c r="H71" s="23">
        <v>0.10066094276058447</v>
      </c>
      <c r="I71" s="23">
        <v>0.10095640558226723</v>
      </c>
      <c r="J71" s="23">
        <v>9.3851909205490761E-2</v>
      </c>
      <c r="K71" s="23">
        <v>9.6978851538694011E-2</v>
      </c>
      <c r="L71" s="23">
        <v>0.10074722694459054</v>
      </c>
      <c r="M71" s="23">
        <v>0.10137957895592667</v>
      </c>
      <c r="N71" s="23">
        <v>0.10224345550717691</v>
      </c>
    </row>
    <row r="72" spans="1:14">
      <c r="A72" s="32" t="s">
        <v>29</v>
      </c>
      <c r="B72" s="23">
        <v>0.17255456115559742</v>
      </c>
      <c r="C72" s="23">
        <v>0.16164302600472813</v>
      </c>
      <c r="D72" s="23">
        <v>0.27185375405849949</v>
      </c>
      <c r="E72" s="23">
        <v>0.2628058695180196</v>
      </c>
      <c r="F72" s="23">
        <v>0.24198383647568938</v>
      </c>
      <c r="G72" s="23">
        <v>0.22826252951559689</v>
      </c>
      <c r="H72" s="23">
        <v>0.21925731612193811</v>
      </c>
      <c r="I72" s="23">
        <v>0.21274381667025111</v>
      </c>
      <c r="J72" s="23">
        <v>0.20544796570280946</v>
      </c>
      <c r="K72" s="23">
        <v>0.194741680378197</v>
      </c>
      <c r="L72" s="23">
        <v>0.19093819653605473</v>
      </c>
      <c r="M72" s="23">
        <v>0.18524824904211779</v>
      </c>
      <c r="N72" s="23">
        <v>0.18637130642664981</v>
      </c>
    </row>
    <row r="73" spans="1:14">
      <c r="A73" s="32" t="s">
        <v>4</v>
      </c>
      <c r="B73" s="23">
        <v>0.46270536979686105</v>
      </c>
      <c r="C73" s="23">
        <v>0.5027696602259345</v>
      </c>
      <c r="D73" s="23">
        <v>0.53759482885506382</v>
      </c>
      <c r="E73" s="23">
        <v>0.46713607405871932</v>
      </c>
      <c r="F73" s="23">
        <v>0.43300817014884763</v>
      </c>
      <c r="G73" s="23">
        <v>0.43307308477021877</v>
      </c>
      <c r="H73" s="23">
        <v>0.40840723827486647</v>
      </c>
      <c r="I73" s="23">
        <v>0.40559791440827186</v>
      </c>
      <c r="J73" s="23">
        <v>0.41343556232612588</v>
      </c>
      <c r="K73" s="23">
        <v>0.41087278426289375</v>
      </c>
      <c r="L73" s="23">
        <v>0.42596720116401299</v>
      </c>
      <c r="M73" s="23">
        <v>0.28819141068841037</v>
      </c>
      <c r="N73" s="23">
        <v>0.32816693371360711</v>
      </c>
    </row>
    <row r="74" spans="1:14">
      <c r="D74">
        <v>0.10461433812846223</v>
      </c>
      <c r="E74">
        <v>0.10277453680485857</v>
      </c>
      <c r="F74">
        <v>9.9924120290353746E-2</v>
      </c>
      <c r="G74">
        <v>9.7023793338337438E-2</v>
      </c>
      <c r="H74">
        <v>9.2776928116687127E-2</v>
      </c>
      <c r="I74">
        <v>8.5485453347474122E-2</v>
      </c>
      <c r="J74">
        <v>8.2167422984438937E-2</v>
      </c>
      <c r="K74">
        <v>7.8696440764626813E-2</v>
      </c>
      <c r="L74">
        <v>7.6429281565501689E-2</v>
      </c>
      <c r="M74">
        <v>7.3665675154083912E-2</v>
      </c>
      <c r="N74">
        <v>7.3733324347882809E-2</v>
      </c>
    </row>
    <row r="75" spans="1:14">
      <c r="A75" s="3" t="s">
        <v>401</v>
      </c>
      <c r="B75" s="3" t="s">
        <v>52</v>
      </c>
      <c r="C75" s="3" t="s">
        <v>50</v>
      </c>
      <c r="D75" s="3" t="s">
        <v>49</v>
      </c>
      <c r="E75" s="3" t="s">
        <v>48</v>
      </c>
      <c r="F75" s="3" t="s">
        <v>47</v>
      </c>
      <c r="G75" s="3" t="s">
        <v>46</v>
      </c>
      <c r="H75" s="3" t="s">
        <v>45</v>
      </c>
      <c r="I75" s="3" t="s">
        <v>44</v>
      </c>
      <c r="J75" s="3" t="s">
        <v>41</v>
      </c>
      <c r="K75" s="3" t="s">
        <v>42</v>
      </c>
      <c r="L75" s="3" t="s">
        <v>2</v>
      </c>
      <c r="M75" s="3" t="s">
        <v>3</v>
      </c>
      <c r="N75" s="3" t="s">
        <v>40</v>
      </c>
    </row>
    <row r="76" spans="1:14">
      <c r="A76" s="32" t="s">
        <v>12</v>
      </c>
      <c r="B76" s="55">
        <v>0</v>
      </c>
      <c r="C76" s="55">
        <v>395</v>
      </c>
      <c r="D76" s="55">
        <v>4565.7000000000007</v>
      </c>
      <c r="E76" s="55">
        <v>22455.499999999996</v>
      </c>
      <c r="F76" s="55">
        <v>172272.80000000002</v>
      </c>
      <c r="G76" s="55">
        <v>94167.099999999991</v>
      </c>
      <c r="H76" s="55">
        <v>31132.500000000004</v>
      </c>
      <c r="I76" s="55">
        <v>21189.100000000002</v>
      </c>
      <c r="J76" s="55">
        <v>134505</v>
      </c>
      <c r="K76" s="55">
        <v>23245.7</v>
      </c>
      <c r="L76" s="55">
        <v>71210.100000000006</v>
      </c>
      <c r="M76" s="55">
        <v>137484.6</v>
      </c>
      <c r="N76" s="55">
        <v>51133.5</v>
      </c>
    </row>
    <row r="77" spans="1:14">
      <c r="A77" s="32" t="s">
        <v>11</v>
      </c>
      <c r="B77" s="55">
        <v>127259.40000000001</v>
      </c>
      <c r="C77" s="55">
        <v>153847.49999999997</v>
      </c>
      <c r="D77" s="55">
        <v>181116.60000000003</v>
      </c>
      <c r="E77" s="55">
        <v>753701.5</v>
      </c>
      <c r="F77" s="55">
        <v>645321.79999999993</v>
      </c>
      <c r="G77" s="55">
        <v>887451.90000000014</v>
      </c>
      <c r="H77" s="55">
        <v>550835.10000000009</v>
      </c>
      <c r="I77" s="55">
        <v>1246096.2000000002</v>
      </c>
      <c r="J77" s="55">
        <v>1014654.0000000001</v>
      </c>
      <c r="K77" s="55">
        <v>1514942.9000000001</v>
      </c>
      <c r="L77" s="55">
        <v>1227609.4000000001</v>
      </c>
      <c r="M77" s="55">
        <v>379547.2</v>
      </c>
      <c r="N77" s="55">
        <v>974762.7</v>
      </c>
    </row>
    <row r="78" spans="1:14">
      <c r="A78" s="32" t="s">
        <v>13</v>
      </c>
      <c r="B78" s="55">
        <v>28143.7</v>
      </c>
      <c r="C78" s="55">
        <v>200</v>
      </c>
      <c r="D78" s="55">
        <v>7902</v>
      </c>
      <c r="E78" s="55">
        <v>22929.5</v>
      </c>
      <c r="F78" s="55">
        <v>75020.199999999983</v>
      </c>
      <c r="G78" s="55">
        <v>91362.400000000023</v>
      </c>
      <c r="H78" s="55">
        <v>112109.5</v>
      </c>
      <c r="I78" s="55">
        <v>57133.399999999994</v>
      </c>
      <c r="J78" s="55">
        <v>79268.100000000006</v>
      </c>
      <c r="K78" s="55">
        <v>194425.19999999998</v>
      </c>
      <c r="L78" s="55">
        <v>180799.7</v>
      </c>
      <c r="M78" s="55">
        <v>157113.89999999997</v>
      </c>
      <c r="N78" s="55">
        <v>125589.4</v>
      </c>
    </row>
    <row r="79" spans="1:14">
      <c r="A79" s="32" t="s">
        <v>14</v>
      </c>
      <c r="B79" s="55">
        <v>460883.4</v>
      </c>
      <c r="C79" s="55">
        <v>251871.9</v>
      </c>
      <c r="D79" s="55">
        <v>86633.2</v>
      </c>
      <c r="E79" s="55">
        <v>212338.49999999997</v>
      </c>
      <c r="F79" s="55">
        <v>1152854.9000000004</v>
      </c>
      <c r="G79" s="55">
        <v>1304946.3999999999</v>
      </c>
      <c r="H79" s="55">
        <v>1369564.9</v>
      </c>
      <c r="I79" s="55">
        <v>653394.69999999995</v>
      </c>
      <c r="J79" s="55">
        <v>869105.3</v>
      </c>
      <c r="K79" s="55">
        <v>1061147.0999999999</v>
      </c>
      <c r="L79" s="55">
        <v>1032883</v>
      </c>
      <c r="M79" s="55">
        <v>1034038.6999999998</v>
      </c>
      <c r="N79" s="55">
        <v>1077984.2</v>
      </c>
    </row>
    <row r="80" spans="1:14">
      <c r="A80" s="32" t="s">
        <v>15</v>
      </c>
      <c r="B80" s="55">
        <v>36071</v>
      </c>
      <c r="C80" s="55">
        <v>40498.9</v>
      </c>
      <c r="D80" s="55">
        <v>37207.300000000003</v>
      </c>
      <c r="E80" s="55">
        <v>19472.499999999996</v>
      </c>
      <c r="F80" s="55">
        <v>156321.80000000002</v>
      </c>
      <c r="G80" s="55">
        <v>34293.300000000003</v>
      </c>
      <c r="H80" s="55">
        <v>51446.399999999994</v>
      </c>
      <c r="I80" s="55">
        <v>107731.70000000001</v>
      </c>
      <c r="J80" s="55">
        <v>61015.1</v>
      </c>
      <c r="K80" s="55">
        <v>76834.500000000015</v>
      </c>
      <c r="L80" s="55">
        <v>101872.3</v>
      </c>
      <c r="M80" s="55">
        <v>54570.400000000001</v>
      </c>
      <c r="N80" s="55">
        <v>26967.4</v>
      </c>
    </row>
    <row r="81" spans="1:14">
      <c r="A81" s="32" t="s">
        <v>16</v>
      </c>
      <c r="B81" s="55">
        <v>148837.39999999997</v>
      </c>
      <c r="C81" s="55">
        <v>56777.7</v>
      </c>
      <c r="D81" s="55">
        <v>186284.6</v>
      </c>
      <c r="E81" s="55">
        <v>557323.39999999979</v>
      </c>
      <c r="F81" s="55">
        <v>786448.5</v>
      </c>
      <c r="G81" s="55">
        <v>485918.2</v>
      </c>
      <c r="H81" s="55">
        <v>1056515.3999999999</v>
      </c>
      <c r="I81" s="55">
        <v>645821.79999999993</v>
      </c>
      <c r="J81" s="55">
        <v>2793514.0999999992</v>
      </c>
      <c r="K81" s="55">
        <v>1182940.5999999996</v>
      </c>
      <c r="L81" s="55">
        <v>1078554.0999999999</v>
      </c>
      <c r="M81" s="55">
        <v>736482.29999999993</v>
      </c>
      <c r="N81" s="55">
        <v>1543875.1</v>
      </c>
    </row>
    <row r="82" spans="1:14">
      <c r="A82" s="32" t="s">
        <v>17</v>
      </c>
      <c r="B82" s="55">
        <v>13016.1</v>
      </c>
      <c r="C82" s="55">
        <v>1050</v>
      </c>
      <c r="D82" s="55">
        <v>25077.9</v>
      </c>
      <c r="E82" s="55">
        <v>43055.6</v>
      </c>
      <c r="F82" s="55">
        <v>30431</v>
      </c>
      <c r="G82" s="55">
        <v>22323.599999999999</v>
      </c>
      <c r="H82" s="55">
        <v>19317.300000000003</v>
      </c>
      <c r="I82" s="55">
        <v>20578.400000000001</v>
      </c>
      <c r="J82" s="55">
        <v>55740.200000000004</v>
      </c>
      <c r="K82" s="55">
        <v>138653.09999999998</v>
      </c>
      <c r="L82" s="55">
        <v>136608.80000000002</v>
      </c>
      <c r="M82" s="55">
        <v>144844.80000000002</v>
      </c>
      <c r="N82" s="55">
        <v>192289.80000000002</v>
      </c>
    </row>
    <row r="83" spans="1:14">
      <c r="A83" s="32" t="s">
        <v>18</v>
      </c>
      <c r="B83" s="55">
        <v>66991.899999999994</v>
      </c>
      <c r="C83" s="55">
        <v>32690.1</v>
      </c>
      <c r="D83" s="55">
        <v>30706.800000000003</v>
      </c>
      <c r="E83" s="55">
        <v>79497.5</v>
      </c>
      <c r="F83" s="55">
        <v>114320.29999999997</v>
      </c>
      <c r="G83" s="55">
        <v>46763.199999999997</v>
      </c>
      <c r="H83" s="55">
        <v>156489</v>
      </c>
      <c r="I83" s="55">
        <v>257726.2</v>
      </c>
      <c r="J83" s="55">
        <v>85706.7</v>
      </c>
      <c r="K83" s="55">
        <v>120601.7</v>
      </c>
      <c r="L83" s="55">
        <v>132290.29999999999</v>
      </c>
      <c r="M83" s="55">
        <v>155187.70000000001</v>
      </c>
      <c r="N83" s="55">
        <v>498410.99999999994</v>
      </c>
    </row>
    <row r="84" spans="1:14">
      <c r="A84" s="32" t="s">
        <v>35</v>
      </c>
      <c r="B84" s="55">
        <v>1700</v>
      </c>
      <c r="C84" s="55">
        <v>22448.5</v>
      </c>
      <c r="D84" s="55">
        <v>21964.300000000003</v>
      </c>
      <c r="E84" s="55">
        <v>146049.80000000002</v>
      </c>
      <c r="F84" s="55">
        <v>59183.400000000009</v>
      </c>
      <c r="G84" s="55">
        <v>112392.59999999999</v>
      </c>
      <c r="H84" s="55">
        <v>105043.80000000002</v>
      </c>
      <c r="I84" s="55">
        <v>82663.099999999991</v>
      </c>
      <c r="J84" s="55">
        <v>52737.1</v>
      </c>
      <c r="K84" s="55">
        <v>153105.70000000001</v>
      </c>
      <c r="L84" s="55">
        <v>46277.600000000006</v>
      </c>
      <c r="M84" s="55">
        <v>88728.900000000009</v>
      </c>
      <c r="N84" s="55">
        <v>48430.499999999993</v>
      </c>
    </row>
    <row r="85" spans="1:14">
      <c r="A85" s="32" t="s">
        <v>10</v>
      </c>
      <c r="B85" s="55">
        <v>174341.9</v>
      </c>
      <c r="C85" s="55">
        <v>231586.70000000004</v>
      </c>
      <c r="D85" s="55">
        <v>165676.5</v>
      </c>
      <c r="E85" s="55">
        <v>219737</v>
      </c>
      <c r="F85" s="55">
        <v>537110.69999999995</v>
      </c>
      <c r="G85" s="55">
        <v>315730.10000000003</v>
      </c>
      <c r="H85" s="55">
        <v>392114.7</v>
      </c>
      <c r="I85" s="55">
        <v>640421.30000000005</v>
      </c>
      <c r="J85" s="55">
        <v>519077.70000000007</v>
      </c>
      <c r="K85" s="55">
        <v>1031538.7999999997</v>
      </c>
      <c r="L85" s="55">
        <v>831247.9</v>
      </c>
      <c r="M85" s="55">
        <v>1363365</v>
      </c>
      <c r="N85" s="55">
        <v>1649365.2000000002</v>
      </c>
    </row>
    <row r="86" spans="1:14">
      <c r="A86" s="32" t="s">
        <v>5</v>
      </c>
      <c r="B86" s="55">
        <v>9929761.0999999996</v>
      </c>
      <c r="C86" s="55">
        <v>5340428.3</v>
      </c>
      <c r="D86" s="55">
        <v>6429269.3000000007</v>
      </c>
      <c r="E86" s="55">
        <v>4824078.8000000007</v>
      </c>
      <c r="F86" s="55">
        <v>4107720.8000000003</v>
      </c>
      <c r="G86" s="55">
        <v>2591127.6</v>
      </c>
      <c r="H86" s="55">
        <v>4509362.8</v>
      </c>
      <c r="I86" s="55">
        <v>3619392.5</v>
      </c>
      <c r="J86" s="55">
        <v>3398222.1</v>
      </c>
      <c r="K86" s="55">
        <v>4595001.4000000004</v>
      </c>
      <c r="L86" s="55">
        <v>4857730.9000000004</v>
      </c>
      <c r="M86" s="55">
        <v>4122998.1</v>
      </c>
      <c r="N86" s="55">
        <v>3613262.4999999995</v>
      </c>
    </row>
    <row r="87" spans="1:14">
      <c r="A87" s="32" t="s">
        <v>6</v>
      </c>
      <c r="B87" s="55">
        <v>4663073.1999999993</v>
      </c>
      <c r="C87" s="55">
        <v>1853903.5</v>
      </c>
      <c r="D87" s="55">
        <v>1692005.8</v>
      </c>
      <c r="E87" s="55">
        <v>3839359.600000001</v>
      </c>
      <c r="F87" s="55">
        <v>4210703.8</v>
      </c>
      <c r="G87" s="55">
        <v>7124880.7000000002</v>
      </c>
      <c r="H87" s="55">
        <v>6561946.4000000004</v>
      </c>
      <c r="I87" s="55">
        <v>5738714.3000000007</v>
      </c>
      <c r="J87" s="55">
        <v>5470856.7000000002</v>
      </c>
      <c r="K87" s="55">
        <v>5142949.3000000017</v>
      </c>
      <c r="L87" s="55">
        <v>5573520.1000000006</v>
      </c>
      <c r="M87" s="55">
        <v>5881045.3999999994</v>
      </c>
      <c r="N87" s="55">
        <v>4793707.2</v>
      </c>
    </row>
    <row r="88" spans="1:14">
      <c r="A88" s="32" t="s">
        <v>9</v>
      </c>
      <c r="B88" s="55">
        <v>135270.50000000003</v>
      </c>
      <c r="C88" s="55">
        <v>85094.200000000012</v>
      </c>
      <c r="D88" s="55">
        <v>59130.2</v>
      </c>
      <c r="E88" s="55">
        <v>174964.9</v>
      </c>
      <c r="F88" s="55">
        <v>241512.59999999995</v>
      </c>
      <c r="G88" s="55">
        <v>464299.60000000009</v>
      </c>
      <c r="H88" s="55">
        <v>463360.60000000003</v>
      </c>
      <c r="I88" s="55">
        <v>850397.6</v>
      </c>
      <c r="J88" s="55">
        <v>1030795.9000000001</v>
      </c>
      <c r="K88" s="55">
        <v>2372522.5</v>
      </c>
      <c r="L88" s="55">
        <v>2372703.3000000003</v>
      </c>
      <c r="M88" s="55">
        <v>2723240.1999999993</v>
      </c>
      <c r="N88" s="55">
        <v>1363635</v>
      </c>
    </row>
    <row r="89" spans="1:14">
      <c r="A89" s="32" t="s">
        <v>19</v>
      </c>
      <c r="B89" s="55">
        <v>16644.2</v>
      </c>
      <c r="C89" s="55">
        <v>8086.4</v>
      </c>
      <c r="D89" s="55">
        <v>4946</v>
      </c>
      <c r="E89" s="55">
        <v>2407</v>
      </c>
      <c r="F89" s="55">
        <v>84939.200000000012</v>
      </c>
      <c r="G89" s="55">
        <v>29578.5</v>
      </c>
      <c r="H89" s="55">
        <v>64891.200000000012</v>
      </c>
      <c r="I89" s="55">
        <v>89105.8</v>
      </c>
      <c r="J89" s="55">
        <v>19645.400000000001</v>
      </c>
      <c r="K89" s="55">
        <v>36481.5</v>
      </c>
      <c r="L89" s="55">
        <v>81341.999999999985</v>
      </c>
      <c r="M89" s="55">
        <v>14629.800000000001</v>
      </c>
      <c r="N89" s="55">
        <v>9722.6999999999989</v>
      </c>
    </row>
    <row r="90" spans="1:14">
      <c r="A90" s="32" t="s">
        <v>20</v>
      </c>
      <c r="B90" s="55">
        <v>466636.20000000007</v>
      </c>
      <c r="C90" s="55">
        <v>2452778.5</v>
      </c>
      <c r="D90" s="55">
        <v>1769233.6999999995</v>
      </c>
      <c r="E90" s="55">
        <v>1279765.1000000003</v>
      </c>
      <c r="F90" s="55">
        <v>2298776.2000000002</v>
      </c>
      <c r="G90" s="55">
        <v>3396254.1</v>
      </c>
      <c r="H90" s="55">
        <v>1802505.8999999997</v>
      </c>
      <c r="I90" s="55">
        <v>2593377.3000000003</v>
      </c>
      <c r="J90" s="55">
        <v>1941034.4999999998</v>
      </c>
      <c r="K90" s="55">
        <v>1566657</v>
      </c>
      <c r="L90" s="55">
        <v>1333380.3</v>
      </c>
      <c r="M90" s="55">
        <v>866281.6</v>
      </c>
      <c r="N90" s="55">
        <v>1575459.7999999998</v>
      </c>
    </row>
    <row r="91" spans="1:14">
      <c r="A91" s="32" t="s">
        <v>21</v>
      </c>
      <c r="B91" s="55">
        <v>479759.89999999985</v>
      </c>
      <c r="C91" s="55">
        <v>1320047</v>
      </c>
      <c r="D91" s="55">
        <v>1544188.5</v>
      </c>
      <c r="E91" s="55">
        <v>2171692</v>
      </c>
      <c r="F91" s="55">
        <v>2716263.6999999997</v>
      </c>
      <c r="G91" s="55">
        <v>3720210.3000000003</v>
      </c>
      <c r="H91" s="55">
        <v>2034627.1</v>
      </c>
      <c r="I91" s="55">
        <v>2541968.5000000005</v>
      </c>
      <c r="J91" s="55">
        <v>2912062.1000000006</v>
      </c>
      <c r="K91" s="55">
        <v>3047469.5</v>
      </c>
      <c r="L91" s="55">
        <v>2827275.4</v>
      </c>
      <c r="M91" s="55">
        <v>1868178.4999999998</v>
      </c>
      <c r="N91" s="55">
        <v>2143559.1999999997</v>
      </c>
    </row>
    <row r="92" spans="1:14">
      <c r="A92" s="32" t="s">
        <v>22</v>
      </c>
      <c r="B92" s="55">
        <v>598743</v>
      </c>
      <c r="C92" s="55">
        <v>227152</v>
      </c>
      <c r="D92" s="55">
        <v>278295.80000000005</v>
      </c>
      <c r="E92" s="55">
        <v>482085</v>
      </c>
      <c r="F92" s="55">
        <v>482037.8</v>
      </c>
      <c r="G92" s="55">
        <v>390856.1</v>
      </c>
      <c r="H92" s="55">
        <v>427163.29999999993</v>
      </c>
      <c r="I92" s="55">
        <v>495846.7</v>
      </c>
      <c r="J92" s="55">
        <v>450633.1</v>
      </c>
      <c r="K92" s="55">
        <v>886854.7</v>
      </c>
      <c r="L92" s="55">
        <v>1002459.3999999999</v>
      </c>
      <c r="M92" s="55">
        <v>426023.89999999997</v>
      </c>
      <c r="N92" s="55">
        <v>293252.2</v>
      </c>
    </row>
    <row r="93" spans="1:14">
      <c r="A93" s="32" t="s">
        <v>36</v>
      </c>
      <c r="B93" s="55">
        <v>12816.2</v>
      </c>
      <c r="C93" s="55">
        <v>2700</v>
      </c>
      <c r="D93" s="55">
        <v>220533.69999999998</v>
      </c>
      <c r="E93" s="55">
        <v>465075.9</v>
      </c>
      <c r="F93" s="55">
        <v>635790</v>
      </c>
      <c r="G93" s="55">
        <v>488164.09999999992</v>
      </c>
      <c r="H93" s="55">
        <v>551131.19999999995</v>
      </c>
      <c r="I93" s="55">
        <v>699376.70000000007</v>
      </c>
      <c r="J93" s="55">
        <v>439016.1</v>
      </c>
      <c r="K93" s="55">
        <v>132054.1</v>
      </c>
      <c r="L93" s="55">
        <v>251548.20000000004</v>
      </c>
      <c r="M93" s="55">
        <v>270724.5</v>
      </c>
      <c r="N93" s="55">
        <v>302075.8</v>
      </c>
    </row>
    <row r="94" spans="1:14">
      <c r="A94" s="32" t="s">
        <v>37</v>
      </c>
      <c r="B94" s="55">
        <v>1850</v>
      </c>
      <c r="C94" s="55">
        <v>3960.4</v>
      </c>
      <c r="D94" s="55">
        <v>3831.6</v>
      </c>
      <c r="E94" s="55">
        <v>5491.5999999999995</v>
      </c>
      <c r="F94" s="55">
        <v>8723.6999999999989</v>
      </c>
      <c r="G94" s="55">
        <v>9851.5</v>
      </c>
      <c r="H94" s="55">
        <v>15077.5</v>
      </c>
      <c r="I94" s="55">
        <v>69852.899999999994</v>
      </c>
      <c r="J94" s="55">
        <v>58244.200000000004</v>
      </c>
      <c r="K94" s="55">
        <v>138993.79999999999</v>
      </c>
      <c r="L94" s="55">
        <v>100369.2</v>
      </c>
      <c r="M94" s="55">
        <v>126830.60000000002</v>
      </c>
      <c r="N94" s="55">
        <v>81256</v>
      </c>
    </row>
    <row r="95" spans="1:14">
      <c r="A95" s="32" t="s">
        <v>23</v>
      </c>
      <c r="B95" s="55">
        <v>39776.800000000003</v>
      </c>
      <c r="C95" s="55">
        <v>35680.400000000001</v>
      </c>
      <c r="D95" s="55">
        <v>170448.5</v>
      </c>
      <c r="E95" s="55">
        <v>500697.8</v>
      </c>
      <c r="F95" s="55">
        <v>397534.8</v>
      </c>
      <c r="G95" s="55">
        <v>649954.89999999991</v>
      </c>
      <c r="H95" s="55">
        <v>966108.2</v>
      </c>
      <c r="I95" s="55">
        <v>1335717</v>
      </c>
      <c r="J95" s="55">
        <v>630712.70000000019</v>
      </c>
      <c r="K95" s="55">
        <v>568445.5</v>
      </c>
      <c r="L95" s="55">
        <v>491938.60000000003</v>
      </c>
      <c r="M95" s="55">
        <v>532319.79999999993</v>
      </c>
      <c r="N95" s="55">
        <v>759264.2</v>
      </c>
    </row>
    <row r="96" spans="1:14">
      <c r="A96" s="32" t="s">
        <v>24</v>
      </c>
      <c r="B96" s="55">
        <v>62732.1</v>
      </c>
      <c r="C96" s="55">
        <v>23037.800000000003</v>
      </c>
      <c r="D96" s="55">
        <v>546601.69999999984</v>
      </c>
      <c r="E96" s="55">
        <v>543657.20000000007</v>
      </c>
      <c r="F96" s="55">
        <v>524738</v>
      </c>
      <c r="G96" s="55">
        <v>481564.49999999994</v>
      </c>
      <c r="H96" s="55">
        <v>951044.59999999986</v>
      </c>
      <c r="I96" s="55">
        <v>933570.29999999993</v>
      </c>
      <c r="J96" s="55">
        <v>408165.30000000005</v>
      </c>
      <c r="K96" s="55">
        <v>641028.1</v>
      </c>
      <c r="L96" s="55">
        <v>678524.9</v>
      </c>
      <c r="M96" s="55">
        <v>283545.49999999994</v>
      </c>
      <c r="N96" s="55">
        <v>177639</v>
      </c>
    </row>
    <row r="97" spans="1:14">
      <c r="A97" s="32" t="s">
        <v>25</v>
      </c>
      <c r="B97" s="55">
        <v>175.2</v>
      </c>
      <c r="C97" s="55">
        <v>172095.59999999998</v>
      </c>
      <c r="D97" s="55">
        <v>202170</v>
      </c>
      <c r="E97" s="55">
        <v>272052.60000000003</v>
      </c>
      <c r="F97" s="55">
        <v>272291.3</v>
      </c>
      <c r="G97" s="55">
        <v>260619.30000000002</v>
      </c>
      <c r="H97" s="55">
        <v>502491.60000000009</v>
      </c>
      <c r="I97" s="55">
        <v>961205.5</v>
      </c>
      <c r="J97" s="55">
        <v>249448.2</v>
      </c>
      <c r="K97" s="55">
        <v>243813.5</v>
      </c>
      <c r="L97" s="55">
        <v>129147.20000000001</v>
      </c>
      <c r="M97" s="55">
        <v>372948.39999999997</v>
      </c>
      <c r="N97" s="55">
        <v>240792.80000000005</v>
      </c>
    </row>
    <row r="98" spans="1:14">
      <c r="A98" s="32" t="s">
        <v>26</v>
      </c>
      <c r="B98" s="55">
        <v>12253.6</v>
      </c>
      <c r="C98" s="55">
        <v>102297.50000000001</v>
      </c>
      <c r="D98" s="55">
        <v>1020888.7000000001</v>
      </c>
      <c r="E98" s="55">
        <v>528125.30000000005</v>
      </c>
      <c r="F98" s="55">
        <v>1922182.4000000001</v>
      </c>
      <c r="G98" s="55">
        <v>1320051.3999999999</v>
      </c>
      <c r="H98" s="55">
        <v>2145665.1</v>
      </c>
      <c r="I98" s="55">
        <v>2381442.3000000003</v>
      </c>
      <c r="J98" s="55">
        <v>1139607.8000000003</v>
      </c>
      <c r="K98" s="55">
        <v>1285215.1999999997</v>
      </c>
      <c r="L98" s="55">
        <v>587501.6</v>
      </c>
      <c r="M98" s="55">
        <v>861000.70000000019</v>
      </c>
      <c r="N98" s="55">
        <v>378027.2</v>
      </c>
    </row>
    <row r="99" spans="1:14">
      <c r="A99" s="32" t="s">
        <v>30</v>
      </c>
      <c r="B99" s="56">
        <v>250</v>
      </c>
      <c r="C99" s="56">
        <v>0</v>
      </c>
      <c r="D99" s="55">
        <v>71338.099999999991</v>
      </c>
      <c r="E99" s="55">
        <v>74312.299999999988</v>
      </c>
      <c r="F99" s="55">
        <v>91902.6</v>
      </c>
      <c r="G99" s="55">
        <v>61211.6</v>
      </c>
      <c r="H99" s="55">
        <v>108323</v>
      </c>
      <c r="I99" s="55">
        <v>230919.59999999998</v>
      </c>
      <c r="J99" s="55">
        <v>160813.19999999998</v>
      </c>
      <c r="K99" s="55">
        <v>149013.70000000001</v>
      </c>
      <c r="L99" s="55">
        <v>67327.5</v>
      </c>
      <c r="M99" s="55">
        <v>81669.8</v>
      </c>
      <c r="N99" s="55">
        <v>68428.599999999991</v>
      </c>
    </row>
    <row r="100" spans="1:14">
      <c r="A100" s="32" t="s">
        <v>31</v>
      </c>
      <c r="B100" s="55">
        <v>35488</v>
      </c>
      <c r="C100" s="55">
        <v>57677.2</v>
      </c>
      <c r="D100" s="55">
        <v>226789.10000000003</v>
      </c>
      <c r="E100" s="55">
        <v>220178.1</v>
      </c>
      <c r="F100" s="55">
        <v>46651.900000000009</v>
      </c>
      <c r="G100" s="55">
        <v>65706.299999999988</v>
      </c>
      <c r="H100" s="55">
        <v>98450.900000000023</v>
      </c>
      <c r="I100" s="55">
        <v>87955</v>
      </c>
      <c r="J100" s="55">
        <v>382805.30000000005</v>
      </c>
      <c r="K100" s="55">
        <v>482925.3</v>
      </c>
      <c r="L100" s="55">
        <v>295847.8</v>
      </c>
      <c r="M100" s="55">
        <v>220473.60000000001</v>
      </c>
      <c r="N100" s="55">
        <v>155689.5</v>
      </c>
    </row>
    <row r="101" spans="1:14">
      <c r="A101" s="32" t="s">
        <v>32</v>
      </c>
      <c r="B101" s="55">
        <v>1517</v>
      </c>
      <c r="C101" s="55">
        <v>3301.4</v>
      </c>
      <c r="D101" s="55">
        <v>138450.80000000002</v>
      </c>
      <c r="E101" s="55">
        <v>370357.6</v>
      </c>
      <c r="F101" s="55">
        <v>806531</v>
      </c>
      <c r="G101" s="55">
        <v>855027.89999999991</v>
      </c>
      <c r="H101" s="55">
        <v>1494162.7000000002</v>
      </c>
      <c r="I101" s="55">
        <v>1085164.0999999999</v>
      </c>
      <c r="J101" s="55">
        <v>1600338.1</v>
      </c>
      <c r="K101" s="55">
        <v>1545556</v>
      </c>
      <c r="L101" s="55">
        <v>672420.79999999993</v>
      </c>
      <c r="M101" s="55">
        <v>1805038.9</v>
      </c>
      <c r="N101" s="55">
        <v>1778986.4</v>
      </c>
    </row>
    <row r="102" spans="1:14">
      <c r="A102" s="32" t="s">
        <v>33</v>
      </c>
      <c r="B102" s="55">
        <v>27864.1</v>
      </c>
      <c r="C102" s="55">
        <v>76982.8</v>
      </c>
      <c r="D102" s="55">
        <v>441750.69999999995</v>
      </c>
      <c r="E102" s="55">
        <v>89563.700000000012</v>
      </c>
      <c r="F102" s="55">
        <v>582579.19999999995</v>
      </c>
      <c r="G102" s="55">
        <v>462775.8</v>
      </c>
      <c r="H102" s="55">
        <v>280927.7</v>
      </c>
      <c r="I102" s="55">
        <v>233346.5</v>
      </c>
      <c r="J102" s="55">
        <v>372466.60000000003</v>
      </c>
      <c r="K102" s="55">
        <v>712788</v>
      </c>
      <c r="L102" s="55">
        <v>617188.1</v>
      </c>
      <c r="M102" s="55">
        <v>302613.79999999993</v>
      </c>
      <c r="N102" s="55">
        <v>236054.80000000008</v>
      </c>
    </row>
    <row r="103" spans="1:14">
      <c r="A103" s="32" t="s">
        <v>34</v>
      </c>
      <c r="B103" s="55">
        <v>500</v>
      </c>
      <c r="C103" s="55">
        <v>3613.2999999999997</v>
      </c>
      <c r="D103" s="55">
        <v>13972.2</v>
      </c>
      <c r="E103" s="55">
        <v>16995.300000000003</v>
      </c>
      <c r="F103" s="55">
        <v>35723.199999999997</v>
      </c>
      <c r="G103" s="55">
        <v>86418.1</v>
      </c>
      <c r="H103" s="55">
        <v>161796.99999999997</v>
      </c>
      <c r="I103" s="55">
        <v>145009.5</v>
      </c>
      <c r="J103" s="55">
        <v>376107.3</v>
      </c>
      <c r="K103" s="55">
        <v>692983.10000000009</v>
      </c>
      <c r="L103" s="55">
        <v>672926.29999999993</v>
      </c>
      <c r="M103" s="55">
        <v>987661.79999999993</v>
      </c>
      <c r="N103" s="55">
        <v>1268574.3999999999</v>
      </c>
    </row>
    <row r="104" spans="1:14">
      <c r="A104" s="32" t="s">
        <v>7</v>
      </c>
      <c r="B104" s="55">
        <v>0</v>
      </c>
      <c r="C104" s="55">
        <v>0</v>
      </c>
      <c r="D104" s="55">
        <v>785.9</v>
      </c>
      <c r="E104" s="55">
        <v>12543.8</v>
      </c>
      <c r="F104" s="55">
        <v>35314.6</v>
      </c>
      <c r="G104" s="55">
        <v>25701.4</v>
      </c>
      <c r="H104" s="55">
        <v>4094.4</v>
      </c>
      <c r="I104" s="55">
        <v>6921.3</v>
      </c>
      <c r="J104" s="55">
        <v>12681.7</v>
      </c>
      <c r="K104" s="55">
        <v>41329.900000000009</v>
      </c>
      <c r="L104" s="55">
        <v>40820</v>
      </c>
      <c r="M104" s="55">
        <v>171306.59999999998</v>
      </c>
      <c r="N104" s="55">
        <v>67586.8</v>
      </c>
    </row>
    <row r="105" spans="1:14">
      <c r="A105" s="32" t="s">
        <v>8</v>
      </c>
      <c r="B105" s="55">
        <v>0</v>
      </c>
      <c r="C105" s="55">
        <v>0</v>
      </c>
      <c r="D105" s="55">
        <v>37348.6</v>
      </c>
      <c r="E105" s="55">
        <v>5616.6</v>
      </c>
      <c r="F105" s="55">
        <v>228.5</v>
      </c>
      <c r="G105" s="55">
        <v>2518.6</v>
      </c>
      <c r="H105" s="55">
        <v>16232.199999999999</v>
      </c>
      <c r="I105" s="55">
        <v>2026.6</v>
      </c>
      <c r="J105" s="55">
        <v>20632.5</v>
      </c>
      <c r="K105" s="55">
        <v>11389.300000000003</v>
      </c>
      <c r="L105" s="55">
        <v>24697.600000000002</v>
      </c>
      <c r="M105" s="55">
        <v>10134.499999999998</v>
      </c>
      <c r="N105" s="55">
        <v>6526.4000000000005</v>
      </c>
    </row>
    <row r="106" spans="1:14">
      <c r="A106" s="32" t="s">
        <v>27</v>
      </c>
      <c r="B106" s="55">
        <v>0</v>
      </c>
      <c r="C106" s="55">
        <v>0</v>
      </c>
      <c r="D106" s="55">
        <v>2888.9</v>
      </c>
      <c r="E106" s="55">
        <v>11695.599999999999</v>
      </c>
      <c r="F106" s="55">
        <v>8518.1</v>
      </c>
      <c r="G106" s="55">
        <v>52762.399999999994</v>
      </c>
      <c r="H106" s="55">
        <v>13103.6</v>
      </c>
      <c r="I106" s="55">
        <v>82390.900000000009</v>
      </c>
      <c r="J106" s="55">
        <v>102636.5</v>
      </c>
      <c r="K106" s="55">
        <v>211953.4</v>
      </c>
      <c r="L106" s="55">
        <v>7962.2</v>
      </c>
      <c r="M106" s="55">
        <v>33043.800000000003</v>
      </c>
      <c r="N106" s="55">
        <v>176699.19999999998</v>
      </c>
    </row>
    <row r="107" spans="1:14">
      <c r="A107" s="32" t="s">
        <v>28</v>
      </c>
      <c r="B107" s="55">
        <v>0</v>
      </c>
      <c r="C107" s="55">
        <v>5893</v>
      </c>
      <c r="D107" s="55">
        <v>246004.2</v>
      </c>
      <c r="E107" s="55">
        <v>129843.8</v>
      </c>
      <c r="F107" s="55">
        <v>90253.7</v>
      </c>
      <c r="G107" s="55">
        <v>268466.50000000006</v>
      </c>
      <c r="H107" s="55">
        <v>98711.5</v>
      </c>
      <c r="I107" s="55">
        <v>203827.9</v>
      </c>
      <c r="J107" s="55">
        <v>438902.19999999995</v>
      </c>
      <c r="K107" s="55">
        <v>228111.00000000003</v>
      </c>
      <c r="L107" s="55">
        <v>362793.39999999997</v>
      </c>
      <c r="M107" s="55">
        <v>1008522.7999999999</v>
      </c>
      <c r="N107" s="55">
        <v>2409007.4</v>
      </c>
    </row>
    <row r="108" spans="1:14">
      <c r="A108" s="32" t="s">
        <v>29</v>
      </c>
      <c r="B108" s="55">
        <v>940</v>
      </c>
      <c r="C108" s="55">
        <v>1000</v>
      </c>
      <c r="D108" s="55">
        <v>17156.399999999998</v>
      </c>
      <c r="E108" s="55">
        <v>33087</v>
      </c>
      <c r="F108" s="55">
        <v>32035.100000000002</v>
      </c>
      <c r="G108" s="55">
        <v>54156.4</v>
      </c>
      <c r="H108" s="55">
        <v>153347.9</v>
      </c>
      <c r="I108" s="55">
        <v>258607.49999999997</v>
      </c>
      <c r="J108" s="55">
        <v>514490.29999999993</v>
      </c>
      <c r="K108" s="55">
        <v>84672.5</v>
      </c>
      <c r="L108" s="55">
        <v>286861</v>
      </c>
      <c r="M108" s="55">
        <v>46203.7</v>
      </c>
      <c r="N108" s="55">
        <v>10585</v>
      </c>
    </row>
    <row r="109" spans="1:14">
      <c r="A109" s="32" t="s">
        <v>4</v>
      </c>
      <c r="B109" s="55">
        <v>17764.5</v>
      </c>
      <c r="C109" s="55">
        <v>7421.6</v>
      </c>
      <c r="D109" s="55">
        <v>329609</v>
      </c>
      <c r="E109" s="55">
        <v>1312049.5999999999</v>
      </c>
      <c r="F109" s="55">
        <v>1202432.5999999999</v>
      </c>
      <c r="G109" s="55">
        <v>2359999.7000000002</v>
      </c>
      <c r="H109" s="55">
        <v>1260603.5</v>
      </c>
      <c r="I109" s="55">
        <v>897048.6</v>
      </c>
      <c r="J109" s="55">
        <v>1168433.7</v>
      </c>
      <c r="K109" s="55">
        <v>1924108.2000000002</v>
      </c>
      <c r="L109" s="55">
        <v>1132268.7</v>
      </c>
      <c r="M109" s="55">
        <v>940960.89999999991</v>
      </c>
      <c r="N109" s="55">
        <v>567671.29999999993</v>
      </c>
    </row>
    <row r="110" spans="1:14" s="32" customFormat="1"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</row>
    <row r="111" spans="1:14">
      <c r="A111" s="3" t="s">
        <v>405</v>
      </c>
      <c r="B111" s="3" t="s">
        <v>52</v>
      </c>
      <c r="C111" s="3" t="s">
        <v>50</v>
      </c>
      <c r="D111" s="3" t="s">
        <v>49</v>
      </c>
      <c r="E111" s="3" t="s">
        <v>48</v>
      </c>
      <c r="F111" s="3" t="s">
        <v>47</v>
      </c>
      <c r="G111" s="3" t="s">
        <v>46</v>
      </c>
      <c r="H111" s="3" t="s">
        <v>45</v>
      </c>
      <c r="I111" s="3" t="s">
        <v>44</v>
      </c>
      <c r="J111" s="3" t="s">
        <v>41</v>
      </c>
      <c r="K111" s="3" t="s">
        <v>42</v>
      </c>
      <c r="L111" s="3" t="s">
        <v>2</v>
      </c>
      <c r="M111" s="3" t="s">
        <v>3</v>
      </c>
      <c r="N111" s="3" t="s">
        <v>40</v>
      </c>
    </row>
    <row r="112" spans="1:14">
      <c r="A112" s="32" t="s">
        <v>12</v>
      </c>
      <c r="B112" s="55">
        <v>70.760000000000005</v>
      </c>
      <c r="C112" s="55">
        <v>71.31</v>
      </c>
      <c r="D112" s="55">
        <v>71.7</v>
      </c>
      <c r="E112" s="55">
        <v>72.16</v>
      </c>
      <c r="F112" s="55">
        <v>72.510000000000005</v>
      </c>
      <c r="G112" s="55">
        <v>73.05</v>
      </c>
      <c r="H112" s="55">
        <v>68.81</v>
      </c>
      <c r="I112" s="55">
        <v>69.45</v>
      </c>
      <c r="J112" s="55">
        <v>70</v>
      </c>
      <c r="K112" s="55">
        <v>70.599999999999994</v>
      </c>
      <c r="L112" s="55">
        <v>71.19</v>
      </c>
      <c r="M112" s="55">
        <v>71.900000000000006</v>
      </c>
      <c r="N112" s="55"/>
    </row>
    <row r="113" spans="1:14">
      <c r="A113" s="32" t="s">
        <v>11</v>
      </c>
      <c r="B113" s="55">
        <v>73.290000000000006</v>
      </c>
      <c r="C113" s="55">
        <v>73.8</v>
      </c>
      <c r="D113" s="55">
        <v>74.19</v>
      </c>
      <c r="E113" s="55">
        <v>74.650000000000006</v>
      </c>
      <c r="F113" s="55">
        <v>75.13</v>
      </c>
      <c r="G113" s="55">
        <v>75.55</v>
      </c>
      <c r="H113" s="55">
        <v>68.87</v>
      </c>
      <c r="I113" s="55">
        <v>69.510000000000005</v>
      </c>
      <c r="J113" s="55">
        <v>70</v>
      </c>
      <c r="K113" s="55">
        <v>70.569999999999993</v>
      </c>
      <c r="L113" s="55">
        <v>71.180000000000007</v>
      </c>
      <c r="M113" s="55">
        <v>71.739999999999995</v>
      </c>
      <c r="N113" s="55"/>
    </row>
    <row r="114" spans="1:14">
      <c r="A114" s="32" t="s">
        <v>13</v>
      </c>
      <c r="B114" s="55">
        <v>72.959999999999994</v>
      </c>
      <c r="C114" s="55">
        <v>73.44</v>
      </c>
      <c r="D114" s="55">
        <v>73.78</v>
      </c>
      <c r="E114" s="55">
        <v>74.28</v>
      </c>
      <c r="F114" s="55">
        <v>74.7</v>
      </c>
      <c r="G114" s="55">
        <v>75.010000000000005</v>
      </c>
      <c r="H114" s="55">
        <v>69.36</v>
      </c>
      <c r="I114" s="55">
        <v>69.98</v>
      </c>
      <c r="J114" s="55">
        <v>70.73</v>
      </c>
      <c r="K114" s="55">
        <v>71.239999999999995</v>
      </c>
      <c r="L114" s="55">
        <v>71.73</v>
      </c>
      <c r="M114" s="55">
        <v>72.39</v>
      </c>
      <c r="N114" s="55"/>
    </row>
    <row r="115" spans="1:14">
      <c r="A115" s="32" t="s">
        <v>14</v>
      </c>
      <c r="B115" s="55">
        <v>75.09</v>
      </c>
      <c r="C115" s="55">
        <v>75.599999999999994</v>
      </c>
      <c r="D115" s="55">
        <v>76.069999999999993</v>
      </c>
      <c r="E115" s="55">
        <v>76.53</v>
      </c>
      <c r="F115" s="55">
        <v>76.900000000000006</v>
      </c>
      <c r="G115" s="55">
        <v>77.25</v>
      </c>
      <c r="H115" s="55">
        <v>70.33</v>
      </c>
      <c r="I115" s="55">
        <v>70.84</v>
      </c>
      <c r="J115" s="55">
        <v>71.2</v>
      </c>
      <c r="K115" s="55">
        <v>71.790000000000006</v>
      </c>
      <c r="L115" s="55">
        <v>72.44</v>
      </c>
      <c r="M115" s="55">
        <v>73</v>
      </c>
      <c r="N115" s="55"/>
    </row>
    <row r="116" spans="1:14">
      <c r="A116" s="32" t="s">
        <v>15</v>
      </c>
      <c r="B116" s="55">
        <v>71.989999999999995</v>
      </c>
      <c r="C116" s="55">
        <v>72.45</v>
      </c>
      <c r="D116" s="55">
        <v>72.739999999999995</v>
      </c>
      <c r="E116" s="55">
        <v>73.3</v>
      </c>
      <c r="F116" s="55">
        <v>73.78</v>
      </c>
      <c r="G116" s="55">
        <v>74.349999999999994</v>
      </c>
      <c r="H116" s="55">
        <v>68.239999999999995</v>
      </c>
      <c r="I116" s="55">
        <v>68.89</v>
      </c>
      <c r="J116" s="55">
        <v>69.62</v>
      </c>
      <c r="K116" s="55">
        <v>69.989999999999995</v>
      </c>
      <c r="L116" s="55">
        <v>70.650000000000006</v>
      </c>
      <c r="M116" s="55">
        <v>71.260000000000005</v>
      </c>
      <c r="N116" s="55"/>
    </row>
    <row r="117" spans="1:14">
      <c r="A117" s="32" t="s">
        <v>16</v>
      </c>
      <c r="B117" s="55">
        <v>72.05</v>
      </c>
      <c r="C117" s="55">
        <v>72.61</v>
      </c>
      <c r="D117" s="55">
        <v>72.95</v>
      </c>
      <c r="E117" s="55">
        <v>73.42</v>
      </c>
      <c r="F117" s="55">
        <v>73.989999999999995</v>
      </c>
      <c r="G117" s="55">
        <v>74.36</v>
      </c>
      <c r="H117" s="55">
        <v>66.75</v>
      </c>
      <c r="I117" s="55">
        <v>67.459999999999994</v>
      </c>
      <c r="J117" s="55">
        <v>68.239999999999995</v>
      </c>
      <c r="K117" s="55">
        <v>68.86</v>
      </c>
      <c r="L117" s="55">
        <v>69.39</v>
      </c>
      <c r="M117" s="55">
        <v>70.02</v>
      </c>
      <c r="N117" s="55"/>
    </row>
    <row r="118" spans="1:14">
      <c r="A118" s="32" t="s">
        <v>17</v>
      </c>
      <c r="B118" s="55">
        <v>72.14</v>
      </c>
      <c r="C118" s="55">
        <v>72.55</v>
      </c>
      <c r="D118" s="55">
        <v>72.92</v>
      </c>
      <c r="E118" s="55">
        <v>73.400000000000006</v>
      </c>
      <c r="F118" s="55">
        <v>73.930000000000007</v>
      </c>
      <c r="G118" s="55">
        <v>74.41</v>
      </c>
      <c r="H118" s="55">
        <v>68.06</v>
      </c>
      <c r="I118" s="55">
        <v>68.59</v>
      </c>
      <c r="J118" s="55">
        <v>69.33</v>
      </c>
      <c r="K118" s="55">
        <v>69.95</v>
      </c>
      <c r="L118" s="55">
        <v>70.64</v>
      </c>
      <c r="M118" s="55">
        <v>71.209999999999994</v>
      </c>
      <c r="N118" s="55"/>
    </row>
    <row r="119" spans="1:14">
      <c r="A119" s="32" t="s">
        <v>18</v>
      </c>
      <c r="B119" s="55">
        <v>70.3</v>
      </c>
      <c r="C119" s="55">
        <v>70.930000000000007</v>
      </c>
      <c r="D119" s="55">
        <v>71.42</v>
      </c>
      <c r="E119" s="55">
        <v>71.94</v>
      </c>
      <c r="F119" s="55">
        <v>72.45</v>
      </c>
      <c r="G119" s="55">
        <v>72.87</v>
      </c>
      <c r="H119" s="55">
        <v>66.42</v>
      </c>
      <c r="I119" s="55">
        <v>66.95</v>
      </c>
      <c r="J119" s="55">
        <v>67.650000000000006</v>
      </c>
      <c r="K119" s="55">
        <v>68.25</v>
      </c>
      <c r="L119" s="55">
        <v>69.02</v>
      </c>
      <c r="M119" s="55">
        <v>69.569999999999993</v>
      </c>
      <c r="N119" s="55"/>
    </row>
    <row r="120" spans="1:14">
      <c r="A120" s="32" t="s">
        <v>35</v>
      </c>
      <c r="B120" s="55">
        <v>72.19</v>
      </c>
      <c r="C120" s="55">
        <v>72.55</v>
      </c>
      <c r="D120" s="55">
        <v>72.86</v>
      </c>
      <c r="E120" s="55">
        <v>73.37</v>
      </c>
      <c r="F120" s="55">
        <v>73.78</v>
      </c>
      <c r="G120" s="55">
        <v>74.290000000000006</v>
      </c>
      <c r="H120" s="55">
        <v>68.27</v>
      </c>
      <c r="I120" s="55">
        <v>69.05</v>
      </c>
      <c r="J120" s="55">
        <v>69.55</v>
      </c>
      <c r="K120" s="55">
        <v>69.989999999999995</v>
      </c>
      <c r="L120" s="55">
        <v>70.67</v>
      </c>
      <c r="M120" s="55">
        <v>71.3</v>
      </c>
      <c r="N120" s="55"/>
    </row>
    <row r="121" spans="1:14">
      <c r="A121" s="32" t="s">
        <v>10</v>
      </c>
      <c r="B121" s="55">
        <v>74.180000000000007</v>
      </c>
      <c r="C121" s="55">
        <v>74.540000000000006</v>
      </c>
      <c r="D121" s="55">
        <v>75.069999999999993</v>
      </c>
      <c r="E121" s="55">
        <v>75.78</v>
      </c>
      <c r="F121" s="55">
        <v>76.2</v>
      </c>
      <c r="G121" s="55">
        <v>76.56</v>
      </c>
      <c r="H121" s="55">
        <v>73.400000000000006</v>
      </c>
      <c r="I121" s="55">
        <v>73.75</v>
      </c>
      <c r="J121" s="55">
        <v>73.989999999999995</v>
      </c>
      <c r="K121" s="55">
        <v>74.45</v>
      </c>
      <c r="L121" s="55">
        <v>74.84</v>
      </c>
      <c r="M121" s="55">
        <v>75.48</v>
      </c>
      <c r="N121" s="55"/>
    </row>
    <row r="122" spans="1:14">
      <c r="A122" s="32" t="s">
        <v>5</v>
      </c>
      <c r="B122" s="55">
        <v>77.03</v>
      </c>
      <c r="C122" s="55">
        <v>77.36</v>
      </c>
      <c r="D122" s="55">
        <v>77.599999999999994</v>
      </c>
      <c r="E122" s="55">
        <v>77.97</v>
      </c>
      <c r="F122" s="55">
        <v>78.33</v>
      </c>
      <c r="G122" s="55">
        <v>78.59</v>
      </c>
      <c r="H122" s="55">
        <v>78.39</v>
      </c>
      <c r="I122" s="55">
        <v>78.989999999999995</v>
      </c>
      <c r="J122" s="55">
        <v>79.599999999999994</v>
      </c>
      <c r="K122" s="55">
        <v>80.06</v>
      </c>
      <c r="L122" s="55">
        <v>80.47</v>
      </c>
      <c r="M122" s="55">
        <v>80.760000000000005</v>
      </c>
      <c r="N122" s="55"/>
    </row>
    <row r="123" spans="1:14">
      <c r="A123" s="32" t="s">
        <v>6</v>
      </c>
      <c r="B123" s="55">
        <v>71.12</v>
      </c>
      <c r="C123" s="55">
        <v>71.64</v>
      </c>
      <c r="D123" s="55">
        <v>72.290000000000006</v>
      </c>
      <c r="E123" s="55">
        <v>72.73</v>
      </c>
      <c r="F123" s="55">
        <v>73.11</v>
      </c>
      <c r="G123" s="55">
        <v>73.58</v>
      </c>
      <c r="H123" s="55">
        <v>68.8</v>
      </c>
      <c r="I123" s="55">
        <v>69.5</v>
      </c>
      <c r="J123" s="55">
        <v>70.05</v>
      </c>
      <c r="K123" s="55">
        <v>70.69</v>
      </c>
      <c r="L123" s="55">
        <v>71.3</v>
      </c>
      <c r="M123" s="55">
        <v>72.03</v>
      </c>
      <c r="N123" s="55"/>
    </row>
    <row r="124" spans="1:14">
      <c r="A124" s="32" t="s">
        <v>9</v>
      </c>
      <c r="B124" s="55">
        <v>71.599999999999994</v>
      </c>
      <c r="C124" s="55">
        <v>72.099999999999994</v>
      </c>
      <c r="D124" s="55">
        <v>72.489999999999995</v>
      </c>
      <c r="E124" s="55">
        <v>72.94</v>
      </c>
      <c r="F124" s="55">
        <v>73.36</v>
      </c>
      <c r="G124" s="55">
        <v>74.05</v>
      </c>
      <c r="H124" s="55">
        <v>68.78</v>
      </c>
      <c r="I124" s="55">
        <v>69.489999999999995</v>
      </c>
      <c r="J124" s="55">
        <v>69.98</v>
      </c>
      <c r="K124" s="55">
        <v>70.52</v>
      </c>
      <c r="L124" s="55">
        <v>71.12</v>
      </c>
      <c r="M124" s="55">
        <v>71.73</v>
      </c>
      <c r="N124" s="55"/>
    </row>
    <row r="125" spans="1:14">
      <c r="A125" s="32" t="s">
        <v>19</v>
      </c>
      <c r="B125" s="55">
        <v>74.88</v>
      </c>
      <c r="C125" s="55">
        <v>75.23</v>
      </c>
      <c r="D125" s="55">
        <v>75.77</v>
      </c>
      <c r="E125" s="55">
        <v>76.319999999999993</v>
      </c>
      <c r="F125" s="55">
        <v>76.75</v>
      </c>
      <c r="G125" s="55">
        <v>77.37</v>
      </c>
      <c r="H125" s="55">
        <v>76.81</v>
      </c>
      <c r="I125" s="55">
        <v>77.59</v>
      </c>
      <c r="J125" s="55">
        <v>78.38</v>
      </c>
      <c r="K125" s="55">
        <v>78.89</v>
      </c>
      <c r="L125" s="55">
        <v>79.53</v>
      </c>
      <c r="M125" s="55">
        <v>79.989999999999995</v>
      </c>
      <c r="N125" s="55"/>
    </row>
    <row r="126" spans="1:14">
      <c r="A126" s="32" t="s">
        <v>20</v>
      </c>
      <c r="B126" s="55">
        <v>70.38</v>
      </c>
      <c r="C126" s="55">
        <v>71.06</v>
      </c>
      <c r="D126" s="55">
        <v>71.62</v>
      </c>
      <c r="E126" s="55">
        <v>72.180000000000007</v>
      </c>
      <c r="F126" s="55">
        <v>72.83</v>
      </c>
      <c r="G126" s="55">
        <v>73.540000000000006</v>
      </c>
      <c r="H126" s="55">
        <v>68.14</v>
      </c>
      <c r="I126" s="55">
        <v>68.95</v>
      </c>
      <c r="J126" s="55">
        <v>69.739999999999995</v>
      </c>
      <c r="K126" s="55">
        <v>70.27</v>
      </c>
      <c r="L126" s="55">
        <v>70.77</v>
      </c>
      <c r="M126" s="55">
        <v>71.5</v>
      </c>
      <c r="N126" s="55"/>
    </row>
    <row r="127" spans="1:14">
      <c r="A127" s="32" t="s">
        <v>21</v>
      </c>
      <c r="B127" s="55">
        <v>69.7</v>
      </c>
      <c r="C127" s="55">
        <v>70.06</v>
      </c>
      <c r="D127" s="55">
        <v>70.48</v>
      </c>
      <c r="E127" s="55">
        <v>70.95</v>
      </c>
      <c r="F127" s="55">
        <v>71.489999999999995</v>
      </c>
      <c r="G127" s="55">
        <v>71.900000000000006</v>
      </c>
      <c r="H127" s="55">
        <v>69.89</v>
      </c>
      <c r="I127" s="55">
        <v>70.27</v>
      </c>
      <c r="J127" s="55">
        <v>70.959999999999994</v>
      </c>
      <c r="K127" s="55">
        <v>71.42</v>
      </c>
      <c r="L127" s="55">
        <v>71.95</v>
      </c>
      <c r="M127" s="55">
        <v>72.44</v>
      </c>
      <c r="N127" s="55"/>
    </row>
    <row r="128" spans="1:14">
      <c r="A128" s="32" t="s">
        <v>22</v>
      </c>
      <c r="B128" s="55">
        <v>70.98</v>
      </c>
      <c r="C128" s="55">
        <v>71.52</v>
      </c>
      <c r="D128" s="55">
        <v>72.28</v>
      </c>
      <c r="E128" s="55">
        <v>72.84</v>
      </c>
      <c r="F128" s="55">
        <v>73.489999999999995</v>
      </c>
      <c r="G128" s="55">
        <v>74.11</v>
      </c>
      <c r="H128" s="55">
        <v>72.48</v>
      </c>
      <c r="I128" s="55">
        <v>73.27</v>
      </c>
      <c r="J128" s="55">
        <v>73.650000000000006</v>
      </c>
      <c r="K128" s="55">
        <v>74.3</v>
      </c>
      <c r="L128" s="55">
        <v>74.77</v>
      </c>
      <c r="M128" s="55">
        <v>75.38</v>
      </c>
      <c r="N128" s="55"/>
    </row>
    <row r="129" spans="1:14">
      <c r="A129" s="32" t="s">
        <v>36</v>
      </c>
      <c r="B129" s="55">
        <v>64.12</v>
      </c>
      <c r="C129" s="55">
        <v>64.66</v>
      </c>
      <c r="D129" s="55">
        <v>65.2</v>
      </c>
      <c r="E129" s="55">
        <v>66.23</v>
      </c>
      <c r="F129" s="55">
        <v>66.89</v>
      </c>
      <c r="G129" s="55">
        <v>67.73</v>
      </c>
      <c r="H129" s="55">
        <v>64.31</v>
      </c>
      <c r="I129" s="55">
        <v>65.19</v>
      </c>
      <c r="J129" s="55">
        <v>65.81</v>
      </c>
      <c r="K129" s="55">
        <v>66.58</v>
      </c>
      <c r="L129" s="55">
        <v>67.3</v>
      </c>
      <c r="M129" s="55">
        <v>68.14</v>
      </c>
      <c r="N129" s="55"/>
    </row>
    <row r="130" spans="1:14">
      <c r="A130" s="32" t="s">
        <v>37</v>
      </c>
      <c r="B130" s="55">
        <v>66.150000000000006</v>
      </c>
      <c r="C130" s="55">
        <v>66.599999999999994</v>
      </c>
      <c r="D130" s="55">
        <v>67.260000000000005</v>
      </c>
      <c r="E130" s="55">
        <v>67.75</v>
      </c>
      <c r="F130" s="55">
        <v>68.28</v>
      </c>
      <c r="G130" s="55">
        <v>68.77</v>
      </c>
      <c r="H130" s="55">
        <v>62.26</v>
      </c>
      <c r="I130" s="55">
        <v>62.67</v>
      </c>
      <c r="J130" s="55">
        <v>63.13</v>
      </c>
      <c r="K130" s="55">
        <v>63.73</v>
      </c>
      <c r="L130" s="55">
        <v>64.39</v>
      </c>
      <c r="M130" s="55">
        <v>65.23</v>
      </c>
      <c r="N130" s="55"/>
    </row>
    <row r="131" spans="1:14">
      <c r="A131" s="32" t="s">
        <v>23</v>
      </c>
      <c r="B131" s="55">
        <v>68.17</v>
      </c>
      <c r="C131" s="55">
        <v>68.790000000000006</v>
      </c>
      <c r="D131" s="55">
        <v>69.150000000000006</v>
      </c>
      <c r="E131" s="55">
        <v>69.66</v>
      </c>
      <c r="F131" s="55">
        <v>70.31</v>
      </c>
      <c r="G131" s="55">
        <v>70.930000000000007</v>
      </c>
      <c r="H131" s="55">
        <v>64.89</v>
      </c>
      <c r="I131" s="55">
        <v>65.59</v>
      </c>
      <c r="J131" s="55">
        <v>65.88</v>
      </c>
      <c r="K131" s="55">
        <v>66.260000000000005</v>
      </c>
      <c r="L131" s="55">
        <v>66.98</v>
      </c>
      <c r="M131" s="55">
        <v>67.650000000000006</v>
      </c>
      <c r="N131" s="55"/>
    </row>
    <row r="132" spans="1:14">
      <c r="A132" s="32" t="s">
        <v>24</v>
      </c>
      <c r="B132" s="55">
        <v>73.88</v>
      </c>
      <c r="C132" s="55">
        <v>74.36</v>
      </c>
      <c r="D132" s="55">
        <v>74.64</v>
      </c>
      <c r="E132" s="55">
        <v>75.06</v>
      </c>
      <c r="F132" s="55">
        <v>75.459999999999994</v>
      </c>
      <c r="G132" s="55">
        <v>75.680000000000007</v>
      </c>
      <c r="H132" s="55">
        <v>67.77</v>
      </c>
      <c r="I132" s="55">
        <v>68.53</v>
      </c>
      <c r="J132" s="55">
        <v>69.13</v>
      </c>
      <c r="K132" s="55">
        <v>69.790000000000006</v>
      </c>
      <c r="L132" s="55">
        <v>70.42</v>
      </c>
      <c r="M132" s="55">
        <v>70.91</v>
      </c>
      <c r="N132" s="55"/>
    </row>
    <row r="133" spans="1:14">
      <c r="A133" s="32" t="s">
        <v>25</v>
      </c>
      <c r="B133" s="55">
        <v>68.72</v>
      </c>
      <c r="C133" s="55">
        <v>69.3</v>
      </c>
      <c r="D133" s="55">
        <v>69.92</v>
      </c>
      <c r="E133" s="55">
        <v>70.44</v>
      </c>
      <c r="F133" s="55">
        <v>71.08</v>
      </c>
      <c r="G133" s="55">
        <v>71.739999999999995</v>
      </c>
      <c r="H133" s="55">
        <v>67.63</v>
      </c>
      <c r="I133" s="55">
        <v>68.38</v>
      </c>
      <c r="J133" s="55">
        <v>69.05</v>
      </c>
      <c r="K133" s="55">
        <v>69.650000000000006</v>
      </c>
      <c r="L133" s="55">
        <v>70.17</v>
      </c>
      <c r="M133" s="55">
        <v>70.72</v>
      </c>
      <c r="N133" s="55"/>
    </row>
    <row r="134" spans="1:14">
      <c r="A134" s="32" t="s">
        <v>26</v>
      </c>
      <c r="B134" s="55">
        <v>74.52</v>
      </c>
      <c r="C134" s="55">
        <v>75.11</v>
      </c>
      <c r="D134" s="55">
        <v>75.56</v>
      </c>
      <c r="E134" s="55">
        <v>76.22</v>
      </c>
      <c r="F134" s="55">
        <v>76.709999999999994</v>
      </c>
      <c r="G134" s="55">
        <v>77.33</v>
      </c>
      <c r="H134" s="55">
        <v>73.819999999999993</v>
      </c>
      <c r="I134" s="55">
        <v>74.17</v>
      </c>
      <c r="J134" s="55">
        <v>74.59</v>
      </c>
      <c r="K134" s="55">
        <v>75.12</v>
      </c>
      <c r="L134" s="55">
        <v>75.83</v>
      </c>
      <c r="M134" s="55">
        <v>76.61</v>
      </c>
      <c r="N134" s="55"/>
    </row>
    <row r="135" spans="1:14">
      <c r="A135" s="32" t="s">
        <v>30</v>
      </c>
      <c r="B135" s="56"/>
      <c r="C135" s="56"/>
      <c r="D135" s="55"/>
      <c r="E135" s="55"/>
      <c r="F135" s="55"/>
      <c r="G135" s="55">
        <v>74.72</v>
      </c>
      <c r="H135" s="55">
        <v>68.64</v>
      </c>
      <c r="I135" s="55">
        <v>68.760000000000005</v>
      </c>
      <c r="J135" s="55">
        <v>69.2</v>
      </c>
      <c r="K135" s="55">
        <v>69.84</v>
      </c>
      <c r="L135" s="55">
        <v>70.56</v>
      </c>
      <c r="M135" s="55">
        <v>71.150000000000006</v>
      </c>
      <c r="N135" s="55"/>
    </row>
    <row r="136" spans="1:14">
      <c r="A136" s="32" t="s">
        <v>31</v>
      </c>
      <c r="B136" s="55">
        <v>75.16</v>
      </c>
      <c r="C136" s="55">
        <v>75.680000000000007</v>
      </c>
      <c r="D136" s="55">
        <v>76.09</v>
      </c>
      <c r="E136" s="55">
        <v>76.540000000000006</v>
      </c>
      <c r="F136" s="55">
        <v>76.95</v>
      </c>
      <c r="G136" s="55">
        <v>77.36</v>
      </c>
      <c r="H136" s="55">
        <v>69.959999999999994</v>
      </c>
      <c r="I136" s="55">
        <v>70.39</v>
      </c>
      <c r="J136" s="55">
        <v>71.05</v>
      </c>
      <c r="K136" s="55">
        <v>71.66</v>
      </c>
      <c r="L136" s="55">
        <v>72.2</v>
      </c>
      <c r="M136" s="55">
        <v>72.989999999999995</v>
      </c>
      <c r="N136" s="55"/>
    </row>
    <row r="137" spans="1:14">
      <c r="A137" s="32" t="s">
        <v>32</v>
      </c>
      <c r="B137" s="55">
        <v>70.09</v>
      </c>
      <c r="C137" s="55">
        <v>70.7</v>
      </c>
      <c r="D137" s="55">
        <v>71.14</v>
      </c>
      <c r="E137" s="55">
        <v>71.62</v>
      </c>
      <c r="F137" s="55">
        <v>72.14</v>
      </c>
      <c r="G137" s="55">
        <v>72.540000000000006</v>
      </c>
      <c r="H137" s="55">
        <v>66.430000000000007</v>
      </c>
      <c r="I137" s="55">
        <v>66.760000000000005</v>
      </c>
      <c r="J137" s="55">
        <v>67.47</v>
      </c>
      <c r="K137" s="55">
        <v>68.11</v>
      </c>
      <c r="L137" s="55">
        <v>68.88</v>
      </c>
      <c r="M137" s="55">
        <v>69.5</v>
      </c>
      <c r="N137" s="55"/>
    </row>
    <row r="138" spans="1:14">
      <c r="A138" s="32" t="s">
        <v>33</v>
      </c>
      <c r="B138" s="55">
        <v>70.22</v>
      </c>
      <c r="C138" s="55">
        <v>70.94</v>
      </c>
      <c r="D138" s="55">
        <v>71.62</v>
      </c>
      <c r="E138" s="55">
        <v>72.14</v>
      </c>
      <c r="F138" s="55">
        <v>72.7</v>
      </c>
      <c r="G138" s="55">
        <v>73.28</v>
      </c>
      <c r="H138" s="55">
        <v>68.489999999999995</v>
      </c>
      <c r="I138" s="55">
        <v>69.150000000000006</v>
      </c>
      <c r="J138" s="55">
        <v>69.760000000000005</v>
      </c>
      <c r="K138" s="55">
        <v>70.34</v>
      </c>
      <c r="L138" s="55">
        <v>70.900000000000006</v>
      </c>
      <c r="M138" s="55">
        <v>71.66</v>
      </c>
      <c r="N138" s="55"/>
    </row>
    <row r="139" spans="1:14">
      <c r="A139" s="32" t="s">
        <v>34</v>
      </c>
      <c r="B139" s="55">
        <v>69</v>
      </c>
      <c r="C139" s="55">
        <v>69.52</v>
      </c>
      <c r="D139" s="55">
        <v>70</v>
      </c>
      <c r="E139" s="55">
        <v>70.55</v>
      </c>
      <c r="F139" s="55">
        <v>71.05</v>
      </c>
      <c r="G139" s="55">
        <v>71.73</v>
      </c>
      <c r="H139" s="55">
        <v>68.069999999999993</v>
      </c>
      <c r="I139" s="55">
        <v>68.75</v>
      </c>
      <c r="J139" s="55">
        <v>69.31</v>
      </c>
      <c r="K139" s="55">
        <v>69.86</v>
      </c>
      <c r="L139" s="55">
        <v>70.61</v>
      </c>
      <c r="M139" s="55">
        <v>71.2</v>
      </c>
      <c r="N139" s="55"/>
    </row>
    <row r="140" spans="1:14">
      <c r="A140" s="32" t="s">
        <v>7</v>
      </c>
      <c r="B140" s="55">
        <v>69.290000000000006</v>
      </c>
      <c r="C140" s="55">
        <v>69.790000000000006</v>
      </c>
      <c r="D140" s="55">
        <v>70.28</v>
      </c>
      <c r="E140" s="55">
        <v>70.819999999999993</v>
      </c>
      <c r="F140" s="55">
        <v>71.31</v>
      </c>
      <c r="G140" s="55">
        <v>71.77</v>
      </c>
      <c r="H140" s="55">
        <v>65.17</v>
      </c>
      <c r="I140" s="55">
        <v>65.86</v>
      </c>
      <c r="J140" s="55">
        <v>66.290000000000006</v>
      </c>
      <c r="K140" s="55">
        <v>67.010000000000005</v>
      </c>
      <c r="L140" s="55">
        <v>67.709999999999994</v>
      </c>
      <c r="M140" s="55">
        <v>68.489999999999995</v>
      </c>
      <c r="N140" s="55"/>
    </row>
    <row r="141" spans="1:14">
      <c r="A141" s="32" t="s">
        <v>8</v>
      </c>
      <c r="B141" s="55">
        <v>68.55</v>
      </c>
      <c r="C141" s="55">
        <v>69.180000000000007</v>
      </c>
      <c r="D141" s="55">
        <v>69.64</v>
      </c>
      <c r="E141" s="55">
        <v>70.11</v>
      </c>
      <c r="F141" s="55">
        <v>70.73</v>
      </c>
      <c r="G141" s="55">
        <v>71.41</v>
      </c>
      <c r="H141" s="55">
        <v>62.24</v>
      </c>
      <c r="I141" s="55">
        <v>62.96</v>
      </c>
      <c r="J141" s="55">
        <v>63.6</v>
      </c>
      <c r="K141" s="55">
        <v>64.3</v>
      </c>
      <c r="L141" s="55">
        <v>65.099999999999994</v>
      </c>
      <c r="M141" s="55">
        <v>65.73</v>
      </c>
      <c r="N141" s="55"/>
    </row>
    <row r="142" spans="1:14">
      <c r="A142" s="32" t="s">
        <v>27</v>
      </c>
      <c r="B142" s="55">
        <v>70.38</v>
      </c>
      <c r="C142" s="55">
        <v>70.959999999999994</v>
      </c>
      <c r="D142" s="55">
        <v>71.42</v>
      </c>
      <c r="E142" s="55">
        <v>71.87</v>
      </c>
      <c r="F142" s="55">
        <v>72.42</v>
      </c>
      <c r="G142" s="55">
        <v>72.7</v>
      </c>
      <c r="H142" s="55">
        <v>66.739999999999995</v>
      </c>
      <c r="I142" s="55">
        <v>67.05</v>
      </c>
      <c r="J142" s="55">
        <v>67.599999999999994</v>
      </c>
      <c r="K142" s="55">
        <v>68.19</v>
      </c>
      <c r="L142" s="55">
        <v>68.87</v>
      </c>
      <c r="M142" s="55">
        <v>69.45</v>
      </c>
      <c r="N142" s="55"/>
    </row>
    <row r="143" spans="1:14">
      <c r="A143" s="32" t="s">
        <v>28</v>
      </c>
      <c r="B143" s="55">
        <v>68.180000000000007</v>
      </c>
      <c r="C143" s="55">
        <v>68.63</v>
      </c>
      <c r="D143" s="55">
        <v>69.03</v>
      </c>
      <c r="E143" s="55">
        <v>69.47</v>
      </c>
      <c r="F143" s="55">
        <v>69.98</v>
      </c>
      <c r="G143" s="55">
        <v>70.63</v>
      </c>
      <c r="H143" s="55">
        <v>65.180000000000007</v>
      </c>
      <c r="I143" s="55">
        <v>65.91</v>
      </c>
      <c r="J143" s="55">
        <v>66.63</v>
      </c>
      <c r="K143" s="55">
        <v>67.2</v>
      </c>
      <c r="L143" s="55">
        <v>67.760000000000005</v>
      </c>
      <c r="M143" s="55">
        <v>68.7</v>
      </c>
      <c r="N143" s="55"/>
    </row>
    <row r="144" spans="1:14">
      <c r="A144" s="32" t="s">
        <v>29</v>
      </c>
      <c r="B144" s="55">
        <v>67.95</v>
      </c>
      <c r="C144" s="55">
        <v>68.58</v>
      </c>
      <c r="D144" s="55">
        <v>69.150000000000006</v>
      </c>
      <c r="E144" s="55">
        <v>69.650000000000006</v>
      </c>
      <c r="F144" s="55">
        <v>70.22</v>
      </c>
      <c r="G144" s="55">
        <v>70.62</v>
      </c>
      <c r="H144" s="55">
        <v>61.28</v>
      </c>
      <c r="I144" s="55">
        <v>61.73</v>
      </c>
      <c r="J144" s="55">
        <v>62.21</v>
      </c>
      <c r="K144" s="55">
        <v>62.99</v>
      </c>
      <c r="L144" s="55">
        <v>63.74</v>
      </c>
      <c r="M144" s="55">
        <v>64.7</v>
      </c>
      <c r="N144" s="55"/>
    </row>
    <row r="145" spans="1:14">
      <c r="A145" s="32" t="s">
        <v>4</v>
      </c>
      <c r="B145" s="55">
        <v>64</v>
      </c>
      <c r="C145" s="55">
        <v>64.53</v>
      </c>
      <c r="D145" s="55">
        <v>64.94</v>
      </c>
      <c r="E145" s="55">
        <v>65.36</v>
      </c>
      <c r="F145" s="55">
        <v>65.86</v>
      </c>
      <c r="G145" s="55">
        <v>66.25</v>
      </c>
      <c r="H145" s="55">
        <v>56.75</v>
      </c>
      <c r="I145" s="55">
        <v>57.25</v>
      </c>
      <c r="J145" s="55">
        <v>58.05</v>
      </c>
      <c r="K145" s="55">
        <v>59.09</v>
      </c>
      <c r="L145" s="55">
        <v>60.06</v>
      </c>
      <c r="M145" s="55">
        <v>60.84</v>
      </c>
      <c r="N145" s="55"/>
    </row>
  </sheetData>
  <phoneticPr fontId="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A334-7F73-4AFE-B0CD-DC49AEE708A4}">
  <dimension ref="A1:M35"/>
  <sheetViews>
    <sheetView tabSelected="1" workbookViewId="0">
      <selection activeCell="E9" sqref="E9"/>
    </sheetView>
  </sheetViews>
  <sheetFormatPr defaultRowHeight="18"/>
  <cols>
    <col min="1" max="1" width="13.25" bestFit="1" customWidth="1"/>
    <col min="2" max="2" width="19.33203125" bestFit="1" customWidth="1"/>
    <col min="3" max="3" width="12.25" bestFit="1" customWidth="1"/>
    <col min="4" max="4" width="18.5" bestFit="1" customWidth="1"/>
    <col min="5" max="5" width="19.58203125" bestFit="1" customWidth="1"/>
    <col min="6" max="6" width="19.1640625" style="48" bestFit="1" customWidth="1"/>
    <col min="7" max="7" width="10.25" bestFit="1" customWidth="1"/>
    <col min="8" max="8" width="23.6640625" bestFit="1" customWidth="1"/>
    <col min="9" max="9" width="9.58203125" bestFit="1" customWidth="1"/>
    <col min="10" max="10" width="16.33203125" bestFit="1" customWidth="1"/>
    <col min="11" max="11" width="17.4140625" bestFit="1" customWidth="1"/>
    <col min="12" max="12" width="16.33203125" bestFit="1" customWidth="1"/>
    <col min="13" max="13" width="15.6640625" bestFit="1" customWidth="1"/>
  </cols>
  <sheetData>
    <row r="1" spans="1:13">
      <c r="A1" s="48" t="s">
        <v>86</v>
      </c>
      <c r="B1" s="48" t="s">
        <v>87</v>
      </c>
      <c r="C1" t="s">
        <v>406</v>
      </c>
      <c r="D1" t="s">
        <v>407</v>
      </c>
      <c r="E1" t="s">
        <v>408</v>
      </c>
      <c r="F1" t="s">
        <v>412</v>
      </c>
      <c r="G1" t="s">
        <v>409</v>
      </c>
      <c r="H1" t="s">
        <v>410</v>
      </c>
      <c r="I1" t="s">
        <v>411</v>
      </c>
      <c r="J1" s="48" t="s">
        <v>413</v>
      </c>
      <c r="K1" s="48" t="s">
        <v>414</v>
      </c>
      <c r="L1" s="48" t="s">
        <v>415</v>
      </c>
      <c r="M1" s="48" t="s">
        <v>416</v>
      </c>
    </row>
    <row r="2" spans="1:13">
      <c r="A2" s="48" t="s">
        <v>88</v>
      </c>
      <c r="B2" s="48" t="s">
        <v>89</v>
      </c>
      <c r="C2" s="57" t="s">
        <v>418</v>
      </c>
      <c r="D2" s="57" t="s">
        <v>417</v>
      </c>
      <c r="E2" s="57" t="s">
        <v>419</v>
      </c>
      <c r="F2" s="57" t="s">
        <v>420</v>
      </c>
      <c r="G2" s="57" t="s">
        <v>421</v>
      </c>
      <c r="H2" s="57" t="s">
        <v>422</v>
      </c>
      <c r="I2" s="57" t="s">
        <v>423</v>
      </c>
      <c r="J2" s="57" t="s">
        <v>424</v>
      </c>
      <c r="K2" s="57" t="s">
        <v>425</v>
      </c>
      <c r="L2" s="57" t="s">
        <v>426</v>
      </c>
      <c r="M2" s="57" t="s">
        <v>427</v>
      </c>
    </row>
    <row r="3" spans="1:13">
      <c r="A3" s="48" t="s">
        <v>88</v>
      </c>
      <c r="B3" s="48" t="s">
        <v>90</v>
      </c>
    </row>
    <row r="4" spans="1:13">
      <c r="A4" s="48" t="s">
        <v>88</v>
      </c>
      <c r="B4" s="48" t="s">
        <v>91</v>
      </c>
    </row>
    <row r="5" spans="1:13">
      <c r="A5" s="48" t="s">
        <v>88</v>
      </c>
      <c r="B5" s="48" t="s">
        <v>92</v>
      </c>
    </row>
    <row r="6" spans="1:13">
      <c r="A6" s="48" t="s">
        <v>88</v>
      </c>
      <c r="B6" s="48" t="s">
        <v>137</v>
      </c>
    </row>
    <row r="7" spans="1:13">
      <c r="A7" s="48" t="s">
        <v>88</v>
      </c>
      <c r="B7" s="48" t="s">
        <v>93</v>
      </c>
    </row>
    <row r="8" spans="1:13">
      <c r="A8" s="48" t="s">
        <v>88</v>
      </c>
      <c r="B8" s="48" t="s">
        <v>94</v>
      </c>
    </row>
    <row r="9" spans="1:13">
      <c r="A9" s="48" t="s">
        <v>88</v>
      </c>
      <c r="B9" s="48" t="s">
        <v>95</v>
      </c>
    </row>
    <row r="10" spans="1:13">
      <c r="A10" s="48" t="s">
        <v>88</v>
      </c>
      <c r="B10" s="48" t="s">
        <v>96</v>
      </c>
    </row>
    <row r="11" spans="1:13">
      <c r="A11" s="48" t="s">
        <v>88</v>
      </c>
      <c r="B11" s="48" t="s">
        <v>97</v>
      </c>
    </row>
    <row r="12" spans="1:13">
      <c r="A12" s="48" t="s">
        <v>98</v>
      </c>
      <c r="B12" s="48" t="s">
        <v>99</v>
      </c>
    </row>
    <row r="13" spans="1:13">
      <c r="A13" s="48" t="s">
        <v>98</v>
      </c>
      <c r="B13" s="48" t="s">
        <v>100</v>
      </c>
    </row>
    <row r="14" spans="1:13">
      <c r="A14" s="48" t="s">
        <v>98</v>
      </c>
      <c r="B14" s="48" t="s">
        <v>101</v>
      </c>
    </row>
    <row r="15" spans="1:13">
      <c r="A15" s="48" t="s">
        <v>98</v>
      </c>
      <c r="B15" s="48" t="s">
        <v>102</v>
      </c>
    </row>
    <row r="16" spans="1:13">
      <c r="A16" s="48" t="s">
        <v>98</v>
      </c>
      <c r="B16" s="48" t="s">
        <v>103</v>
      </c>
    </row>
    <row r="17" spans="1:2">
      <c r="A17" s="48" t="s">
        <v>98</v>
      </c>
      <c r="B17" s="48" t="s">
        <v>104</v>
      </c>
    </row>
    <row r="18" spans="1:2">
      <c r="A18" s="48" t="s">
        <v>105</v>
      </c>
      <c r="B18" s="48" t="s">
        <v>106</v>
      </c>
    </row>
    <row r="19" spans="1:2">
      <c r="A19" s="48" t="s">
        <v>105</v>
      </c>
      <c r="B19" s="48" t="s">
        <v>107</v>
      </c>
    </row>
    <row r="20" spans="1:2">
      <c r="A20" s="48" t="s">
        <v>105</v>
      </c>
      <c r="B20" s="48" t="s">
        <v>108</v>
      </c>
    </row>
    <row r="21" spans="1:2">
      <c r="A21" s="48" t="s">
        <v>109</v>
      </c>
      <c r="B21" s="48" t="s">
        <v>110</v>
      </c>
    </row>
    <row r="22" spans="1:2">
      <c r="A22" s="48" t="s">
        <v>109</v>
      </c>
      <c r="B22" s="48" t="s">
        <v>111</v>
      </c>
    </row>
    <row r="23" spans="1:2">
      <c r="A23" s="48" t="s">
        <v>109</v>
      </c>
      <c r="B23" s="48" t="s">
        <v>112</v>
      </c>
    </row>
    <row r="24" spans="1:2">
      <c r="A24" s="48" t="s">
        <v>109</v>
      </c>
      <c r="B24" s="48" t="s">
        <v>113</v>
      </c>
    </row>
    <row r="25" spans="1:2">
      <c r="A25" s="48" t="s">
        <v>109</v>
      </c>
      <c r="B25" s="48" t="s">
        <v>114</v>
      </c>
    </row>
    <row r="26" spans="1:2">
      <c r="A26" s="48" t="s">
        <v>115</v>
      </c>
      <c r="B26" s="48" t="s">
        <v>116</v>
      </c>
    </row>
    <row r="27" spans="1:2">
      <c r="A27" s="48" t="s">
        <v>115</v>
      </c>
      <c r="B27" s="48" t="s">
        <v>117</v>
      </c>
    </row>
    <row r="28" spans="1:2">
      <c r="A28" s="48" t="s">
        <v>115</v>
      </c>
      <c r="B28" s="48" t="s">
        <v>118</v>
      </c>
    </row>
    <row r="29" spans="1:2">
      <c r="A29" s="48" t="s">
        <v>115</v>
      </c>
      <c r="B29" s="48" t="s">
        <v>119</v>
      </c>
    </row>
    <row r="30" spans="1:2">
      <c r="A30" s="48" t="s">
        <v>115</v>
      </c>
      <c r="B30" s="48" t="s">
        <v>120</v>
      </c>
    </row>
    <row r="31" spans="1:2">
      <c r="A31" s="48" t="s">
        <v>121</v>
      </c>
      <c r="B31" s="48" t="s">
        <v>122</v>
      </c>
    </row>
    <row r="32" spans="1:2">
      <c r="A32" s="48" t="s">
        <v>121</v>
      </c>
      <c r="B32" s="48" t="s">
        <v>123</v>
      </c>
    </row>
    <row r="33" spans="1:2">
      <c r="A33" s="48" t="s">
        <v>121</v>
      </c>
      <c r="B33" s="48" t="s">
        <v>4</v>
      </c>
    </row>
    <row r="34" spans="1:2">
      <c r="A34" s="48" t="s">
        <v>121</v>
      </c>
      <c r="B34" s="48" t="s">
        <v>124</v>
      </c>
    </row>
    <row r="35" spans="1:2">
      <c r="A35" s="48" t="s">
        <v>115</v>
      </c>
      <c r="B35" s="48" t="s">
        <v>125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8"/>
  <sheetViews>
    <sheetView topLeftCell="A19" zoomScale="85" zoomScaleNormal="85" workbookViewId="0">
      <selection activeCell="B4" sqref="B4:M38"/>
    </sheetView>
  </sheetViews>
  <sheetFormatPr defaultRowHeight="18"/>
  <cols>
    <col min="1" max="1" width="23.5" bestFit="1" customWidth="1"/>
    <col min="2" max="3" width="5.1640625" style="32" bestFit="1" customWidth="1"/>
    <col min="4" max="13" width="5.1640625" bestFit="1" customWidth="1"/>
    <col min="15" max="15" width="8.75" style="32"/>
    <col min="16" max="16" width="11.83203125" bestFit="1" customWidth="1"/>
    <col min="17" max="17" width="23.5" bestFit="1" customWidth="1"/>
  </cols>
  <sheetData>
    <row r="1" spans="1:17">
      <c r="A1" s="54" t="s">
        <v>403</v>
      </c>
    </row>
    <row r="2" spans="1:17" s="32" customFormat="1">
      <c r="A2" s="54"/>
    </row>
    <row r="3" spans="1:17">
      <c r="A3" s="3"/>
      <c r="B3" s="39" t="s">
        <v>52</v>
      </c>
      <c r="C3" s="39" t="s">
        <v>50</v>
      </c>
      <c r="D3" s="39" t="s">
        <v>49</v>
      </c>
      <c r="E3" s="39" t="s">
        <v>48</v>
      </c>
      <c r="F3" s="39" t="s">
        <v>47</v>
      </c>
      <c r="G3" s="39" t="s">
        <v>46</v>
      </c>
      <c r="H3" s="39" t="s">
        <v>45</v>
      </c>
      <c r="I3" s="39" t="s">
        <v>44</v>
      </c>
      <c r="J3" s="39" t="s">
        <v>41</v>
      </c>
      <c r="K3" s="39" t="s">
        <v>42</v>
      </c>
      <c r="L3" s="39" t="s">
        <v>2</v>
      </c>
      <c r="M3" s="39" t="s">
        <v>3</v>
      </c>
      <c r="P3" s="3" t="s">
        <v>402</v>
      </c>
      <c r="Q3" s="3" t="s">
        <v>404</v>
      </c>
    </row>
    <row r="4" spans="1:17">
      <c r="A4" s="32" t="s">
        <v>12</v>
      </c>
      <c r="B4" s="1">
        <v>70.760000000000005</v>
      </c>
      <c r="C4" s="1">
        <v>71.31</v>
      </c>
      <c r="D4" s="1">
        <v>71.7</v>
      </c>
      <c r="E4" s="1">
        <v>72.16</v>
      </c>
      <c r="F4" s="1">
        <v>72.510000000000005</v>
      </c>
      <c r="G4" s="1">
        <v>73.05</v>
      </c>
      <c r="H4" s="1">
        <v>68.81</v>
      </c>
      <c r="I4" s="1">
        <v>69.45</v>
      </c>
      <c r="J4" s="1">
        <v>70</v>
      </c>
      <c r="K4" s="51">
        <v>70.599999999999994</v>
      </c>
      <c r="L4" s="51">
        <v>71.19</v>
      </c>
      <c r="M4" s="51">
        <v>71.900000000000006</v>
      </c>
      <c r="P4" s="1">
        <v>78.762500000000003</v>
      </c>
      <c r="Q4" t="s">
        <v>5</v>
      </c>
    </row>
    <row r="5" spans="1:17">
      <c r="A5" s="32" t="s">
        <v>11</v>
      </c>
      <c r="B5" s="1">
        <v>73.290000000000006</v>
      </c>
      <c r="C5" s="1">
        <v>73.8</v>
      </c>
      <c r="D5" s="1">
        <v>74.19</v>
      </c>
      <c r="E5" s="1">
        <v>74.650000000000006</v>
      </c>
      <c r="F5" s="1">
        <v>75.13</v>
      </c>
      <c r="G5" s="1">
        <v>75.55</v>
      </c>
      <c r="H5" s="1">
        <v>68.87</v>
      </c>
      <c r="I5" s="1">
        <v>69.510000000000005</v>
      </c>
      <c r="J5" s="1">
        <v>70</v>
      </c>
      <c r="K5" s="51">
        <v>70.569999999999993</v>
      </c>
      <c r="L5" s="51">
        <v>71.180000000000007</v>
      </c>
      <c r="M5" s="51">
        <v>71.739999999999995</v>
      </c>
      <c r="P5" s="1">
        <v>77.292500000000004</v>
      </c>
      <c r="Q5" t="s">
        <v>19</v>
      </c>
    </row>
    <row r="6" spans="1:17">
      <c r="A6" s="32" t="s">
        <v>13</v>
      </c>
      <c r="B6" s="1">
        <v>72.959999999999994</v>
      </c>
      <c r="C6" s="1">
        <v>73.44</v>
      </c>
      <c r="D6" s="1">
        <v>73.78</v>
      </c>
      <c r="E6" s="1">
        <v>74.28</v>
      </c>
      <c r="F6" s="1">
        <v>74.7</v>
      </c>
      <c r="G6" s="1">
        <v>75.010000000000005</v>
      </c>
      <c r="H6" s="1">
        <v>69.36</v>
      </c>
      <c r="I6" s="1">
        <v>69.98</v>
      </c>
      <c r="J6" s="1">
        <v>70.73</v>
      </c>
      <c r="K6" s="51">
        <v>71.239999999999995</v>
      </c>
      <c r="L6" s="51">
        <v>71.73</v>
      </c>
      <c r="M6" s="51">
        <v>72.39</v>
      </c>
      <c r="P6" s="1">
        <v>75.465833333333336</v>
      </c>
      <c r="Q6" t="s">
        <v>26</v>
      </c>
    </row>
    <row r="7" spans="1:17">
      <c r="A7" s="32" t="s">
        <v>14</v>
      </c>
      <c r="B7" s="1">
        <v>75.09</v>
      </c>
      <c r="C7" s="1">
        <v>75.599999999999994</v>
      </c>
      <c r="D7" s="1">
        <v>76.069999999999993</v>
      </c>
      <c r="E7" s="1">
        <v>76.53</v>
      </c>
      <c r="F7" s="1">
        <v>76.900000000000006</v>
      </c>
      <c r="G7" s="1">
        <v>77.25</v>
      </c>
      <c r="H7" s="1">
        <v>70.33</v>
      </c>
      <c r="I7" s="1">
        <v>70.84</v>
      </c>
      <c r="J7" s="1">
        <v>71.2</v>
      </c>
      <c r="K7" s="51">
        <v>71.790000000000006</v>
      </c>
      <c r="L7" s="51">
        <v>72.44</v>
      </c>
      <c r="M7" s="51">
        <v>73</v>
      </c>
      <c r="P7" s="1">
        <v>74.853333333333339</v>
      </c>
      <c r="Q7" t="s">
        <v>10</v>
      </c>
    </row>
    <row r="8" spans="1:17">
      <c r="A8" s="32" t="s">
        <v>15</v>
      </c>
      <c r="B8" s="1">
        <v>71.989999999999995</v>
      </c>
      <c r="C8" s="1">
        <v>72.45</v>
      </c>
      <c r="D8" s="1">
        <v>72.739999999999995</v>
      </c>
      <c r="E8" s="1">
        <v>73.3</v>
      </c>
      <c r="F8" s="1">
        <v>73.78</v>
      </c>
      <c r="G8" s="1">
        <v>74.349999999999994</v>
      </c>
      <c r="H8" s="1">
        <v>68.239999999999995</v>
      </c>
      <c r="I8" s="1">
        <v>68.89</v>
      </c>
      <c r="J8" s="1">
        <v>69.62</v>
      </c>
      <c r="K8" s="51">
        <v>69.989999999999995</v>
      </c>
      <c r="L8" s="51">
        <v>70.650000000000006</v>
      </c>
      <c r="M8" s="51">
        <v>71.260000000000005</v>
      </c>
      <c r="P8" s="1">
        <v>73.92</v>
      </c>
      <c r="Q8" t="s">
        <v>14</v>
      </c>
    </row>
    <row r="9" spans="1:17">
      <c r="A9" s="32" t="s">
        <v>16</v>
      </c>
      <c r="B9" s="1">
        <v>72.05</v>
      </c>
      <c r="C9" s="1">
        <v>72.61</v>
      </c>
      <c r="D9" s="1">
        <v>72.95</v>
      </c>
      <c r="E9" s="1">
        <v>73.42</v>
      </c>
      <c r="F9" s="1">
        <v>73.989999999999995</v>
      </c>
      <c r="G9" s="1">
        <v>74.36</v>
      </c>
      <c r="H9" s="1">
        <v>66.75</v>
      </c>
      <c r="I9" s="1">
        <v>67.459999999999994</v>
      </c>
      <c r="J9" s="1">
        <v>68.239999999999995</v>
      </c>
      <c r="K9" s="51">
        <v>68.86</v>
      </c>
      <c r="L9" s="51">
        <v>69.39</v>
      </c>
      <c r="M9" s="51">
        <v>70.02</v>
      </c>
      <c r="P9" s="1">
        <v>73.835833333333326</v>
      </c>
      <c r="Q9" t="s">
        <v>31</v>
      </c>
    </row>
    <row r="10" spans="1:17">
      <c r="A10" s="32" t="s">
        <v>17</v>
      </c>
      <c r="B10" s="1">
        <v>72.14</v>
      </c>
      <c r="C10" s="1">
        <v>72.55</v>
      </c>
      <c r="D10" s="1">
        <v>72.92</v>
      </c>
      <c r="E10" s="1">
        <v>73.400000000000006</v>
      </c>
      <c r="F10" s="1">
        <v>73.930000000000007</v>
      </c>
      <c r="G10" s="1">
        <v>74.41</v>
      </c>
      <c r="H10" s="1">
        <v>68.06</v>
      </c>
      <c r="I10" s="1">
        <v>68.59</v>
      </c>
      <c r="J10" s="1">
        <v>69.33</v>
      </c>
      <c r="K10" s="51">
        <v>69.95</v>
      </c>
      <c r="L10" s="51">
        <v>70.64</v>
      </c>
      <c r="M10" s="51">
        <v>71.209999999999994</v>
      </c>
      <c r="P10" s="1">
        <v>73.255833333333328</v>
      </c>
      <c r="Q10" t="s">
        <v>22</v>
      </c>
    </row>
    <row r="11" spans="1:17">
      <c r="A11" s="32" t="s">
        <v>18</v>
      </c>
      <c r="B11" s="1">
        <v>70.3</v>
      </c>
      <c r="C11" s="1">
        <v>70.930000000000007</v>
      </c>
      <c r="D11" s="1">
        <v>71.42</v>
      </c>
      <c r="E11" s="1">
        <v>71.94</v>
      </c>
      <c r="F11" s="1">
        <v>72.45</v>
      </c>
      <c r="G11" s="1">
        <v>72.87</v>
      </c>
      <c r="H11" s="1">
        <v>66.42</v>
      </c>
      <c r="I11" s="1">
        <v>66.95</v>
      </c>
      <c r="J11" s="1">
        <v>67.650000000000006</v>
      </c>
      <c r="K11" s="51">
        <v>68.25</v>
      </c>
      <c r="L11" s="51">
        <v>69.02</v>
      </c>
      <c r="M11" s="51">
        <v>69.569999999999993</v>
      </c>
      <c r="P11" s="1">
        <v>72.466666666666669</v>
      </c>
      <c r="Q11" t="s">
        <v>13</v>
      </c>
    </row>
    <row r="12" spans="1:17">
      <c r="A12" s="32" t="s">
        <v>35</v>
      </c>
      <c r="B12" s="1">
        <v>72.19</v>
      </c>
      <c r="C12" s="1">
        <v>72.55</v>
      </c>
      <c r="D12" s="1">
        <v>72.86</v>
      </c>
      <c r="E12" s="1">
        <v>73.37</v>
      </c>
      <c r="F12" s="1">
        <v>73.78</v>
      </c>
      <c r="G12" s="1">
        <v>74.290000000000006</v>
      </c>
      <c r="H12" s="1">
        <v>68.27</v>
      </c>
      <c r="I12" s="1">
        <v>69.05</v>
      </c>
      <c r="J12" s="1">
        <v>69.55</v>
      </c>
      <c r="K12" s="51">
        <v>69.989999999999995</v>
      </c>
      <c r="L12" s="51">
        <v>70.67</v>
      </c>
      <c r="M12" s="51">
        <v>71.3</v>
      </c>
      <c r="P12" s="1">
        <v>72.373333333333335</v>
      </c>
      <c r="Q12" t="s">
        <v>11</v>
      </c>
    </row>
    <row r="13" spans="1:17">
      <c r="A13" s="32" t="s">
        <v>10</v>
      </c>
      <c r="B13" s="1">
        <v>74.180000000000007</v>
      </c>
      <c r="C13" s="1">
        <v>74.540000000000006</v>
      </c>
      <c r="D13" s="1">
        <v>75.069999999999993</v>
      </c>
      <c r="E13" s="1">
        <v>75.78</v>
      </c>
      <c r="F13" s="1">
        <v>76.2</v>
      </c>
      <c r="G13" s="1">
        <v>76.56</v>
      </c>
      <c r="H13" s="1">
        <v>73.400000000000006</v>
      </c>
      <c r="I13" s="1">
        <v>73.75</v>
      </c>
      <c r="J13" s="1">
        <v>73.989999999999995</v>
      </c>
      <c r="K13" s="51">
        <v>74.45</v>
      </c>
      <c r="L13" s="51">
        <v>74.84</v>
      </c>
      <c r="M13" s="51">
        <v>75.48</v>
      </c>
      <c r="P13" s="1">
        <v>72.135833333333323</v>
      </c>
      <c r="Q13" t="s">
        <v>24</v>
      </c>
    </row>
    <row r="14" spans="1:17">
      <c r="A14" s="32" t="s">
        <v>5</v>
      </c>
      <c r="B14" s="1">
        <v>77.03</v>
      </c>
      <c r="C14" s="1">
        <v>77.36</v>
      </c>
      <c r="D14" s="1">
        <v>77.599999999999994</v>
      </c>
      <c r="E14" s="1">
        <v>77.97</v>
      </c>
      <c r="F14" s="1">
        <v>78.33</v>
      </c>
      <c r="G14" s="1">
        <v>78.59</v>
      </c>
      <c r="H14" s="1">
        <v>78.39</v>
      </c>
      <c r="I14" s="1">
        <v>78.989999999999995</v>
      </c>
      <c r="J14" s="1">
        <v>79.599999999999994</v>
      </c>
      <c r="K14" s="51">
        <v>80.06</v>
      </c>
      <c r="L14" s="51">
        <v>80.47</v>
      </c>
      <c r="M14" s="51">
        <v>80.760000000000005</v>
      </c>
      <c r="P14" s="1">
        <v>71.513333333333335</v>
      </c>
      <c r="Q14" t="s">
        <v>9</v>
      </c>
    </row>
    <row r="15" spans="1:17">
      <c r="A15" s="32" t="s">
        <v>6</v>
      </c>
      <c r="B15" s="1">
        <v>71.12</v>
      </c>
      <c r="C15" s="1">
        <v>71.64</v>
      </c>
      <c r="D15" s="1">
        <v>72.290000000000006</v>
      </c>
      <c r="E15" s="1">
        <v>72.73</v>
      </c>
      <c r="F15" s="1">
        <v>73.11</v>
      </c>
      <c r="G15" s="1">
        <v>73.58</v>
      </c>
      <c r="H15" s="1">
        <v>68.8</v>
      </c>
      <c r="I15" s="1">
        <v>69.5</v>
      </c>
      <c r="J15" s="1">
        <v>70.05</v>
      </c>
      <c r="K15" s="51">
        <v>70.69</v>
      </c>
      <c r="L15" s="51">
        <v>71.3</v>
      </c>
      <c r="M15" s="51">
        <v>72.03</v>
      </c>
      <c r="P15" s="1">
        <v>71.489166666666662</v>
      </c>
      <c r="Q15" t="s">
        <v>35</v>
      </c>
    </row>
    <row r="16" spans="1:17">
      <c r="A16" s="32" t="s">
        <v>9</v>
      </c>
      <c r="B16" s="1">
        <v>71.599999999999994</v>
      </c>
      <c r="C16" s="1">
        <v>72.099999999999994</v>
      </c>
      <c r="D16" s="1">
        <v>72.489999999999995</v>
      </c>
      <c r="E16" s="1">
        <v>72.94</v>
      </c>
      <c r="F16" s="1">
        <v>73.36</v>
      </c>
      <c r="G16" s="1">
        <v>74.05</v>
      </c>
      <c r="H16" s="1">
        <v>68.78</v>
      </c>
      <c r="I16" s="1">
        <v>69.489999999999995</v>
      </c>
      <c r="J16" s="1">
        <v>69.98</v>
      </c>
      <c r="K16" s="51">
        <v>70.52</v>
      </c>
      <c r="L16" s="51">
        <v>71.12</v>
      </c>
      <c r="M16" s="51">
        <v>71.73</v>
      </c>
      <c r="P16" s="1">
        <v>71.484999999999999</v>
      </c>
      <c r="Q16" s="3" t="s">
        <v>66</v>
      </c>
    </row>
    <row r="17" spans="1:17">
      <c r="A17" s="32" t="s">
        <v>19</v>
      </c>
      <c r="B17" s="1">
        <v>74.88</v>
      </c>
      <c r="C17" s="1">
        <v>75.23</v>
      </c>
      <c r="D17" s="1">
        <v>75.77</v>
      </c>
      <c r="E17" s="1">
        <v>76.319999999999993</v>
      </c>
      <c r="F17" s="1">
        <v>76.75</v>
      </c>
      <c r="G17" s="1">
        <v>77.37</v>
      </c>
      <c r="H17" s="1">
        <v>76.81</v>
      </c>
      <c r="I17" s="1">
        <v>77.59</v>
      </c>
      <c r="J17" s="1">
        <v>78.38</v>
      </c>
      <c r="K17" s="51">
        <v>78.89</v>
      </c>
      <c r="L17" s="51">
        <v>79.53</v>
      </c>
      <c r="M17" s="51">
        <v>79.989999999999995</v>
      </c>
      <c r="P17" s="1">
        <v>71.438333333333333</v>
      </c>
      <c r="Q17" t="s">
        <v>15</v>
      </c>
    </row>
    <row r="18" spans="1:17">
      <c r="A18" s="32" t="s">
        <v>20</v>
      </c>
      <c r="B18" s="1">
        <v>70.38</v>
      </c>
      <c r="C18" s="1">
        <v>71.06</v>
      </c>
      <c r="D18" s="1">
        <v>71.62</v>
      </c>
      <c r="E18" s="1">
        <v>72.180000000000007</v>
      </c>
      <c r="F18" s="1">
        <v>72.83</v>
      </c>
      <c r="G18" s="1">
        <v>73.540000000000006</v>
      </c>
      <c r="H18" s="1">
        <v>68.14</v>
      </c>
      <c r="I18" s="1">
        <v>68.95</v>
      </c>
      <c r="J18" s="1">
        <v>69.739999999999995</v>
      </c>
      <c r="K18" s="51">
        <v>70.27</v>
      </c>
      <c r="L18" s="51">
        <v>70.77</v>
      </c>
      <c r="M18" s="51">
        <v>71.5</v>
      </c>
      <c r="P18" s="1">
        <v>71.427500000000009</v>
      </c>
      <c r="Q18" t="s">
        <v>17</v>
      </c>
    </row>
    <row r="19" spans="1:17">
      <c r="A19" s="32" t="s">
        <v>21</v>
      </c>
      <c r="B19" s="1">
        <v>69.7</v>
      </c>
      <c r="C19" s="1">
        <v>70.06</v>
      </c>
      <c r="D19" s="1">
        <v>70.48</v>
      </c>
      <c r="E19" s="1">
        <v>70.95</v>
      </c>
      <c r="F19" s="1">
        <v>71.489999999999995</v>
      </c>
      <c r="G19" s="1">
        <v>71.900000000000006</v>
      </c>
      <c r="H19" s="1">
        <v>69.89</v>
      </c>
      <c r="I19" s="1">
        <v>70.27</v>
      </c>
      <c r="J19" s="1">
        <v>70.959999999999994</v>
      </c>
      <c r="K19" s="51">
        <v>71.42</v>
      </c>
      <c r="L19" s="51">
        <v>71.95</v>
      </c>
      <c r="M19" s="51">
        <v>72.44</v>
      </c>
      <c r="P19" s="1">
        <v>71.403333333333322</v>
      </c>
      <c r="Q19" t="s">
        <v>6</v>
      </c>
    </row>
    <row r="20" spans="1:17">
      <c r="A20" s="32" t="s">
        <v>22</v>
      </c>
      <c r="B20" s="1">
        <v>70.98</v>
      </c>
      <c r="C20" s="1">
        <v>71.52</v>
      </c>
      <c r="D20" s="1">
        <v>72.28</v>
      </c>
      <c r="E20" s="1">
        <v>72.84</v>
      </c>
      <c r="F20" s="1">
        <v>73.489999999999995</v>
      </c>
      <c r="G20" s="1">
        <v>74.11</v>
      </c>
      <c r="H20" s="1">
        <v>72.48</v>
      </c>
      <c r="I20" s="1">
        <v>73.27</v>
      </c>
      <c r="J20" s="1">
        <v>73.650000000000006</v>
      </c>
      <c r="K20" s="51">
        <v>74.3</v>
      </c>
      <c r="L20" s="51">
        <v>74.77</v>
      </c>
      <c r="M20" s="51">
        <v>75.38</v>
      </c>
      <c r="P20" s="1">
        <v>71.11999999999999</v>
      </c>
      <c r="Q20" t="s">
        <v>12</v>
      </c>
    </row>
    <row r="21" spans="1:17">
      <c r="A21" s="32" t="s">
        <v>36</v>
      </c>
      <c r="B21" s="1">
        <v>64.12</v>
      </c>
      <c r="C21" s="1">
        <v>64.66</v>
      </c>
      <c r="D21" s="1">
        <v>65.2</v>
      </c>
      <c r="E21" s="1">
        <v>66.23</v>
      </c>
      <c r="F21" s="1">
        <v>66.89</v>
      </c>
      <c r="G21" s="1">
        <v>67.73</v>
      </c>
      <c r="H21" s="1">
        <v>64.31</v>
      </c>
      <c r="I21" s="1">
        <v>65.19</v>
      </c>
      <c r="J21" s="1">
        <v>65.81</v>
      </c>
      <c r="K21" s="51">
        <v>66.58</v>
      </c>
      <c r="L21" s="51">
        <v>67.3</v>
      </c>
      <c r="M21" s="51">
        <v>68.14</v>
      </c>
      <c r="P21" s="1">
        <v>70.959166666666661</v>
      </c>
      <c r="Q21" t="s">
        <v>21</v>
      </c>
    </row>
    <row r="22" spans="1:17">
      <c r="A22" s="32" t="s">
        <v>37</v>
      </c>
      <c r="B22" s="1">
        <v>66.150000000000006</v>
      </c>
      <c r="C22" s="1">
        <v>66.599999999999994</v>
      </c>
      <c r="D22" s="1">
        <v>67.260000000000005</v>
      </c>
      <c r="E22" s="1">
        <v>67.75</v>
      </c>
      <c r="F22" s="1">
        <v>68.28</v>
      </c>
      <c r="G22" s="1">
        <v>68.77</v>
      </c>
      <c r="H22" s="1">
        <v>62.26</v>
      </c>
      <c r="I22" s="1">
        <v>62.67</v>
      </c>
      <c r="J22" s="1">
        <v>63.13</v>
      </c>
      <c r="K22" s="51">
        <v>63.73</v>
      </c>
      <c r="L22" s="51">
        <v>64.39</v>
      </c>
      <c r="M22" s="51">
        <v>65.23</v>
      </c>
      <c r="P22" s="1">
        <v>70.933333333333323</v>
      </c>
      <c r="Q22" t="s">
        <v>33</v>
      </c>
    </row>
    <row r="23" spans="1:17">
      <c r="A23" s="32" t="s">
        <v>23</v>
      </c>
      <c r="B23" s="1">
        <v>68.17</v>
      </c>
      <c r="C23" s="1">
        <v>68.790000000000006</v>
      </c>
      <c r="D23" s="1">
        <v>69.150000000000006</v>
      </c>
      <c r="E23" s="1">
        <v>69.66</v>
      </c>
      <c r="F23" s="1">
        <v>70.31</v>
      </c>
      <c r="G23" s="1">
        <v>70.930000000000007</v>
      </c>
      <c r="H23" s="1">
        <v>64.89</v>
      </c>
      <c r="I23" s="1">
        <v>65.59</v>
      </c>
      <c r="J23" s="1">
        <v>65.88</v>
      </c>
      <c r="K23" s="51">
        <v>66.260000000000005</v>
      </c>
      <c r="L23" s="51">
        <v>66.98</v>
      </c>
      <c r="M23" s="51">
        <v>67.650000000000006</v>
      </c>
      <c r="P23" s="1">
        <v>70.915000000000006</v>
      </c>
      <c r="Q23" t="s">
        <v>20</v>
      </c>
    </row>
    <row r="24" spans="1:17">
      <c r="A24" s="32" t="s">
        <v>24</v>
      </c>
      <c r="B24" s="1">
        <v>73.88</v>
      </c>
      <c r="C24" s="1">
        <v>74.36</v>
      </c>
      <c r="D24" s="1">
        <v>74.64</v>
      </c>
      <c r="E24" s="1">
        <v>75.06</v>
      </c>
      <c r="F24" s="1">
        <v>75.459999999999994</v>
      </c>
      <c r="G24" s="1">
        <v>75.680000000000007</v>
      </c>
      <c r="H24" s="1">
        <v>67.77</v>
      </c>
      <c r="I24" s="1">
        <v>68.53</v>
      </c>
      <c r="J24" s="1">
        <v>69.13</v>
      </c>
      <c r="K24" s="51">
        <v>69.790000000000006</v>
      </c>
      <c r="L24" s="51">
        <v>70.42</v>
      </c>
      <c r="M24" s="51">
        <v>70.91</v>
      </c>
      <c r="P24" s="1">
        <v>70.841666666666669</v>
      </c>
      <c r="Q24" t="s">
        <v>16</v>
      </c>
    </row>
    <row r="25" spans="1:17">
      <c r="A25" s="32" t="s">
        <v>25</v>
      </c>
      <c r="B25" s="1">
        <v>68.72</v>
      </c>
      <c r="C25" s="1">
        <v>69.3</v>
      </c>
      <c r="D25" s="1">
        <v>69.92</v>
      </c>
      <c r="E25" s="1">
        <v>70.44</v>
      </c>
      <c r="F25" s="1">
        <v>71.08</v>
      </c>
      <c r="G25" s="1">
        <v>71.739999999999995</v>
      </c>
      <c r="H25" s="1">
        <v>67.63</v>
      </c>
      <c r="I25" s="1">
        <v>68.38</v>
      </c>
      <c r="J25" s="1">
        <v>69.05</v>
      </c>
      <c r="K25" s="51">
        <v>69.650000000000006</v>
      </c>
      <c r="L25" s="51">
        <v>70.17</v>
      </c>
      <c r="M25" s="51">
        <v>70.72</v>
      </c>
      <c r="P25" s="1">
        <v>70.41</v>
      </c>
      <c r="Q25" t="s">
        <v>30</v>
      </c>
    </row>
    <row r="26" spans="1:17">
      <c r="A26" s="32" t="s">
        <v>26</v>
      </c>
      <c r="B26" s="1">
        <v>74.52</v>
      </c>
      <c r="C26" s="1">
        <v>75.11</v>
      </c>
      <c r="D26" s="1">
        <v>75.56</v>
      </c>
      <c r="E26" s="1">
        <v>76.22</v>
      </c>
      <c r="F26" s="1">
        <v>76.709999999999994</v>
      </c>
      <c r="G26" s="1">
        <v>77.33</v>
      </c>
      <c r="H26" s="1">
        <v>73.819999999999993</v>
      </c>
      <c r="I26" s="1">
        <v>74.17</v>
      </c>
      <c r="J26" s="1">
        <v>74.59</v>
      </c>
      <c r="K26" s="51">
        <v>75.12</v>
      </c>
      <c r="L26" s="51">
        <v>75.83</v>
      </c>
      <c r="M26" s="51">
        <v>76.61</v>
      </c>
      <c r="P26" s="1">
        <v>69.970833333333346</v>
      </c>
      <c r="Q26" t="s">
        <v>34</v>
      </c>
    </row>
    <row r="27" spans="1:17">
      <c r="A27" s="32" t="s">
        <v>30</v>
      </c>
      <c r="B27" s="1"/>
      <c r="C27" s="1"/>
      <c r="D27" s="1"/>
      <c r="E27" s="1"/>
      <c r="F27" s="1"/>
      <c r="G27" s="1">
        <v>74.72</v>
      </c>
      <c r="H27" s="1">
        <v>68.64</v>
      </c>
      <c r="I27" s="1">
        <v>68.760000000000005</v>
      </c>
      <c r="J27" s="1">
        <v>69.2</v>
      </c>
      <c r="K27" s="51">
        <v>69.84</v>
      </c>
      <c r="L27" s="51">
        <v>70.56</v>
      </c>
      <c r="M27" s="51">
        <v>71.150000000000006</v>
      </c>
      <c r="P27" s="1">
        <v>69.814166666666665</v>
      </c>
      <c r="Q27" t="s">
        <v>18</v>
      </c>
    </row>
    <row r="28" spans="1:17">
      <c r="A28" s="32" t="s">
        <v>31</v>
      </c>
      <c r="B28" s="1">
        <v>75.16</v>
      </c>
      <c r="C28" s="1">
        <v>75.680000000000007</v>
      </c>
      <c r="D28" s="1">
        <v>76.09</v>
      </c>
      <c r="E28" s="1">
        <v>76.540000000000006</v>
      </c>
      <c r="F28" s="1">
        <v>76.95</v>
      </c>
      <c r="G28" s="1">
        <v>77.36</v>
      </c>
      <c r="H28" s="1">
        <v>69.959999999999994</v>
      </c>
      <c r="I28" s="1">
        <v>70.39</v>
      </c>
      <c r="J28" s="1">
        <v>71.05</v>
      </c>
      <c r="K28" s="51">
        <v>71.66</v>
      </c>
      <c r="L28" s="51">
        <v>72.2</v>
      </c>
      <c r="M28" s="51">
        <v>72.989999999999995</v>
      </c>
      <c r="P28" s="1">
        <v>69.80416666666666</v>
      </c>
      <c r="Q28" t="s">
        <v>27</v>
      </c>
    </row>
    <row r="29" spans="1:17">
      <c r="A29" s="32" t="s">
        <v>32</v>
      </c>
      <c r="B29" s="1">
        <v>70.09</v>
      </c>
      <c r="C29" s="1">
        <v>70.7</v>
      </c>
      <c r="D29" s="1">
        <v>71.14</v>
      </c>
      <c r="E29" s="1">
        <v>71.62</v>
      </c>
      <c r="F29" s="1">
        <v>72.14</v>
      </c>
      <c r="G29" s="1">
        <v>72.540000000000006</v>
      </c>
      <c r="H29" s="1">
        <v>66.430000000000007</v>
      </c>
      <c r="I29" s="1">
        <v>66.760000000000005</v>
      </c>
      <c r="J29" s="1">
        <v>67.47</v>
      </c>
      <c r="K29" s="51">
        <v>68.11</v>
      </c>
      <c r="L29" s="51">
        <v>68.88</v>
      </c>
      <c r="M29" s="51">
        <v>69.5</v>
      </c>
      <c r="P29" s="1">
        <v>69.733333333333334</v>
      </c>
      <c r="Q29" t="s">
        <v>25</v>
      </c>
    </row>
    <row r="30" spans="1:17">
      <c r="A30" s="32" t="s">
        <v>33</v>
      </c>
      <c r="B30" s="1">
        <v>70.22</v>
      </c>
      <c r="C30" s="1">
        <v>70.94</v>
      </c>
      <c r="D30" s="1">
        <v>71.62</v>
      </c>
      <c r="E30" s="1">
        <v>72.14</v>
      </c>
      <c r="F30" s="1">
        <v>72.7</v>
      </c>
      <c r="G30" s="1">
        <v>73.28</v>
      </c>
      <c r="H30" s="1">
        <v>68.489999999999995</v>
      </c>
      <c r="I30" s="1">
        <v>69.150000000000006</v>
      </c>
      <c r="J30" s="1">
        <v>69.760000000000005</v>
      </c>
      <c r="K30" s="51">
        <v>70.34</v>
      </c>
      <c r="L30" s="51">
        <v>70.900000000000006</v>
      </c>
      <c r="M30" s="51">
        <v>71.66</v>
      </c>
      <c r="P30" s="1">
        <v>69.615000000000009</v>
      </c>
      <c r="Q30" t="s">
        <v>32</v>
      </c>
    </row>
    <row r="31" spans="1:17">
      <c r="A31" s="32" t="s">
        <v>34</v>
      </c>
      <c r="B31" s="1">
        <v>69</v>
      </c>
      <c r="C31" s="1">
        <v>69.52</v>
      </c>
      <c r="D31" s="1">
        <v>70</v>
      </c>
      <c r="E31" s="1">
        <v>70.55</v>
      </c>
      <c r="F31" s="1">
        <v>71.05</v>
      </c>
      <c r="G31" s="1">
        <v>71.73</v>
      </c>
      <c r="H31" s="1">
        <v>68.069999999999993</v>
      </c>
      <c r="I31" s="1">
        <v>68.75</v>
      </c>
      <c r="J31" s="1">
        <v>69.31</v>
      </c>
      <c r="K31" s="51">
        <v>69.86</v>
      </c>
      <c r="L31" s="51">
        <v>70.61</v>
      </c>
      <c r="M31" s="51">
        <v>71.2</v>
      </c>
      <c r="P31" s="1">
        <v>68.649166666666659</v>
      </c>
      <c r="Q31" t="s">
        <v>7</v>
      </c>
    </row>
    <row r="32" spans="1:17">
      <c r="A32" s="32" t="s">
        <v>7</v>
      </c>
      <c r="B32" s="1">
        <v>69.290000000000006</v>
      </c>
      <c r="C32" s="1">
        <v>69.790000000000006</v>
      </c>
      <c r="D32" s="1">
        <v>70.28</v>
      </c>
      <c r="E32" s="1">
        <v>70.819999999999993</v>
      </c>
      <c r="F32" s="1">
        <v>71.31</v>
      </c>
      <c r="G32" s="1">
        <v>71.77</v>
      </c>
      <c r="H32" s="1">
        <v>65.17</v>
      </c>
      <c r="I32" s="1">
        <v>65.86</v>
      </c>
      <c r="J32" s="1">
        <v>66.290000000000006</v>
      </c>
      <c r="K32" s="51">
        <v>67.010000000000005</v>
      </c>
      <c r="L32" s="51">
        <v>67.709999999999994</v>
      </c>
      <c r="M32" s="51">
        <v>68.489999999999995</v>
      </c>
      <c r="P32" s="1">
        <v>68.108333333333334</v>
      </c>
      <c r="Q32" t="s">
        <v>28</v>
      </c>
    </row>
    <row r="33" spans="1:17">
      <c r="A33" s="32" t="s">
        <v>8</v>
      </c>
      <c r="B33" s="1">
        <v>68.55</v>
      </c>
      <c r="C33" s="1">
        <v>69.180000000000007</v>
      </c>
      <c r="D33" s="1">
        <v>69.64</v>
      </c>
      <c r="E33" s="1">
        <v>70.11</v>
      </c>
      <c r="F33" s="1">
        <v>70.73</v>
      </c>
      <c r="G33" s="1">
        <v>71.41</v>
      </c>
      <c r="H33" s="1">
        <v>62.24</v>
      </c>
      <c r="I33" s="1">
        <v>62.96</v>
      </c>
      <c r="J33" s="1">
        <v>63.6</v>
      </c>
      <c r="K33" s="51">
        <v>64.3</v>
      </c>
      <c r="L33" s="51">
        <v>65.099999999999994</v>
      </c>
      <c r="M33" s="51">
        <v>65.73</v>
      </c>
      <c r="P33" s="1">
        <v>67.855000000000004</v>
      </c>
      <c r="Q33" t="s">
        <v>23</v>
      </c>
    </row>
    <row r="34" spans="1:17">
      <c r="A34" s="32" t="s">
        <v>27</v>
      </c>
      <c r="B34" s="1">
        <v>70.38</v>
      </c>
      <c r="C34" s="1">
        <v>70.959999999999994</v>
      </c>
      <c r="D34" s="1">
        <v>71.42</v>
      </c>
      <c r="E34" s="1">
        <v>71.87</v>
      </c>
      <c r="F34" s="1">
        <v>72.42</v>
      </c>
      <c r="G34" s="1">
        <v>72.7</v>
      </c>
      <c r="H34" s="1">
        <v>66.739999999999995</v>
      </c>
      <c r="I34" s="1">
        <v>67.05</v>
      </c>
      <c r="J34" s="1">
        <v>67.599999999999994</v>
      </c>
      <c r="K34" s="51">
        <v>68.19</v>
      </c>
      <c r="L34" s="51">
        <v>68.87</v>
      </c>
      <c r="M34" s="51">
        <v>69.45</v>
      </c>
      <c r="P34" s="1">
        <v>66.962500000000006</v>
      </c>
      <c r="Q34" t="s">
        <v>8</v>
      </c>
    </row>
    <row r="35" spans="1:17">
      <c r="A35" s="32" t="s">
        <v>28</v>
      </c>
      <c r="B35" s="1">
        <v>68.180000000000007</v>
      </c>
      <c r="C35" s="1">
        <v>68.63</v>
      </c>
      <c r="D35" s="1">
        <v>69.03</v>
      </c>
      <c r="E35" s="1">
        <v>69.47</v>
      </c>
      <c r="F35" s="1">
        <v>69.98</v>
      </c>
      <c r="G35" s="1">
        <v>70.63</v>
      </c>
      <c r="H35" s="1">
        <v>65.180000000000007</v>
      </c>
      <c r="I35" s="1">
        <v>65.91</v>
      </c>
      <c r="J35" s="1">
        <v>66.63</v>
      </c>
      <c r="K35" s="51">
        <v>67.2</v>
      </c>
      <c r="L35" s="51">
        <v>67.760000000000005</v>
      </c>
      <c r="M35" s="51">
        <v>68.7</v>
      </c>
      <c r="P35" s="1">
        <v>66.068333333333342</v>
      </c>
      <c r="Q35" t="s">
        <v>29</v>
      </c>
    </row>
    <row r="36" spans="1:17">
      <c r="A36" s="32" t="s">
        <v>29</v>
      </c>
      <c r="B36" s="1">
        <v>67.95</v>
      </c>
      <c r="C36" s="1">
        <v>68.58</v>
      </c>
      <c r="D36" s="1">
        <v>69.150000000000006</v>
      </c>
      <c r="E36" s="1">
        <v>69.650000000000006</v>
      </c>
      <c r="F36" s="1">
        <v>70.22</v>
      </c>
      <c r="G36" s="1">
        <v>70.62</v>
      </c>
      <c r="H36" s="1">
        <v>61.28</v>
      </c>
      <c r="I36" s="1">
        <v>61.73</v>
      </c>
      <c r="J36" s="1">
        <v>62.21</v>
      </c>
      <c r="K36" s="51">
        <v>62.99</v>
      </c>
      <c r="L36" s="51">
        <v>63.74</v>
      </c>
      <c r="M36" s="51">
        <v>64.7</v>
      </c>
      <c r="P36" s="1">
        <v>66.013333333333335</v>
      </c>
      <c r="Q36" t="s">
        <v>36</v>
      </c>
    </row>
    <row r="37" spans="1:17">
      <c r="A37" s="32" t="s">
        <v>4</v>
      </c>
      <c r="B37" s="1">
        <v>64</v>
      </c>
      <c r="C37" s="1">
        <v>64.53</v>
      </c>
      <c r="D37" s="1">
        <v>64.94</v>
      </c>
      <c r="E37" s="1">
        <v>65.36</v>
      </c>
      <c r="F37" s="1">
        <v>65.86</v>
      </c>
      <c r="G37" s="1">
        <v>66.25</v>
      </c>
      <c r="H37" s="1">
        <v>56.75</v>
      </c>
      <c r="I37" s="1">
        <v>57.25</v>
      </c>
      <c r="J37" s="1">
        <v>58.05</v>
      </c>
      <c r="K37" s="51">
        <v>59.09</v>
      </c>
      <c r="L37" s="51">
        <v>60.06</v>
      </c>
      <c r="M37" s="51">
        <v>60.84</v>
      </c>
      <c r="P37" s="1">
        <v>65.518333333333331</v>
      </c>
      <c r="Q37" t="s">
        <v>37</v>
      </c>
    </row>
    <row r="38" spans="1:17" s="3" customFormat="1">
      <c r="A38" s="3" t="s">
        <v>66</v>
      </c>
      <c r="B38" s="52">
        <v>71.17</v>
      </c>
      <c r="C38" s="52">
        <v>71.760000000000005</v>
      </c>
      <c r="D38" s="52">
        <v>72.27</v>
      </c>
      <c r="E38" s="52">
        <v>72.77</v>
      </c>
      <c r="F38" s="52">
        <v>73.290000000000006</v>
      </c>
      <c r="G38" s="52">
        <v>73.81</v>
      </c>
      <c r="H38" s="52">
        <v>68.900000000000006</v>
      </c>
      <c r="I38" s="52">
        <v>69.55</v>
      </c>
      <c r="J38" s="52">
        <v>70.180000000000007</v>
      </c>
      <c r="K38" s="53">
        <v>70.81</v>
      </c>
      <c r="L38" s="53">
        <v>71.39</v>
      </c>
      <c r="M38" s="53">
        <v>71.92</v>
      </c>
      <c r="P38" s="1">
        <v>61.915000000000013</v>
      </c>
      <c r="Q38" s="32" t="s">
        <v>4</v>
      </c>
    </row>
  </sheetData>
  <sortState xmlns:xlrd2="http://schemas.microsoft.com/office/spreadsheetml/2017/richdata2" ref="P4:Q38">
    <sortCondition descending="1" ref="P4:P38"/>
  </sortState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635"/>
  <sheetViews>
    <sheetView topLeftCell="A307" zoomScale="55" zoomScaleNormal="55" workbookViewId="0">
      <selection activeCell="A5" sqref="A5:AU635"/>
    </sheetView>
  </sheetViews>
  <sheetFormatPr defaultRowHeight="18"/>
  <cols>
    <col min="3" max="3" width="77.9140625" bestFit="1" customWidth="1"/>
  </cols>
  <sheetData>
    <row r="1" spans="1:47">
      <c r="C1" t="s">
        <v>157</v>
      </c>
    </row>
    <row r="2" spans="1:47">
      <c r="C2" t="s">
        <v>158</v>
      </c>
    </row>
    <row r="5" spans="1:47">
      <c r="A5" s="21" t="s">
        <v>159</v>
      </c>
      <c r="B5" s="21" t="s">
        <v>160</v>
      </c>
      <c r="C5" s="21" t="s">
        <v>161</v>
      </c>
      <c r="D5" s="21" t="s">
        <v>162</v>
      </c>
      <c r="E5" s="21" t="s">
        <v>163</v>
      </c>
      <c r="F5" s="21" t="s">
        <v>164</v>
      </c>
      <c r="G5" s="21" t="s">
        <v>165</v>
      </c>
      <c r="H5" s="21" t="s">
        <v>166</v>
      </c>
      <c r="I5" s="21" t="s">
        <v>167</v>
      </c>
      <c r="J5" s="21" t="s">
        <v>168</v>
      </c>
      <c r="K5" s="21" t="s">
        <v>169</v>
      </c>
      <c r="L5" s="21" t="s">
        <v>170</v>
      </c>
      <c r="M5" s="21" t="s">
        <v>171</v>
      </c>
      <c r="N5" s="21" t="s">
        <v>172</v>
      </c>
      <c r="O5" s="21" t="s">
        <v>173</v>
      </c>
      <c r="P5" s="21" t="s">
        <v>174</v>
      </c>
      <c r="Q5" s="21" t="s">
        <v>175</v>
      </c>
      <c r="R5" s="21" t="s">
        <v>176</v>
      </c>
      <c r="S5" s="21" t="s">
        <v>177</v>
      </c>
      <c r="T5" s="21" t="s">
        <v>178</v>
      </c>
      <c r="U5" s="21" t="s">
        <v>179</v>
      </c>
      <c r="V5" s="21" t="s">
        <v>180</v>
      </c>
      <c r="W5" s="21" t="s">
        <v>181</v>
      </c>
      <c r="X5" s="21" t="s">
        <v>182</v>
      </c>
      <c r="Y5" s="21" t="s">
        <v>183</v>
      </c>
      <c r="Z5" s="21" t="s">
        <v>184</v>
      </c>
      <c r="AA5" s="21" t="s">
        <v>185</v>
      </c>
      <c r="AB5" s="21" t="s">
        <v>186</v>
      </c>
      <c r="AC5" s="21" t="s">
        <v>187</v>
      </c>
      <c r="AD5" s="21" t="s">
        <v>188</v>
      </c>
      <c r="AE5" s="21" t="s">
        <v>189</v>
      </c>
      <c r="AF5" s="21" t="s">
        <v>190</v>
      </c>
      <c r="AG5" s="21" t="s">
        <v>191</v>
      </c>
      <c r="AH5" s="21" t="s">
        <v>192</v>
      </c>
      <c r="AI5" s="21" t="s">
        <v>193</v>
      </c>
      <c r="AJ5" s="21" t="s">
        <v>194</v>
      </c>
      <c r="AK5" s="21" t="s">
        <v>195</v>
      </c>
      <c r="AL5" s="21" t="s">
        <v>196</v>
      </c>
      <c r="AM5" s="21" t="s">
        <v>197</v>
      </c>
      <c r="AN5" s="21" t="s">
        <v>198</v>
      </c>
      <c r="AO5" s="21" t="s">
        <v>199</v>
      </c>
      <c r="AP5" s="21" t="s">
        <v>200</v>
      </c>
      <c r="AQ5" s="21" t="s">
        <v>201</v>
      </c>
      <c r="AR5" s="21" t="s">
        <v>202</v>
      </c>
      <c r="AS5" s="21" t="s">
        <v>203</v>
      </c>
      <c r="AT5" s="21" t="s">
        <v>204</v>
      </c>
      <c r="AU5" s="21" t="s">
        <v>205</v>
      </c>
    </row>
    <row r="6" spans="1:47">
      <c r="A6" t="s">
        <v>206</v>
      </c>
      <c r="B6" t="s">
        <v>207</v>
      </c>
      <c r="C6" t="s">
        <v>208</v>
      </c>
      <c r="D6">
        <v>6336904.6427139994</v>
      </c>
      <c r="E6">
        <v>6432677.6294946205</v>
      </c>
      <c r="F6">
        <v>6395779.0106118843</v>
      </c>
      <c r="G6">
        <v>6414213.2617821582</v>
      </c>
      <c r="H6">
        <v>6538429.8576568328</v>
      </c>
      <c r="I6">
        <v>6648377.399276061</v>
      </c>
      <c r="J6">
        <v>6647307.2091202093</v>
      </c>
      <c r="K6">
        <v>6681369.9563590856</v>
      </c>
      <c r="L6">
        <v>6884371.1716756485</v>
      </c>
      <c r="M6">
        <v>7072174.0501433164</v>
      </c>
      <c r="N6">
        <v>6890892.0902664065</v>
      </c>
      <c r="O6">
        <v>6837676.9540406251</v>
      </c>
      <c r="P6">
        <v>7094305.96496889</v>
      </c>
      <c r="Q6">
        <v>7255892.732368283</v>
      </c>
      <c r="R6">
        <v>7338736.9699376337</v>
      </c>
      <c r="S6">
        <v>7291497.771929292</v>
      </c>
      <c r="T6">
        <v>7220862.9287836272</v>
      </c>
      <c r="U6">
        <v>7496080.4121251507</v>
      </c>
      <c r="V6">
        <v>7675606.5484232139</v>
      </c>
      <c r="W6">
        <v>7298011.8106862754</v>
      </c>
      <c r="X6">
        <v>7593127.1696895342</v>
      </c>
      <c r="Y6">
        <v>7700173.0797854457</v>
      </c>
      <c r="Z6">
        <v>8099041.1256197728</v>
      </c>
      <c r="AA6">
        <v>7794037.5621261764</v>
      </c>
      <c r="AB6">
        <v>7988104.1924491767</v>
      </c>
      <c r="AC6">
        <v>7918889.5511052208</v>
      </c>
      <c r="AD6">
        <v>8234151.0141748805</v>
      </c>
      <c r="AE6">
        <v>8213948.5172915068</v>
      </c>
      <c r="AF6">
        <v>8474932.9927503653</v>
      </c>
      <c r="AG6">
        <v>8474536.0706703141</v>
      </c>
      <c r="AH6">
        <v>8708632.0024731942</v>
      </c>
      <c r="AI6">
        <v>8394748.6201619599</v>
      </c>
      <c r="AJ6">
        <v>8756996.1449528448</v>
      </c>
      <c r="AK6">
        <v>8821032.0762581341</v>
      </c>
      <c r="AL6">
        <v>8912375.1948970631</v>
      </c>
      <c r="AM6">
        <v>8935757.4781143926</v>
      </c>
      <c r="AN6">
        <v>9057049.8910195623</v>
      </c>
      <c r="AO6">
        <v>9184095.6787532866</v>
      </c>
      <c r="AP6">
        <v>9255352.1078754943</v>
      </c>
      <c r="AQ6">
        <v>9130213.853366008</v>
      </c>
      <c r="AR6">
        <v>9639522.1341404933</v>
      </c>
      <c r="AS6">
        <v>9229916.1078900006</v>
      </c>
      <c r="AT6">
        <v>9779563.4181004725</v>
      </c>
      <c r="AU6">
        <v>9248015.0759184249</v>
      </c>
    </row>
    <row r="7" spans="1:47">
      <c r="A7" t="s">
        <v>206</v>
      </c>
      <c r="B7" t="s">
        <v>207</v>
      </c>
      <c r="C7" t="s">
        <v>209</v>
      </c>
      <c r="D7">
        <v>4263395.7182228668</v>
      </c>
      <c r="E7">
        <v>3760444.6855923962</v>
      </c>
      <c r="F7">
        <v>3823201.7314275769</v>
      </c>
      <c r="G7">
        <v>3734990.4058153341</v>
      </c>
      <c r="H7">
        <v>3819758.0456866818</v>
      </c>
      <c r="I7">
        <v>3793246.2644900959</v>
      </c>
      <c r="J7">
        <v>3764801.8077500192</v>
      </c>
      <c r="K7">
        <v>3889602.594967654</v>
      </c>
      <c r="L7">
        <v>3848367.6458577146</v>
      </c>
      <c r="M7">
        <v>3709436.6836491195</v>
      </c>
      <c r="N7">
        <v>3672110.9586967994</v>
      </c>
      <c r="O7">
        <v>3659730.8658027309</v>
      </c>
      <c r="P7">
        <v>3635183.6143731084</v>
      </c>
      <c r="Q7">
        <v>3513743.1416577771</v>
      </c>
      <c r="R7">
        <v>3535255.8791177412</v>
      </c>
      <c r="S7">
        <v>3436677.8857559673</v>
      </c>
      <c r="T7">
        <v>3420132.5393460947</v>
      </c>
      <c r="U7">
        <v>3336703.7340896325</v>
      </c>
      <c r="V7">
        <v>3127577.5952089312</v>
      </c>
      <c r="W7">
        <v>2915567.0247702887</v>
      </c>
      <c r="X7">
        <v>2484708.8720177379</v>
      </c>
      <c r="Y7">
        <v>2461385.16481196</v>
      </c>
      <c r="Z7">
        <v>2376643.2192677213</v>
      </c>
      <c r="AA7">
        <v>1996977.6260385001</v>
      </c>
      <c r="AB7">
        <v>2279329.1810340811</v>
      </c>
      <c r="AC7">
        <v>1729122.4114476324</v>
      </c>
      <c r="AD7">
        <v>2081588.2705946371</v>
      </c>
      <c r="AE7">
        <v>2037791.5073021823</v>
      </c>
      <c r="AF7">
        <v>2277992.8914046977</v>
      </c>
      <c r="AG7">
        <v>2189285.5772107448</v>
      </c>
      <c r="AH7">
        <v>2175774.9503421858</v>
      </c>
      <c r="AI7">
        <v>1938243.1607713124</v>
      </c>
      <c r="AJ7">
        <v>2247626.8146737167</v>
      </c>
      <c r="AK7">
        <v>2272971.7773955129</v>
      </c>
      <c r="AL7">
        <v>2391198.2331728349</v>
      </c>
      <c r="AM7">
        <v>2240708.9735967624</v>
      </c>
      <c r="AN7">
        <v>2412925.4041612344</v>
      </c>
      <c r="AO7">
        <v>2354895.8103832193</v>
      </c>
      <c r="AP7">
        <v>2495412.6905243616</v>
      </c>
      <c r="AQ7">
        <v>2430103.1866455376</v>
      </c>
      <c r="AR7">
        <v>2329427.3152923658</v>
      </c>
      <c r="AS7">
        <v>2977578.93444</v>
      </c>
      <c r="AT7">
        <v>2729913.7381091956</v>
      </c>
      <c r="AU7">
        <v>2454411.4290122674</v>
      </c>
    </row>
    <row r="8" spans="1:47">
      <c r="A8" t="s">
        <v>206</v>
      </c>
      <c r="B8" t="s">
        <v>207</v>
      </c>
      <c r="C8" t="s">
        <v>210</v>
      </c>
      <c r="D8">
        <v>2228908.7008520411</v>
      </c>
      <c r="E8">
        <v>2244580.9606242706</v>
      </c>
      <c r="F8">
        <v>2249509.5391141353</v>
      </c>
      <c r="G8">
        <v>2259948.6942429519</v>
      </c>
      <c r="H8">
        <v>2227361.5635026032</v>
      </c>
      <c r="I8">
        <v>2226448.5433680066</v>
      </c>
      <c r="J8">
        <v>2283653.8625942892</v>
      </c>
      <c r="K8">
        <v>2327828.8387594623</v>
      </c>
      <c r="L8">
        <v>2308781.0124842785</v>
      </c>
      <c r="M8">
        <v>2317940.983313954</v>
      </c>
      <c r="N8">
        <v>2321910.0556078581</v>
      </c>
      <c r="O8">
        <v>2333551.600485614</v>
      </c>
      <c r="P8">
        <v>2326308.8104478493</v>
      </c>
      <c r="Q8">
        <v>2230343.1620000228</v>
      </c>
      <c r="R8">
        <v>2179103.5590385306</v>
      </c>
      <c r="S8">
        <v>2102575.2054486601</v>
      </c>
      <c r="T8">
        <v>2177998.5681265476</v>
      </c>
      <c r="U8">
        <v>2179829.3920884989</v>
      </c>
      <c r="V8">
        <v>2035662.0950601527</v>
      </c>
      <c r="W8">
        <v>1771301.2755000729</v>
      </c>
      <c r="X8">
        <v>1594495.0697669075</v>
      </c>
      <c r="Y8">
        <v>1660854.5021149151</v>
      </c>
      <c r="Z8">
        <v>1710170.0015027444</v>
      </c>
      <c r="AA8">
        <v>1509214.1127860602</v>
      </c>
      <c r="AB8">
        <v>1529429.5812410903</v>
      </c>
      <c r="AC8">
        <v>1427644.5313342866</v>
      </c>
      <c r="AD8">
        <v>1671145.3137973901</v>
      </c>
      <c r="AE8">
        <v>1468381.9185259512</v>
      </c>
      <c r="AF8">
        <v>1528825.6574439213</v>
      </c>
      <c r="AG8">
        <v>1476806.6151377507</v>
      </c>
      <c r="AH8">
        <v>1435452.1083722748</v>
      </c>
      <c r="AI8">
        <v>1480354.8302634824</v>
      </c>
      <c r="AJ8">
        <v>1516860.6230323375</v>
      </c>
      <c r="AK8">
        <v>1678178.3679247834</v>
      </c>
      <c r="AL8">
        <v>1699280.8251698287</v>
      </c>
      <c r="AM8">
        <v>1515943.1306822828</v>
      </c>
      <c r="AN8">
        <v>1470774.7245126853</v>
      </c>
      <c r="AO8">
        <v>1673005.9056953578</v>
      </c>
      <c r="AP8">
        <v>1643582.5105860878</v>
      </c>
      <c r="AQ8">
        <v>1552277.1449908791</v>
      </c>
      <c r="AR8">
        <v>1385021.9688761346</v>
      </c>
      <c r="AS8">
        <v>1609281.5999999999</v>
      </c>
      <c r="AT8">
        <v>1622881.7285857622</v>
      </c>
      <c r="AU8">
        <v>1441516.5215609819</v>
      </c>
    </row>
    <row r="9" spans="1:47">
      <c r="A9" t="s">
        <v>206</v>
      </c>
      <c r="B9" t="s">
        <v>207</v>
      </c>
      <c r="C9" t="s">
        <v>211</v>
      </c>
      <c r="D9">
        <v>26283.164122710285</v>
      </c>
      <c r="E9">
        <v>27669.158176272082</v>
      </c>
      <c r="F9">
        <v>28520.683171438766</v>
      </c>
      <c r="G9">
        <v>29554.066466878758</v>
      </c>
      <c r="H9">
        <v>29730.388187928424</v>
      </c>
      <c r="I9">
        <v>29692.181478768522</v>
      </c>
      <c r="J9">
        <v>29976.369342797814</v>
      </c>
      <c r="K9">
        <v>30521.818848712694</v>
      </c>
      <c r="L9">
        <v>30245.791409829715</v>
      </c>
      <c r="M9">
        <v>32141.550321540519</v>
      </c>
      <c r="N9">
        <v>33286.545344021397</v>
      </c>
      <c r="O9">
        <v>34673.358181544223</v>
      </c>
      <c r="P9">
        <v>33450.280346890533</v>
      </c>
      <c r="Q9">
        <v>33892.970540343224</v>
      </c>
      <c r="R9">
        <v>33909.32558965416</v>
      </c>
      <c r="S9">
        <v>34333.629412413044</v>
      </c>
      <c r="T9">
        <v>33448.778243013199</v>
      </c>
      <c r="U9">
        <v>36457.932817418354</v>
      </c>
      <c r="V9">
        <v>36140.792472028013</v>
      </c>
      <c r="W9">
        <v>42323.476604821779</v>
      </c>
      <c r="X9">
        <v>39619.728015091379</v>
      </c>
      <c r="Y9">
        <v>36448.529941252898</v>
      </c>
      <c r="Z9">
        <v>41350.036941441947</v>
      </c>
      <c r="AA9">
        <v>41990.939107924438</v>
      </c>
      <c r="AB9">
        <v>43614.838188892754</v>
      </c>
      <c r="AC9">
        <v>44550.362843710354</v>
      </c>
      <c r="AD9">
        <v>43233.315258737304</v>
      </c>
      <c r="AE9">
        <v>44584.898540752227</v>
      </c>
      <c r="AF9">
        <v>44693.419988653273</v>
      </c>
      <c r="AG9">
        <v>45683.463941350397</v>
      </c>
      <c r="AH9">
        <v>47093.463990034768</v>
      </c>
      <c r="AI9">
        <v>46511.438305926058</v>
      </c>
      <c r="AJ9">
        <v>48226.7170577504</v>
      </c>
      <c r="AK9">
        <v>50025.50551236001</v>
      </c>
      <c r="AL9">
        <v>50192.316086677798</v>
      </c>
      <c r="AM9">
        <v>49296.829256822544</v>
      </c>
      <c r="AN9">
        <v>52135.166430791302</v>
      </c>
      <c r="AO9">
        <v>53810.50999989979</v>
      </c>
      <c r="AP9">
        <v>53670.000880499225</v>
      </c>
      <c r="AQ9">
        <v>51869.830524302248</v>
      </c>
      <c r="AR9">
        <v>53694.576208654311</v>
      </c>
      <c r="AS9">
        <v>56291.253364456163</v>
      </c>
      <c r="AT9">
        <v>55180.947391855349</v>
      </c>
      <c r="AU9">
        <v>52204.1550866174</v>
      </c>
    </row>
    <row r="10" spans="1:47">
      <c r="A10" t="s">
        <v>206</v>
      </c>
      <c r="B10" t="s">
        <v>207</v>
      </c>
      <c r="C10" t="s">
        <v>212</v>
      </c>
      <c r="D10">
        <v>6234.5173990750454</v>
      </c>
      <c r="E10">
        <v>6264.711140282925</v>
      </c>
      <c r="F10">
        <v>6340.9155803395251</v>
      </c>
      <c r="G10">
        <v>6399.3316860376926</v>
      </c>
      <c r="H10">
        <v>6605.1263402583518</v>
      </c>
      <c r="I10">
        <v>6649.3067024705997</v>
      </c>
      <c r="J10">
        <v>6717.9199144762606</v>
      </c>
      <c r="K10">
        <v>6781.6821928179324</v>
      </c>
      <c r="L10">
        <v>6915.6251464644911</v>
      </c>
      <c r="M10">
        <v>7057.470306765762</v>
      </c>
      <c r="N10">
        <v>7246.5873965447081</v>
      </c>
      <c r="O10">
        <v>7388.5138316262173</v>
      </c>
      <c r="P10">
        <v>7461.5218243697727</v>
      </c>
      <c r="Q10">
        <v>7505.3535083888337</v>
      </c>
      <c r="R10">
        <v>7638.0555051696128</v>
      </c>
      <c r="S10">
        <v>7707.0975085185701</v>
      </c>
      <c r="T10">
        <v>7951.3644953004805</v>
      </c>
      <c r="U10">
        <v>7892.6056180341611</v>
      </c>
      <c r="V10">
        <v>7972.037970212501</v>
      </c>
      <c r="W10">
        <v>7964.3116762185409</v>
      </c>
      <c r="X10">
        <v>7848.4358760587975</v>
      </c>
      <c r="Y10">
        <v>8346.147076303736</v>
      </c>
      <c r="Z10">
        <v>8763.095107316929</v>
      </c>
      <c r="AA10">
        <v>8963.6322954310199</v>
      </c>
      <c r="AB10">
        <v>8699.4263764609877</v>
      </c>
      <c r="AC10">
        <v>9186.3334905189186</v>
      </c>
      <c r="AD10">
        <v>9167.4385882956794</v>
      </c>
      <c r="AE10">
        <v>10025.340834668437</v>
      </c>
      <c r="AF10">
        <v>9459.0118002641811</v>
      </c>
      <c r="AG10">
        <v>9357.3372494991618</v>
      </c>
      <c r="AH10">
        <v>9874.2160046038261</v>
      </c>
      <c r="AI10">
        <v>10065.241399919103</v>
      </c>
      <c r="AJ10">
        <v>10380.490894058727</v>
      </c>
      <c r="AK10">
        <v>10384.489186714396</v>
      </c>
      <c r="AL10">
        <v>10174.254891586164</v>
      </c>
      <c r="AM10">
        <v>10602.662375515911</v>
      </c>
      <c r="AN10">
        <v>10674.082396277037</v>
      </c>
      <c r="AO10">
        <v>13404.107058113645</v>
      </c>
      <c r="AP10">
        <v>13329.642336252826</v>
      </c>
      <c r="AQ10">
        <v>14188.62365181209</v>
      </c>
      <c r="AR10">
        <v>11928.375904078423</v>
      </c>
      <c r="AS10">
        <v>12805.842999999999</v>
      </c>
      <c r="AT10">
        <v>12787.360339999999</v>
      </c>
      <c r="AU10">
        <v>12592.919813860943</v>
      </c>
    </row>
    <row r="11" spans="1:47">
      <c r="A11" t="s">
        <v>206</v>
      </c>
      <c r="B11" t="s">
        <v>207</v>
      </c>
      <c r="C11" t="s">
        <v>213</v>
      </c>
      <c r="D11">
        <v>1973521.9822387369</v>
      </c>
      <c r="E11">
        <v>2049409.9418186056</v>
      </c>
      <c r="F11">
        <v>2073480.4589373614</v>
      </c>
      <c r="G11">
        <v>2109598.3792659175</v>
      </c>
      <c r="H11">
        <v>2108745.6069886107</v>
      </c>
      <c r="I11">
        <v>2159147.1542217485</v>
      </c>
      <c r="J11">
        <v>2197797.1116368375</v>
      </c>
      <c r="K11">
        <v>2225147.3571840143</v>
      </c>
      <c r="L11">
        <v>2182101.4971108139</v>
      </c>
      <c r="M11">
        <v>2253991.3328164741</v>
      </c>
      <c r="N11">
        <v>2365692.4412334301</v>
      </c>
      <c r="O11">
        <v>2463079.43306582</v>
      </c>
      <c r="P11">
        <v>2308508.1840314334</v>
      </c>
      <c r="Q11">
        <v>2358017.1075441642</v>
      </c>
      <c r="R11">
        <v>2458773.46315778</v>
      </c>
      <c r="S11">
        <v>2569734.7583493399</v>
      </c>
      <c r="T11">
        <v>2438890.0365249398</v>
      </c>
      <c r="U11">
        <v>2498390.1914711506</v>
      </c>
      <c r="V11">
        <v>2615885.0606777272</v>
      </c>
      <c r="W11">
        <v>2724601.5437966329</v>
      </c>
      <c r="X11">
        <v>2437290.1334766028</v>
      </c>
      <c r="Y11">
        <v>2497201.2815489611</v>
      </c>
      <c r="Z11">
        <v>2615622.8783055227</v>
      </c>
      <c r="AA11">
        <v>3226575.4248641683</v>
      </c>
      <c r="AB11">
        <v>2842622.2668404616</v>
      </c>
      <c r="AC11">
        <v>2903320.2305337568</v>
      </c>
      <c r="AD11">
        <v>3085025.5111969044</v>
      </c>
      <c r="AE11">
        <v>3309472.0268708919</v>
      </c>
      <c r="AF11">
        <v>2759357.1339963935</v>
      </c>
      <c r="AG11">
        <v>2482530.1372982068</v>
      </c>
      <c r="AH11">
        <v>3170388.102786222</v>
      </c>
      <c r="AI11">
        <v>3218846.2230217396</v>
      </c>
      <c r="AJ11">
        <v>2873349.947364883</v>
      </c>
      <c r="AK11">
        <v>2678068.9967817552</v>
      </c>
      <c r="AL11">
        <v>3084527.8264154019</v>
      </c>
      <c r="AM11">
        <v>3313529.6136650192</v>
      </c>
      <c r="AN11">
        <v>2813302.9957303759</v>
      </c>
      <c r="AO11">
        <v>2659599.1982899155</v>
      </c>
      <c r="AP11">
        <v>3179204.8889604672</v>
      </c>
      <c r="AQ11">
        <v>3914482.2250417471</v>
      </c>
      <c r="AR11">
        <v>3349609.4416607912</v>
      </c>
      <c r="AS11">
        <v>3296182</v>
      </c>
      <c r="AT11">
        <v>3643105.1555000003</v>
      </c>
      <c r="AU11">
        <v>3611541.3254854959</v>
      </c>
    </row>
    <row r="12" spans="1:47">
      <c r="A12" t="s">
        <v>206</v>
      </c>
      <c r="B12" t="s">
        <v>207</v>
      </c>
      <c r="C12" t="s">
        <v>214</v>
      </c>
      <c r="D12">
        <v>3338226.0408504196</v>
      </c>
      <c r="E12">
        <v>3445943.16267573</v>
      </c>
      <c r="F12">
        <v>3511263.0664145285</v>
      </c>
      <c r="G12">
        <v>3566084.6505842339</v>
      </c>
      <c r="H12">
        <v>3619865.0453696973</v>
      </c>
      <c r="I12">
        <v>3640594.0031758104</v>
      </c>
      <c r="J12">
        <v>3658102.4155124035</v>
      </c>
      <c r="K12">
        <v>3697857.5603089207</v>
      </c>
      <c r="L12">
        <v>3715915.8545621019</v>
      </c>
      <c r="M12">
        <v>3866219.6236994034</v>
      </c>
      <c r="N12">
        <v>3989450.190827731</v>
      </c>
      <c r="O12">
        <v>3960997.5293476041</v>
      </c>
      <c r="P12">
        <v>3936092.5424576774</v>
      </c>
      <c r="Q12">
        <v>4110374.135693538</v>
      </c>
      <c r="R12">
        <v>4201421.8680938156</v>
      </c>
      <c r="S12">
        <v>4154322.9692219095</v>
      </c>
      <c r="T12">
        <v>4106783.6386132073</v>
      </c>
      <c r="U12">
        <v>4242604.8372251531</v>
      </c>
      <c r="V12">
        <v>4403795.3148546256</v>
      </c>
      <c r="W12">
        <v>4334119.5142099159</v>
      </c>
      <c r="X12">
        <v>4277912.5878727222</v>
      </c>
      <c r="Y12">
        <v>4439833.9474356798</v>
      </c>
      <c r="Z12">
        <v>4584095.5321322074</v>
      </c>
      <c r="AA12">
        <v>4452230.4268791545</v>
      </c>
      <c r="AB12">
        <v>4447054.0734579358</v>
      </c>
      <c r="AC12">
        <v>4520709.318736149</v>
      </c>
      <c r="AD12">
        <v>4601588.2292108033</v>
      </c>
      <c r="AE12">
        <v>4743652.7060129438</v>
      </c>
      <c r="AF12">
        <v>4659390.9099465152</v>
      </c>
      <c r="AG12">
        <v>4730271.5067571346</v>
      </c>
      <c r="AH12">
        <v>4789805.0044212854</v>
      </c>
      <c r="AI12">
        <v>4782883.8326873947</v>
      </c>
      <c r="AJ12">
        <v>4797816.1637012661</v>
      </c>
      <c r="AK12">
        <v>4935349.6750711538</v>
      </c>
      <c r="AL12">
        <v>4942122.7327806251</v>
      </c>
      <c r="AM12">
        <v>5055023.5054549538</v>
      </c>
      <c r="AN12">
        <v>5011111.2583976258</v>
      </c>
      <c r="AO12">
        <v>5272764.1696337285</v>
      </c>
      <c r="AP12">
        <v>5010692.5877951216</v>
      </c>
      <c r="AQ12">
        <v>5029922.3065856285</v>
      </c>
      <c r="AR12">
        <v>4739993.049739168</v>
      </c>
      <c r="AS12">
        <v>4778016.9000000004</v>
      </c>
      <c r="AT12">
        <v>4691914.7190240007</v>
      </c>
      <c r="AU12">
        <v>5028800.4090750748</v>
      </c>
    </row>
    <row r="13" spans="1:47">
      <c r="A13" t="s">
        <v>206</v>
      </c>
      <c r="B13" t="s">
        <v>207</v>
      </c>
      <c r="C13" t="s">
        <v>215</v>
      </c>
      <c r="D13">
        <v>1818397.9053947052</v>
      </c>
      <c r="E13">
        <v>1839952.0012276629</v>
      </c>
      <c r="F13">
        <v>1853025.844574135</v>
      </c>
      <c r="G13">
        <v>1876440.3144444523</v>
      </c>
      <c r="H13">
        <v>1917876.0325163074</v>
      </c>
      <c r="I13">
        <v>1928650.7128813292</v>
      </c>
      <c r="J13">
        <v>1949624.2579332294</v>
      </c>
      <c r="K13">
        <v>1957993.5310480359</v>
      </c>
      <c r="L13">
        <v>1987711.508483985</v>
      </c>
      <c r="M13">
        <v>2016050.1780527923</v>
      </c>
      <c r="N13">
        <v>2073926.119830288</v>
      </c>
      <c r="O13">
        <v>2088809.1469352106</v>
      </c>
      <c r="P13">
        <v>2082465.9009875169</v>
      </c>
      <c r="Q13">
        <v>2104200.5763616487</v>
      </c>
      <c r="R13">
        <v>2156655.1259306609</v>
      </c>
      <c r="S13">
        <v>2175541.4203992211</v>
      </c>
      <c r="T13">
        <v>2109982.7006259086</v>
      </c>
      <c r="U13">
        <v>2128572.6958135897</v>
      </c>
      <c r="V13">
        <v>2224712.8782630288</v>
      </c>
      <c r="W13">
        <v>2274789.8043930605</v>
      </c>
      <c r="X13">
        <v>2172831.0554292682</v>
      </c>
      <c r="Y13">
        <v>2196819.4065905586</v>
      </c>
      <c r="Z13">
        <v>2273224.8339756876</v>
      </c>
      <c r="AA13">
        <v>2285903.6005141484</v>
      </c>
      <c r="AB13">
        <v>2186389.0826296206</v>
      </c>
      <c r="AC13">
        <v>2227231.9205409829</v>
      </c>
      <c r="AD13">
        <v>2232898.6544330036</v>
      </c>
      <c r="AE13">
        <v>2238865.5720734037</v>
      </c>
      <c r="AF13">
        <v>2222061.0951598696</v>
      </c>
      <c r="AG13">
        <v>2339157.7088373085</v>
      </c>
      <c r="AH13">
        <v>2307973.6431525508</v>
      </c>
      <c r="AI13">
        <v>2459299.8487605974</v>
      </c>
      <c r="AJ13">
        <v>2314006.0149081568</v>
      </c>
      <c r="AK13">
        <v>2444606.9414638518</v>
      </c>
      <c r="AL13">
        <v>2373488.9256082568</v>
      </c>
      <c r="AM13">
        <v>2445524.6747519518</v>
      </c>
      <c r="AN13">
        <v>2431656.7315766164</v>
      </c>
      <c r="AO13">
        <v>2392732.8453026689</v>
      </c>
      <c r="AP13">
        <v>2542965.3278645906</v>
      </c>
      <c r="AQ13">
        <v>2493927.1597599084</v>
      </c>
      <c r="AR13">
        <v>2316676.1291677905</v>
      </c>
      <c r="AS13">
        <v>1180044.7000000002</v>
      </c>
      <c r="AT13">
        <v>1763741.4735066667</v>
      </c>
      <c r="AU13">
        <v>1796224.3209827326</v>
      </c>
    </row>
    <row r="14" spans="1:47">
      <c r="A14" t="s">
        <v>206</v>
      </c>
      <c r="B14" t="s">
        <v>207</v>
      </c>
      <c r="C14" t="s">
        <v>216</v>
      </c>
      <c r="D14">
        <v>224368.05639731954</v>
      </c>
      <c r="E14">
        <v>224880.44021185747</v>
      </c>
      <c r="F14">
        <v>227700.38293855794</v>
      </c>
      <c r="G14">
        <v>233743.07062408084</v>
      </c>
      <c r="H14">
        <v>237476.92554166075</v>
      </c>
      <c r="I14">
        <v>244098.92114780203</v>
      </c>
      <c r="J14">
        <v>247306.67756118515</v>
      </c>
      <c r="K14">
        <v>252708.4745837801</v>
      </c>
      <c r="L14">
        <v>255853.32194313972</v>
      </c>
      <c r="M14">
        <v>261550.87005506529</v>
      </c>
      <c r="N14">
        <v>268730.74383510288</v>
      </c>
      <c r="O14">
        <v>273774.53114604275</v>
      </c>
      <c r="P14">
        <v>272925.5263282535</v>
      </c>
      <c r="Q14">
        <v>277700.61767788808</v>
      </c>
      <c r="R14">
        <v>284294.81541769457</v>
      </c>
      <c r="S14">
        <v>290333.08650336385</v>
      </c>
      <c r="T14">
        <v>290435.75071502337</v>
      </c>
      <c r="U14">
        <v>297053.36010143149</v>
      </c>
      <c r="V14">
        <v>302600.65145237988</v>
      </c>
      <c r="W14">
        <v>310705.83712479641</v>
      </c>
      <c r="X14">
        <v>310029.78452301363</v>
      </c>
      <c r="Y14">
        <v>317476.53860843822</v>
      </c>
      <c r="Z14">
        <v>322126.75818635791</v>
      </c>
      <c r="AA14">
        <v>331084.24742042588</v>
      </c>
      <c r="AB14">
        <v>337802.95926268393</v>
      </c>
      <c r="AC14">
        <v>342612.0911333827</v>
      </c>
      <c r="AD14">
        <v>350103.86911056697</v>
      </c>
      <c r="AE14">
        <v>357710.66429678479</v>
      </c>
      <c r="AF14">
        <v>359507.52221198246</v>
      </c>
      <c r="AG14">
        <v>394122.26869574166</v>
      </c>
      <c r="AH14">
        <v>383656.71034739749</v>
      </c>
      <c r="AI14">
        <v>407658.8735453203</v>
      </c>
      <c r="AJ14">
        <v>395498.78202878829</v>
      </c>
      <c r="AK14">
        <v>419455.00304519181</v>
      </c>
      <c r="AL14">
        <v>422941.68878714088</v>
      </c>
      <c r="AM14">
        <v>435018.57848454989</v>
      </c>
      <c r="AN14">
        <v>429526.94221466954</v>
      </c>
      <c r="AO14">
        <v>459258.39080378914</v>
      </c>
      <c r="AP14">
        <v>448987.62416747608</v>
      </c>
      <c r="AQ14">
        <v>447669.79517161578</v>
      </c>
      <c r="AR14">
        <v>410757.33408343443</v>
      </c>
      <c r="AS14">
        <v>388629.10000000003</v>
      </c>
      <c r="AT14">
        <v>404914.83212000004</v>
      </c>
      <c r="AU14">
        <v>444935.62730736361</v>
      </c>
    </row>
    <row r="15" spans="1:47">
      <c r="A15" t="s">
        <v>206</v>
      </c>
      <c r="B15" t="s">
        <v>207</v>
      </c>
      <c r="C15" t="s">
        <v>217</v>
      </c>
      <c r="D15">
        <v>792462.09639691934</v>
      </c>
      <c r="E15">
        <v>823956.47655943991</v>
      </c>
      <c r="F15">
        <v>824693.24069164053</v>
      </c>
      <c r="G15">
        <v>837134.02956017875</v>
      </c>
      <c r="H15">
        <v>838988.42730462295</v>
      </c>
      <c r="I15">
        <v>846643.43912889389</v>
      </c>
      <c r="J15">
        <v>857780.8599897878</v>
      </c>
      <c r="K15">
        <v>869631.13101674384</v>
      </c>
      <c r="L15">
        <v>893705.97403273685</v>
      </c>
      <c r="M15">
        <v>904109.16108516662</v>
      </c>
      <c r="N15">
        <v>921983.68768690119</v>
      </c>
      <c r="O15">
        <v>937912.06774390512</v>
      </c>
      <c r="P15">
        <v>941950.43770155101</v>
      </c>
      <c r="Q15">
        <v>951554.74749628198</v>
      </c>
      <c r="R15">
        <v>965560.50557802897</v>
      </c>
      <c r="S15">
        <v>979990.41070914001</v>
      </c>
      <c r="T15">
        <v>980969.4811886095</v>
      </c>
      <c r="U15">
        <v>982176.3559808837</v>
      </c>
      <c r="V15">
        <v>1008999.6530374016</v>
      </c>
      <c r="W15">
        <v>1023712.4765623084</v>
      </c>
      <c r="X15">
        <v>1002038.4955572466</v>
      </c>
      <c r="Y15">
        <v>1017695.3470503285</v>
      </c>
      <c r="Z15">
        <v>1024346.9506258208</v>
      </c>
      <c r="AA15">
        <v>1036426.5137228235</v>
      </c>
      <c r="AB15">
        <v>1038255.1105445116</v>
      </c>
      <c r="AC15">
        <v>1042667.163265961</v>
      </c>
      <c r="AD15">
        <v>1050691.118498812</v>
      </c>
      <c r="AE15">
        <v>1060013.8336870836</v>
      </c>
      <c r="AF15">
        <v>1065648.5830534515</v>
      </c>
      <c r="AG15">
        <v>1089093.6927924759</v>
      </c>
      <c r="AH15">
        <v>1070673.6774652072</v>
      </c>
      <c r="AI15">
        <v>1079986.2358631233</v>
      </c>
      <c r="AJ15">
        <v>1095175.3505382934</v>
      </c>
      <c r="AK15">
        <v>1105743.792670988</v>
      </c>
      <c r="AL15">
        <v>1096295.2664616201</v>
      </c>
      <c r="AM15">
        <v>1104026.9629343606</v>
      </c>
      <c r="AN15">
        <v>1119554.1905856354</v>
      </c>
      <c r="AO15">
        <v>1154971.9843785858</v>
      </c>
      <c r="AP15">
        <v>1163807.520059082</v>
      </c>
      <c r="AQ15">
        <v>1194241.0867086269</v>
      </c>
      <c r="AR15">
        <v>1281181.8378210149</v>
      </c>
      <c r="AS15">
        <v>1354273.3</v>
      </c>
      <c r="AT15">
        <v>1294073.1432683999</v>
      </c>
      <c r="AU15">
        <v>1257839.0952568846</v>
      </c>
    </row>
    <row r="16" spans="1:47">
      <c r="A16" t="s">
        <v>206</v>
      </c>
      <c r="B16" t="s">
        <v>207</v>
      </c>
      <c r="C16" t="s">
        <v>218</v>
      </c>
      <c r="D16">
        <v>365149.84036602353</v>
      </c>
      <c r="E16">
        <v>365502.95848847349</v>
      </c>
      <c r="F16">
        <v>366970.48790898098</v>
      </c>
      <c r="G16">
        <v>368570.13050285954</v>
      </c>
      <c r="H16">
        <v>401574.01347256836</v>
      </c>
      <c r="I16">
        <v>412885.31672459806</v>
      </c>
      <c r="J16">
        <v>398870.28980933386</v>
      </c>
      <c r="K16">
        <v>376180.68126644671</v>
      </c>
      <c r="L16">
        <v>405645.94994895562</v>
      </c>
      <c r="M16">
        <v>421924.19282015716</v>
      </c>
      <c r="N16">
        <v>415716.43003246002</v>
      </c>
      <c r="O16">
        <v>377790.67851375864</v>
      </c>
      <c r="P16">
        <v>414638.67506676994</v>
      </c>
      <c r="Q16">
        <v>427895.05136838625</v>
      </c>
      <c r="R16">
        <v>435706.14729562891</v>
      </c>
      <c r="S16">
        <v>441012.8510086945</v>
      </c>
      <c r="T16">
        <v>424920.62611350825</v>
      </c>
      <c r="U16">
        <v>438049.03319824924</v>
      </c>
      <c r="V16">
        <v>438081.80268139567</v>
      </c>
      <c r="W16">
        <v>443646.99989603308</v>
      </c>
      <c r="X16">
        <v>447388.53769210581</v>
      </c>
      <c r="Y16">
        <v>412000.95935735205</v>
      </c>
      <c r="Z16">
        <v>456249.07686431607</v>
      </c>
      <c r="AA16">
        <v>481732.27510587644</v>
      </c>
      <c r="AB16">
        <v>476937.57922730787</v>
      </c>
      <c r="AC16">
        <v>485014.14625569095</v>
      </c>
      <c r="AD16">
        <v>545105.82651864039</v>
      </c>
      <c r="AE16">
        <v>467602.89978972287</v>
      </c>
      <c r="AF16">
        <v>501811.44297542743</v>
      </c>
      <c r="AG16">
        <v>554291.33255033905</v>
      </c>
      <c r="AH16">
        <v>501328.32809512649</v>
      </c>
      <c r="AI16">
        <v>505765.49986878759</v>
      </c>
      <c r="AJ16">
        <v>506631.96896001097</v>
      </c>
      <c r="AK16">
        <v>509103.11393915321</v>
      </c>
      <c r="AL16">
        <v>531205.56569343084</v>
      </c>
      <c r="AM16">
        <v>534306.43656776857</v>
      </c>
      <c r="AN16">
        <v>567400.21055824321</v>
      </c>
      <c r="AO16">
        <v>572211.71361689479</v>
      </c>
      <c r="AP16">
        <v>578762.1628969427</v>
      </c>
      <c r="AQ16">
        <v>624645.46603928308</v>
      </c>
      <c r="AR16">
        <v>615995.21915051935</v>
      </c>
      <c r="AS16">
        <v>595721.22615560167</v>
      </c>
      <c r="AT16">
        <v>577290.73241070798</v>
      </c>
      <c r="AU16">
        <v>566947.61639496568</v>
      </c>
    </row>
    <row r="17" spans="1:47">
      <c r="A17" t="s">
        <v>206</v>
      </c>
      <c r="B17" t="s">
        <v>207</v>
      </c>
      <c r="C17" t="s">
        <v>219</v>
      </c>
      <c r="D17">
        <v>770536.11490872875</v>
      </c>
      <c r="E17">
        <v>788932.26657892147</v>
      </c>
      <c r="F17">
        <v>790912.40585540934</v>
      </c>
      <c r="G17">
        <v>798617.05114003946</v>
      </c>
      <c r="H17">
        <v>811188.85129679134</v>
      </c>
      <c r="I17">
        <v>815030.3521883816</v>
      </c>
      <c r="J17">
        <v>824211.40756339673</v>
      </c>
      <c r="K17">
        <v>832139.86089182086</v>
      </c>
      <c r="L17">
        <v>847225.71439256147</v>
      </c>
      <c r="M17">
        <v>855337.00127409853</v>
      </c>
      <c r="N17">
        <v>867565.25779995602</v>
      </c>
      <c r="O17">
        <v>874749.14192317857</v>
      </c>
      <c r="P17">
        <v>874439.46423718717</v>
      </c>
      <c r="Q17">
        <v>897866.96781618451</v>
      </c>
      <c r="R17">
        <v>918270.00314618042</v>
      </c>
      <c r="S17">
        <v>937327.4306302045</v>
      </c>
      <c r="T17">
        <v>954321.472432549</v>
      </c>
      <c r="U17">
        <v>966812.43455944513</v>
      </c>
      <c r="V17">
        <v>984076.32386009977</v>
      </c>
      <c r="W17">
        <v>1001030.8458540061</v>
      </c>
      <c r="X17">
        <v>1020230.922808944</v>
      </c>
      <c r="Y17">
        <v>1032762.5544003752</v>
      </c>
      <c r="Z17">
        <v>1056545.1521030099</v>
      </c>
      <c r="AA17">
        <v>1070652.5375039517</v>
      </c>
      <c r="AB17">
        <v>1092214.7518523666</v>
      </c>
      <c r="AC17">
        <v>1128813.7537774309</v>
      </c>
      <c r="AD17">
        <v>1130642.1251111794</v>
      </c>
      <c r="AE17">
        <v>1154021.5747292012</v>
      </c>
      <c r="AF17">
        <v>1181515.1864670382</v>
      </c>
      <c r="AG17">
        <v>1215832.6804944561</v>
      </c>
      <c r="AH17">
        <v>1220399.6842280475</v>
      </c>
      <c r="AI17">
        <v>1243111.5972797645</v>
      </c>
      <c r="AJ17">
        <v>1268270.2689371419</v>
      </c>
      <c r="AK17">
        <v>1283937.2662746618</v>
      </c>
      <c r="AL17">
        <v>1285681.9773993462</v>
      </c>
      <c r="AM17">
        <v>1318755.6330835156</v>
      </c>
      <c r="AN17">
        <v>1342987.0669633811</v>
      </c>
      <c r="AO17">
        <v>1380703.3382428952</v>
      </c>
      <c r="AP17">
        <v>1390317.1755870804</v>
      </c>
      <c r="AQ17">
        <v>1396990.6980298983</v>
      </c>
      <c r="AR17">
        <v>1407588.0164254329</v>
      </c>
      <c r="AS17">
        <v>1348750.8</v>
      </c>
      <c r="AT17">
        <v>1353876.0530399999</v>
      </c>
      <c r="AU17">
        <v>1335463.3387186558</v>
      </c>
    </row>
    <row r="18" spans="1:47">
      <c r="A18" t="s">
        <v>206</v>
      </c>
      <c r="B18" t="s">
        <v>207</v>
      </c>
      <c r="C18" t="s">
        <v>220</v>
      </c>
      <c r="D18">
        <v>131530.32412155898</v>
      </c>
      <c r="E18">
        <v>135092.31894494977</v>
      </c>
      <c r="F18">
        <v>135962.90652287539</v>
      </c>
      <c r="G18">
        <v>136781.21040914254</v>
      </c>
      <c r="H18">
        <v>139832.69844156987</v>
      </c>
      <c r="I18">
        <v>140776.85811076904</v>
      </c>
      <c r="J18">
        <v>141696.20387905688</v>
      </c>
      <c r="K18">
        <v>142413.10404810272</v>
      </c>
      <c r="L18">
        <v>144626.30276009027</v>
      </c>
      <c r="M18">
        <v>147217.75260383158</v>
      </c>
      <c r="N18">
        <v>149693.78668966456</v>
      </c>
      <c r="O18">
        <v>151263.22555444192</v>
      </c>
      <c r="P18">
        <v>150444.12441537797</v>
      </c>
      <c r="Q18">
        <v>152974.3765920593</v>
      </c>
      <c r="R18">
        <v>156446.93613003491</v>
      </c>
      <c r="S18">
        <v>157094.09190473036</v>
      </c>
      <c r="T18">
        <v>161879.12713800688</v>
      </c>
      <c r="U18">
        <v>168169.15696766454</v>
      </c>
      <c r="V18">
        <v>170052.26459934458</v>
      </c>
      <c r="W18">
        <v>170425.42578241439</v>
      </c>
      <c r="X18">
        <v>166936.11210798996</v>
      </c>
      <c r="Y18">
        <v>170066.16421001483</v>
      </c>
      <c r="Z18">
        <v>171904.36247208022</v>
      </c>
      <c r="AA18">
        <v>177562.74362561095</v>
      </c>
      <c r="AB18">
        <v>174836.16054730819</v>
      </c>
      <c r="AC18">
        <v>178114.33855757027</v>
      </c>
      <c r="AD18">
        <v>188979.6721212058</v>
      </c>
      <c r="AE18">
        <v>193562.65193632367</v>
      </c>
      <c r="AF18">
        <v>189012.12715075084</v>
      </c>
      <c r="AG18">
        <v>184271.56105529788</v>
      </c>
      <c r="AH18">
        <v>192789.7215346109</v>
      </c>
      <c r="AI18">
        <v>203757.27715274086</v>
      </c>
      <c r="AJ18">
        <v>197288.64203231063</v>
      </c>
      <c r="AK18">
        <v>199688.74716652368</v>
      </c>
      <c r="AL18">
        <v>208136.04427732195</v>
      </c>
      <c r="AM18">
        <v>215579.21116722532</v>
      </c>
      <c r="AN18">
        <v>210323.3089356164</v>
      </c>
      <c r="AO18">
        <v>218998.64901752651</v>
      </c>
      <c r="AP18">
        <v>209404.42248913963</v>
      </c>
      <c r="AQ18">
        <v>229822.31801765412</v>
      </c>
      <c r="AR18">
        <v>211598.55731044422</v>
      </c>
      <c r="AS18">
        <v>202516.4</v>
      </c>
      <c r="AT18">
        <v>205191.64164399999</v>
      </c>
      <c r="AU18">
        <v>221500.66304329864</v>
      </c>
    </row>
    <row r="19" spans="1:47">
      <c r="A19" t="s">
        <v>206</v>
      </c>
      <c r="B19" t="s">
        <v>207</v>
      </c>
      <c r="C19" t="s">
        <v>221</v>
      </c>
      <c r="D19">
        <v>1719091.60634068</v>
      </c>
      <c r="E19">
        <v>1807865.6952990999</v>
      </c>
      <c r="F19">
        <v>1816764.71945794</v>
      </c>
      <c r="G19">
        <v>1842788.5721984501</v>
      </c>
      <c r="H19">
        <v>1837351.49135995</v>
      </c>
      <c r="I19">
        <v>1867736.2035030066</v>
      </c>
      <c r="J19">
        <v>1893092.9160713579</v>
      </c>
      <c r="K19">
        <v>1921335.3918573111</v>
      </c>
      <c r="L19">
        <v>1878030.8690308479</v>
      </c>
      <c r="M19">
        <v>1910689.34902631</v>
      </c>
      <c r="N19">
        <v>1946256.86557067</v>
      </c>
      <c r="O19">
        <v>1959834.4341074899</v>
      </c>
      <c r="P19">
        <v>1926793.818525858</v>
      </c>
      <c r="Q19">
        <v>1945265.8590127178</v>
      </c>
      <c r="R19">
        <v>2005966.9853058397</v>
      </c>
      <c r="S19">
        <v>2043556.4985643199</v>
      </c>
      <c r="T19">
        <v>2067242.9168957588</v>
      </c>
      <c r="U19">
        <v>2022615.6316297445</v>
      </c>
      <c r="V19">
        <v>2164559.9433843298</v>
      </c>
      <c r="W19">
        <v>2232129.49840164</v>
      </c>
      <c r="X19">
        <v>2160757.8155697817</v>
      </c>
      <c r="Y19">
        <v>2211769.0795687665</v>
      </c>
      <c r="Z19">
        <v>2344696.0168331433</v>
      </c>
      <c r="AA19">
        <v>2348828.480300195</v>
      </c>
      <c r="AB19">
        <v>2180604.9828873249</v>
      </c>
      <c r="AC19">
        <v>2746665.4010264995</v>
      </c>
      <c r="AD19">
        <v>2509138.585952179</v>
      </c>
      <c r="AE19">
        <v>2513621.5115577113</v>
      </c>
      <c r="AF19">
        <v>2353178.9208397213</v>
      </c>
      <c r="AG19">
        <v>2712196.1286747213</v>
      </c>
      <c r="AH19">
        <v>2880441.56622069</v>
      </c>
      <c r="AI19">
        <v>2862030.4941498023</v>
      </c>
      <c r="AJ19">
        <v>2410573.404853276</v>
      </c>
      <c r="AK19">
        <v>3035903.465168132</v>
      </c>
      <c r="AL19">
        <v>3015764.5306408824</v>
      </c>
      <c r="AM19">
        <v>3023928.4925973392</v>
      </c>
      <c r="AN19">
        <v>2560666.486569568</v>
      </c>
      <c r="AO19">
        <v>3020329.2803918193</v>
      </c>
      <c r="AP19">
        <v>3014148.0274353367</v>
      </c>
      <c r="AQ19">
        <v>3255999.8957822989</v>
      </c>
      <c r="AR19">
        <v>2665125.0108814184</v>
      </c>
      <c r="AS19">
        <v>2935210.5</v>
      </c>
      <c r="AT19">
        <v>2807984.0700437902</v>
      </c>
      <c r="AU19">
        <v>3050721.5660157516</v>
      </c>
    </row>
    <row r="20" spans="1:47">
      <c r="A20" t="s">
        <v>206</v>
      </c>
      <c r="B20" t="s">
        <v>207</v>
      </c>
      <c r="C20" t="s">
        <v>222</v>
      </c>
      <c r="D20">
        <v>489083.7839842416</v>
      </c>
      <c r="E20">
        <v>495756.01893580984</v>
      </c>
      <c r="F20">
        <v>499631.8245967098</v>
      </c>
      <c r="G20">
        <v>506643.70312896575</v>
      </c>
      <c r="H20">
        <v>506721.26595765515</v>
      </c>
      <c r="I20">
        <v>505999.6027313465</v>
      </c>
      <c r="J20">
        <v>509563.9094479832</v>
      </c>
      <c r="K20">
        <v>513896.12370934337</v>
      </c>
      <c r="L20">
        <v>516140.21230481408</v>
      </c>
      <c r="M20">
        <v>524543.42291997967</v>
      </c>
      <c r="N20">
        <v>531785.08555511117</v>
      </c>
      <c r="O20">
        <v>536034.791720076</v>
      </c>
      <c r="P20">
        <v>536958.1301479846</v>
      </c>
      <c r="Q20">
        <v>534773.41351447999</v>
      </c>
      <c r="R20">
        <v>554431.92297509604</v>
      </c>
      <c r="S20">
        <v>575676.81511300802</v>
      </c>
      <c r="T20">
        <v>552800.56956720003</v>
      </c>
      <c r="U20">
        <v>560839.11631607579</v>
      </c>
      <c r="V20">
        <v>596885.22766881669</v>
      </c>
      <c r="W20">
        <v>626695.65345915826</v>
      </c>
      <c r="X20">
        <v>584192.06016902975</v>
      </c>
      <c r="Y20">
        <v>601181.59289690549</v>
      </c>
      <c r="Z20">
        <v>639059.69990928611</v>
      </c>
      <c r="AA20">
        <v>662997.26890493813</v>
      </c>
      <c r="AB20">
        <v>630836.35998400871</v>
      </c>
      <c r="AC20">
        <v>709972.10660885239</v>
      </c>
      <c r="AD20">
        <v>665951.53188726516</v>
      </c>
      <c r="AE20">
        <v>729254.59084066213</v>
      </c>
      <c r="AF20">
        <v>672865.21867624903</v>
      </c>
      <c r="AG20">
        <v>753112.733482396</v>
      </c>
      <c r="AH20">
        <v>767758.52627906878</v>
      </c>
      <c r="AI20">
        <v>815373.48330088309</v>
      </c>
      <c r="AJ20">
        <v>729955.45019120921</v>
      </c>
      <c r="AK20">
        <v>820845.6194528112</v>
      </c>
      <c r="AL20">
        <v>824003.5823688599</v>
      </c>
      <c r="AM20">
        <v>873311.91367376747</v>
      </c>
      <c r="AN20">
        <v>778273.53416154673</v>
      </c>
      <c r="AO20">
        <v>893244.20308854908</v>
      </c>
      <c r="AP20">
        <v>918754.37426140008</v>
      </c>
      <c r="AQ20">
        <v>938756.27019539638</v>
      </c>
      <c r="AR20">
        <v>837550.47324192582</v>
      </c>
      <c r="AS20">
        <v>907226</v>
      </c>
      <c r="AT20">
        <v>915862.79151999997</v>
      </c>
      <c r="AU20">
        <v>991006.49998567265</v>
      </c>
    </row>
    <row r="21" spans="1:47">
      <c r="A21" t="s">
        <v>206</v>
      </c>
      <c r="B21" t="s">
        <v>207</v>
      </c>
      <c r="C21" t="s">
        <v>223</v>
      </c>
      <c r="D21">
        <v>519696.10142547288</v>
      </c>
      <c r="E21">
        <v>543582.9415181278</v>
      </c>
      <c r="F21">
        <v>546507.63925990893</v>
      </c>
      <c r="G21">
        <v>550636.25475265016</v>
      </c>
      <c r="H21">
        <v>555755.49865885999</v>
      </c>
      <c r="I21">
        <v>553974.23044306529</v>
      </c>
      <c r="J21">
        <v>570777.78044651123</v>
      </c>
      <c r="K21">
        <v>576236.50875165919</v>
      </c>
      <c r="L21">
        <v>608537.39431902417</v>
      </c>
      <c r="M21">
        <v>623640.27900093107</v>
      </c>
      <c r="N21">
        <v>637832.7452958707</v>
      </c>
      <c r="O21">
        <v>644898.31722400803</v>
      </c>
      <c r="P21">
        <v>634818.7457209985</v>
      </c>
      <c r="Q21">
        <v>651146.73237842158</v>
      </c>
      <c r="R21">
        <v>680714.85108235804</v>
      </c>
      <c r="S21">
        <v>716463.68460484804</v>
      </c>
      <c r="T21">
        <v>679354.01569901395</v>
      </c>
      <c r="U21">
        <v>701448.21880930895</v>
      </c>
      <c r="V21">
        <v>700795.22283891519</v>
      </c>
      <c r="W21">
        <v>751948.84850067704</v>
      </c>
      <c r="X21">
        <v>729015.0638723959</v>
      </c>
      <c r="Y21">
        <v>741427.79708965938</v>
      </c>
      <c r="Z21">
        <v>758897.31345757795</v>
      </c>
      <c r="AA21">
        <v>773669.2364856546</v>
      </c>
      <c r="AB21">
        <v>773708.69361671538</v>
      </c>
      <c r="AC21">
        <v>844768.40217156068</v>
      </c>
      <c r="AD21">
        <v>773898.11435118271</v>
      </c>
      <c r="AE21">
        <v>825763.79871935607</v>
      </c>
      <c r="AF21">
        <v>798713.6660470335</v>
      </c>
      <c r="AG21">
        <v>874441.77949892019</v>
      </c>
      <c r="AH21">
        <v>885929.07892457035</v>
      </c>
      <c r="AI21">
        <v>950051.13020289678</v>
      </c>
      <c r="AJ21">
        <v>852822.31851460726</v>
      </c>
      <c r="AK21">
        <v>936781.36868805299</v>
      </c>
      <c r="AL21">
        <v>935586.87777058082</v>
      </c>
      <c r="AM21">
        <v>987107.89242060331</v>
      </c>
      <c r="AN21">
        <v>899880.38019522396</v>
      </c>
      <c r="AO21">
        <v>1018720.6558301735</v>
      </c>
      <c r="AP21">
        <v>1030490.6351074972</v>
      </c>
      <c r="AQ21">
        <v>1042465.8958834426</v>
      </c>
      <c r="AR21">
        <v>973939.56025403412</v>
      </c>
      <c r="AS21">
        <v>952634.2</v>
      </c>
      <c r="AT21">
        <v>1058948.1767199999</v>
      </c>
      <c r="AU21">
        <v>1184916.2178313697</v>
      </c>
    </row>
    <row r="22" spans="1:47">
      <c r="A22" t="s">
        <v>206</v>
      </c>
      <c r="B22" t="s">
        <v>207</v>
      </c>
      <c r="C22" t="s">
        <v>224</v>
      </c>
      <c r="D22">
        <v>277455.71120130678</v>
      </c>
      <c r="E22">
        <v>279143.41802982381</v>
      </c>
      <c r="F22">
        <v>282821.34928903216</v>
      </c>
      <c r="G22">
        <v>287106.40199860721</v>
      </c>
      <c r="H22">
        <v>288555.3988677492</v>
      </c>
      <c r="I22">
        <v>291896.84320296341</v>
      </c>
      <c r="J22">
        <v>294787.24359930441</v>
      </c>
      <c r="K22">
        <v>298834.73103585315</v>
      </c>
      <c r="L22">
        <v>300934.45281420194</v>
      </c>
      <c r="M22">
        <v>307364.53408542625</v>
      </c>
      <c r="N22">
        <v>313183.67603642197</v>
      </c>
      <c r="O22">
        <v>318971.03024635237</v>
      </c>
      <c r="P22">
        <v>319722.56978579535</v>
      </c>
      <c r="Q22">
        <v>320837.37422776438</v>
      </c>
      <c r="R22">
        <v>327707.28417244286</v>
      </c>
      <c r="S22">
        <v>330934.62295311503</v>
      </c>
      <c r="T22">
        <v>335640.09601681383</v>
      </c>
      <c r="U22">
        <v>342943.97956863814</v>
      </c>
      <c r="V22">
        <v>346668.71489889972</v>
      </c>
      <c r="W22">
        <v>351059.08780140488</v>
      </c>
      <c r="X22">
        <v>359606.6134174391</v>
      </c>
      <c r="Y22">
        <v>366895.93666238716</v>
      </c>
      <c r="Z22">
        <v>357266.95536496141</v>
      </c>
      <c r="AA22">
        <v>366316.1432055906</v>
      </c>
      <c r="AB22">
        <v>376934.00242894108</v>
      </c>
      <c r="AC22">
        <v>378805.938184247</v>
      </c>
      <c r="AD22">
        <v>388043.51602734829</v>
      </c>
      <c r="AE22">
        <v>399212.52174415498</v>
      </c>
      <c r="AF22">
        <v>400843.52243658929</v>
      </c>
      <c r="AG22">
        <v>415212.39250793209</v>
      </c>
      <c r="AH22">
        <v>429569.63433525496</v>
      </c>
      <c r="AI22">
        <v>424738.22296956903</v>
      </c>
      <c r="AJ22">
        <v>427278.1310518306</v>
      </c>
      <c r="AK22">
        <v>439908.4527457389</v>
      </c>
      <c r="AL22">
        <v>452141.14648281434</v>
      </c>
      <c r="AM22">
        <v>440084.36620598071</v>
      </c>
      <c r="AN22">
        <v>450056.64324504836</v>
      </c>
      <c r="AO22">
        <v>474378.57933176315</v>
      </c>
      <c r="AP22">
        <v>480556.734319165</v>
      </c>
      <c r="AQ22">
        <v>481812.57069863536</v>
      </c>
      <c r="AR22">
        <v>478190.02174002776</v>
      </c>
      <c r="AS22">
        <v>448567.86599999998</v>
      </c>
      <c r="AT22">
        <v>479246.92234451999</v>
      </c>
      <c r="AU22">
        <v>508457.71962963179</v>
      </c>
    </row>
    <row r="23" spans="1:47">
      <c r="A23" t="s">
        <v>206</v>
      </c>
      <c r="B23" t="s">
        <v>207</v>
      </c>
      <c r="C23" t="s">
        <v>225</v>
      </c>
      <c r="D23">
        <v>25281246.306936808</v>
      </c>
      <c r="E23">
        <v>25271654.785316341</v>
      </c>
      <c r="F23">
        <v>25433086.206352454</v>
      </c>
      <c r="G23">
        <v>25559249.528602939</v>
      </c>
      <c r="H23">
        <v>25885816.237150345</v>
      </c>
      <c r="I23">
        <v>26111847.332775116</v>
      </c>
      <c r="J23">
        <v>26276068.242172182</v>
      </c>
      <c r="K23">
        <v>26600479.346829761</v>
      </c>
      <c r="L23">
        <v>26815110.29827721</v>
      </c>
      <c r="M23">
        <v>27231388.435174331</v>
      </c>
      <c r="N23">
        <v>27407263.267705239</v>
      </c>
      <c r="O23">
        <v>27461135.619870029</v>
      </c>
      <c r="P23">
        <v>27496468.311367512</v>
      </c>
      <c r="Q23">
        <v>27773984.319758348</v>
      </c>
      <c r="R23">
        <v>28240593.697474293</v>
      </c>
      <c r="S23">
        <v>28244780.230016746</v>
      </c>
      <c r="T23">
        <v>27963614.610525124</v>
      </c>
      <c r="U23">
        <v>28406639.088380069</v>
      </c>
      <c r="V23">
        <v>28840072.1273515</v>
      </c>
      <c r="W23">
        <v>28280033.435019724</v>
      </c>
      <c r="X23">
        <v>27388028.457861871</v>
      </c>
      <c r="Y23">
        <v>27872338.029149309</v>
      </c>
      <c r="Z23">
        <v>28840003.00866897</v>
      </c>
      <c r="AA23">
        <v>28565162.77088663</v>
      </c>
      <c r="AB23">
        <v>28407373.242568888</v>
      </c>
      <c r="AC23">
        <v>28638088.001013458</v>
      </c>
      <c r="AD23">
        <v>29561352.106833033</v>
      </c>
      <c r="AE23">
        <v>29767486.534753308</v>
      </c>
      <c r="AF23">
        <v>29499809.302348923</v>
      </c>
      <c r="AG23">
        <v>29940202.98685459</v>
      </c>
      <c r="AH23">
        <v>30977540.418972325</v>
      </c>
      <c r="AI23">
        <v>30823426.009705223</v>
      </c>
      <c r="AJ23">
        <v>30448757.233692486</v>
      </c>
      <c r="AK23">
        <v>31641984.658745524</v>
      </c>
      <c r="AL23">
        <v>32235116.988904268</v>
      </c>
      <c r="AM23">
        <v>32498506.355032813</v>
      </c>
      <c r="AN23">
        <v>31618299.017654099</v>
      </c>
      <c r="AO23">
        <v>32797125.01981819</v>
      </c>
      <c r="AP23">
        <v>33429438.433145992</v>
      </c>
      <c r="AQ23">
        <v>34229388.327092677</v>
      </c>
      <c r="AR23">
        <v>32707799.021897726</v>
      </c>
      <c r="AS23">
        <v>32273646.730850063</v>
      </c>
      <c r="AT23">
        <v>33396476.903669368</v>
      </c>
      <c r="AU23">
        <v>33207094.501119051</v>
      </c>
    </row>
    <row r="24" spans="1:47">
      <c r="A24" t="s">
        <v>206</v>
      </c>
      <c r="B24" t="s">
        <v>226</v>
      </c>
      <c r="C24" t="s">
        <v>208</v>
      </c>
      <c r="D24">
        <v>21581922.944322184</v>
      </c>
      <c r="E24">
        <v>20354944.161501944</v>
      </c>
      <c r="F24">
        <v>21744831.593848109</v>
      </c>
      <c r="G24">
        <v>21879445.259469017</v>
      </c>
      <c r="H24">
        <v>22993445.30924755</v>
      </c>
      <c r="I24">
        <v>21962048.958948653</v>
      </c>
      <c r="J24">
        <v>23231800.507440537</v>
      </c>
      <c r="K24">
        <v>22405252.332118127</v>
      </c>
      <c r="L24">
        <v>23791414.358824454</v>
      </c>
      <c r="M24">
        <v>23140680.944990903</v>
      </c>
      <c r="N24">
        <v>25002738.851563372</v>
      </c>
      <c r="O24">
        <v>23470582.729753934</v>
      </c>
      <c r="P24">
        <v>25592084.358823068</v>
      </c>
      <c r="Q24">
        <v>23927817.054412149</v>
      </c>
      <c r="R24">
        <v>25788087.936789621</v>
      </c>
      <c r="S24">
        <v>24586576.957583278</v>
      </c>
      <c r="T24">
        <v>26454559.51641573</v>
      </c>
      <c r="U24">
        <v>25108173.80097302</v>
      </c>
      <c r="V24">
        <v>26886464.562086787</v>
      </c>
      <c r="W24">
        <v>25813631.927505285</v>
      </c>
      <c r="X24">
        <v>27984428.535140842</v>
      </c>
      <c r="Y24">
        <v>26620214.787554711</v>
      </c>
      <c r="Z24">
        <v>27864614.170051102</v>
      </c>
      <c r="AA24">
        <v>27596742.860914465</v>
      </c>
      <c r="AB24">
        <v>29034545.093646199</v>
      </c>
      <c r="AC24">
        <v>28537755.790916897</v>
      </c>
      <c r="AD24">
        <v>29300521.571506944</v>
      </c>
      <c r="AE24">
        <v>28306867.54518963</v>
      </c>
      <c r="AF24">
        <v>29678099.664509166</v>
      </c>
      <c r="AG24">
        <v>29671138.628697917</v>
      </c>
      <c r="AH24">
        <v>31400116.058729451</v>
      </c>
      <c r="AI24">
        <v>30550687.62394394</v>
      </c>
      <c r="AJ24">
        <v>30641729.745853223</v>
      </c>
      <c r="AK24">
        <v>31190600.300114755</v>
      </c>
      <c r="AL24">
        <v>32962791.276758179</v>
      </c>
      <c r="AM24">
        <v>32407525.943617746</v>
      </c>
      <c r="AN24">
        <v>32502850.681928314</v>
      </c>
      <c r="AO24">
        <v>33071023.808258995</v>
      </c>
      <c r="AP24">
        <v>34304267.383258358</v>
      </c>
      <c r="AQ24">
        <v>33847882.568874516</v>
      </c>
      <c r="AR24">
        <v>34497618.640065774</v>
      </c>
      <c r="AS24">
        <v>33534392.668642648</v>
      </c>
      <c r="AT24">
        <v>34512277.794814117</v>
      </c>
      <c r="AU24">
        <v>33788142.149805948</v>
      </c>
    </row>
    <row r="25" spans="1:47">
      <c r="A25" t="s">
        <v>206</v>
      </c>
      <c r="B25" t="s">
        <v>226</v>
      </c>
      <c r="C25" t="s">
        <v>209</v>
      </c>
      <c r="D25">
        <v>801108.35748922243</v>
      </c>
      <c r="E25">
        <v>813814.45338321838</v>
      </c>
      <c r="F25">
        <v>843662.70009798149</v>
      </c>
      <c r="G25">
        <v>877754.75324733602</v>
      </c>
      <c r="H25">
        <v>884700.61434907687</v>
      </c>
      <c r="I25">
        <v>906948.12601014914</v>
      </c>
      <c r="J25">
        <v>932265.41195163678</v>
      </c>
      <c r="K25">
        <v>970076.76413727715</v>
      </c>
      <c r="L25">
        <v>941622.08298029075</v>
      </c>
      <c r="M25">
        <v>948429.70065055357</v>
      </c>
      <c r="N25">
        <v>1089302.8464948956</v>
      </c>
      <c r="O25">
        <v>1155900.5339949823</v>
      </c>
      <c r="P25">
        <v>1243621.2746172892</v>
      </c>
      <c r="Q25">
        <v>1285041.2790817595</v>
      </c>
      <c r="R25">
        <v>1320872.358222798</v>
      </c>
      <c r="S25">
        <v>1362112.5102356938</v>
      </c>
      <c r="T25">
        <v>1317771.6293427846</v>
      </c>
      <c r="U25">
        <v>1351989.5666720467</v>
      </c>
      <c r="V25">
        <v>1395166.5177847198</v>
      </c>
      <c r="W25">
        <v>1415445.9921039001</v>
      </c>
      <c r="X25">
        <v>1466324.0043418098</v>
      </c>
      <c r="Y25">
        <v>1434131.4348204352</v>
      </c>
      <c r="Z25">
        <v>1442052.1343003435</v>
      </c>
      <c r="AA25">
        <v>1472431.4114309812</v>
      </c>
      <c r="AB25">
        <v>1491451.2861240432</v>
      </c>
      <c r="AC25">
        <v>1530479.7577792089</v>
      </c>
      <c r="AD25">
        <v>1560548.99156854</v>
      </c>
      <c r="AE25">
        <v>1562514.8722007389</v>
      </c>
      <c r="AF25">
        <v>1562761.6876665941</v>
      </c>
      <c r="AG25">
        <v>1601503.0314510248</v>
      </c>
      <c r="AH25">
        <v>1631114.7701134204</v>
      </c>
      <c r="AI25">
        <v>1645161.1453971772</v>
      </c>
      <c r="AJ25">
        <v>1636818.6918941345</v>
      </c>
      <c r="AK25">
        <v>1689950.8419965217</v>
      </c>
      <c r="AL25">
        <v>1729651.7459271322</v>
      </c>
      <c r="AM25">
        <v>1735592.7333512616</v>
      </c>
      <c r="AN25">
        <v>1726321.105905869</v>
      </c>
      <c r="AO25">
        <v>1755498.2017963575</v>
      </c>
      <c r="AP25">
        <v>1804658.4599092649</v>
      </c>
      <c r="AQ25">
        <v>1813316.8049784498</v>
      </c>
      <c r="AR25">
        <v>1786413.2932539657</v>
      </c>
      <c r="AS25">
        <v>1692708.1360563592</v>
      </c>
      <c r="AT25">
        <v>1719292.1635674336</v>
      </c>
      <c r="AU25">
        <v>1737643.2601064304</v>
      </c>
    </row>
    <row r="26" spans="1:47">
      <c r="A26" t="s">
        <v>206</v>
      </c>
      <c r="B26" t="s">
        <v>226</v>
      </c>
      <c r="C26" t="s">
        <v>210</v>
      </c>
      <c r="D26">
        <v>17736835.362645272</v>
      </c>
      <c r="E26">
        <v>18011654.736034438</v>
      </c>
      <c r="F26">
        <v>17613203.899795286</v>
      </c>
      <c r="G26">
        <v>17179259.804327283</v>
      </c>
      <c r="H26">
        <v>17814673.410384063</v>
      </c>
      <c r="I26">
        <v>18010573.966561887</v>
      </c>
      <c r="J26">
        <v>18369731.642586861</v>
      </c>
      <c r="K26">
        <v>18620244.055934612</v>
      </c>
      <c r="L26">
        <v>18615248.370957807</v>
      </c>
      <c r="M26">
        <v>18917425.842071529</v>
      </c>
      <c r="N26">
        <v>19686530.726556454</v>
      </c>
      <c r="O26">
        <v>19703205.644084848</v>
      </c>
      <c r="P26">
        <v>19302164.044838432</v>
      </c>
      <c r="Q26">
        <v>19970602.642262559</v>
      </c>
      <c r="R26">
        <v>20410122.405362993</v>
      </c>
      <c r="S26">
        <v>20965728.92297864</v>
      </c>
      <c r="T26">
        <v>19976584.644533973</v>
      </c>
      <c r="U26">
        <v>20792630.13249689</v>
      </c>
      <c r="V26">
        <v>21269804.074650016</v>
      </c>
      <c r="W26">
        <v>21030068.619821701</v>
      </c>
      <c r="X26">
        <v>20260360.315133054</v>
      </c>
      <c r="Y26">
        <v>21491722.413068701</v>
      </c>
      <c r="Z26">
        <v>22338547.079552297</v>
      </c>
      <c r="AA26">
        <v>22228266.160042658</v>
      </c>
      <c r="AB26">
        <v>22134559.803789932</v>
      </c>
      <c r="AC26">
        <v>22132032.402680706</v>
      </c>
      <c r="AD26">
        <v>22993197.762731057</v>
      </c>
      <c r="AE26">
        <v>23421198.996118248</v>
      </c>
      <c r="AF26">
        <v>22873821.326017473</v>
      </c>
      <c r="AG26">
        <v>23040715.652033009</v>
      </c>
      <c r="AH26">
        <v>23345390.637859248</v>
      </c>
      <c r="AI26">
        <v>23517318.374151688</v>
      </c>
      <c r="AJ26">
        <v>23450202.283372477</v>
      </c>
      <c r="AK26">
        <v>23813668.313106511</v>
      </c>
      <c r="AL26">
        <v>24438470.773808483</v>
      </c>
      <c r="AM26">
        <v>24472263.489510842</v>
      </c>
      <c r="AN26">
        <v>23985790.817123681</v>
      </c>
      <c r="AO26">
        <v>23976232.584884536</v>
      </c>
      <c r="AP26">
        <v>24732545.957776912</v>
      </c>
      <c r="AQ26">
        <v>24667525.91698068</v>
      </c>
      <c r="AR26">
        <v>24057910.322071925</v>
      </c>
      <c r="AS26">
        <v>23785869.929095395</v>
      </c>
      <c r="AT26">
        <v>24368448.706335079</v>
      </c>
      <c r="AU26">
        <v>24336076.561568618</v>
      </c>
    </row>
    <row r="27" spans="1:47">
      <c r="A27" t="s">
        <v>206</v>
      </c>
      <c r="B27" t="s">
        <v>226</v>
      </c>
      <c r="C27" t="s">
        <v>211</v>
      </c>
      <c r="D27">
        <v>117273.02422078114</v>
      </c>
      <c r="E27">
        <v>127265.18874860392</v>
      </c>
      <c r="F27">
        <v>125476.43213959155</v>
      </c>
      <c r="G27">
        <v>131164.1958848387</v>
      </c>
      <c r="H27">
        <v>131627.79387717071</v>
      </c>
      <c r="I27">
        <v>151096.29651968984</v>
      </c>
      <c r="J27">
        <v>150217.22639055172</v>
      </c>
      <c r="K27">
        <v>137770.12860116153</v>
      </c>
      <c r="L27">
        <v>128709.29585449895</v>
      </c>
      <c r="M27">
        <v>145027.15013033216</v>
      </c>
      <c r="N27">
        <v>140470.41924118804</v>
      </c>
      <c r="O27">
        <v>139189.43203714699</v>
      </c>
      <c r="P27">
        <v>131559.0166406426</v>
      </c>
      <c r="Q27">
        <v>134783.69978492719</v>
      </c>
      <c r="R27">
        <v>127179.56954773684</v>
      </c>
      <c r="S27">
        <v>137875.85454828609</v>
      </c>
      <c r="T27">
        <v>140062.93106775807</v>
      </c>
      <c r="U27">
        <v>144439.04644758566</v>
      </c>
      <c r="V27">
        <v>139264.25894998113</v>
      </c>
      <c r="W27">
        <v>156948.38184852069</v>
      </c>
      <c r="X27">
        <v>142357.17755099031</v>
      </c>
      <c r="Y27">
        <v>139741.76426421106</v>
      </c>
      <c r="Z27">
        <v>148491.57411555178</v>
      </c>
      <c r="AA27">
        <v>163378.62449840986</v>
      </c>
      <c r="AB27">
        <v>147330.56038412167</v>
      </c>
      <c r="AC27">
        <v>155090.92869473726</v>
      </c>
      <c r="AD27">
        <v>159073.80907471201</v>
      </c>
      <c r="AE27">
        <v>161260.0414350816</v>
      </c>
      <c r="AF27">
        <v>163680.63321881802</v>
      </c>
      <c r="AG27">
        <v>167191.4728934528</v>
      </c>
      <c r="AH27">
        <v>171759.27331164802</v>
      </c>
      <c r="AI27">
        <v>174452.54900726391</v>
      </c>
      <c r="AJ27">
        <v>171073.17649902604</v>
      </c>
      <c r="AK27">
        <v>172566.45296186418</v>
      </c>
      <c r="AL27">
        <v>176924.60650254891</v>
      </c>
      <c r="AM27">
        <v>174016.28917818377</v>
      </c>
      <c r="AN27">
        <v>174245.65378612542</v>
      </c>
      <c r="AO27">
        <v>180652.70504115018</v>
      </c>
      <c r="AP27">
        <v>183260.09959750768</v>
      </c>
      <c r="AQ27">
        <v>190627.95330590065</v>
      </c>
      <c r="AR27">
        <v>190009.90882510133</v>
      </c>
      <c r="AS27">
        <v>182706.25773703551</v>
      </c>
      <c r="AT27">
        <v>191320.58861638722</v>
      </c>
      <c r="AU27">
        <v>187813.65127328725</v>
      </c>
    </row>
    <row r="28" spans="1:47">
      <c r="A28" t="s">
        <v>206</v>
      </c>
      <c r="B28" t="s">
        <v>226</v>
      </c>
      <c r="C28" t="s">
        <v>212</v>
      </c>
      <c r="D28">
        <v>75681.160815080249</v>
      </c>
      <c r="E28">
        <v>78457.90224238862</v>
      </c>
      <c r="F28">
        <v>80269.80891964912</v>
      </c>
      <c r="G28">
        <v>82142.952531361036</v>
      </c>
      <c r="H28">
        <v>82826.163972549126</v>
      </c>
      <c r="I28">
        <v>82993.220697454701</v>
      </c>
      <c r="J28">
        <v>84405.930279986627</v>
      </c>
      <c r="K28">
        <v>86265.963155981604</v>
      </c>
      <c r="L28">
        <v>86839.871093465059</v>
      </c>
      <c r="M28">
        <v>87232.518134773156</v>
      </c>
      <c r="N28">
        <v>89050.839386255539</v>
      </c>
      <c r="O28">
        <v>90622.536764698962</v>
      </c>
      <c r="P28">
        <v>90759.608601648579</v>
      </c>
      <c r="Q28">
        <v>92041.411270085722</v>
      </c>
      <c r="R28">
        <v>95243.267238751549</v>
      </c>
      <c r="S28">
        <v>95800.000314773977</v>
      </c>
      <c r="T28">
        <v>94730.290157481591</v>
      </c>
      <c r="U28">
        <v>98306.502038288658</v>
      </c>
      <c r="V28">
        <v>101035.26861608612</v>
      </c>
      <c r="W28">
        <v>102356.56150750577</v>
      </c>
      <c r="X28">
        <v>103920.01569261187</v>
      </c>
      <c r="Y28">
        <v>106778.41414811974</v>
      </c>
      <c r="Z28">
        <v>105422.99183782442</v>
      </c>
      <c r="AA28">
        <v>105836.83253225498</v>
      </c>
      <c r="AB28">
        <v>107158.631722672</v>
      </c>
      <c r="AC28">
        <v>110054.041735001</v>
      </c>
      <c r="AD28">
        <v>114640.968309249</v>
      </c>
      <c r="AE28">
        <v>114198.42875932599</v>
      </c>
      <c r="AF28">
        <v>116998.72486157699</v>
      </c>
      <c r="AG28">
        <v>117397.983633137</v>
      </c>
      <c r="AH28">
        <v>120331.397823641</v>
      </c>
      <c r="AI28">
        <v>121096.697338343</v>
      </c>
      <c r="AJ28">
        <v>121011.92965020613</v>
      </c>
      <c r="AK28">
        <v>120951.42368538104</v>
      </c>
      <c r="AL28">
        <v>122765.69504066175</v>
      </c>
      <c r="AM28">
        <v>124877.26499536115</v>
      </c>
      <c r="AN28">
        <v>125219.29918602176</v>
      </c>
      <c r="AO28">
        <v>128863.18079233498</v>
      </c>
      <c r="AP28">
        <v>130602.83373303151</v>
      </c>
      <c r="AQ28">
        <v>131543.17413590936</v>
      </c>
      <c r="AR28">
        <v>132266.66159365681</v>
      </c>
      <c r="AS28">
        <v>131803.72827807901</v>
      </c>
      <c r="AT28">
        <v>135362.42894158713</v>
      </c>
      <c r="AU28">
        <v>136337.03842996657</v>
      </c>
    </row>
    <row r="29" spans="1:47">
      <c r="A29" t="s">
        <v>206</v>
      </c>
      <c r="B29" t="s">
        <v>226</v>
      </c>
      <c r="C29" t="s">
        <v>213</v>
      </c>
      <c r="D29">
        <v>9079463.7258988395</v>
      </c>
      <c r="E29">
        <v>9413289.6561199538</v>
      </c>
      <c r="F29">
        <v>9828778.4670303408</v>
      </c>
      <c r="G29">
        <v>10329359.455409329</v>
      </c>
      <c r="H29">
        <v>10014764.866701212</v>
      </c>
      <c r="I29">
        <v>10139106.233368702</v>
      </c>
      <c r="J29">
        <v>10600556.859489031</v>
      </c>
      <c r="K29">
        <v>11167468.18506366</v>
      </c>
      <c r="L29">
        <v>10796036.885604026</v>
      </c>
      <c r="M29">
        <v>10953403.292576514</v>
      </c>
      <c r="N29">
        <v>11268924.023692928</v>
      </c>
      <c r="O29">
        <v>11699923.599688342</v>
      </c>
      <c r="P29">
        <v>11559900.294355651</v>
      </c>
      <c r="Q29">
        <v>11934431.54450996</v>
      </c>
      <c r="R29">
        <v>12112373.412754845</v>
      </c>
      <c r="S29">
        <v>12537676.532483235</v>
      </c>
      <c r="T29">
        <v>12241287.664634947</v>
      </c>
      <c r="U29">
        <v>12516889.788621152</v>
      </c>
      <c r="V29">
        <v>13046178.94637797</v>
      </c>
      <c r="W29">
        <v>13607004.69423067</v>
      </c>
      <c r="X29">
        <v>13255654.218967268</v>
      </c>
      <c r="Y29">
        <v>13341118.542328723</v>
      </c>
      <c r="Z29">
        <v>13771215.990242995</v>
      </c>
      <c r="AA29">
        <v>13880921.006407376</v>
      </c>
      <c r="AB29">
        <v>13715974.3152966</v>
      </c>
      <c r="AC29">
        <v>14140116.132511472</v>
      </c>
      <c r="AD29">
        <v>14526316.2900481</v>
      </c>
      <c r="AE29">
        <v>14904036.627637601</v>
      </c>
      <c r="AF29">
        <v>14430932.2752111</v>
      </c>
      <c r="AG29">
        <v>14971182.880426001</v>
      </c>
      <c r="AH29">
        <v>15595475.137746301</v>
      </c>
      <c r="AI29">
        <v>16178396.0148133</v>
      </c>
      <c r="AJ29">
        <v>15421847.081319999</v>
      </c>
      <c r="AK29">
        <v>15861369.723137619</v>
      </c>
      <c r="AL29">
        <v>16413345.389502807</v>
      </c>
      <c r="AM29">
        <v>16810548.347928774</v>
      </c>
      <c r="AN29">
        <v>16565442.982273281</v>
      </c>
      <c r="AO29">
        <v>17054123.550250344</v>
      </c>
      <c r="AP29">
        <v>17593033.854438256</v>
      </c>
      <c r="AQ29">
        <v>17999432.93647578</v>
      </c>
      <c r="AR29">
        <v>17069965.691904899</v>
      </c>
      <c r="AS29">
        <v>16006342.7675447</v>
      </c>
      <c r="AT29">
        <v>16686050.513464</v>
      </c>
      <c r="AU29">
        <v>17080953.509819884</v>
      </c>
    </row>
    <row r="30" spans="1:47">
      <c r="A30" t="s">
        <v>206</v>
      </c>
      <c r="B30" t="s">
        <v>226</v>
      </c>
      <c r="C30" t="s">
        <v>214</v>
      </c>
      <c r="D30">
        <v>14004478.51925032</v>
      </c>
      <c r="E30">
        <v>13907393.79292774</v>
      </c>
      <c r="F30">
        <v>14306144.10986721</v>
      </c>
      <c r="G30">
        <v>14337783.121592259</v>
      </c>
      <c r="H30">
        <v>14933221.041536773</v>
      </c>
      <c r="I30">
        <v>14937031.24716958</v>
      </c>
      <c r="J30">
        <v>15327078.127361141</v>
      </c>
      <c r="K30">
        <v>15391724.619283531</v>
      </c>
      <c r="L30">
        <v>16368669.702798011</v>
      </c>
      <c r="M30">
        <v>16092719.64493138</v>
      </c>
      <c r="N30">
        <v>16005096.875779629</v>
      </c>
      <c r="O30">
        <v>16918118.99581651</v>
      </c>
      <c r="P30">
        <v>17143521.455448709</v>
      </c>
      <c r="Q30">
        <v>17167296.768380068</v>
      </c>
      <c r="R30">
        <v>17073468.159109753</v>
      </c>
      <c r="S30">
        <v>17640921.256838743</v>
      </c>
      <c r="T30">
        <v>18470763.11388154</v>
      </c>
      <c r="U30">
        <v>18250500.636254501</v>
      </c>
      <c r="V30">
        <v>18491675.401158642</v>
      </c>
      <c r="W30">
        <v>18599702.668551672</v>
      </c>
      <c r="X30">
        <v>19160627.33020743</v>
      </c>
      <c r="Y30">
        <v>19073406.520988278</v>
      </c>
      <c r="Z30">
        <v>19234038.092382759</v>
      </c>
      <c r="AA30">
        <v>19228956.856284067</v>
      </c>
      <c r="AB30">
        <v>19491290.293870881</v>
      </c>
      <c r="AC30">
        <v>20006605.262350354</v>
      </c>
      <c r="AD30">
        <v>20588059.527201653</v>
      </c>
      <c r="AE30">
        <v>20616788.647253383</v>
      </c>
      <c r="AF30">
        <v>20887579.4136982</v>
      </c>
      <c r="AG30">
        <v>21293764.854580037</v>
      </c>
      <c r="AH30">
        <v>21574588.418413918</v>
      </c>
      <c r="AI30">
        <v>21680815.179959733</v>
      </c>
      <c r="AJ30">
        <v>22069265.04355051</v>
      </c>
      <c r="AK30">
        <v>22552965.770698108</v>
      </c>
      <c r="AL30">
        <v>22922783.526906826</v>
      </c>
      <c r="AM30">
        <v>23107694.510374248</v>
      </c>
      <c r="AN30">
        <v>23303974.328174468</v>
      </c>
      <c r="AO30">
        <v>23996975.250283513</v>
      </c>
      <c r="AP30">
        <v>24757079.826009016</v>
      </c>
      <c r="AQ30">
        <v>24878161.17882029</v>
      </c>
      <c r="AR30">
        <v>24379777.345998377</v>
      </c>
      <c r="AS30">
        <v>22925688.05103609</v>
      </c>
      <c r="AT30">
        <v>23926832.467608109</v>
      </c>
      <c r="AU30">
        <v>23819838.538010284</v>
      </c>
    </row>
    <row r="31" spans="1:47">
      <c r="A31" t="s">
        <v>206</v>
      </c>
      <c r="B31" t="s">
        <v>226</v>
      </c>
      <c r="C31" t="s">
        <v>215</v>
      </c>
      <c r="D31">
        <v>3374296.7787726377</v>
      </c>
      <c r="E31">
        <v>3471699.646484613</v>
      </c>
      <c r="F31">
        <v>3610127.6790051553</v>
      </c>
      <c r="G31">
        <v>3645442.9280968262</v>
      </c>
      <c r="H31">
        <v>3733015.9673632672</v>
      </c>
      <c r="I31">
        <v>3838313.0140208211</v>
      </c>
      <c r="J31">
        <v>3953667.5288003604</v>
      </c>
      <c r="K31">
        <v>4020801.8403734593</v>
      </c>
      <c r="L31">
        <v>4062964.5577396527</v>
      </c>
      <c r="M31">
        <v>4117218.696975952</v>
      </c>
      <c r="N31">
        <v>4220633.8230367824</v>
      </c>
      <c r="O31">
        <v>4427040.5566249238</v>
      </c>
      <c r="P31">
        <v>4466690.1044226689</v>
      </c>
      <c r="Q31">
        <v>4470028.3689543065</v>
      </c>
      <c r="R31">
        <v>4575969.1429493744</v>
      </c>
      <c r="S31">
        <v>4562559.5807795785</v>
      </c>
      <c r="T31">
        <v>4696063.6695452891</v>
      </c>
      <c r="U31">
        <v>4740721.492651172</v>
      </c>
      <c r="V31">
        <v>4793031.8694094894</v>
      </c>
      <c r="W31">
        <v>4852243.6708544521</v>
      </c>
      <c r="X31">
        <v>4937251.7780276416</v>
      </c>
      <c r="Y31">
        <v>4986868.7031242121</v>
      </c>
      <c r="Z31">
        <v>5112194.1337573575</v>
      </c>
      <c r="AA31">
        <v>5128876.2846595608</v>
      </c>
      <c r="AB31">
        <v>5102589.5195854306</v>
      </c>
      <c r="AC31">
        <v>5294650.4462477667</v>
      </c>
      <c r="AD31">
        <v>5493452.0368071254</v>
      </c>
      <c r="AE31">
        <v>5499334.6076210346</v>
      </c>
      <c r="AF31">
        <v>5500069.1895017875</v>
      </c>
      <c r="AG31">
        <v>5706733.3366004759</v>
      </c>
      <c r="AH31">
        <v>5839905.429427865</v>
      </c>
      <c r="AI31">
        <v>5915193.576270232</v>
      </c>
      <c r="AJ31">
        <v>5911276.3805544479</v>
      </c>
      <c r="AK31">
        <v>6084476.9994857274</v>
      </c>
      <c r="AL31">
        <v>6167943.982426676</v>
      </c>
      <c r="AM31">
        <v>6208812.5096279401</v>
      </c>
      <c r="AN31">
        <v>6219075.5056449678</v>
      </c>
      <c r="AO31">
        <v>6399746.4353241995</v>
      </c>
      <c r="AP31">
        <v>6557164.6780774277</v>
      </c>
      <c r="AQ31">
        <v>6610510.7727672253</v>
      </c>
      <c r="AR31">
        <v>6514808.9804795645</v>
      </c>
      <c r="AS31">
        <v>5099160.4072813205</v>
      </c>
      <c r="AT31">
        <v>5387122.1970516602</v>
      </c>
      <c r="AU31">
        <v>5491502.2378510376</v>
      </c>
    </row>
    <row r="32" spans="1:47">
      <c r="A32" t="s">
        <v>206</v>
      </c>
      <c r="B32" t="s">
        <v>226</v>
      </c>
      <c r="C32" t="s">
        <v>216</v>
      </c>
      <c r="D32">
        <v>1679741.4595320881</v>
      </c>
      <c r="E32">
        <v>1694965.7683268869</v>
      </c>
      <c r="F32">
        <v>1751365.368696162</v>
      </c>
      <c r="G32">
        <v>1810684.1765140987</v>
      </c>
      <c r="H32">
        <v>1835687.7625536716</v>
      </c>
      <c r="I32">
        <v>1853027.8487678173</v>
      </c>
      <c r="J32">
        <v>1902097.6612526062</v>
      </c>
      <c r="K32">
        <v>1936683.2439206268</v>
      </c>
      <c r="L32">
        <v>1969935.2050656006</v>
      </c>
      <c r="M32">
        <v>1967998.0480609764</v>
      </c>
      <c r="N32">
        <v>2023302.8423632213</v>
      </c>
      <c r="O32">
        <v>2074399.7970970406</v>
      </c>
      <c r="P32">
        <v>2117835.3162660939</v>
      </c>
      <c r="Q32">
        <v>2132857.9302518577</v>
      </c>
      <c r="R32">
        <v>2198300.6673182305</v>
      </c>
      <c r="S32">
        <v>2214615.7021868788</v>
      </c>
      <c r="T32">
        <v>2233273.1826728173</v>
      </c>
      <c r="U32">
        <v>2306004.6310276049</v>
      </c>
      <c r="V32">
        <v>2327488.767859397</v>
      </c>
      <c r="W32">
        <v>2358656.919885511</v>
      </c>
      <c r="X32">
        <v>2439046.3753456715</v>
      </c>
      <c r="Y32">
        <v>2464283.8116697082</v>
      </c>
      <c r="Z32">
        <v>2471264.2328294646</v>
      </c>
      <c r="AA32">
        <v>2492181.669578216</v>
      </c>
      <c r="AB32">
        <v>2542751.5144716571</v>
      </c>
      <c r="AC32">
        <v>2604720.9944224204</v>
      </c>
      <c r="AD32">
        <v>2660639.945547082</v>
      </c>
      <c r="AE32">
        <v>2704088.0582146198</v>
      </c>
      <c r="AF32">
        <v>2713276.9587687012</v>
      </c>
      <c r="AG32">
        <v>2788007.7282471652</v>
      </c>
      <c r="AH32">
        <v>2866087.7285918053</v>
      </c>
      <c r="AI32">
        <v>2914788.209874711</v>
      </c>
      <c r="AJ32">
        <v>2916269.5336963939</v>
      </c>
      <c r="AK32">
        <v>3002736.7097514085</v>
      </c>
      <c r="AL32">
        <v>3061639.7526045274</v>
      </c>
      <c r="AM32">
        <v>3151090.7427515057</v>
      </c>
      <c r="AN32">
        <v>3170541.6054253569</v>
      </c>
      <c r="AO32">
        <v>3273156.1123837042</v>
      </c>
      <c r="AP32">
        <v>3341757.813640397</v>
      </c>
      <c r="AQ32">
        <v>3423662.7365432922</v>
      </c>
      <c r="AR32">
        <v>3424185.8596943286</v>
      </c>
      <c r="AS32">
        <v>2789757.6327785137</v>
      </c>
      <c r="AT32">
        <v>2855776.5303738588</v>
      </c>
      <c r="AU32">
        <v>2915865.9081259617</v>
      </c>
    </row>
    <row r="33" spans="1:47">
      <c r="A33" t="s">
        <v>206</v>
      </c>
      <c r="B33" t="s">
        <v>226</v>
      </c>
      <c r="C33" t="s">
        <v>217</v>
      </c>
      <c r="D33">
        <v>1775365.3463659033</v>
      </c>
      <c r="E33">
        <v>1813629.4176848803</v>
      </c>
      <c r="F33">
        <v>1888570.5180700256</v>
      </c>
      <c r="G33">
        <v>1988098.795425551</v>
      </c>
      <c r="H33">
        <v>1980182.2026509556</v>
      </c>
      <c r="I33">
        <v>2034975.812667795</v>
      </c>
      <c r="J33">
        <v>2065906.1477834554</v>
      </c>
      <c r="K33">
        <v>2128137.0614761724</v>
      </c>
      <c r="L33">
        <v>2168455.7043037196</v>
      </c>
      <c r="M33">
        <v>2203207.4501192844</v>
      </c>
      <c r="N33">
        <v>2270919.901749305</v>
      </c>
      <c r="O33">
        <v>2288001.1252399259</v>
      </c>
      <c r="P33">
        <v>2298516.9640322421</v>
      </c>
      <c r="Q33">
        <v>2363818.329423028</v>
      </c>
      <c r="R33">
        <v>2461775.6441238914</v>
      </c>
      <c r="S33">
        <v>2500996.285900495</v>
      </c>
      <c r="T33">
        <v>2529154.885876406</v>
      </c>
      <c r="U33">
        <v>2571199.028945921</v>
      </c>
      <c r="V33">
        <v>2601446.3501954144</v>
      </c>
      <c r="W33">
        <v>2619491.3281753925</v>
      </c>
      <c r="X33">
        <v>2676053.3023921656</v>
      </c>
      <c r="Y33">
        <v>2753102.6710888981</v>
      </c>
      <c r="Z33">
        <v>2812107.4104351019</v>
      </c>
      <c r="AA33">
        <v>2814097.0853377306</v>
      </c>
      <c r="AB33">
        <v>2830763.3015298871</v>
      </c>
      <c r="AC33">
        <v>2942851.0313020265</v>
      </c>
      <c r="AD33">
        <v>3053922.4742453499</v>
      </c>
      <c r="AE33">
        <v>3085590.3180581401</v>
      </c>
      <c r="AF33">
        <v>3092864.42650632</v>
      </c>
      <c r="AG33">
        <v>3199809.5814940799</v>
      </c>
      <c r="AH33">
        <v>3299330.9732373701</v>
      </c>
      <c r="AI33">
        <v>3341947.2917651301</v>
      </c>
      <c r="AJ33">
        <v>3346428.7851834903</v>
      </c>
      <c r="AK33">
        <v>3467904.1500856509</v>
      </c>
      <c r="AL33">
        <v>3561190.7717229547</v>
      </c>
      <c r="AM33">
        <v>3648796.0647073393</v>
      </c>
      <c r="AN33">
        <v>3646333.2733906945</v>
      </c>
      <c r="AO33">
        <v>3808595.1040565805</v>
      </c>
      <c r="AP33">
        <v>3911808.0313765132</v>
      </c>
      <c r="AQ33">
        <v>4008820.8705546507</v>
      </c>
      <c r="AR33">
        <v>4010023.516815817</v>
      </c>
      <c r="AS33">
        <v>4014835.5450359965</v>
      </c>
      <c r="AT33">
        <v>4103563.4105812921</v>
      </c>
      <c r="AU33">
        <v>4195483.2309783129</v>
      </c>
    </row>
    <row r="34" spans="1:47">
      <c r="A34" t="s">
        <v>206</v>
      </c>
      <c r="B34" t="s">
        <v>226</v>
      </c>
      <c r="C34" t="s">
        <v>218</v>
      </c>
      <c r="D34">
        <v>2409836.1719708038</v>
      </c>
      <c r="E34">
        <v>2348014.8460077466</v>
      </c>
      <c r="F34">
        <v>2389550.7421174911</v>
      </c>
      <c r="G34">
        <v>2529579.8622203562</v>
      </c>
      <c r="H34">
        <v>2551061.2334493487</v>
      </c>
      <c r="I34">
        <v>2575042.3219813034</v>
      </c>
      <c r="J34">
        <v>2676132.6578816352</v>
      </c>
      <c r="K34">
        <v>2717195.8650122858</v>
      </c>
      <c r="L34">
        <v>2721228.3540551029</v>
      </c>
      <c r="M34">
        <v>2881671.0477322703</v>
      </c>
      <c r="N34">
        <v>2961382.8007915998</v>
      </c>
      <c r="O34">
        <v>3016765.9085882627</v>
      </c>
      <c r="P34">
        <v>3093410.7753148708</v>
      </c>
      <c r="Q34">
        <v>3203434.2905659559</v>
      </c>
      <c r="R34">
        <v>3250998.323160836</v>
      </c>
      <c r="S34">
        <v>3144041.671153001</v>
      </c>
      <c r="T34">
        <v>3237731.5200265739</v>
      </c>
      <c r="U34">
        <v>3232129.6864639013</v>
      </c>
      <c r="V34">
        <v>3260462.881719538</v>
      </c>
      <c r="W34">
        <v>3293772.5610002554</v>
      </c>
      <c r="X34">
        <v>3375097.709100713</v>
      </c>
      <c r="Y34">
        <v>3384950.0821949081</v>
      </c>
      <c r="Z34">
        <v>3537153.7158769839</v>
      </c>
      <c r="AA34">
        <v>3660745.5469943439</v>
      </c>
      <c r="AB34">
        <v>3629626.2039216505</v>
      </c>
      <c r="AC34">
        <v>3593967.9855620423</v>
      </c>
      <c r="AD34">
        <v>3667632.100024323</v>
      </c>
      <c r="AE34">
        <v>3639811.2361887819</v>
      </c>
      <c r="AF34">
        <v>3612652.2539595524</v>
      </c>
      <c r="AG34">
        <v>3683992.3464819132</v>
      </c>
      <c r="AH34">
        <v>3626254.7562343194</v>
      </c>
      <c r="AI34">
        <v>3678651.0807620003</v>
      </c>
      <c r="AJ34">
        <v>3680056.5435521482</v>
      </c>
      <c r="AK34">
        <v>3711343.702889238</v>
      </c>
      <c r="AL34">
        <v>3782566.7430690164</v>
      </c>
      <c r="AM34">
        <v>3680386.080398805</v>
      </c>
      <c r="AN34">
        <v>3691015.5128488094</v>
      </c>
      <c r="AO34">
        <v>3770398.4795932942</v>
      </c>
      <c r="AP34">
        <v>3795235.71209634</v>
      </c>
      <c r="AQ34">
        <v>3882245.1765398672</v>
      </c>
      <c r="AR34">
        <v>3880734.5271234615</v>
      </c>
      <c r="AS34">
        <v>3682871.0923589794</v>
      </c>
      <c r="AT34">
        <v>3808109.3273333865</v>
      </c>
      <c r="AU34">
        <v>3963045.0027444619</v>
      </c>
    </row>
    <row r="35" spans="1:47">
      <c r="A35" t="s">
        <v>206</v>
      </c>
      <c r="B35" t="s">
        <v>226</v>
      </c>
      <c r="C35" t="s">
        <v>219</v>
      </c>
      <c r="D35">
        <v>3113336.1626400398</v>
      </c>
      <c r="E35">
        <v>3108200.1981657525</v>
      </c>
      <c r="F35">
        <v>3255296.6030284199</v>
      </c>
      <c r="G35">
        <v>3337644.2650807556</v>
      </c>
      <c r="H35">
        <v>3447386.0234836042</v>
      </c>
      <c r="I35">
        <v>3438799.2958842381</v>
      </c>
      <c r="J35">
        <v>3580991.1840824015</v>
      </c>
      <c r="K35">
        <v>3584980.7523604017</v>
      </c>
      <c r="L35">
        <v>3687462.8037804961</v>
      </c>
      <c r="M35">
        <v>3651161.8406995563</v>
      </c>
      <c r="N35">
        <v>3847386.0418000496</v>
      </c>
      <c r="O35">
        <v>3844043.8501855992</v>
      </c>
      <c r="P35">
        <v>3917347.0989163914</v>
      </c>
      <c r="Q35">
        <v>3945482.3456713739</v>
      </c>
      <c r="R35">
        <v>4144682.1065325602</v>
      </c>
      <c r="S35">
        <v>4065348.5737961698</v>
      </c>
      <c r="T35">
        <v>4171430.96781905</v>
      </c>
      <c r="U35">
        <v>4255669.7946989704</v>
      </c>
      <c r="V35">
        <v>4317209.6399186701</v>
      </c>
      <c r="W35">
        <v>4387910.7498927061</v>
      </c>
      <c r="X35">
        <v>4377581.4430671614</v>
      </c>
      <c r="Y35">
        <v>4495034.5272771604</v>
      </c>
      <c r="Z35">
        <v>4580695.4894964108</v>
      </c>
      <c r="AA35">
        <v>4665914.1457783692</v>
      </c>
      <c r="AB35">
        <v>4576857.235498514</v>
      </c>
      <c r="AC35">
        <v>4730808.3418465564</v>
      </c>
      <c r="AD35">
        <v>4891562.3978784503</v>
      </c>
      <c r="AE35">
        <v>4988664.3812284498</v>
      </c>
      <c r="AF35">
        <v>5007693.9276766097</v>
      </c>
      <c r="AG35">
        <v>5141809.7647496499</v>
      </c>
      <c r="AH35">
        <v>5234558.7209856398</v>
      </c>
      <c r="AI35">
        <v>5253866.51304367</v>
      </c>
      <c r="AJ35">
        <v>5273831.2057932364</v>
      </c>
      <c r="AK35">
        <v>5403567.4534557499</v>
      </c>
      <c r="AL35">
        <v>5520824.8671957403</v>
      </c>
      <c r="AM35">
        <v>5541804.0016910844</v>
      </c>
      <c r="AN35">
        <v>5526286.9504863489</v>
      </c>
      <c r="AO35">
        <v>5665549.3816386042</v>
      </c>
      <c r="AP35">
        <v>5788491.8032201622</v>
      </c>
      <c r="AQ35">
        <v>5812224.6196133643</v>
      </c>
      <c r="AR35">
        <v>5794206.7232925631</v>
      </c>
      <c r="AS35">
        <v>5694546.367651931</v>
      </c>
      <c r="AT35">
        <v>5818687.4784667436</v>
      </c>
      <c r="AU35">
        <v>5842544.0971284574</v>
      </c>
    </row>
    <row r="36" spans="1:47">
      <c r="A36" t="s">
        <v>206</v>
      </c>
      <c r="B36" t="s">
        <v>226</v>
      </c>
      <c r="C36" t="s">
        <v>220</v>
      </c>
      <c r="D36">
        <v>653965.22439364018</v>
      </c>
      <c r="E36">
        <v>664467.38657347823</v>
      </c>
      <c r="F36">
        <v>691117.46998311102</v>
      </c>
      <c r="G36">
        <v>702140.28407282545</v>
      </c>
      <c r="H36">
        <v>719541.6902278635</v>
      </c>
      <c r="I36">
        <v>739916.94347301463</v>
      </c>
      <c r="J36">
        <v>768381.01946788409</v>
      </c>
      <c r="K36">
        <v>773380.49200151348</v>
      </c>
      <c r="L36">
        <v>777904.70507957297</v>
      </c>
      <c r="M36">
        <v>782640.50537167466</v>
      </c>
      <c r="N36">
        <v>805131.85876435367</v>
      </c>
      <c r="O36">
        <v>816912.52881974599</v>
      </c>
      <c r="P36">
        <v>810184.90050658211</v>
      </c>
      <c r="Q36">
        <v>833579.16546689684</v>
      </c>
      <c r="R36">
        <v>871903.50249321526</v>
      </c>
      <c r="S36">
        <v>879434.45300489524</v>
      </c>
      <c r="T36">
        <v>866329.67415725673</v>
      </c>
      <c r="U36">
        <v>886322.9509519561</v>
      </c>
      <c r="V36">
        <v>927029.08550896298</v>
      </c>
      <c r="W36">
        <v>945017.57267135475</v>
      </c>
      <c r="X36">
        <v>929082.36257673264</v>
      </c>
      <c r="Y36">
        <v>946960.38234489621</v>
      </c>
      <c r="Z36">
        <v>973447.53722498636</v>
      </c>
      <c r="AA36">
        <v>987450.09569909365</v>
      </c>
      <c r="AB36">
        <v>981797.37212658301</v>
      </c>
      <c r="AC36">
        <v>1003244.43530476</v>
      </c>
      <c r="AD36">
        <v>1031385.62109018</v>
      </c>
      <c r="AE36">
        <v>1048977.7450486</v>
      </c>
      <c r="AF36">
        <v>1049972.8023661301</v>
      </c>
      <c r="AG36">
        <v>1073627.5838973301</v>
      </c>
      <c r="AH36">
        <v>1114209.4369142901</v>
      </c>
      <c r="AI36">
        <v>1130884.83684716</v>
      </c>
      <c r="AJ36">
        <v>1131337.1907818988</v>
      </c>
      <c r="AK36">
        <v>1162448.9635284012</v>
      </c>
      <c r="AL36">
        <v>1191045.2080311999</v>
      </c>
      <c r="AM36">
        <v>1194022.8210512779</v>
      </c>
      <c r="AN36">
        <v>1190790.9328519639</v>
      </c>
      <c r="AO36">
        <v>1227083.8323778897</v>
      </c>
      <c r="AP36">
        <v>1258129.0533370504</v>
      </c>
      <c r="AQ36">
        <v>1274736.3568410994</v>
      </c>
      <c r="AR36">
        <v>1252300.9969606961</v>
      </c>
      <c r="AS36">
        <v>1132706.2517509498</v>
      </c>
      <c r="AT36">
        <v>1157965.6011649959</v>
      </c>
      <c r="AU36">
        <v>1174756.1023818883</v>
      </c>
    </row>
    <row r="37" spans="1:47">
      <c r="A37" t="s">
        <v>206</v>
      </c>
      <c r="B37" t="s">
        <v>226</v>
      </c>
      <c r="C37" t="s">
        <v>221</v>
      </c>
      <c r="D37">
        <v>2665812.7532116552</v>
      </c>
      <c r="E37">
        <v>2723228.819908299</v>
      </c>
      <c r="F37">
        <v>2851554.5098170373</v>
      </c>
      <c r="G37">
        <v>2972396.9418122377</v>
      </c>
      <c r="H37">
        <v>2947395.9824903826</v>
      </c>
      <c r="I37">
        <v>3008799.6556145544</v>
      </c>
      <c r="J37">
        <v>3080115.4461186957</v>
      </c>
      <c r="K37">
        <v>3177460.1933767237</v>
      </c>
      <c r="L37">
        <v>3018787.7826996236</v>
      </c>
      <c r="M37">
        <v>3081916.0433978485</v>
      </c>
      <c r="N37">
        <v>3168562.6883888328</v>
      </c>
      <c r="O37">
        <v>3253443.6917619635</v>
      </c>
      <c r="P37">
        <v>3107666.8915531379</v>
      </c>
      <c r="Q37">
        <v>3126303.6635271544</v>
      </c>
      <c r="R37">
        <v>3273023.271754791</v>
      </c>
      <c r="S37">
        <v>3433566.4147952287</v>
      </c>
      <c r="T37">
        <v>3340534.7752688783</v>
      </c>
      <c r="U37">
        <v>3398379.4464005427</v>
      </c>
      <c r="V37">
        <v>3485178.3820656394</v>
      </c>
      <c r="W37">
        <v>3611904.1060415953</v>
      </c>
      <c r="X37">
        <v>3518193.3862696216</v>
      </c>
      <c r="Y37">
        <v>3612739.3796555344</v>
      </c>
      <c r="Z37">
        <v>3730695.9214571179</v>
      </c>
      <c r="AA37">
        <v>3780433.227194278</v>
      </c>
      <c r="AB37">
        <v>3617077.9427823001</v>
      </c>
      <c r="AC37">
        <v>3795244.9612088199</v>
      </c>
      <c r="AD37">
        <v>3810798.1825373401</v>
      </c>
      <c r="AE37">
        <v>3860456.2200636701</v>
      </c>
      <c r="AF37">
        <v>3660939.1934119598</v>
      </c>
      <c r="AG37">
        <v>3820838.9020518502</v>
      </c>
      <c r="AH37">
        <v>3938371.9088487499</v>
      </c>
      <c r="AI37">
        <v>4043117.38507056</v>
      </c>
      <c r="AJ37">
        <v>3874923.7018516255</v>
      </c>
      <c r="AK37">
        <v>4049682.7608051333</v>
      </c>
      <c r="AL37">
        <v>4179677.5774269779</v>
      </c>
      <c r="AM37">
        <v>4302560.0982033312</v>
      </c>
      <c r="AN37">
        <v>4198868.3998366306</v>
      </c>
      <c r="AO37">
        <v>4388657.2515092455</v>
      </c>
      <c r="AP37">
        <v>4512856.251726957</v>
      </c>
      <c r="AQ37">
        <v>4636508.5130242761</v>
      </c>
      <c r="AR37">
        <v>4399119.2771574333</v>
      </c>
      <c r="AS37">
        <v>4416715.7542660628</v>
      </c>
      <c r="AT37">
        <v>4512558.4861336369</v>
      </c>
      <c r="AU37">
        <v>4537828.8136559855</v>
      </c>
    </row>
    <row r="38" spans="1:47">
      <c r="A38" t="s">
        <v>206</v>
      </c>
      <c r="B38" t="s">
        <v>226</v>
      </c>
      <c r="C38" t="s">
        <v>222</v>
      </c>
      <c r="D38">
        <v>1464699.2035496272</v>
      </c>
      <c r="E38">
        <v>1659860.1911437479</v>
      </c>
      <c r="F38">
        <v>1739330.7568826573</v>
      </c>
      <c r="G38">
        <v>1827003.7375690993</v>
      </c>
      <c r="H38">
        <v>1649121.9004542041</v>
      </c>
      <c r="I38">
        <v>1730656.1872984685</v>
      </c>
      <c r="J38">
        <v>1786913.8331047036</v>
      </c>
      <c r="K38">
        <v>1844479.1596598737</v>
      </c>
      <c r="L38">
        <v>1716844.0254087064</v>
      </c>
      <c r="M38">
        <v>1830539.8536681561</v>
      </c>
      <c r="N38">
        <v>1858262.8377284561</v>
      </c>
      <c r="O38">
        <v>1951574.6029841218</v>
      </c>
      <c r="P38">
        <v>1907788.3682842804</v>
      </c>
      <c r="Q38">
        <v>1928690.9366156096</v>
      </c>
      <c r="R38">
        <v>2025598.3060890106</v>
      </c>
      <c r="S38">
        <v>2108373.6820433568</v>
      </c>
      <c r="T38">
        <v>2085595.6423923704</v>
      </c>
      <c r="U38">
        <v>2141177.9678995139</v>
      </c>
      <c r="V38">
        <v>2143008.3731627353</v>
      </c>
      <c r="W38">
        <v>2108478.6386356917</v>
      </c>
      <c r="X38">
        <v>2136717.4818733325</v>
      </c>
      <c r="Y38">
        <v>2135847.6379136951</v>
      </c>
      <c r="Z38">
        <v>2317380.7972578448</v>
      </c>
      <c r="AA38">
        <v>2314795.5534466286</v>
      </c>
      <c r="AB38">
        <v>2294515.3347674576</v>
      </c>
      <c r="AC38">
        <v>2285280.0247771316</v>
      </c>
      <c r="AD38">
        <v>2384116.9652135898</v>
      </c>
      <c r="AE38">
        <v>2377457.2712880899</v>
      </c>
      <c r="AF38">
        <v>2357128.0653176899</v>
      </c>
      <c r="AG38">
        <v>2346689.0416066502</v>
      </c>
      <c r="AH38">
        <v>2525540.2782003302</v>
      </c>
      <c r="AI38">
        <v>2572781.6342544402</v>
      </c>
      <c r="AJ38">
        <v>2547825.6524021719</v>
      </c>
      <c r="AK38">
        <v>2576361.2997090765</v>
      </c>
      <c r="AL38">
        <v>2631753.067652822</v>
      </c>
      <c r="AM38">
        <v>2662807.7538511255</v>
      </c>
      <c r="AN38">
        <v>2647896.0304295588</v>
      </c>
      <c r="AO38">
        <v>2712504.6935720402</v>
      </c>
      <c r="AP38">
        <v>2773536.049177411</v>
      </c>
      <c r="AQ38">
        <v>2791009.3262872286</v>
      </c>
      <c r="AR38">
        <v>2766727.5451485296</v>
      </c>
      <c r="AS38">
        <v>2728270.0322709652</v>
      </c>
      <c r="AT38">
        <v>2789656.1079970617</v>
      </c>
      <c r="AU38">
        <v>2806673.0102558439</v>
      </c>
    </row>
    <row r="39" spans="1:47">
      <c r="A39" t="s">
        <v>206</v>
      </c>
      <c r="B39" t="s">
        <v>226</v>
      </c>
      <c r="C39" t="s">
        <v>223</v>
      </c>
      <c r="D39">
        <v>612865.789273464</v>
      </c>
      <c r="E39">
        <v>605346.48230726784</v>
      </c>
      <c r="F39">
        <v>636632.9717301731</v>
      </c>
      <c r="G39">
        <v>645576.26329804864</v>
      </c>
      <c r="H39">
        <v>706675.63141379063</v>
      </c>
      <c r="I39">
        <v>716869.94103964302</v>
      </c>
      <c r="J39">
        <v>735445.87246371177</v>
      </c>
      <c r="K39">
        <v>741548.27483999496</v>
      </c>
      <c r="L39">
        <v>788620.99309854489</v>
      </c>
      <c r="M39">
        <v>791346.32641724031</v>
      </c>
      <c r="N39">
        <v>805465.61474072363</v>
      </c>
      <c r="O39">
        <v>822114.40989134088</v>
      </c>
      <c r="P39">
        <v>864945.64371411537</v>
      </c>
      <c r="Q39">
        <v>873662.08479113854</v>
      </c>
      <c r="R39">
        <v>902453.66476668813</v>
      </c>
      <c r="S39">
        <v>913455.36291414744</v>
      </c>
      <c r="T39">
        <v>932204.57329954079</v>
      </c>
      <c r="U39">
        <v>939679.19963441556</v>
      </c>
      <c r="V39">
        <v>939751.45728654496</v>
      </c>
      <c r="W39">
        <v>981633.43270736397</v>
      </c>
      <c r="X39">
        <v>991572.18475230807</v>
      </c>
      <c r="Y39">
        <v>1013869.76123579</v>
      </c>
      <c r="Z39">
        <v>1022919.2629223573</v>
      </c>
      <c r="AA39">
        <v>1038361.061118647</v>
      </c>
      <c r="AB39">
        <v>1070111.3160665929</v>
      </c>
      <c r="AC39">
        <v>1067030.5144734387</v>
      </c>
      <c r="AD39">
        <v>1110375.5376565701</v>
      </c>
      <c r="AE39">
        <v>1118763.9185419001</v>
      </c>
      <c r="AF39">
        <v>1143772.67402239</v>
      </c>
      <c r="AG39">
        <v>1145479.80474475</v>
      </c>
      <c r="AH39">
        <v>1197295.60306009</v>
      </c>
      <c r="AI39">
        <v>1213378.3981264399</v>
      </c>
      <c r="AJ39">
        <v>1219323.9522772592</v>
      </c>
      <c r="AK39">
        <v>1217251.1015583877</v>
      </c>
      <c r="AL39">
        <v>1260341.7905535549</v>
      </c>
      <c r="AM39">
        <v>1280129.1566652458</v>
      </c>
      <c r="AN39">
        <v>1285121.6603762403</v>
      </c>
      <c r="AO39">
        <v>1283193.9778856761</v>
      </c>
      <c r="AP39">
        <v>1315787.1049239724</v>
      </c>
      <c r="AQ39">
        <v>1323155.5127115466</v>
      </c>
      <c r="AR39">
        <v>1317465.944006887</v>
      </c>
      <c r="AS39">
        <v>1232489.3906184428</v>
      </c>
      <c r="AT39">
        <v>1261083.1444807907</v>
      </c>
      <c r="AU39">
        <v>1268145.2100898833</v>
      </c>
    </row>
    <row r="40" spans="1:47">
      <c r="A40" t="s">
        <v>206</v>
      </c>
      <c r="B40" t="s">
        <v>226</v>
      </c>
      <c r="C40" t="s">
        <v>224</v>
      </c>
      <c r="D40">
        <v>364183.66664381447</v>
      </c>
      <c r="E40">
        <v>367453.4276353569</v>
      </c>
      <c r="F40">
        <v>387800.09869040205</v>
      </c>
      <c r="G40">
        <v>391495.21876602259</v>
      </c>
      <c r="H40">
        <v>396636.73448784591</v>
      </c>
      <c r="I40">
        <v>403109.29772402527</v>
      </c>
      <c r="J40">
        <v>420998.19894301315</v>
      </c>
      <c r="K40">
        <v>426144.31818070158</v>
      </c>
      <c r="L40">
        <v>432268.38084346964</v>
      </c>
      <c r="M40">
        <v>434261.56094998494</v>
      </c>
      <c r="N40">
        <v>451427.29311563482</v>
      </c>
      <c r="O40">
        <v>457815.67591601732</v>
      </c>
      <c r="P40">
        <v>458756.93274050811</v>
      </c>
      <c r="Q40">
        <v>468780.48872715002</v>
      </c>
      <c r="R40">
        <v>488218.03198392852</v>
      </c>
      <c r="S40">
        <v>492384.21600042249</v>
      </c>
      <c r="T40">
        <v>493838.09605305886</v>
      </c>
      <c r="U40">
        <v>504393.10309845791</v>
      </c>
      <c r="V40">
        <v>522018.60955416312</v>
      </c>
      <c r="W40">
        <v>522302.8503579502</v>
      </c>
      <c r="X40">
        <v>524219.82175653009</v>
      </c>
      <c r="Y40">
        <v>539247.37511310435</v>
      </c>
      <c r="Z40">
        <v>551304.52891205414</v>
      </c>
      <c r="AA40">
        <v>564413.33048613311</v>
      </c>
      <c r="AB40">
        <v>560683.36374850222</v>
      </c>
      <c r="AC40">
        <v>573217.15916287922</v>
      </c>
      <c r="AD40">
        <v>586713.85103231005</v>
      </c>
      <c r="AE40">
        <v>600264.60792002105</v>
      </c>
      <c r="AF40">
        <v>607397.71539572498</v>
      </c>
      <c r="AG40">
        <v>617398.14121247001</v>
      </c>
      <c r="AH40">
        <v>629597.05432756001</v>
      </c>
      <c r="AI40">
        <v>641846.10689752398</v>
      </c>
      <c r="AJ40">
        <v>644220.93749304477</v>
      </c>
      <c r="AK40">
        <v>655945.75855541823</v>
      </c>
      <c r="AL40">
        <v>666112.91781302728</v>
      </c>
      <c r="AM40">
        <v>678635.84066791215</v>
      </c>
      <c r="AN40">
        <v>681011.06611024973</v>
      </c>
      <c r="AO40">
        <v>696197.61288450833</v>
      </c>
      <c r="AP40">
        <v>709982.32561962167</v>
      </c>
      <c r="AQ40">
        <v>723046.00041102269</v>
      </c>
      <c r="AR40">
        <v>716177.06340711797</v>
      </c>
      <c r="AS40">
        <v>649071.27256587101</v>
      </c>
      <c r="AT40">
        <v>663870.09758037282</v>
      </c>
      <c r="AU40">
        <v>676085.30737585167</v>
      </c>
    </row>
    <row r="41" spans="1:47">
      <c r="A41" t="s">
        <v>206</v>
      </c>
      <c r="B41" t="s">
        <v>226</v>
      </c>
      <c r="C41" t="s">
        <v>225</v>
      </c>
      <c r="D41">
        <v>81510865.650995359</v>
      </c>
      <c r="E41">
        <v>81163686.075196356</v>
      </c>
      <c r="F41">
        <v>83743713.729718804</v>
      </c>
      <c r="G41">
        <v>84666972.015317231</v>
      </c>
      <c r="H41">
        <v>86821964.328643322</v>
      </c>
      <c r="I41">
        <v>86529308.367747769</v>
      </c>
      <c r="J41">
        <v>89666705.255398214</v>
      </c>
      <c r="K41">
        <v>90129613.249496102</v>
      </c>
      <c r="L41">
        <v>92073013.080187052</v>
      </c>
      <c r="M41">
        <v>92026880.466878906</v>
      </c>
      <c r="N41">
        <v>95694590.285193682</v>
      </c>
      <c r="O41">
        <v>96129655.619249389</v>
      </c>
      <c r="P41">
        <v>98106753.049076349</v>
      </c>
      <c r="Q41">
        <v>97858652.003695965</v>
      </c>
      <c r="R41">
        <v>101120269.77019902</v>
      </c>
      <c r="S41">
        <v>101641467.97755682</v>
      </c>
      <c r="T41">
        <v>103281916.77714545</v>
      </c>
      <c r="U41">
        <v>103238606.77527592</v>
      </c>
      <c r="V41">
        <v>106646214.44630475</v>
      </c>
      <c r="W41">
        <v>106406570.67579153</v>
      </c>
      <c r="X41">
        <v>108278487.44219589</v>
      </c>
      <c r="Y41">
        <v>108540018.20879108</v>
      </c>
      <c r="Z41">
        <v>112013545.06265254</v>
      </c>
      <c r="AA41">
        <v>112123801.75240323</v>
      </c>
      <c r="AB41">
        <v>113329083.08933303</v>
      </c>
      <c r="AC41">
        <v>114503150.21097621</v>
      </c>
      <c r="AD41">
        <v>117932958.03247258</v>
      </c>
      <c r="AE41">
        <v>118010273.52276734</v>
      </c>
      <c r="AF41">
        <v>118459640.9321098</v>
      </c>
      <c r="AG41">
        <v>120387280.73480093</v>
      </c>
      <c r="AH41">
        <v>124109927.58382565</v>
      </c>
      <c r="AI41">
        <v>124574382.61752331</v>
      </c>
      <c r="AJ41">
        <v>124057441.83572528</v>
      </c>
      <c r="AK41">
        <v>126733791.72552495</v>
      </c>
      <c r="AL41">
        <v>130789829.69294313</v>
      </c>
      <c r="AM41">
        <v>131181563.64857198</v>
      </c>
      <c r="AN41">
        <v>130640785.80577859</v>
      </c>
      <c r="AO41">
        <v>133388452.16253297</v>
      </c>
      <c r="AP41">
        <v>137470197.2379182</v>
      </c>
      <c r="AQ41">
        <v>138014410.41886508</v>
      </c>
      <c r="AR41">
        <v>136189712.29780012</v>
      </c>
      <c r="AS41">
        <v>129699935.28496936</v>
      </c>
      <c r="AT41">
        <v>133897977.04451051</v>
      </c>
      <c r="AU41">
        <v>133958733.62960209</v>
      </c>
    </row>
    <row r="42" spans="1:47">
      <c r="A42" t="s">
        <v>206</v>
      </c>
      <c r="B42" t="s">
        <v>227</v>
      </c>
      <c r="C42" t="s">
        <v>208</v>
      </c>
      <c r="D42">
        <v>6698779.7233936489</v>
      </c>
      <c r="E42">
        <v>6940921.6431825235</v>
      </c>
      <c r="F42">
        <v>6894242.3759690616</v>
      </c>
      <c r="G42">
        <v>6743780.1513781529</v>
      </c>
      <c r="H42">
        <v>6819955.2293119859</v>
      </c>
      <c r="I42">
        <v>6987366.6647147192</v>
      </c>
      <c r="J42">
        <v>7318657.1966759264</v>
      </c>
      <c r="K42">
        <v>7409040.787050317</v>
      </c>
      <c r="L42">
        <v>7310734.8107356448</v>
      </c>
      <c r="M42">
        <v>7275267.9587956956</v>
      </c>
      <c r="N42">
        <v>7285343.6535040997</v>
      </c>
      <c r="O42">
        <v>7413558.2209291747</v>
      </c>
      <c r="P42">
        <v>7094409.9164927416</v>
      </c>
      <c r="Q42">
        <v>7750717.8615963617</v>
      </c>
      <c r="R42">
        <v>8061827.1121257786</v>
      </c>
      <c r="S42">
        <v>7466036.0784511138</v>
      </c>
      <c r="T42">
        <v>7613218.7610075083</v>
      </c>
      <c r="U42">
        <v>8175348.0066516995</v>
      </c>
      <c r="V42">
        <v>8563356.7899975665</v>
      </c>
      <c r="W42">
        <v>7799566.1516064312</v>
      </c>
      <c r="X42">
        <v>7895899.4454716388</v>
      </c>
      <c r="Y42">
        <v>8231379.5598006649</v>
      </c>
      <c r="Z42">
        <v>8706693.9194364324</v>
      </c>
      <c r="AA42">
        <v>8712784.2620943356</v>
      </c>
      <c r="AB42">
        <v>8320454.3377399314</v>
      </c>
      <c r="AC42">
        <v>8449823.5382848103</v>
      </c>
      <c r="AD42">
        <v>8668098.356893409</v>
      </c>
      <c r="AE42">
        <v>8784185.4847648405</v>
      </c>
      <c r="AF42">
        <v>8663457.851226544</v>
      </c>
      <c r="AG42">
        <v>8803023.2693567388</v>
      </c>
      <c r="AH42">
        <v>8977237.7683085203</v>
      </c>
      <c r="AI42">
        <v>8950975.3161481712</v>
      </c>
      <c r="AJ42">
        <v>8866642.4985689633</v>
      </c>
      <c r="AK42">
        <v>9145589.3981567156</v>
      </c>
      <c r="AL42">
        <v>9275754.7750963885</v>
      </c>
      <c r="AM42">
        <v>9351612.0515089184</v>
      </c>
      <c r="AN42">
        <v>9179830.9121846464</v>
      </c>
      <c r="AO42">
        <v>9375064.3064195216</v>
      </c>
      <c r="AP42">
        <v>9525674.1119564567</v>
      </c>
      <c r="AQ42">
        <v>9477075.1811963357</v>
      </c>
      <c r="AR42">
        <v>9413293.6743032485</v>
      </c>
      <c r="AS42">
        <v>9424088.3702615164</v>
      </c>
      <c r="AT42">
        <v>9508851.0681278743</v>
      </c>
      <c r="AU42">
        <v>9658436.093484519</v>
      </c>
    </row>
    <row r="43" spans="1:47">
      <c r="A43" t="s">
        <v>206</v>
      </c>
      <c r="B43" t="s">
        <v>227</v>
      </c>
      <c r="C43" t="s">
        <v>209</v>
      </c>
      <c r="D43">
        <v>1157305.0557860204</v>
      </c>
      <c r="E43">
        <v>1184093.0051481235</v>
      </c>
      <c r="F43">
        <v>1210752.2666022016</v>
      </c>
      <c r="G43">
        <v>1229924.1668328214</v>
      </c>
      <c r="H43">
        <v>1247802.5292584586</v>
      </c>
      <c r="I43">
        <v>1252991.8209871259</v>
      </c>
      <c r="J43">
        <v>1240449.9518417744</v>
      </c>
      <c r="K43">
        <v>1286943.5365614286</v>
      </c>
      <c r="L43">
        <v>1297184.308784574</v>
      </c>
      <c r="M43">
        <v>1334932.1388832838</v>
      </c>
      <c r="N43">
        <v>1332141.9430002258</v>
      </c>
      <c r="O43">
        <v>1356748.6650920105</v>
      </c>
      <c r="P43">
        <v>1401723.8509869762</v>
      </c>
      <c r="Q43">
        <v>1408479.2357132323</v>
      </c>
      <c r="R43">
        <v>1394934.3555563521</v>
      </c>
      <c r="S43">
        <v>1517683.8432092096</v>
      </c>
      <c r="T43">
        <v>1474982.6228756746</v>
      </c>
      <c r="U43">
        <v>1459718.4665366295</v>
      </c>
      <c r="V43">
        <v>1455241.4043643291</v>
      </c>
      <c r="W43">
        <v>1533622.7146177932</v>
      </c>
      <c r="X43">
        <v>1568880.331985093</v>
      </c>
      <c r="Y43">
        <v>1540901.2086121144</v>
      </c>
      <c r="Z43">
        <v>1546552.7445347235</v>
      </c>
      <c r="AA43">
        <v>1488243.1659219521</v>
      </c>
      <c r="AB43">
        <v>1519146.5663557304</v>
      </c>
      <c r="AC43">
        <v>1533496.1570321457</v>
      </c>
      <c r="AD43">
        <v>1588894.6355058698</v>
      </c>
      <c r="AE43">
        <v>1626069.4048673199</v>
      </c>
      <c r="AF43">
        <v>1564473.1623908568</v>
      </c>
      <c r="AG43">
        <v>1553083.8665587804</v>
      </c>
      <c r="AH43">
        <v>1588588.8260095599</v>
      </c>
      <c r="AI43">
        <v>1632121.3175060975</v>
      </c>
      <c r="AJ43">
        <v>1598183.0485001251</v>
      </c>
      <c r="AK43">
        <v>1639395.9888995944</v>
      </c>
      <c r="AL43">
        <v>1701373.6663968244</v>
      </c>
      <c r="AM43">
        <v>1766096.728614632</v>
      </c>
      <c r="AN43">
        <v>1679632.0260548866</v>
      </c>
      <c r="AO43">
        <v>1722754.4674785554</v>
      </c>
      <c r="AP43">
        <v>1823170.8609262072</v>
      </c>
      <c r="AQ43">
        <v>1896302.8973068492</v>
      </c>
      <c r="AR43">
        <v>1774661.7860285447</v>
      </c>
      <c r="AS43">
        <v>1644655.6026260199</v>
      </c>
      <c r="AT43">
        <v>1769724.5021962977</v>
      </c>
      <c r="AU43">
        <v>1839865.7247895221</v>
      </c>
    </row>
    <row r="44" spans="1:47">
      <c r="A44" t="s">
        <v>206</v>
      </c>
      <c r="B44" t="s">
        <v>227</v>
      </c>
      <c r="C44" t="s">
        <v>210</v>
      </c>
      <c r="D44">
        <v>3066197.7364389049</v>
      </c>
      <c r="E44">
        <v>2983040.9998481381</v>
      </c>
      <c r="F44">
        <v>3088931.2045505256</v>
      </c>
      <c r="G44">
        <v>3138857.9665844981</v>
      </c>
      <c r="H44">
        <v>3239866.730352337</v>
      </c>
      <c r="I44">
        <v>3252139.3360418463</v>
      </c>
      <c r="J44">
        <v>3196498.4870969784</v>
      </c>
      <c r="K44">
        <v>3170675.2942713606</v>
      </c>
      <c r="L44">
        <v>3174914.8074821504</v>
      </c>
      <c r="M44">
        <v>3418061.5609328761</v>
      </c>
      <c r="N44">
        <v>3533354.8345732172</v>
      </c>
      <c r="O44">
        <v>3564142.8182645445</v>
      </c>
      <c r="P44">
        <v>3551074.5812980165</v>
      </c>
      <c r="Q44">
        <v>3639126.7097232877</v>
      </c>
      <c r="R44">
        <v>3628425.1928647114</v>
      </c>
      <c r="S44">
        <v>3569896.8145892182</v>
      </c>
      <c r="T44">
        <v>3676137.303465107</v>
      </c>
      <c r="U44">
        <v>3679445.1246414552</v>
      </c>
      <c r="V44">
        <v>3817953.8447690345</v>
      </c>
      <c r="W44">
        <v>3966535.6084526791</v>
      </c>
      <c r="X44">
        <v>3822195.0300695305</v>
      </c>
      <c r="Y44">
        <v>3850818.5263260594</v>
      </c>
      <c r="Z44">
        <v>3858517.8936187415</v>
      </c>
      <c r="AA44">
        <v>3887008.7235726034</v>
      </c>
      <c r="AB44">
        <v>3886433.1871523862</v>
      </c>
      <c r="AC44">
        <v>4129203.3953791461</v>
      </c>
      <c r="AD44">
        <v>4087342.5197138288</v>
      </c>
      <c r="AE44">
        <v>4071117.7451297953</v>
      </c>
      <c r="AF44">
        <v>4035666.3950961675</v>
      </c>
      <c r="AG44">
        <v>4148459.9275677176</v>
      </c>
      <c r="AH44">
        <v>4211614.5884598084</v>
      </c>
      <c r="AI44">
        <v>4145077.2126543997</v>
      </c>
      <c r="AJ44">
        <v>3943681.6217206717</v>
      </c>
      <c r="AK44">
        <v>4072761.914768775</v>
      </c>
      <c r="AL44">
        <v>4405933.1212228397</v>
      </c>
      <c r="AM44">
        <v>4022463.3416071362</v>
      </c>
      <c r="AN44">
        <v>3898195.4522686554</v>
      </c>
      <c r="AO44">
        <v>3854435.2700252282</v>
      </c>
      <c r="AP44">
        <v>4238785.7012676876</v>
      </c>
      <c r="AQ44">
        <v>4127261.4501932464</v>
      </c>
      <c r="AR44">
        <v>3863277.4598961845</v>
      </c>
      <c r="AS44">
        <v>3777563.8117616205</v>
      </c>
      <c r="AT44">
        <v>4186363.0995558444</v>
      </c>
      <c r="AU44">
        <v>4204651.802584555</v>
      </c>
    </row>
    <row r="45" spans="1:47">
      <c r="A45" t="s">
        <v>206</v>
      </c>
      <c r="B45" t="s">
        <v>227</v>
      </c>
      <c r="C45" t="s">
        <v>211</v>
      </c>
      <c r="D45">
        <v>24359.140319688253</v>
      </c>
      <c r="E45">
        <v>25753.282317932146</v>
      </c>
      <c r="F45">
        <v>26004.315773430972</v>
      </c>
      <c r="G45">
        <v>26887.354333780786</v>
      </c>
      <c r="H45">
        <v>26985.537002203724</v>
      </c>
      <c r="I45">
        <v>26848.616318236061</v>
      </c>
      <c r="J45">
        <v>26884.221213890432</v>
      </c>
      <c r="K45">
        <v>27332.189992237338</v>
      </c>
      <c r="L45">
        <v>27267.1181046161</v>
      </c>
      <c r="M45">
        <v>29143.731381223763</v>
      </c>
      <c r="N45">
        <v>30265.678003213434</v>
      </c>
      <c r="O45">
        <v>30169.371251016772</v>
      </c>
      <c r="P45">
        <v>29738.268032229331</v>
      </c>
      <c r="Q45">
        <v>30270.515377208267</v>
      </c>
      <c r="R45">
        <v>29450.45197613319</v>
      </c>
      <c r="S45">
        <v>31377.941995770696</v>
      </c>
      <c r="T45">
        <v>31034.034813073464</v>
      </c>
      <c r="U45">
        <v>33266.862891213859</v>
      </c>
      <c r="V45">
        <v>33233.104563564491</v>
      </c>
      <c r="W45">
        <v>42477.687346346764</v>
      </c>
      <c r="X45">
        <v>34545.928275276186</v>
      </c>
      <c r="Y45">
        <v>35523.326734774084</v>
      </c>
      <c r="Z45">
        <v>35207.28813147523</v>
      </c>
      <c r="AA45">
        <v>40409.590573523761</v>
      </c>
      <c r="AB45">
        <v>39413.664130710109</v>
      </c>
      <c r="AC45">
        <v>40854.456003155516</v>
      </c>
      <c r="AD45">
        <v>40419.394321251646</v>
      </c>
      <c r="AE45">
        <v>40941.418755401581</v>
      </c>
      <c r="AF45">
        <v>40271.883608671713</v>
      </c>
      <c r="AG45">
        <v>40955.05222744721</v>
      </c>
      <c r="AH45">
        <v>42728.862590195196</v>
      </c>
      <c r="AI45">
        <v>44240.819841999102</v>
      </c>
      <c r="AJ45">
        <v>42444.946019206902</v>
      </c>
      <c r="AK45">
        <v>43757.691508432967</v>
      </c>
      <c r="AL45">
        <v>44623.489075154517</v>
      </c>
      <c r="AM45">
        <v>44253.819837109892</v>
      </c>
      <c r="AN45">
        <v>43891.338367677752</v>
      </c>
      <c r="AO45">
        <v>45520.788855153885</v>
      </c>
      <c r="AP45">
        <v>45800.213560154407</v>
      </c>
      <c r="AQ45">
        <v>47228.685674987559</v>
      </c>
      <c r="AR45">
        <v>45254.501302467441</v>
      </c>
      <c r="AS45">
        <v>41728.831750624908</v>
      </c>
      <c r="AT45">
        <v>41300.873561075532</v>
      </c>
      <c r="AU45">
        <v>41741.221705352902</v>
      </c>
    </row>
    <row r="46" spans="1:47">
      <c r="A46" t="s">
        <v>206</v>
      </c>
      <c r="B46" t="s">
        <v>227</v>
      </c>
      <c r="C46" t="s">
        <v>212</v>
      </c>
      <c r="D46">
        <v>27900.670813362121</v>
      </c>
      <c r="E46">
        <v>28170.940821241053</v>
      </c>
      <c r="F46">
        <v>28576.930833076498</v>
      </c>
      <c r="G46">
        <v>28855.960841210799</v>
      </c>
      <c r="H46">
        <v>30044.620862464821</v>
      </c>
      <c r="I46">
        <v>29560.1611556836</v>
      </c>
      <c r="J46">
        <v>29627.867370345575</v>
      </c>
      <c r="K46">
        <v>29060.348894155111</v>
      </c>
      <c r="L46">
        <v>29867.429471082472</v>
      </c>
      <c r="M46">
        <v>30090.774895468025</v>
      </c>
      <c r="N46">
        <v>31360.208555305373</v>
      </c>
      <c r="O46">
        <v>31336.45270920025</v>
      </c>
      <c r="P46">
        <v>31945.384422018335</v>
      </c>
      <c r="Q46">
        <v>32050.404568608472</v>
      </c>
      <c r="R46">
        <v>32963.3617595623</v>
      </c>
      <c r="S46">
        <v>31727.776218211038</v>
      </c>
      <c r="T46">
        <v>32936.680746877806</v>
      </c>
      <c r="U46">
        <v>33143.623089082073</v>
      </c>
      <c r="V46">
        <v>33844.676355150019</v>
      </c>
      <c r="W46">
        <v>33771.931617315109</v>
      </c>
      <c r="X46">
        <v>35066.973747464755</v>
      </c>
      <c r="Y46">
        <v>35546.650341876913</v>
      </c>
      <c r="Z46">
        <v>35348.541004446219</v>
      </c>
      <c r="AA46">
        <v>35745.6662146132</v>
      </c>
      <c r="AB46">
        <v>36608.024502209752</v>
      </c>
      <c r="AC46">
        <v>37585.934660737279</v>
      </c>
      <c r="AD46">
        <v>38120.951647665541</v>
      </c>
      <c r="AE46">
        <v>38456.196235818272</v>
      </c>
      <c r="AF46">
        <v>38792.351397584986</v>
      </c>
      <c r="AG46">
        <v>39745.091547909673</v>
      </c>
      <c r="AH46">
        <v>38793.594056252718</v>
      </c>
      <c r="AI46">
        <v>39405.157934774783</v>
      </c>
      <c r="AJ46">
        <v>38683.579429408397</v>
      </c>
      <c r="AK46">
        <v>40329.35547197079</v>
      </c>
      <c r="AL46">
        <v>40844.764634902596</v>
      </c>
      <c r="AM46">
        <v>40383.218794528191</v>
      </c>
      <c r="AN46">
        <v>41618.945289640789</v>
      </c>
      <c r="AO46">
        <v>43086.198584111597</v>
      </c>
      <c r="AP46">
        <v>43256.389068518802</v>
      </c>
      <c r="AQ46">
        <v>42051.266069069898</v>
      </c>
      <c r="AR46">
        <v>41379.864257517962</v>
      </c>
      <c r="AS46">
        <v>40416.137499999997</v>
      </c>
      <c r="AT46">
        <v>42596.613700384136</v>
      </c>
      <c r="AU46">
        <v>43445.961982634348</v>
      </c>
    </row>
    <row r="47" spans="1:47">
      <c r="A47" t="s">
        <v>206</v>
      </c>
      <c r="B47" t="s">
        <v>227</v>
      </c>
      <c r="C47" t="s">
        <v>213</v>
      </c>
      <c r="D47">
        <v>1960219.0007514702</v>
      </c>
      <c r="E47">
        <v>2042939.0007831817</v>
      </c>
      <c r="F47">
        <v>2101874.0008057752</v>
      </c>
      <c r="G47">
        <v>2174071.0008334527</v>
      </c>
      <c r="H47">
        <v>2200226.050579566</v>
      </c>
      <c r="I47">
        <v>2205951.0507121696</v>
      </c>
      <c r="J47">
        <v>2239981.0512467409</v>
      </c>
      <c r="K47">
        <v>2278869.0524096349</v>
      </c>
      <c r="L47">
        <v>2297809.0287220157</v>
      </c>
      <c r="M47">
        <v>2399999.0299993642</v>
      </c>
      <c r="N47">
        <v>2524789.0315592065</v>
      </c>
      <c r="O47">
        <v>2591415.0323920147</v>
      </c>
      <c r="P47">
        <v>2601821.0297239101</v>
      </c>
      <c r="Q47">
        <v>2604714.8860026598</v>
      </c>
      <c r="R47">
        <v>2741311.8356870664</v>
      </c>
      <c r="S47">
        <v>2877394.6039222046</v>
      </c>
      <c r="T47">
        <v>2865373.7252390492</v>
      </c>
      <c r="U47">
        <v>2798270.0683213719</v>
      </c>
      <c r="V47">
        <v>2847121.3860214865</v>
      </c>
      <c r="W47">
        <v>3012814.7326530088</v>
      </c>
      <c r="X47">
        <v>2940096.7315683248</v>
      </c>
      <c r="Y47">
        <v>3025902.2683526995</v>
      </c>
      <c r="Z47">
        <v>3127176.7330015744</v>
      </c>
      <c r="AA47">
        <v>3221864.5099341646</v>
      </c>
      <c r="AB47">
        <v>3104777.5643714825</v>
      </c>
      <c r="AC47">
        <v>3211553.0381545131</v>
      </c>
      <c r="AD47">
        <v>3350335.768847263</v>
      </c>
      <c r="AE47">
        <v>3460170.5419497974</v>
      </c>
      <c r="AF47">
        <v>3343125.4872039082</v>
      </c>
      <c r="AG47">
        <v>3399470.5241652424</v>
      </c>
      <c r="AH47">
        <v>3584843.651847973</v>
      </c>
      <c r="AI47">
        <v>3748455.916118314</v>
      </c>
      <c r="AJ47">
        <v>3596638.4071246958</v>
      </c>
      <c r="AK47">
        <v>3630760.8912689346</v>
      </c>
      <c r="AL47">
        <v>3777171.3242093585</v>
      </c>
      <c r="AM47">
        <v>4056518.4544596798</v>
      </c>
      <c r="AN47">
        <v>3893090.4485789747</v>
      </c>
      <c r="AO47">
        <v>3972120.1846851236</v>
      </c>
      <c r="AP47">
        <v>4068430.9548365646</v>
      </c>
      <c r="AQ47">
        <v>4402670.0520294989</v>
      </c>
      <c r="AR47">
        <v>4066458.2070118515</v>
      </c>
      <c r="AS47">
        <v>3767314.6106730355</v>
      </c>
      <c r="AT47">
        <v>3921724.9028483755</v>
      </c>
      <c r="AU47">
        <v>4103129.8142796876</v>
      </c>
    </row>
    <row r="48" spans="1:47">
      <c r="A48" t="s">
        <v>206</v>
      </c>
      <c r="B48" t="s">
        <v>227</v>
      </c>
      <c r="C48" t="s">
        <v>214</v>
      </c>
      <c r="D48">
        <v>3750094.2166498695</v>
      </c>
      <c r="E48">
        <v>3881266.551878266</v>
      </c>
      <c r="F48">
        <v>4091144.3039899324</v>
      </c>
      <c r="G48">
        <v>4173087.2507591089</v>
      </c>
      <c r="H48">
        <v>4062726.0418615602</v>
      </c>
      <c r="I48">
        <v>4170647.2974261516</v>
      </c>
      <c r="J48">
        <v>4358287.3956913762</v>
      </c>
      <c r="K48">
        <v>4245607.9601953216</v>
      </c>
      <c r="L48">
        <v>4470198.9551697969</v>
      </c>
      <c r="M48">
        <v>4563615.2231679847</v>
      </c>
      <c r="N48">
        <v>4777455.0016945833</v>
      </c>
      <c r="O48">
        <v>4476817.1663262863</v>
      </c>
      <c r="P48">
        <v>4500896.3615841353</v>
      </c>
      <c r="Q48">
        <v>4843549.6669071596</v>
      </c>
      <c r="R48">
        <v>5099681.4607512169</v>
      </c>
      <c r="S48">
        <v>4997890.305191474</v>
      </c>
      <c r="T48">
        <v>4970898.393238158</v>
      </c>
      <c r="U48">
        <v>5091840.636903719</v>
      </c>
      <c r="V48">
        <v>5306104.2218888868</v>
      </c>
      <c r="W48">
        <v>5154303.7816938851</v>
      </c>
      <c r="X48">
        <v>5220276.2246617638</v>
      </c>
      <c r="Y48">
        <v>5365652.966959333</v>
      </c>
      <c r="Z48">
        <v>5505873.0520304823</v>
      </c>
      <c r="AA48">
        <v>5534807.40158852</v>
      </c>
      <c r="AB48">
        <v>5600149.0002513649</v>
      </c>
      <c r="AC48">
        <v>5614887.3571264567</v>
      </c>
      <c r="AD48">
        <v>5720954.1419805391</v>
      </c>
      <c r="AE48">
        <v>5860941.9731640993</v>
      </c>
      <c r="AF48">
        <v>5876061.1209720038</v>
      </c>
      <c r="AG48">
        <v>5989524.5597415827</v>
      </c>
      <c r="AH48">
        <v>6162784.2115871869</v>
      </c>
      <c r="AI48">
        <v>6250890.5621307828</v>
      </c>
      <c r="AJ48">
        <v>6194765.4990652008</v>
      </c>
      <c r="AK48">
        <v>6418548.5271292683</v>
      </c>
      <c r="AL48">
        <v>6592155.26973176</v>
      </c>
      <c r="AM48">
        <v>6771072.5400306778</v>
      </c>
      <c r="AN48">
        <v>6540702.3445344735</v>
      </c>
      <c r="AO48">
        <v>6901592.6190517349</v>
      </c>
      <c r="AP48">
        <v>7131685.0950044887</v>
      </c>
      <c r="AQ48">
        <v>7295944.6572964154</v>
      </c>
      <c r="AR48">
        <v>6950617.7952009086</v>
      </c>
      <c r="AS48">
        <v>6669713.3343104525</v>
      </c>
      <c r="AT48">
        <v>6954330.4051651759</v>
      </c>
      <c r="AU48">
        <v>6978190.4050618149</v>
      </c>
    </row>
    <row r="49" spans="1:47">
      <c r="A49" t="s">
        <v>206</v>
      </c>
      <c r="B49" t="s">
        <v>227</v>
      </c>
      <c r="C49" t="s">
        <v>215</v>
      </c>
      <c r="D49">
        <v>2651126.8638862581</v>
      </c>
      <c r="E49">
        <v>2668949.8295103773</v>
      </c>
      <c r="F49">
        <v>2776688.7944322848</v>
      </c>
      <c r="G49">
        <v>2841765.4088475141</v>
      </c>
      <c r="H49">
        <v>2878565.5465348545</v>
      </c>
      <c r="I49">
        <v>2944465.035278399</v>
      </c>
      <c r="J49">
        <v>3029443.4859105046</v>
      </c>
      <c r="K49">
        <v>3019559.8634923548</v>
      </c>
      <c r="L49">
        <v>3118093.7221743353</v>
      </c>
      <c r="M49">
        <v>3173442.2054072563</v>
      </c>
      <c r="N49">
        <v>3251560.4228870608</v>
      </c>
      <c r="O49">
        <v>3250932.6731249155</v>
      </c>
      <c r="P49">
        <v>3307026.9372531492</v>
      </c>
      <c r="Q49">
        <v>3420429.5412946641</v>
      </c>
      <c r="R49">
        <v>3538176.8785532415</v>
      </c>
      <c r="S49">
        <v>3612081.6638696655</v>
      </c>
      <c r="T49">
        <v>3599722.5997312949</v>
      </c>
      <c r="U49">
        <v>3620515.3541231062</v>
      </c>
      <c r="V49">
        <v>3745730.7940897201</v>
      </c>
      <c r="W49">
        <v>3963980.124072344</v>
      </c>
      <c r="X49">
        <v>3940467.9532914273</v>
      </c>
      <c r="Y49">
        <v>4037215.374386258</v>
      </c>
      <c r="Z49">
        <v>4154055.7651603683</v>
      </c>
      <c r="AA49">
        <v>4127554.2993417466</v>
      </c>
      <c r="AB49">
        <v>4243351.1349493163</v>
      </c>
      <c r="AC49">
        <v>4419207.7841274012</v>
      </c>
      <c r="AD49">
        <v>4536643.7692478038</v>
      </c>
      <c r="AE49">
        <v>4307712.1865067221</v>
      </c>
      <c r="AF49">
        <v>4457145.31210953</v>
      </c>
      <c r="AG49">
        <v>4721921.8027222157</v>
      </c>
      <c r="AH49">
        <v>4834232.1333577316</v>
      </c>
      <c r="AI49">
        <v>4748902.9331583446</v>
      </c>
      <c r="AJ49">
        <v>4825975.9464823538</v>
      </c>
      <c r="AK49">
        <v>5017829.6831234982</v>
      </c>
      <c r="AL49">
        <v>5035515.696096424</v>
      </c>
      <c r="AM49">
        <v>5090228.3630942078</v>
      </c>
      <c r="AN49">
        <v>5035892.6532528643</v>
      </c>
      <c r="AO49">
        <v>5360455.4622472208</v>
      </c>
      <c r="AP49">
        <v>5362749.8622924304</v>
      </c>
      <c r="AQ49">
        <v>5159612.7378375409</v>
      </c>
      <c r="AR49">
        <v>4978715.460347306</v>
      </c>
      <c r="AS49">
        <v>3777493.0262716543</v>
      </c>
      <c r="AT49">
        <v>4378978.4984675236</v>
      </c>
      <c r="AU49">
        <v>4416161.0725207031</v>
      </c>
    </row>
    <row r="50" spans="1:47">
      <c r="A50" t="s">
        <v>206</v>
      </c>
      <c r="B50" t="s">
        <v>227</v>
      </c>
      <c r="C50" t="s">
        <v>216</v>
      </c>
      <c r="D50">
        <v>255948.32172298513</v>
      </c>
      <c r="E50">
        <v>263068.51177156833</v>
      </c>
      <c r="F50">
        <v>272836.72181211447</v>
      </c>
      <c r="G50">
        <v>277314.28178519919</v>
      </c>
      <c r="H50">
        <v>280943.33995028125</v>
      </c>
      <c r="I50">
        <v>280928.71382211224</v>
      </c>
      <c r="J50">
        <v>278704.40518458281</v>
      </c>
      <c r="K50">
        <v>279493.45501552621</v>
      </c>
      <c r="L50">
        <v>292802.62634581578</v>
      </c>
      <c r="M50">
        <v>294530.16277975554</v>
      </c>
      <c r="N50">
        <v>293874.19296914479</v>
      </c>
      <c r="O50">
        <v>298151.90613470622</v>
      </c>
      <c r="P50">
        <v>303704.14449312538</v>
      </c>
      <c r="Q50">
        <v>311163.13003791962</v>
      </c>
      <c r="R50">
        <v>315209.17041908897</v>
      </c>
      <c r="S50">
        <v>318839.6031570473</v>
      </c>
      <c r="T50">
        <v>322500.90050047258</v>
      </c>
      <c r="U50">
        <v>332296.76054020529</v>
      </c>
      <c r="V50">
        <v>336474.90401047032</v>
      </c>
      <c r="W50">
        <v>338123.61594846752</v>
      </c>
      <c r="X50">
        <v>339018.60352182953</v>
      </c>
      <c r="Y50">
        <v>348478.6570694343</v>
      </c>
      <c r="Z50">
        <v>361505.62801567389</v>
      </c>
      <c r="AA50">
        <v>371407.38752322982</v>
      </c>
      <c r="AB50">
        <v>372349.76361147122</v>
      </c>
      <c r="AC50">
        <v>384827.70748483035</v>
      </c>
      <c r="AD50">
        <v>395586.14825042285</v>
      </c>
      <c r="AE50">
        <v>404338.81397651439</v>
      </c>
      <c r="AF50">
        <v>403089.02306100103</v>
      </c>
      <c r="AG50">
        <v>421000.77762332413</v>
      </c>
      <c r="AH50">
        <v>428526.2076703154</v>
      </c>
      <c r="AI50">
        <v>440878.31260485464</v>
      </c>
      <c r="AJ50">
        <v>435966.71352409001</v>
      </c>
      <c r="AK50">
        <v>458249.57383034693</v>
      </c>
      <c r="AL50">
        <v>461412.2296898989</v>
      </c>
      <c r="AM50">
        <v>477250.04399612901</v>
      </c>
      <c r="AN50">
        <v>465966.29830090806</v>
      </c>
      <c r="AO50">
        <v>494618.74934308109</v>
      </c>
      <c r="AP50">
        <v>504456.13300692715</v>
      </c>
      <c r="AQ50">
        <v>516518.19992022112</v>
      </c>
      <c r="AR50">
        <v>492581.21483950212</v>
      </c>
      <c r="AS50">
        <v>330197.79229000013</v>
      </c>
      <c r="AT50">
        <v>401504.57830936601</v>
      </c>
      <c r="AU50">
        <v>441220.91937028361</v>
      </c>
    </row>
    <row r="51" spans="1:47">
      <c r="A51" t="s">
        <v>206</v>
      </c>
      <c r="B51" t="s">
        <v>227</v>
      </c>
      <c r="C51" t="s">
        <v>217</v>
      </c>
      <c r="D51">
        <v>1367451.9528286038</v>
      </c>
      <c r="E51">
        <v>1397729.951555219</v>
      </c>
      <c r="F51">
        <v>1458294.9494511164</v>
      </c>
      <c r="G51">
        <v>1539885.9468278666</v>
      </c>
      <c r="H51">
        <v>1573710.3724587532</v>
      </c>
      <c r="I51">
        <v>1536410.7094942541</v>
      </c>
      <c r="J51">
        <v>1572537.0472486555</v>
      </c>
      <c r="K51">
        <v>1613053.5131126647</v>
      </c>
      <c r="L51">
        <v>1677977.5804800079</v>
      </c>
      <c r="M51">
        <v>1704249.775903214</v>
      </c>
      <c r="N51">
        <v>1814818.9870412638</v>
      </c>
      <c r="O51">
        <v>1838368.9772031317</v>
      </c>
      <c r="P51">
        <v>1828349.0022851969</v>
      </c>
      <c r="Q51">
        <v>1871006.1543662837</v>
      </c>
      <c r="R51">
        <v>1937452.7106941873</v>
      </c>
      <c r="S51">
        <v>2039659.0972879354</v>
      </c>
      <c r="T51">
        <v>2038197.9915772805</v>
      </c>
      <c r="U51">
        <v>1993229.8708750049</v>
      </c>
      <c r="V51">
        <v>2098243.6620528898</v>
      </c>
      <c r="W51">
        <v>2193201.7772227554</v>
      </c>
      <c r="X51">
        <v>2244645.5181092904</v>
      </c>
      <c r="Y51">
        <v>2272751.6224997439</v>
      </c>
      <c r="Z51">
        <v>2338093.7443368062</v>
      </c>
      <c r="AA51">
        <v>2225065.1996782231</v>
      </c>
      <c r="AB51">
        <v>2403362.5274379649</v>
      </c>
      <c r="AC51">
        <v>2495215.6335344752</v>
      </c>
      <c r="AD51">
        <v>2555908.8172322726</v>
      </c>
      <c r="AE51">
        <v>2479847.8445890797</v>
      </c>
      <c r="AF51">
        <v>2582017.5757861496</v>
      </c>
      <c r="AG51">
        <v>2722866.6345452843</v>
      </c>
      <c r="AH51">
        <v>2732260.5244344654</v>
      </c>
      <c r="AI51">
        <v>2765492.5104317977</v>
      </c>
      <c r="AJ51">
        <v>2815223.8383893585</v>
      </c>
      <c r="AK51">
        <v>2951549.7859126376</v>
      </c>
      <c r="AL51">
        <v>2948303.081148129</v>
      </c>
      <c r="AM51">
        <v>3008148.1066885483</v>
      </c>
      <c r="AN51">
        <v>3084431.6337527954</v>
      </c>
      <c r="AO51">
        <v>3217859.7824742692</v>
      </c>
      <c r="AP51">
        <v>3226265.1540120686</v>
      </c>
      <c r="AQ51">
        <v>3217898.8032146818</v>
      </c>
      <c r="AR51">
        <v>3418531.6109500797</v>
      </c>
      <c r="AS51">
        <v>3588668.1693310891</v>
      </c>
      <c r="AT51">
        <v>3483699.1641528998</v>
      </c>
      <c r="AU51">
        <v>3499328.2093589781</v>
      </c>
    </row>
    <row r="52" spans="1:47">
      <c r="A52" t="s">
        <v>206</v>
      </c>
      <c r="B52" t="s">
        <v>227</v>
      </c>
      <c r="C52" t="s">
        <v>218</v>
      </c>
      <c r="D52">
        <v>878980.48880521732</v>
      </c>
      <c r="E52">
        <v>611411.43593700486</v>
      </c>
      <c r="F52">
        <v>777414.13157170417</v>
      </c>
      <c r="G52">
        <v>766700.74969845708</v>
      </c>
      <c r="H52">
        <v>835988.99015759851</v>
      </c>
      <c r="I52">
        <v>840504.01661963353</v>
      </c>
      <c r="J52">
        <v>812499.33870539989</v>
      </c>
      <c r="K52">
        <v>827579.67711814237</v>
      </c>
      <c r="L52">
        <v>878816.88414659072</v>
      </c>
      <c r="M52">
        <v>903889.66763349681</v>
      </c>
      <c r="N52">
        <v>926644.39402608038</v>
      </c>
      <c r="O52">
        <v>931990.87233924621</v>
      </c>
      <c r="P52">
        <v>976531.10736176593</v>
      </c>
      <c r="Q52">
        <v>988363.45061472082</v>
      </c>
      <c r="R52">
        <v>951804.423054958</v>
      </c>
      <c r="S52">
        <v>939980.94743332069</v>
      </c>
      <c r="T52">
        <v>994220.45806889771</v>
      </c>
      <c r="U52">
        <v>1012608.045636124</v>
      </c>
      <c r="V52">
        <v>1006264.6522654073</v>
      </c>
      <c r="W52">
        <v>1028252.0040792127</v>
      </c>
      <c r="X52">
        <v>1063098.4990015514</v>
      </c>
      <c r="Y52">
        <v>1005126.7308606399</v>
      </c>
      <c r="Z52">
        <v>1046395.3394381746</v>
      </c>
      <c r="AA52">
        <v>1073610.8965064168</v>
      </c>
      <c r="AB52">
        <v>1118352.4779692672</v>
      </c>
      <c r="AC52">
        <v>1103751.7833898931</v>
      </c>
      <c r="AD52">
        <v>1118949.440578494</v>
      </c>
      <c r="AE52">
        <v>1183334.5892013763</v>
      </c>
      <c r="AF52">
        <v>1148805.0140318943</v>
      </c>
      <c r="AG52">
        <v>1160403.0172674721</v>
      </c>
      <c r="AH52">
        <v>1145798.5664956961</v>
      </c>
      <c r="AI52">
        <v>1164798.6005620833</v>
      </c>
      <c r="AJ52">
        <v>1181122.1252859577</v>
      </c>
      <c r="AK52">
        <v>1193868.9443573123</v>
      </c>
      <c r="AL52">
        <v>1143896.9876746256</v>
      </c>
      <c r="AM52">
        <v>1146527.7398047023</v>
      </c>
      <c r="AN52">
        <v>1158454.6615267124</v>
      </c>
      <c r="AO52">
        <v>1177673.4958969404</v>
      </c>
      <c r="AP52">
        <v>1189988.8805349572</v>
      </c>
      <c r="AQ52">
        <v>1245907.4803803822</v>
      </c>
      <c r="AR52">
        <v>1202557.1858100111</v>
      </c>
      <c r="AS52">
        <v>1157046.2912177928</v>
      </c>
      <c r="AT52">
        <v>1224731.6369127289</v>
      </c>
      <c r="AU52">
        <v>1251669.1062907747</v>
      </c>
    </row>
    <row r="53" spans="1:47">
      <c r="A53" t="s">
        <v>206</v>
      </c>
      <c r="B53" t="s">
        <v>227</v>
      </c>
      <c r="C53" t="s">
        <v>219</v>
      </c>
      <c r="D53">
        <v>526405.30640653439</v>
      </c>
      <c r="E53">
        <v>534101.50650019979</v>
      </c>
      <c r="F53">
        <v>543149.20661031327</v>
      </c>
      <c r="G53">
        <v>549464.40668717155</v>
      </c>
      <c r="H53">
        <v>551896.72886852233</v>
      </c>
      <c r="I53">
        <v>554388.15268604807</v>
      </c>
      <c r="J53">
        <v>564708.09883932886</v>
      </c>
      <c r="K53">
        <v>569343.59946489276</v>
      </c>
      <c r="L53">
        <v>573070.29040355457</v>
      </c>
      <c r="M53">
        <v>578604.99020885862</v>
      </c>
      <c r="N53">
        <v>594980.99003576417</v>
      </c>
      <c r="O53">
        <v>596726.98990651232</v>
      </c>
      <c r="P53">
        <v>604106.78603735298</v>
      </c>
      <c r="Q53">
        <v>608519.66001249268</v>
      </c>
      <c r="R53">
        <v>621991.57825300749</v>
      </c>
      <c r="S53">
        <v>637709.3343822849</v>
      </c>
      <c r="T53">
        <v>642513.7715562568</v>
      </c>
      <c r="U53">
        <v>646137.0562784184</v>
      </c>
      <c r="V53">
        <v>654764.23706206761</v>
      </c>
      <c r="W53">
        <v>666479.2637618389</v>
      </c>
      <c r="X53">
        <v>658498.26592702733</v>
      </c>
      <c r="Y53">
        <v>669152.64131916664</v>
      </c>
      <c r="Z53">
        <v>692341.39435078239</v>
      </c>
      <c r="AA53">
        <v>728103.53196456179</v>
      </c>
      <c r="AB53">
        <v>703747.03091566672</v>
      </c>
      <c r="AC53">
        <v>712458.01166434085</v>
      </c>
      <c r="AD53">
        <v>724486.09999999974</v>
      </c>
      <c r="AE53">
        <v>754865.18299999973</v>
      </c>
      <c r="AF53">
        <v>738391.41893130308</v>
      </c>
      <c r="AG53">
        <v>768092.31292028364</v>
      </c>
      <c r="AH53">
        <v>750848.64049522334</v>
      </c>
      <c r="AI53">
        <v>768283.23904090258</v>
      </c>
      <c r="AJ53">
        <v>762839.40632485203</v>
      </c>
      <c r="AK53">
        <v>793032.7607353921</v>
      </c>
      <c r="AL53">
        <v>794728.39959341299</v>
      </c>
      <c r="AM53">
        <v>816252.61841601809</v>
      </c>
      <c r="AN53">
        <v>820068.59940711199</v>
      </c>
      <c r="AO53">
        <v>845306.0185797991</v>
      </c>
      <c r="AP53">
        <v>847250.2224225332</v>
      </c>
      <c r="AQ53">
        <v>868789.94955220306</v>
      </c>
      <c r="AR53">
        <v>871977.37303033518</v>
      </c>
      <c r="AS53">
        <v>863340.12760000001</v>
      </c>
      <c r="AT53">
        <v>829951.43788385333</v>
      </c>
      <c r="AU53">
        <v>823559.98186070984</v>
      </c>
    </row>
    <row r="54" spans="1:47">
      <c r="A54" t="s">
        <v>206</v>
      </c>
      <c r="B54" t="s">
        <v>227</v>
      </c>
      <c r="C54" t="s">
        <v>220</v>
      </c>
      <c r="D54">
        <v>100310.20726320332</v>
      </c>
      <c r="E54">
        <v>110423.71167608138</v>
      </c>
      <c r="F54">
        <v>121072.3690741028</v>
      </c>
      <c r="G54">
        <v>127363.76164684031</v>
      </c>
      <c r="H54">
        <v>119260.89822725969</v>
      </c>
      <c r="I54">
        <v>119958.38669393546</v>
      </c>
      <c r="J54">
        <v>120500.63406208323</v>
      </c>
      <c r="K54">
        <v>122064.34602231001</v>
      </c>
      <c r="L54">
        <v>124862.10468322107</v>
      </c>
      <c r="M54">
        <v>127513.1254028299</v>
      </c>
      <c r="N54">
        <v>127103.36241560447</v>
      </c>
      <c r="O54">
        <v>131017.01035966713</v>
      </c>
      <c r="P54">
        <v>135372.46636948313</v>
      </c>
      <c r="Q54">
        <v>136644.07478317851</v>
      </c>
      <c r="R54">
        <v>138169.40984744616</v>
      </c>
      <c r="S54">
        <v>137596.01076252371</v>
      </c>
      <c r="T54">
        <v>144624.75864302344</v>
      </c>
      <c r="U54">
        <v>146585.4698419545</v>
      </c>
      <c r="V54">
        <v>146997.08454951667</v>
      </c>
      <c r="W54">
        <v>147778.57742311669</v>
      </c>
      <c r="X54">
        <v>150461.23145404377</v>
      </c>
      <c r="Y54">
        <v>152375.53185463385</v>
      </c>
      <c r="Z54">
        <v>156288.91133093298</v>
      </c>
      <c r="AA54">
        <v>161481.38322003133</v>
      </c>
      <c r="AB54">
        <v>159346.89755772558</v>
      </c>
      <c r="AC54">
        <v>159716.06558125961</v>
      </c>
      <c r="AD54">
        <v>162633.92657047947</v>
      </c>
      <c r="AE54">
        <v>169587.11394366043</v>
      </c>
      <c r="AF54">
        <v>167649.88334511046</v>
      </c>
      <c r="AG54">
        <v>171343.49120434406</v>
      </c>
      <c r="AH54">
        <v>171936.33968391109</v>
      </c>
      <c r="AI54">
        <v>174133.68610507148</v>
      </c>
      <c r="AJ54">
        <v>173521.739901472</v>
      </c>
      <c r="AK54">
        <v>178859.26862084097</v>
      </c>
      <c r="AL54">
        <v>183411.23700724196</v>
      </c>
      <c r="AM54">
        <v>186632.90232745197</v>
      </c>
      <c r="AN54">
        <v>187161.95061567996</v>
      </c>
      <c r="AO54">
        <v>192919.05221661797</v>
      </c>
      <c r="AP54">
        <v>197657.14413905799</v>
      </c>
      <c r="AQ54">
        <v>189507.74008620501</v>
      </c>
      <c r="AR54">
        <v>190437.20505126796</v>
      </c>
      <c r="AS54">
        <v>181978.22100000002</v>
      </c>
      <c r="AT54">
        <v>182401.6932855802</v>
      </c>
      <c r="AU54">
        <v>181888.17187702181</v>
      </c>
    </row>
    <row r="55" spans="1:47">
      <c r="A55" t="s">
        <v>206</v>
      </c>
      <c r="B55" t="s">
        <v>227</v>
      </c>
      <c r="C55" t="s">
        <v>221</v>
      </c>
      <c r="D55">
        <v>1600831.1306200037</v>
      </c>
      <c r="E55">
        <v>1630067.1330055187</v>
      </c>
      <c r="F55">
        <v>1679908.1370723012</v>
      </c>
      <c r="G55">
        <v>1726375.1408637818</v>
      </c>
      <c r="H55">
        <v>1759490.131183272</v>
      </c>
      <c r="I55">
        <v>1798020.1340559747</v>
      </c>
      <c r="J55">
        <v>1809106.1348825195</v>
      </c>
      <c r="K55">
        <v>1858120.1385368838</v>
      </c>
      <c r="L55">
        <v>1718509.0249013326</v>
      </c>
      <c r="M55">
        <v>1780505.0257996598</v>
      </c>
      <c r="N55">
        <v>1830133.0265187733</v>
      </c>
      <c r="O55">
        <v>1906869.0276306842</v>
      </c>
      <c r="P55">
        <v>1746670.5569732753</v>
      </c>
      <c r="Q55">
        <v>1828974.261091935</v>
      </c>
      <c r="R55">
        <v>1863958.4451531034</v>
      </c>
      <c r="S55">
        <v>1923164.3663410069</v>
      </c>
      <c r="T55">
        <v>1828114.6350078606</v>
      </c>
      <c r="U55">
        <v>1801850.5052366648</v>
      </c>
      <c r="V55">
        <v>1902950.2124549798</v>
      </c>
      <c r="W55">
        <v>1978200.2809783795</v>
      </c>
      <c r="X55">
        <v>1920255.8409984983</v>
      </c>
      <c r="Y55">
        <v>1936158.7892338187</v>
      </c>
      <c r="Z55">
        <v>1971871.3812873662</v>
      </c>
      <c r="AA55">
        <v>2067061.4090739014</v>
      </c>
      <c r="AB55">
        <v>2039658.5224265254</v>
      </c>
      <c r="AC55">
        <v>2070727.7183650646</v>
      </c>
      <c r="AD55">
        <v>2087045.0527857814</v>
      </c>
      <c r="AE55">
        <v>2089517.7587197814</v>
      </c>
      <c r="AF55">
        <v>2082689.564533724</v>
      </c>
      <c r="AG55">
        <v>2144490.7146910862</v>
      </c>
      <c r="AH55">
        <v>2189096.1215566606</v>
      </c>
      <c r="AI55">
        <v>2242799.0276106885</v>
      </c>
      <c r="AJ55">
        <v>2231701.5853553801</v>
      </c>
      <c r="AK55">
        <v>2275626.6493747002</v>
      </c>
      <c r="AL55">
        <v>2351410.3645215002</v>
      </c>
      <c r="AM55">
        <v>2317111.8699509599</v>
      </c>
      <c r="AN55">
        <v>2359820.9419635497</v>
      </c>
      <c r="AO55">
        <v>2479935.8279094896</v>
      </c>
      <c r="AP55">
        <v>2463141.5212251297</v>
      </c>
      <c r="AQ55">
        <v>2511977.6123810797</v>
      </c>
      <c r="AR55">
        <v>2495926.7313485728</v>
      </c>
      <c r="AS55">
        <v>2394796.1229999997</v>
      </c>
      <c r="AT55">
        <v>2354054.0962849003</v>
      </c>
      <c r="AU55">
        <v>2502498.9801751361</v>
      </c>
    </row>
    <row r="56" spans="1:47">
      <c r="A56" t="s">
        <v>206</v>
      </c>
      <c r="B56" t="s">
        <v>227</v>
      </c>
      <c r="C56" t="s">
        <v>222</v>
      </c>
      <c r="D56">
        <v>686473.6153646129</v>
      </c>
      <c r="E56">
        <v>825420.64831482305</v>
      </c>
      <c r="F56">
        <v>913615.64310888771</v>
      </c>
      <c r="G56">
        <v>940730.5140768931</v>
      </c>
      <c r="H56">
        <v>818349.66194864968</v>
      </c>
      <c r="I56">
        <v>879117.63468047732</v>
      </c>
      <c r="J56">
        <v>940204.33299717878</v>
      </c>
      <c r="K56">
        <v>1012858.7569490193</v>
      </c>
      <c r="L56">
        <v>887667.27385933977</v>
      </c>
      <c r="M56">
        <v>977687.98373098252</v>
      </c>
      <c r="N56">
        <v>982675.82706398296</v>
      </c>
      <c r="O56">
        <v>1172406.6743412518</v>
      </c>
      <c r="P56">
        <v>1050656.7070450946</v>
      </c>
      <c r="Q56">
        <v>973528.96570655948</v>
      </c>
      <c r="R56">
        <v>1053106.9494973309</v>
      </c>
      <c r="S56">
        <v>1280343.5827542134</v>
      </c>
      <c r="T56">
        <v>1122235.6837429525</v>
      </c>
      <c r="U56">
        <v>1110787.7924213577</v>
      </c>
      <c r="V56">
        <v>1138169.8222923365</v>
      </c>
      <c r="W56">
        <v>1286425.3456626302</v>
      </c>
      <c r="X56">
        <v>1221650.6737571082</v>
      </c>
      <c r="Y56">
        <v>1239036.0078402313</v>
      </c>
      <c r="Z56">
        <v>1255423.245837067</v>
      </c>
      <c r="AA56">
        <v>1305920.7582716714</v>
      </c>
      <c r="AB56">
        <v>1332499.4492784268</v>
      </c>
      <c r="AC56">
        <v>1335147.125684143</v>
      </c>
      <c r="AD56">
        <v>1361983.5829103943</v>
      </c>
      <c r="AE56">
        <v>1386818.6725529737</v>
      </c>
      <c r="AF56">
        <v>1443485.5192110171</v>
      </c>
      <c r="AG56">
        <v>1481320.7612719694</v>
      </c>
      <c r="AH56">
        <v>1508784.6274257638</v>
      </c>
      <c r="AI56">
        <v>1521036.4401911041</v>
      </c>
      <c r="AJ56">
        <v>1557878.6116368</v>
      </c>
      <c r="AK56">
        <v>1579714.16701642</v>
      </c>
      <c r="AL56">
        <v>1611620.1279618999</v>
      </c>
      <c r="AM56">
        <v>1633490.1583445498</v>
      </c>
      <c r="AN56">
        <v>1680761.4033388598</v>
      </c>
      <c r="AO56">
        <v>1697860.5828231298</v>
      </c>
      <c r="AP56">
        <v>1735709.6330497798</v>
      </c>
      <c r="AQ56">
        <v>1775068.4053900198</v>
      </c>
      <c r="AR56">
        <v>1792308.5263909861</v>
      </c>
      <c r="AS56">
        <v>1735782.4449999994</v>
      </c>
      <c r="AT56">
        <v>1873307.9651133579</v>
      </c>
      <c r="AU56">
        <v>1834489.7291853915</v>
      </c>
    </row>
    <row r="57" spans="1:47">
      <c r="A57" t="s">
        <v>206</v>
      </c>
      <c r="B57" t="s">
        <v>227</v>
      </c>
      <c r="C57" t="s">
        <v>223</v>
      </c>
      <c r="D57">
        <v>286815.74553942401</v>
      </c>
      <c r="E57">
        <v>308583.19828148786</v>
      </c>
      <c r="F57">
        <v>334354.21448356303</v>
      </c>
      <c r="G57">
        <v>328752.5773997677</v>
      </c>
      <c r="H57">
        <v>326459.30644924525</v>
      </c>
      <c r="I57">
        <v>334659.70699772012</v>
      </c>
      <c r="J57">
        <v>345938.40725050884</v>
      </c>
      <c r="K57">
        <v>353472.50741589698</v>
      </c>
      <c r="L57">
        <v>355767.94433570997</v>
      </c>
      <c r="M57">
        <v>367874.0928422393</v>
      </c>
      <c r="N57">
        <v>381950.50819056033</v>
      </c>
      <c r="O57">
        <v>398416.65717782063</v>
      </c>
      <c r="P57">
        <v>371781.371117517</v>
      </c>
      <c r="Q57">
        <v>385363.08815578849</v>
      </c>
      <c r="R57">
        <v>406030.35911453766</v>
      </c>
      <c r="S57">
        <v>457550.78248676274</v>
      </c>
      <c r="T57">
        <v>422331.87982268166</v>
      </c>
      <c r="U57">
        <v>427012.9211783316</v>
      </c>
      <c r="V57">
        <v>435773.26570895326</v>
      </c>
      <c r="W57">
        <v>464807.97292181087</v>
      </c>
      <c r="X57">
        <v>442368.50124362274</v>
      </c>
      <c r="Y57">
        <v>453637.1281265617</v>
      </c>
      <c r="Z57">
        <v>479059.64749996678</v>
      </c>
      <c r="AA57">
        <v>506233.72155163245</v>
      </c>
      <c r="AB57">
        <v>470183.64718118444</v>
      </c>
      <c r="AC57">
        <v>483970.08386125538</v>
      </c>
      <c r="AD57">
        <v>504361.95039791247</v>
      </c>
      <c r="AE57">
        <v>525777.83748124831</v>
      </c>
      <c r="AF57">
        <v>520407.47890846961</v>
      </c>
      <c r="AG57">
        <v>533326.71866524953</v>
      </c>
      <c r="AH57">
        <v>545147.05206171493</v>
      </c>
      <c r="AI57">
        <v>555707.2997061098</v>
      </c>
      <c r="AJ57">
        <v>561424.43677222298</v>
      </c>
      <c r="AK57">
        <v>572099.82432204287</v>
      </c>
      <c r="AL57">
        <v>579794.56695917505</v>
      </c>
      <c r="AM57">
        <v>598131.57724242215</v>
      </c>
      <c r="AN57">
        <v>606068.0057013781</v>
      </c>
      <c r="AO57">
        <v>614749.2929284561</v>
      </c>
      <c r="AP57">
        <v>623422.3638823661</v>
      </c>
      <c r="AQ57">
        <v>641482.90976403817</v>
      </c>
      <c r="AR57">
        <v>654380.93549541931</v>
      </c>
      <c r="AS57">
        <v>640630.37080000027</v>
      </c>
      <c r="AT57">
        <v>703353.5608393288</v>
      </c>
      <c r="AU57">
        <v>706878.20904622332</v>
      </c>
    </row>
    <row r="58" spans="1:47">
      <c r="A58" t="s">
        <v>206</v>
      </c>
      <c r="B58" t="s">
        <v>227</v>
      </c>
      <c r="C58" t="s">
        <v>224</v>
      </c>
      <c r="D58">
        <v>395016.75568868779</v>
      </c>
      <c r="E58">
        <v>397137.91829668637</v>
      </c>
      <c r="F58">
        <v>406977.53908610478</v>
      </c>
      <c r="G58">
        <v>410790.50923316623</v>
      </c>
      <c r="H58">
        <v>414143.20075540483</v>
      </c>
      <c r="I58">
        <v>424655.25534217403</v>
      </c>
      <c r="J58">
        <v>427584.75994192995</v>
      </c>
      <c r="K58">
        <v>439777.52097911452</v>
      </c>
      <c r="L58">
        <v>455810.44068659213</v>
      </c>
      <c r="M58">
        <v>447815.62811225309</v>
      </c>
      <c r="N58">
        <v>460754.74373177934</v>
      </c>
      <c r="O58">
        <v>457571.91857825959</v>
      </c>
      <c r="P58">
        <v>466795.38264207495</v>
      </c>
      <c r="Q58">
        <v>476363.92854808981</v>
      </c>
      <c r="R58">
        <v>483599.59400660108</v>
      </c>
      <c r="S58">
        <v>491738.83965648909</v>
      </c>
      <c r="T58">
        <v>495361.34026010789</v>
      </c>
      <c r="U58">
        <v>506414.17607193912</v>
      </c>
      <c r="V58">
        <v>524482.79147536133</v>
      </c>
      <c r="W58">
        <v>540911.73615217221</v>
      </c>
      <c r="X58">
        <v>547522.90321915783</v>
      </c>
      <c r="Y58">
        <v>560849.88188427722</v>
      </c>
      <c r="Z58">
        <v>570535.87427496002</v>
      </c>
      <c r="AA58">
        <v>585775.65614282852</v>
      </c>
      <c r="AB58">
        <v>596774.52539468277</v>
      </c>
      <c r="AC58">
        <v>611239.05755905306</v>
      </c>
      <c r="AD58">
        <v>623891.64905170072</v>
      </c>
      <c r="AE58">
        <v>644631.74589695095</v>
      </c>
      <c r="AF58">
        <v>640620.98399314471</v>
      </c>
      <c r="AG58">
        <v>665447.76197930402</v>
      </c>
      <c r="AH58">
        <v>679222.4685984198</v>
      </c>
      <c r="AI58">
        <v>688095.28139252739</v>
      </c>
      <c r="AJ58">
        <v>697881.20365021599</v>
      </c>
      <c r="AK58">
        <v>724630.12079214095</v>
      </c>
      <c r="AL58">
        <v>718675.02235414204</v>
      </c>
      <c r="AM58">
        <v>742211.62933624</v>
      </c>
      <c r="AN58">
        <v>751438.06210051896</v>
      </c>
      <c r="AO58">
        <v>775742.27118905412</v>
      </c>
      <c r="AP58">
        <v>778294.23053858418</v>
      </c>
      <c r="AQ58">
        <v>794034.84220411209</v>
      </c>
      <c r="AR58">
        <v>784333.86916447862</v>
      </c>
      <c r="AS58">
        <v>632555.21539999999</v>
      </c>
      <c r="AT58">
        <v>671984.5187166594</v>
      </c>
      <c r="AU58">
        <v>697438.4183835556</v>
      </c>
    </row>
    <row r="59" spans="1:47">
      <c r="A59" t="s">
        <v>206</v>
      </c>
      <c r="B59" t="s">
        <v>227</v>
      </c>
      <c r="C59" t="s">
        <v>225</v>
      </c>
      <c r="D59">
        <v>25434215.932278499</v>
      </c>
      <c r="E59">
        <v>25833079.268828373</v>
      </c>
      <c r="F59">
        <v>26725837.105226494</v>
      </c>
      <c r="G59">
        <v>27024607.148629688</v>
      </c>
      <c r="H59">
        <v>27186414.915762417</v>
      </c>
      <c r="I59">
        <v>27638612.693026658</v>
      </c>
      <c r="J59">
        <v>28311612.816159725</v>
      </c>
      <c r="K59">
        <v>28542852.547481261</v>
      </c>
      <c r="L59">
        <v>28691354.350486375</v>
      </c>
      <c r="M59">
        <v>29407223.075876441</v>
      </c>
      <c r="N59">
        <v>30179206.805769864</v>
      </c>
      <c r="O59">
        <v>30446640.433760446</v>
      </c>
      <c r="P59">
        <v>30002603.854118064</v>
      </c>
      <c r="Q59">
        <v>31309265.534500148</v>
      </c>
      <c r="R59">
        <v>32298093.289314322</v>
      </c>
      <c r="S59">
        <v>32330671.591708444</v>
      </c>
      <c r="T59">
        <v>32274405.540296279</v>
      </c>
      <c r="U59">
        <v>32868470.741238277</v>
      </c>
      <c r="V59">
        <v>34046706.853921719</v>
      </c>
      <c r="W59">
        <v>34151253.306210183</v>
      </c>
      <c r="X59">
        <v>34044948.656302653</v>
      </c>
      <c r="Y59">
        <v>34760506.872202285</v>
      </c>
      <c r="Z59">
        <v>35840941.103289977</v>
      </c>
      <c r="AA59">
        <v>36073077.563173957</v>
      </c>
      <c r="AB59">
        <v>35946608.321226045</v>
      </c>
      <c r="AC59">
        <v>36793664.847892679</v>
      </c>
      <c r="AD59">
        <v>37565656.205935091</v>
      </c>
      <c r="AE59">
        <v>37828314.510735378</v>
      </c>
      <c r="AF59">
        <v>37746150.025807083</v>
      </c>
      <c r="AG59">
        <v>38764476.284055948</v>
      </c>
      <c r="AH59">
        <v>39592444.184639394</v>
      </c>
      <c r="AI59">
        <v>39881293.633138023</v>
      </c>
      <c r="AJ59">
        <v>39524575.207750976</v>
      </c>
      <c r="AK59">
        <v>40736604.545289025</v>
      </c>
      <c r="AL59">
        <v>41666624.123373672</v>
      </c>
      <c r="AM59">
        <v>42068385.164053902</v>
      </c>
      <c r="AN59">
        <v>41427025.677239336</v>
      </c>
      <c r="AO59">
        <v>42771694.370707482</v>
      </c>
      <c r="AP59">
        <v>43805738.471723907</v>
      </c>
      <c r="AQ59">
        <v>44209332.870496884</v>
      </c>
      <c r="AR59">
        <v>43036693.400428675</v>
      </c>
      <c r="AS59">
        <v>40667968.480793804</v>
      </c>
      <c r="AT59">
        <v>42528858.615121216</v>
      </c>
      <c r="AU59">
        <v>43224593.821956865</v>
      </c>
    </row>
    <row r="60" spans="1:47">
      <c r="A60" t="s">
        <v>206</v>
      </c>
      <c r="B60" t="s">
        <v>228</v>
      </c>
      <c r="C60" t="s">
        <v>208</v>
      </c>
      <c r="D60">
        <v>19656901.334635898</v>
      </c>
      <c r="E60">
        <v>21620309.441651441</v>
      </c>
      <c r="F60">
        <v>24739767.329357468</v>
      </c>
      <c r="G60">
        <v>25135788.897000723</v>
      </c>
      <c r="H60">
        <v>20450289.252315804</v>
      </c>
      <c r="I60">
        <v>23717798.05247188</v>
      </c>
      <c r="J60">
        <v>25663162.978555415</v>
      </c>
      <c r="K60">
        <v>24476148.119054362</v>
      </c>
      <c r="L60">
        <v>21191410.94617188</v>
      </c>
      <c r="M60">
        <v>24555261.981271684</v>
      </c>
      <c r="N60">
        <v>28347289.931651432</v>
      </c>
      <c r="O60">
        <v>23816992.059875377</v>
      </c>
      <c r="P60">
        <v>22203461.610827707</v>
      </c>
      <c r="Q60">
        <v>25902299.319853697</v>
      </c>
      <c r="R60">
        <v>29233279.355982143</v>
      </c>
      <c r="S60">
        <v>24877702.567270316</v>
      </c>
      <c r="T60">
        <v>24200370.785246212</v>
      </c>
      <c r="U60">
        <v>27609986.51631844</v>
      </c>
      <c r="V60">
        <v>30287542.103398144</v>
      </c>
      <c r="W60">
        <v>26400189.900662445</v>
      </c>
      <c r="X60">
        <v>25989680.113300197</v>
      </c>
      <c r="Y60">
        <v>26385651.45754353</v>
      </c>
      <c r="Z60">
        <v>27999165.665934972</v>
      </c>
      <c r="AA60">
        <v>28594540.069071352</v>
      </c>
      <c r="AB60">
        <v>26934369.516210929</v>
      </c>
      <c r="AC60">
        <v>27606201.861616522</v>
      </c>
      <c r="AD60">
        <v>28853226.171203934</v>
      </c>
      <c r="AE60">
        <v>29893793.985996354</v>
      </c>
      <c r="AF60">
        <v>28447979.904289808</v>
      </c>
      <c r="AG60">
        <v>28977754.036530741</v>
      </c>
      <c r="AH60">
        <v>30311907.864846312</v>
      </c>
      <c r="AI60">
        <v>31544002.248003669</v>
      </c>
      <c r="AJ60">
        <v>30300675.540465496</v>
      </c>
      <c r="AK60">
        <v>29932230.879287388</v>
      </c>
      <c r="AL60">
        <v>32071537.941882379</v>
      </c>
      <c r="AM60">
        <v>32243413.477884952</v>
      </c>
      <c r="AN60">
        <v>31065652.535182491</v>
      </c>
      <c r="AO60">
        <v>31198412.601699162</v>
      </c>
      <c r="AP60">
        <v>33995214.241878696</v>
      </c>
      <c r="AQ60">
        <v>33420272.751070071</v>
      </c>
      <c r="AR60">
        <v>33467223.749558885</v>
      </c>
      <c r="AS60">
        <v>32299079.707763888</v>
      </c>
      <c r="AT60">
        <v>35099361.179754712</v>
      </c>
      <c r="AU60">
        <v>34449235.001930006</v>
      </c>
    </row>
    <row r="61" spans="1:47">
      <c r="A61" t="s">
        <v>206</v>
      </c>
      <c r="B61" t="s">
        <v>228</v>
      </c>
      <c r="C61" t="s">
        <v>209</v>
      </c>
      <c r="D61">
        <v>29996460.644030657</v>
      </c>
      <c r="E61">
        <v>31437698.503044993</v>
      </c>
      <c r="F61">
        <v>31893720.794816546</v>
      </c>
      <c r="G61">
        <v>33426816.704210967</v>
      </c>
      <c r="H61">
        <v>32131676.735074766</v>
      </c>
      <c r="I61">
        <v>32195279.515532285</v>
      </c>
      <c r="J61">
        <v>32226030.64583661</v>
      </c>
      <c r="K61">
        <v>34142427.017046943</v>
      </c>
      <c r="L61">
        <v>32507753.005947329</v>
      </c>
      <c r="M61">
        <v>31985637.187992096</v>
      </c>
      <c r="N61">
        <v>32382973.546785861</v>
      </c>
      <c r="O61">
        <v>31954505.561226524</v>
      </c>
      <c r="P61">
        <v>30629661.945934527</v>
      </c>
      <c r="Q61">
        <v>30869912.758406512</v>
      </c>
      <c r="R61">
        <v>30618713.00603538</v>
      </c>
      <c r="S61">
        <v>30989592.607139066</v>
      </c>
      <c r="T61">
        <v>29426401.527600117</v>
      </c>
      <c r="U61">
        <v>29103228.33978194</v>
      </c>
      <c r="V61">
        <v>29051647.334694289</v>
      </c>
      <c r="W61">
        <v>29074545.692978937</v>
      </c>
      <c r="X61">
        <v>26925056.978334419</v>
      </c>
      <c r="Y61">
        <v>26885110.538610406</v>
      </c>
      <c r="Z61">
        <v>27287280.971747871</v>
      </c>
      <c r="AA61">
        <v>27451736.080831613</v>
      </c>
      <c r="AB61">
        <v>26525269.628065407</v>
      </c>
      <c r="AC61">
        <v>26026941.683171853</v>
      </c>
      <c r="AD61">
        <v>25851519.916465182</v>
      </c>
      <c r="AE61">
        <v>25554720.539303325</v>
      </c>
      <c r="AF61">
        <v>24578303.176547416</v>
      </c>
      <c r="AG61">
        <v>24363936.544909794</v>
      </c>
      <c r="AH61">
        <v>24386570.86761523</v>
      </c>
      <c r="AI61">
        <v>24020142.511285067</v>
      </c>
      <c r="AJ61">
        <v>23339956.380728148</v>
      </c>
      <c r="AK61">
        <v>23104525.778077316</v>
      </c>
      <c r="AL61">
        <v>22829884.099285185</v>
      </c>
      <c r="AM61">
        <v>22780964.936234288</v>
      </c>
      <c r="AN61">
        <v>22522079.497189745</v>
      </c>
      <c r="AO61">
        <v>21401235.589789733</v>
      </c>
      <c r="AP61">
        <v>20762611.752203658</v>
      </c>
      <c r="AQ61">
        <v>20938688.201677129</v>
      </c>
      <c r="AR61">
        <v>21162543.48784136</v>
      </c>
      <c r="AS61">
        <v>19816639.891285077</v>
      </c>
      <c r="AT61">
        <v>19215901.171762187</v>
      </c>
      <c r="AU61">
        <v>19814510.571220741</v>
      </c>
    </row>
    <row r="62" spans="1:47">
      <c r="A62" t="s">
        <v>206</v>
      </c>
      <c r="B62" t="s">
        <v>228</v>
      </c>
      <c r="C62" t="s">
        <v>210</v>
      </c>
      <c r="D62">
        <v>22516504.523601521</v>
      </c>
      <c r="E62">
        <v>22867854.926705047</v>
      </c>
      <c r="F62">
        <v>23681490.274547249</v>
      </c>
      <c r="G62">
        <v>24468040.511344258</v>
      </c>
      <c r="H62">
        <v>24289490.562969085</v>
      </c>
      <c r="I62">
        <v>24880650.410042506</v>
      </c>
      <c r="J62">
        <v>25924623.052664664</v>
      </c>
      <c r="K62">
        <v>26358443.367797919</v>
      </c>
      <c r="L62">
        <v>26136804.906195089</v>
      </c>
      <c r="M62">
        <v>26796339.438386288</v>
      </c>
      <c r="N62">
        <v>28014707.309559572</v>
      </c>
      <c r="O62">
        <v>27432750.731069226</v>
      </c>
      <c r="P62">
        <v>27996565.340747166</v>
      </c>
      <c r="Q62">
        <v>28612762.648907829</v>
      </c>
      <c r="R62">
        <v>29430034.635065943</v>
      </c>
      <c r="S62">
        <v>29876475.731795527</v>
      </c>
      <c r="T62">
        <v>29904352.702320784</v>
      </c>
      <c r="U62">
        <v>30508414.730676062</v>
      </c>
      <c r="V62">
        <v>31426984.087701663</v>
      </c>
      <c r="W62">
        <v>30603062.94019318</v>
      </c>
      <c r="X62">
        <v>29761367.536496926</v>
      </c>
      <c r="Y62">
        <v>30844916.480846774</v>
      </c>
      <c r="Z62">
        <v>32771583.680892192</v>
      </c>
      <c r="AA62">
        <v>33504740.742939416</v>
      </c>
      <c r="AB62">
        <v>31287123.618199155</v>
      </c>
      <c r="AC62">
        <v>32124601.421871979</v>
      </c>
      <c r="AD62">
        <v>33818696.418955073</v>
      </c>
      <c r="AE62">
        <v>35294680.847051211</v>
      </c>
      <c r="AF62">
        <v>33629228.787107751</v>
      </c>
      <c r="AG62">
        <v>33697335.726450428</v>
      </c>
      <c r="AH62">
        <v>35615774.968033344</v>
      </c>
      <c r="AI62">
        <v>36774772.453820623</v>
      </c>
      <c r="AJ62">
        <v>34652320.620542318</v>
      </c>
      <c r="AK62">
        <v>35008101.670405835</v>
      </c>
      <c r="AL62">
        <v>37532668.366037145</v>
      </c>
      <c r="AM62">
        <v>37534715.090023234</v>
      </c>
      <c r="AN62">
        <v>36867487.489522681</v>
      </c>
      <c r="AO62">
        <v>37265885.244357429</v>
      </c>
      <c r="AP62">
        <v>39658860.872614533</v>
      </c>
      <c r="AQ62">
        <v>39361399.025933243</v>
      </c>
      <c r="AR62">
        <v>38766772.081664279</v>
      </c>
      <c r="AS62">
        <v>37716670.508052997</v>
      </c>
      <c r="AT62">
        <v>40274276.977316275</v>
      </c>
      <c r="AU62">
        <v>39355017.511513121</v>
      </c>
    </row>
    <row r="63" spans="1:47">
      <c r="A63" t="s">
        <v>206</v>
      </c>
      <c r="B63" t="s">
        <v>228</v>
      </c>
      <c r="C63" t="s">
        <v>211</v>
      </c>
      <c r="D63">
        <v>42373.901334113034</v>
      </c>
      <c r="E63">
        <v>43220.052091164907</v>
      </c>
      <c r="F63">
        <v>43305.659248658274</v>
      </c>
      <c r="G63">
        <v>44063.159663048405</v>
      </c>
      <c r="H63">
        <v>44452.949165273028</v>
      </c>
      <c r="I63">
        <v>45576.592385212389</v>
      </c>
      <c r="J63">
        <v>47122.388795102008</v>
      </c>
      <c r="K63">
        <v>47029.855256979623</v>
      </c>
      <c r="L63">
        <v>46516.403792228506</v>
      </c>
      <c r="M63">
        <v>48620.66142911229</v>
      </c>
      <c r="N63">
        <v>49627.204368136037</v>
      </c>
      <c r="O63">
        <v>49222.385028347926</v>
      </c>
      <c r="P63">
        <v>49920.10748842152</v>
      </c>
      <c r="Q63">
        <v>50577.258682355474</v>
      </c>
      <c r="R63">
        <v>49374.254133123701</v>
      </c>
      <c r="S63">
        <v>49965.849186260864</v>
      </c>
      <c r="T63">
        <v>49815.426771391372</v>
      </c>
      <c r="U63">
        <v>52644.689527086623</v>
      </c>
      <c r="V63">
        <v>53464.771799300019</v>
      </c>
      <c r="W63">
        <v>62703.107950712976</v>
      </c>
      <c r="X63">
        <v>56438.202069804902</v>
      </c>
      <c r="Y63">
        <v>58984.432490627398</v>
      </c>
      <c r="Z63">
        <v>60123.996807014802</v>
      </c>
      <c r="AA63">
        <v>64283.161903958404</v>
      </c>
      <c r="AB63">
        <v>65413.5012571677</v>
      </c>
      <c r="AC63">
        <v>68212.201431892798</v>
      </c>
      <c r="AD63">
        <v>69017.424291159201</v>
      </c>
      <c r="AE63">
        <v>69603.914105891497</v>
      </c>
      <c r="AF63">
        <v>68752.683863048194</v>
      </c>
      <c r="AG63">
        <v>67799.696201447689</v>
      </c>
      <c r="AH63">
        <v>68035.245776689524</v>
      </c>
      <c r="AI63">
        <v>70478.879074709956</v>
      </c>
      <c r="AJ63">
        <v>69788.07610611686</v>
      </c>
      <c r="AK63">
        <v>71299.329934306705</v>
      </c>
      <c r="AL63">
        <v>71870.810937160801</v>
      </c>
      <c r="AM63">
        <v>71586.244959625503</v>
      </c>
      <c r="AN63">
        <v>74037.883032086742</v>
      </c>
      <c r="AO63">
        <v>83604.312644499616</v>
      </c>
      <c r="AP63">
        <v>83978.648099268088</v>
      </c>
      <c r="AQ63">
        <v>81688.366311160193</v>
      </c>
      <c r="AR63">
        <v>93174.421196589217</v>
      </c>
      <c r="AS63">
        <v>92693.667663416592</v>
      </c>
      <c r="AT63">
        <v>96173.473497033148</v>
      </c>
      <c r="AU63">
        <v>88375.224646797826</v>
      </c>
    </row>
    <row r="64" spans="1:47">
      <c r="A64" t="s">
        <v>206</v>
      </c>
      <c r="B64" t="s">
        <v>228</v>
      </c>
      <c r="C64" t="s">
        <v>212</v>
      </c>
      <c r="D64">
        <v>14309.168667784612</v>
      </c>
      <c r="E64">
        <v>14589.342042339304</v>
      </c>
      <c r="F64">
        <v>14962.608406303129</v>
      </c>
      <c r="G64">
        <v>15078.880883572894</v>
      </c>
      <c r="H64">
        <v>14542.42252095547</v>
      </c>
      <c r="I64">
        <v>14744.705396361349</v>
      </c>
      <c r="J64">
        <v>14995.558011276393</v>
      </c>
      <c r="K64">
        <v>15371.69646838448</v>
      </c>
      <c r="L64">
        <v>14885.80190212102</v>
      </c>
      <c r="M64">
        <v>14959.571776574252</v>
      </c>
      <c r="N64">
        <v>15096.284311126008</v>
      </c>
      <c r="O64">
        <v>15229.452409105515</v>
      </c>
      <c r="P64">
        <v>15154.575209943472</v>
      </c>
      <c r="Q64">
        <v>15100.240748498591</v>
      </c>
      <c r="R64">
        <v>15154.396818047511</v>
      </c>
      <c r="S64">
        <v>15149.212435454418</v>
      </c>
      <c r="T64">
        <v>15509.70618292156</v>
      </c>
      <c r="U64">
        <v>15144.68101880183</v>
      </c>
      <c r="V64">
        <v>15363.591658999503</v>
      </c>
      <c r="W64">
        <v>15179.905884081007</v>
      </c>
      <c r="X64">
        <v>15060.591823832099</v>
      </c>
      <c r="Y64">
        <v>15613.466149685</v>
      </c>
      <c r="Z64">
        <v>15756.0795494962</v>
      </c>
      <c r="AA64">
        <v>16244.518015530601</v>
      </c>
      <c r="AB64">
        <v>15361.466016206399</v>
      </c>
      <c r="AC64">
        <v>15433.875358567</v>
      </c>
      <c r="AD64">
        <v>15631.1602875594</v>
      </c>
      <c r="AE64">
        <v>15968.6547326412</v>
      </c>
      <c r="AF64">
        <v>16151.096612961601</v>
      </c>
      <c r="AG64">
        <v>16245.386714988101</v>
      </c>
      <c r="AH64">
        <v>16470.9766530671</v>
      </c>
      <c r="AI64">
        <v>16493.366125220498</v>
      </c>
      <c r="AJ64">
        <v>15909.748364879571</v>
      </c>
      <c r="AK64">
        <v>16026.8089877042</v>
      </c>
      <c r="AL64">
        <v>16573.522852455801</v>
      </c>
      <c r="AM64">
        <v>16703.393945894946</v>
      </c>
      <c r="AN64">
        <v>16402.950564190836</v>
      </c>
      <c r="AO64">
        <v>16307.791438957018</v>
      </c>
      <c r="AP64">
        <v>16769.035364871863</v>
      </c>
      <c r="AQ64">
        <v>16998.91588109548</v>
      </c>
      <c r="AR64">
        <v>16556.395245833672</v>
      </c>
      <c r="AS64">
        <v>16765.005825931177</v>
      </c>
      <c r="AT64">
        <v>16422.024916585757</v>
      </c>
      <c r="AU64">
        <v>17206.256757771964</v>
      </c>
    </row>
    <row r="65" spans="1:47">
      <c r="A65" t="s">
        <v>206</v>
      </c>
      <c r="B65" t="s">
        <v>228</v>
      </c>
      <c r="C65" t="s">
        <v>213</v>
      </c>
      <c r="D65">
        <v>6148187.9351702165</v>
      </c>
      <c r="E65">
        <v>6214514.8165222062</v>
      </c>
      <c r="F65">
        <v>6400110.4159339452</v>
      </c>
      <c r="G65">
        <v>6619041.7268581018</v>
      </c>
      <c r="H65">
        <v>6536620.6415550467</v>
      </c>
      <c r="I65">
        <v>6841921.3806700902</v>
      </c>
      <c r="J65">
        <v>7157007.0995190497</v>
      </c>
      <c r="K65">
        <v>7507682.1142302165</v>
      </c>
      <c r="L65">
        <v>7262885.82331884</v>
      </c>
      <c r="M65">
        <v>7346114.5034378245</v>
      </c>
      <c r="N65">
        <v>7222964.8517766576</v>
      </c>
      <c r="O65">
        <v>7247899.4771671779</v>
      </c>
      <c r="P65">
        <v>7116330.7465215577</v>
      </c>
      <c r="Q65">
        <v>7278820.6466196226</v>
      </c>
      <c r="R65">
        <v>7505392.1362973312</v>
      </c>
      <c r="S65">
        <v>7949264.9660663866</v>
      </c>
      <c r="T65">
        <v>7854265.5119436067</v>
      </c>
      <c r="U65">
        <v>7955088.4568727817</v>
      </c>
      <c r="V65">
        <v>8072057.8302625837</v>
      </c>
      <c r="W65">
        <v>8493389.1285093799</v>
      </c>
      <c r="X65">
        <v>8214423.7625834905</v>
      </c>
      <c r="Y65">
        <v>8358489.1561884796</v>
      </c>
      <c r="Z65">
        <v>8722826.5877535604</v>
      </c>
      <c r="AA65">
        <v>9146843.1881842595</v>
      </c>
      <c r="AB65">
        <v>8529556.0999508109</v>
      </c>
      <c r="AC65">
        <v>8765568.9172364492</v>
      </c>
      <c r="AD65">
        <v>9180480.6644882504</v>
      </c>
      <c r="AE65">
        <v>9661825.2921570409</v>
      </c>
      <c r="AF65">
        <v>8798367.2894475497</v>
      </c>
      <c r="AG65">
        <v>9312360.8889193293</v>
      </c>
      <c r="AH65">
        <v>9902263.3388265707</v>
      </c>
      <c r="AI65">
        <v>10262871.035714701</v>
      </c>
      <c r="AJ65">
        <v>9450390.3244302757</v>
      </c>
      <c r="AK65">
        <v>9983725.6926254705</v>
      </c>
      <c r="AL65">
        <v>10263358.8137144</v>
      </c>
      <c r="AM65">
        <v>10670099.035401653</v>
      </c>
      <c r="AN65">
        <v>9957502.728008166</v>
      </c>
      <c r="AO65">
        <v>10489681.553752577</v>
      </c>
      <c r="AP65">
        <v>10770642.637368552</v>
      </c>
      <c r="AQ65">
        <v>11680759.41183305</v>
      </c>
      <c r="AR65">
        <v>10178564.142495601</v>
      </c>
      <c r="AS65">
        <v>9974138.6162813921</v>
      </c>
      <c r="AT65">
        <v>10226250.341433199</v>
      </c>
      <c r="AU65">
        <v>11112572.228744948</v>
      </c>
    </row>
    <row r="66" spans="1:47">
      <c r="A66" t="s">
        <v>206</v>
      </c>
      <c r="B66" t="s">
        <v>228</v>
      </c>
      <c r="C66" t="s">
        <v>214</v>
      </c>
      <c r="D66">
        <v>6867392.2012838805</v>
      </c>
      <c r="E66">
        <v>7198338.3465961404</v>
      </c>
      <c r="F66">
        <v>7572386.2392631099</v>
      </c>
      <c r="G66">
        <v>7572946.2927944902</v>
      </c>
      <c r="H66">
        <v>7314144.2235130724</v>
      </c>
      <c r="I66">
        <v>7808045.988761723</v>
      </c>
      <c r="J66">
        <v>8088342.871419413</v>
      </c>
      <c r="K66">
        <v>8184310.5644536801</v>
      </c>
      <c r="L66">
        <v>7745157.8569918443</v>
      </c>
      <c r="M66">
        <v>8393928.4624074437</v>
      </c>
      <c r="N66">
        <v>9352920.4328561295</v>
      </c>
      <c r="O66">
        <v>9348611.0971081816</v>
      </c>
      <c r="P66">
        <v>8723031.1469099317</v>
      </c>
      <c r="Q66">
        <v>9153510.0797128342</v>
      </c>
      <c r="R66">
        <v>9406648.0324914157</v>
      </c>
      <c r="S66">
        <v>9505973.4413128234</v>
      </c>
      <c r="T66">
        <v>9123965.2932061441</v>
      </c>
      <c r="U66">
        <v>9430841.1514993869</v>
      </c>
      <c r="V66">
        <v>9932232.0526466295</v>
      </c>
      <c r="W66">
        <v>9758850.0801042505</v>
      </c>
      <c r="X66">
        <v>9247675.7598546501</v>
      </c>
      <c r="Y66">
        <v>9484935.7418380491</v>
      </c>
      <c r="Z66">
        <v>9989972.5652077496</v>
      </c>
      <c r="AA66">
        <v>10094106.775643559</v>
      </c>
      <c r="AB66">
        <v>9703901.0284695104</v>
      </c>
      <c r="AC66">
        <v>10110929.897884041</v>
      </c>
      <c r="AD66">
        <v>10350236.006663291</v>
      </c>
      <c r="AE66">
        <v>10544203.5405924</v>
      </c>
      <c r="AF66">
        <v>10284938.278532561</v>
      </c>
      <c r="AG66">
        <v>10834658.71026144</v>
      </c>
      <c r="AH66">
        <v>10976087.97186313</v>
      </c>
      <c r="AI66">
        <v>11206654.15657655</v>
      </c>
      <c r="AJ66">
        <v>10985818.120113697</v>
      </c>
      <c r="AK66">
        <v>11621951.498797089</v>
      </c>
      <c r="AL66">
        <v>11591818.790821755</v>
      </c>
      <c r="AM66">
        <v>11841273.064987805</v>
      </c>
      <c r="AN66">
        <v>11480078.895777604</v>
      </c>
      <c r="AO66">
        <v>12234114.724399311</v>
      </c>
      <c r="AP66">
        <v>12180377.486484364</v>
      </c>
      <c r="AQ66">
        <v>12535385.47361749</v>
      </c>
      <c r="AR66">
        <v>10879197.679217614</v>
      </c>
      <c r="AS66">
        <v>9626151.2437448148</v>
      </c>
      <c r="AT66">
        <v>10598566.9167416</v>
      </c>
      <c r="AU66">
        <v>11508374.888305558</v>
      </c>
    </row>
    <row r="67" spans="1:47">
      <c r="A67" t="s">
        <v>206</v>
      </c>
      <c r="B67" t="s">
        <v>228</v>
      </c>
      <c r="C67" t="s">
        <v>215</v>
      </c>
      <c r="D67">
        <v>632982.89884165267</v>
      </c>
      <c r="E67">
        <v>643101.82194420591</v>
      </c>
      <c r="F67">
        <v>660556.94644968875</v>
      </c>
      <c r="G67">
        <v>671446.56291702751</v>
      </c>
      <c r="H67">
        <v>669790.41914265056</v>
      </c>
      <c r="I67">
        <v>686332.63130577316</v>
      </c>
      <c r="J67">
        <v>714270.27664000774</v>
      </c>
      <c r="K67">
        <v>722884.40266362089</v>
      </c>
      <c r="L67">
        <v>724107.51092429413</v>
      </c>
      <c r="M67">
        <v>748093.18311655102</v>
      </c>
      <c r="N67">
        <v>826224.57424154517</v>
      </c>
      <c r="O67">
        <v>807516.65715478838</v>
      </c>
      <c r="P67">
        <v>800883.35246126761</v>
      </c>
      <c r="Q67">
        <v>809248.8771095589</v>
      </c>
      <c r="R67">
        <v>851974.5972436805</v>
      </c>
      <c r="S67">
        <v>853918.62350384681</v>
      </c>
      <c r="T67">
        <v>865169.29929420631</v>
      </c>
      <c r="U67">
        <v>877966.77196005732</v>
      </c>
      <c r="V67">
        <v>916139.15936808044</v>
      </c>
      <c r="W67">
        <v>921753.80271733983</v>
      </c>
      <c r="X67">
        <v>902263.46546404192</v>
      </c>
      <c r="Y67">
        <v>918141.61769971426</v>
      </c>
      <c r="Z67">
        <v>968292.67299468676</v>
      </c>
      <c r="AA67">
        <v>984920.5349368857</v>
      </c>
      <c r="AB67">
        <v>943019.70310337539</v>
      </c>
      <c r="AC67">
        <v>959114.96504122089</v>
      </c>
      <c r="AD67">
        <v>992129.24061224144</v>
      </c>
      <c r="AE67">
        <v>994922.69675367314</v>
      </c>
      <c r="AF67">
        <v>983948.24054670148</v>
      </c>
      <c r="AG67">
        <v>1016503.8316178479</v>
      </c>
      <c r="AH67">
        <v>1028942.2038517511</v>
      </c>
      <c r="AI67">
        <v>1040790.8344292771</v>
      </c>
      <c r="AJ67">
        <v>1018403.7300724103</v>
      </c>
      <c r="AK67">
        <v>1058782.8426929808</v>
      </c>
      <c r="AL67">
        <v>1056782.450285709</v>
      </c>
      <c r="AM67">
        <v>1066926.0916275119</v>
      </c>
      <c r="AN67">
        <v>1034607.0665844585</v>
      </c>
      <c r="AO67">
        <v>1095611.8150424324</v>
      </c>
      <c r="AP67">
        <v>1032558.0477245802</v>
      </c>
      <c r="AQ67">
        <v>1078119.5822613067</v>
      </c>
      <c r="AR67">
        <v>990736.84713503649</v>
      </c>
      <c r="AS67">
        <v>635726.45072650141</v>
      </c>
      <c r="AT67">
        <v>765558.76028789592</v>
      </c>
      <c r="AU67">
        <v>812303.39282442303</v>
      </c>
    </row>
    <row r="68" spans="1:47">
      <c r="A68" t="s">
        <v>206</v>
      </c>
      <c r="B68" t="s">
        <v>228</v>
      </c>
      <c r="C68" t="s">
        <v>216</v>
      </c>
      <c r="D68">
        <v>342167.50595782272</v>
      </c>
      <c r="E68">
        <v>359639.56642978976</v>
      </c>
      <c r="F68">
        <v>371475.42806043202</v>
      </c>
      <c r="G68">
        <v>378626.04626054666</v>
      </c>
      <c r="H68">
        <v>380645.82345462433</v>
      </c>
      <c r="I68">
        <v>391855.75912100601</v>
      </c>
      <c r="J68">
        <v>400407.93392419419</v>
      </c>
      <c r="K68">
        <v>415126.28628174635</v>
      </c>
      <c r="L68">
        <v>401893.11854433018</v>
      </c>
      <c r="M68">
        <v>410941.94165563001</v>
      </c>
      <c r="N68">
        <v>460344.71943802584</v>
      </c>
      <c r="O68">
        <v>479418.95125693933</v>
      </c>
      <c r="P68">
        <v>455546.09770168579</v>
      </c>
      <c r="Q68">
        <v>459346.57023993897</v>
      </c>
      <c r="R68">
        <v>467550.16700931999</v>
      </c>
      <c r="S68">
        <v>474011.812286056</v>
      </c>
      <c r="T68">
        <v>472659.41112437152</v>
      </c>
      <c r="U68">
        <v>501675.04450382141</v>
      </c>
      <c r="V68">
        <v>515525.92548467458</v>
      </c>
      <c r="W68">
        <v>495990.76480819547</v>
      </c>
      <c r="X68">
        <v>477771.86403214</v>
      </c>
      <c r="Y68">
        <v>490765.20144757803</v>
      </c>
      <c r="Z68">
        <v>515387.332232552</v>
      </c>
      <c r="AA68">
        <v>539393.92289227096</v>
      </c>
      <c r="AB68">
        <v>503894.98623309098</v>
      </c>
      <c r="AC68">
        <v>520711.37621011998</v>
      </c>
      <c r="AD68">
        <v>524004.74230876099</v>
      </c>
      <c r="AE68">
        <v>538752.73363542499</v>
      </c>
      <c r="AF68">
        <v>520543.15264001198</v>
      </c>
      <c r="AG68">
        <v>541883.68723958405</v>
      </c>
      <c r="AH68">
        <v>554374.98641574197</v>
      </c>
      <c r="AI68">
        <v>562398.49021114095</v>
      </c>
      <c r="AJ68">
        <v>544249.74132167897</v>
      </c>
      <c r="AK68">
        <v>564953.70730253204</v>
      </c>
      <c r="AL68">
        <v>583730.86103857902</v>
      </c>
      <c r="AM68">
        <v>586978.27980125253</v>
      </c>
      <c r="AN68">
        <v>563488.73407868575</v>
      </c>
      <c r="AO68">
        <v>601798.78363348998</v>
      </c>
      <c r="AP68">
        <v>566940.61292262119</v>
      </c>
      <c r="AQ68">
        <v>605643.19643461518</v>
      </c>
      <c r="AR68">
        <v>528415.30234447797</v>
      </c>
      <c r="AS68">
        <v>338919.22905856208</v>
      </c>
      <c r="AT68">
        <v>457444.10530791502</v>
      </c>
      <c r="AU68">
        <v>496396.22416254506</v>
      </c>
    </row>
    <row r="69" spans="1:47">
      <c r="A69" t="s">
        <v>206</v>
      </c>
      <c r="B69" t="s">
        <v>228</v>
      </c>
      <c r="C69" t="s">
        <v>217</v>
      </c>
      <c r="D69">
        <v>532724.47895371204</v>
      </c>
      <c r="E69">
        <v>572323.52875678998</v>
      </c>
      <c r="F69">
        <v>611263.48680606205</v>
      </c>
      <c r="G69">
        <v>627913.28841541603</v>
      </c>
      <c r="H69">
        <v>593241.23164903547</v>
      </c>
      <c r="I69">
        <v>616798.26210969756</v>
      </c>
      <c r="J69">
        <v>651754.27199536888</v>
      </c>
      <c r="K69">
        <v>685547.16423095809</v>
      </c>
      <c r="L69">
        <v>691087.53384898079</v>
      </c>
      <c r="M69">
        <v>705832.68024188839</v>
      </c>
      <c r="N69">
        <v>758539.01895269088</v>
      </c>
      <c r="O69">
        <v>792116.97530479939</v>
      </c>
      <c r="P69">
        <v>802874.80758236197</v>
      </c>
      <c r="Q69">
        <v>813143.59138509899</v>
      </c>
      <c r="R69">
        <v>822454.08550646098</v>
      </c>
      <c r="S69">
        <v>830773.38129671698</v>
      </c>
      <c r="T69">
        <v>832433.64959876938</v>
      </c>
      <c r="U69">
        <v>851256.74833230488</v>
      </c>
      <c r="V69">
        <v>882260.66830317758</v>
      </c>
      <c r="W69">
        <v>887660.93909404601</v>
      </c>
      <c r="X69">
        <v>906346.20186197595</v>
      </c>
      <c r="Y69">
        <v>916827.90263476805</v>
      </c>
      <c r="Z69">
        <v>928625.77794274595</v>
      </c>
      <c r="AA69">
        <v>948865.17677300901</v>
      </c>
      <c r="AB69">
        <v>944547.84021869104</v>
      </c>
      <c r="AC69">
        <v>964429.26216744003</v>
      </c>
      <c r="AD69">
        <v>986746.35782414</v>
      </c>
      <c r="AE69">
        <v>987987.09269446798</v>
      </c>
      <c r="AF69">
        <v>970913.944622259</v>
      </c>
      <c r="AG69">
        <v>1025929.57514957</v>
      </c>
      <c r="AH69">
        <v>1042118.74384543</v>
      </c>
      <c r="AI69">
        <v>1055569.7108178099</v>
      </c>
      <c r="AJ69">
        <v>1026205.8726022801</v>
      </c>
      <c r="AK69">
        <v>1077393.2760284501</v>
      </c>
      <c r="AL69">
        <v>1099889.32749216</v>
      </c>
      <c r="AM69">
        <v>1120269.112326758</v>
      </c>
      <c r="AN69">
        <v>1082083.6548518599</v>
      </c>
      <c r="AO69">
        <v>1190804.7521104752</v>
      </c>
      <c r="AP69">
        <v>1218984.0702011699</v>
      </c>
      <c r="AQ69">
        <v>1233787.424385445</v>
      </c>
      <c r="AR69">
        <v>1268902.151611069</v>
      </c>
      <c r="AS69">
        <v>1326964.1741935879</v>
      </c>
      <c r="AT69">
        <v>1361502.0186329156</v>
      </c>
      <c r="AU69">
        <v>1362993.3448293621</v>
      </c>
    </row>
    <row r="70" spans="1:47">
      <c r="A70" t="s">
        <v>206</v>
      </c>
      <c r="B70" t="s">
        <v>228</v>
      </c>
      <c r="C70" t="s">
        <v>218</v>
      </c>
      <c r="D70">
        <v>730500.19798196107</v>
      </c>
      <c r="E70">
        <v>732326.42408281344</v>
      </c>
      <c r="F70">
        <v>759348.57289701817</v>
      </c>
      <c r="G70">
        <v>745583.06079242053</v>
      </c>
      <c r="H70">
        <v>810762.98079513211</v>
      </c>
      <c r="I70">
        <v>814277.1178540953</v>
      </c>
      <c r="J70">
        <v>783186.47187878808</v>
      </c>
      <c r="K70">
        <v>824482.70736313937</v>
      </c>
      <c r="L70">
        <v>858316.59664464858</v>
      </c>
      <c r="M70">
        <v>900292.06885360286</v>
      </c>
      <c r="N70">
        <v>960902.1094606095</v>
      </c>
      <c r="O70">
        <v>948098.04128026008</v>
      </c>
      <c r="P70">
        <v>986951.09708894766</v>
      </c>
      <c r="Q70">
        <v>1005028.3714640768</v>
      </c>
      <c r="R70">
        <v>1026270.7442305702</v>
      </c>
      <c r="S70">
        <v>1009829.1079133365</v>
      </c>
      <c r="T70">
        <v>1025790.4985711618</v>
      </c>
      <c r="U70">
        <v>1059117.5534596008</v>
      </c>
      <c r="V70">
        <v>1067776.9967507084</v>
      </c>
      <c r="W70">
        <v>1074053.040730407</v>
      </c>
      <c r="X70">
        <v>1085685.6922589771</v>
      </c>
      <c r="Y70">
        <v>1022653.9453624492</v>
      </c>
      <c r="Z70">
        <v>1066573.8891155221</v>
      </c>
      <c r="AA70">
        <v>1066684.5273700305</v>
      </c>
      <c r="AB70">
        <v>1105569.427299385</v>
      </c>
      <c r="AC70">
        <v>1109277.5427614236</v>
      </c>
      <c r="AD70">
        <v>1130110.2506071692</v>
      </c>
      <c r="AE70">
        <v>1136312.4165693535</v>
      </c>
      <c r="AF70">
        <v>1108458.6706432439</v>
      </c>
      <c r="AG70">
        <v>1087846.7314897252</v>
      </c>
      <c r="AH70">
        <v>1091538.7083254014</v>
      </c>
      <c r="AI70">
        <v>1093155.5104271472</v>
      </c>
      <c r="AJ70">
        <v>1112685.6557918855</v>
      </c>
      <c r="AK70">
        <v>1148129.9446857849</v>
      </c>
      <c r="AL70">
        <v>1177906.558507242</v>
      </c>
      <c r="AM70">
        <v>1145487.6630324798</v>
      </c>
      <c r="AN70">
        <v>1138494.5733164295</v>
      </c>
      <c r="AO70">
        <v>1130068.9269701105</v>
      </c>
      <c r="AP70">
        <v>1149650.4304325827</v>
      </c>
      <c r="AQ70">
        <v>1173125.2407414413</v>
      </c>
      <c r="AR70">
        <v>1172734.155863547</v>
      </c>
      <c r="AS70">
        <v>1167031.6874692964</v>
      </c>
      <c r="AT70">
        <v>1201177.916417772</v>
      </c>
      <c r="AU70">
        <v>1240787.8252498547</v>
      </c>
    </row>
    <row r="71" spans="1:47">
      <c r="A71" t="s">
        <v>206</v>
      </c>
      <c r="B71" t="s">
        <v>228</v>
      </c>
      <c r="C71" t="s">
        <v>219</v>
      </c>
      <c r="D71">
        <v>677670.39528099296</v>
      </c>
      <c r="E71">
        <v>697647.94676704705</v>
      </c>
      <c r="F71">
        <v>723000.78491473501</v>
      </c>
      <c r="G71">
        <v>765453.36767860095</v>
      </c>
      <c r="H71">
        <v>737380.94857146288</v>
      </c>
      <c r="I71">
        <v>747566.0106903679</v>
      </c>
      <c r="J71">
        <v>785225.47300003096</v>
      </c>
      <c r="K71">
        <v>804397.94289763854</v>
      </c>
      <c r="L71">
        <v>791621.42092380486</v>
      </c>
      <c r="M71">
        <v>801098.53394201782</v>
      </c>
      <c r="N71">
        <v>849357.73151003034</v>
      </c>
      <c r="O71">
        <v>867479.50066585699</v>
      </c>
      <c r="P71">
        <v>869683.35965717398</v>
      </c>
      <c r="Q71">
        <v>872718.83696856501</v>
      </c>
      <c r="R71">
        <v>883688.91274925997</v>
      </c>
      <c r="S71">
        <v>902760.49342471105</v>
      </c>
      <c r="T71">
        <v>914485.20366432378</v>
      </c>
      <c r="U71">
        <v>923734.76425678656</v>
      </c>
      <c r="V71">
        <v>938187.51837834832</v>
      </c>
      <c r="W71">
        <v>940238.49011227535</v>
      </c>
      <c r="X71">
        <v>978882.29205588996</v>
      </c>
      <c r="Y71">
        <v>996795.97504403302</v>
      </c>
      <c r="Z71">
        <v>1016813.48903651</v>
      </c>
      <c r="AA71">
        <v>1034031.19184637</v>
      </c>
      <c r="AB71">
        <v>997545.03622905596</v>
      </c>
      <c r="AC71">
        <v>1001847.31529682</v>
      </c>
      <c r="AD71">
        <v>1028205.91816228</v>
      </c>
      <c r="AE71">
        <v>1060127.29063577</v>
      </c>
      <c r="AF71">
        <v>1031122.20796398</v>
      </c>
      <c r="AG71">
        <v>1044218.96544354</v>
      </c>
      <c r="AH71">
        <v>1065306.2364974001</v>
      </c>
      <c r="AI71">
        <v>1082860.6935604</v>
      </c>
      <c r="AJ71">
        <v>1062730.3132671122</v>
      </c>
      <c r="AK71">
        <v>1094508.0749256699</v>
      </c>
      <c r="AL71">
        <v>1104205.7320687601</v>
      </c>
      <c r="AM71">
        <v>1113764.7197069395</v>
      </c>
      <c r="AN71">
        <v>1098674.9529783926</v>
      </c>
      <c r="AO71">
        <v>1160864.0829182914</v>
      </c>
      <c r="AP71">
        <v>1171133.7564104649</v>
      </c>
      <c r="AQ71">
        <v>1172930.0683230327</v>
      </c>
      <c r="AR71">
        <v>1087605.5097812833</v>
      </c>
      <c r="AS71">
        <v>1173803.5748450053</v>
      </c>
      <c r="AT71">
        <v>1213762.5665098648</v>
      </c>
      <c r="AU71">
        <v>1217962.0604367601</v>
      </c>
    </row>
    <row r="72" spans="1:47">
      <c r="A72" t="s">
        <v>206</v>
      </c>
      <c r="B72" t="s">
        <v>228</v>
      </c>
      <c r="C72" t="s">
        <v>220</v>
      </c>
      <c r="D72">
        <v>3515.4986425974398</v>
      </c>
      <c r="E72">
        <v>3624.6239757088902</v>
      </c>
      <c r="F72">
        <v>3685.7996763248798</v>
      </c>
      <c r="G72">
        <v>3860.5109843527598</v>
      </c>
      <c r="H72">
        <v>3782.545362154</v>
      </c>
      <c r="I72">
        <v>3891.3091725335698</v>
      </c>
      <c r="J72">
        <v>4027.19978972135</v>
      </c>
      <c r="K72">
        <v>4209.3964792848801</v>
      </c>
      <c r="L72">
        <v>4164.97767546048</v>
      </c>
      <c r="M72">
        <v>4229.4015501445101</v>
      </c>
      <c r="N72">
        <v>4595.5915951591096</v>
      </c>
      <c r="O72">
        <v>4755.0034764119901</v>
      </c>
      <c r="P72">
        <v>4689.8372117744057</v>
      </c>
      <c r="Q72">
        <v>4734.2222389356621</v>
      </c>
      <c r="R72">
        <v>4963.3541842404447</v>
      </c>
      <c r="S72">
        <v>4943.9022136697986</v>
      </c>
      <c r="T72">
        <v>5220.9116349049918</v>
      </c>
      <c r="U72">
        <v>5429.7661649979564</v>
      </c>
      <c r="V72">
        <v>5544.1663032188753</v>
      </c>
      <c r="W72">
        <v>5617.9868476266847</v>
      </c>
      <c r="X72">
        <v>5585.2452202787199</v>
      </c>
      <c r="Y72">
        <v>5814.7987988321702</v>
      </c>
      <c r="Z72">
        <v>6005.1279208957303</v>
      </c>
      <c r="AA72">
        <v>6081.3389993398096</v>
      </c>
      <c r="AB72">
        <v>5595.78725774942</v>
      </c>
      <c r="AC72">
        <v>5892.9313952380799</v>
      </c>
      <c r="AD72">
        <v>6103.78908423954</v>
      </c>
      <c r="AE72">
        <v>6513.5608606208698</v>
      </c>
      <c r="AF72">
        <v>6130.61865187685</v>
      </c>
      <c r="AG72">
        <v>6315.5582414471501</v>
      </c>
      <c r="AH72">
        <v>6644.6215618362203</v>
      </c>
      <c r="AI72">
        <v>6924.8110568648899</v>
      </c>
      <c r="AJ72">
        <v>6718.8117775452729</v>
      </c>
      <c r="AK72">
        <v>6820.5591899862602</v>
      </c>
      <c r="AL72">
        <v>7170.3496284946204</v>
      </c>
      <c r="AM72">
        <v>7437.7530339191517</v>
      </c>
      <c r="AN72">
        <v>6959.9068248737203</v>
      </c>
      <c r="AO72">
        <v>7398.9286936926046</v>
      </c>
      <c r="AP72">
        <v>7667.6618826459589</v>
      </c>
      <c r="AQ72">
        <v>7962.3546497854513</v>
      </c>
      <c r="AR72">
        <v>6306.5525315955247</v>
      </c>
      <c r="AS72">
        <v>4066.2935294100621</v>
      </c>
      <c r="AT72">
        <v>5516.6834938087668</v>
      </c>
      <c r="AU72">
        <v>6708.3245198882769</v>
      </c>
    </row>
    <row r="73" spans="1:47">
      <c r="A73" t="s">
        <v>206</v>
      </c>
      <c r="B73" t="s">
        <v>228</v>
      </c>
      <c r="C73" t="s">
        <v>221</v>
      </c>
      <c r="D73">
        <v>1532776.6085954914</v>
      </c>
      <c r="E73">
        <v>1628196.4918853212</v>
      </c>
      <c r="F73">
        <v>1679063.6855091902</v>
      </c>
      <c r="G73">
        <v>1697451.5392347879</v>
      </c>
      <c r="H73">
        <v>1665424.3943991824</v>
      </c>
      <c r="I73">
        <v>1737601.919292263</v>
      </c>
      <c r="J73">
        <v>1836661.7843335052</v>
      </c>
      <c r="K73">
        <v>1852010.0241807592</v>
      </c>
      <c r="L73">
        <v>1777072.1554164749</v>
      </c>
      <c r="M73">
        <v>1883247.7526897877</v>
      </c>
      <c r="N73">
        <v>1918466.2181909236</v>
      </c>
      <c r="O73">
        <v>1953612.7416815737</v>
      </c>
      <c r="P73">
        <v>1837723.5789182649</v>
      </c>
      <c r="Q73">
        <v>1922984.4558716191</v>
      </c>
      <c r="R73">
        <v>1992346.7588963395</v>
      </c>
      <c r="S73">
        <v>2009766.0689524065</v>
      </c>
      <c r="T73">
        <v>1919116.025833251</v>
      </c>
      <c r="U73">
        <v>1871956.6165491336</v>
      </c>
      <c r="V73">
        <v>1989700.075321534</v>
      </c>
      <c r="W73">
        <v>2100754.92815493</v>
      </c>
      <c r="X73">
        <v>1945580.56463184</v>
      </c>
      <c r="Y73">
        <v>1985720.2477782599</v>
      </c>
      <c r="Z73">
        <v>2107484.0394988698</v>
      </c>
      <c r="AA73">
        <v>2189127.97118905</v>
      </c>
      <c r="AB73">
        <v>1870407.61443768</v>
      </c>
      <c r="AC73">
        <v>2058420.14530137</v>
      </c>
      <c r="AD73">
        <v>2050861.00025986</v>
      </c>
      <c r="AE73">
        <v>2223701.2638862501</v>
      </c>
      <c r="AF73">
        <v>2007759.8578515199</v>
      </c>
      <c r="AG73">
        <v>2050411.0538776</v>
      </c>
      <c r="AH73">
        <v>2077006.3111628001</v>
      </c>
      <c r="AI73">
        <v>2147665.9981581601</v>
      </c>
      <c r="AJ73">
        <v>2029797.38867792</v>
      </c>
      <c r="AK73">
        <v>2120753.6148831998</v>
      </c>
      <c r="AL73">
        <v>2084989.9593493999</v>
      </c>
      <c r="AM73">
        <v>2128532.8833560203</v>
      </c>
      <c r="AN73">
        <v>2101685.70835638</v>
      </c>
      <c r="AO73">
        <v>2168136.2147883563</v>
      </c>
      <c r="AP73">
        <v>2147173.8322550831</v>
      </c>
      <c r="AQ73">
        <v>2180344.4465177599</v>
      </c>
      <c r="AR73">
        <v>1971619.04784229</v>
      </c>
      <c r="AS73">
        <v>2038481.669144013</v>
      </c>
      <c r="AT73">
        <v>2126679.6547167003</v>
      </c>
      <c r="AU73">
        <v>2172391.6401490904</v>
      </c>
    </row>
    <row r="74" spans="1:47">
      <c r="A74" t="s">
        <v>206</v>
      </c>
      <c r="B74" t="s">
        <v>228</v>
      </c>
      <c r="C74" t="s">
        <v>222</v>
      </c>
      <c r="D74">
        <v>386633.74989458383</v>
      </c>
      <c r="E74">
        <v>439607.30465319974</v>
      </c>
      <c r="F74">
        <v>453047.3918521477</v>
      </c>
      <c r="G74">
        <v>447550.74654081755</v>
      </c>
      <c r="H74">
        <v>410460.01966339175</v>
      </c>
      <c r="I74">
        <v>445367.1444375696</v>
      </c>
      <c r="J74">
        <v>459059.72715083661</v>
      </c>
      <c r="K74">
        <v>458092.20728018205</v>
      </c>
      <c r="L74">
        <v>425164.50420051609</v>
      </c>
      <c r="M74">
        <v>468455.1524232183</v>
      </c>
      <c r="N74">
        <v>478736.36127988639</v>
      </c>
      <c r="O74">
        <v>477526.47972309921</v>
      </c>
      <c r="P74">
        <v>456426.77617513016</v>
      </c>
      <c r="Q74">
        <v>470246.86298010102</v>
      </c>
      <c r="R74">
        <v>477732.05442325998</v>
      </c>
      <c r="S74">
        <v>522319.45035656885</v>
      </c>
      <c r="T74">
        <v>488241.97991971503</v>
      </c>
      <c r="U74">
        <v>489906.71446966199</v>
      </c>
      <c r="V74">
        <v>512223.82840599603</v>
      </c>
      <c r="W74">
        <v>550050.95741688705</v>
      </c>
      <c r="X74">
        <v>518953.97279881098</v>
      </c>
      <c r="Y74">
        <v>521584.79934905597</v>
      </c>
      <c r="Z74">
        <v>557846.145032709</v>
      </c>
      <c r="AA74">
        <v>571695.95862927998</v>
      </c>
      <c r="AB74">
        <v>522230.79476802202</v>
      </c>
      <c r="AC74">
        <v>535358.84137921804</v>
      </c>
      <c r="AD74">
        <v>563287.869703362</v>
      </c>
      <c r="AE74">
        <v>564029.43818382698</v>
      </c>
      <c r="AF74">
        <v>541391.10142932995</v>
      </c>
      <c r="AG74">
        <v>555763.08616431395</v>
      </c>
      <c r="AH74">
        <v>584276.76695099403</v>
      </c>
      <c r="AI74">
        <v>585304.14168969705</v>
      </c>
      <c r="AJ74">
        <v>566580.84750118526</v>
      </c>
      <c r="AK74">
        <v>585814.837193285</v>
      </c>
      <c r="AL74">
        <v>612937.29768463306</v>
      </c>
      <c r="AM74">
        <v>610941.55410919455</v>
      </c>
      <c r="AN74">
        <v>594144.85377372196</v>
      </c>
      <c r="AO74">
        <v>629909.6953344025</v>
      </c>
      <c r="AP74">
        <v>653942.80289973493</v>
      </c>
      <c r="AQ74">
        <v>655153.44976834895</v>
      </c>
      <c r="AR74">
        <v>556996.35621056089</v>
      </c>
      <c r="AS74">
        <v>650901.26302851702</v>
      </c>
      <c r="AT74">
        <v>697335.35960126994</v>
      </c>
      <c r="AU74">
        <v>680984.44689374568</v>
      </c>
    </row>
    <row r="75" spans="1:47">
      <c r="A75" t="s">
        <v>206</v>
      </c>
      <c r="B75" t="s">
        <v>228</v>
      </c>
      <c r="C75" t="s">
        <v>223</v>
      </c>
      <c r="D75">
        <v>126108.1963445916</v>
      </c>
      <c r="E75">
        <v>128698.67799300754</v>
      </c>
      <c r="F75">
        <v>137513.65176362626</v>
      </c>
      <c r="G75">
        <v>142716.53781392862</v>
      </c>
      <c r="H75">
        <v>137297.68931551327</v>
      </c>
      <c r="I75">
        <v>139646.90165476929</v>
      </c>
      <c r="J75">
        <v>149277.27306320213</v>
      </c>
      <c r="K75">
        <v>154784.78988167027</v>
      </c>
      <c r="L75">
        <v>149106.45971180414</v>
      </c>
      <c r="M75">
        <v>151749.36005436286</v>
      </c>
      <c r="N75">
        <v>164415.45613437769</v>
      </c>
      <c r="O75">
        <v>169100.87079697431</v>
      </c>
      <c r="P75">
        <v>160190.29332049115</v>
      </c>
      <c r="Q75">
        <v>165048.46481265072</v>
      </c>
      <c r="R75">
        <v>174584.35265321037</v>
      </c>
      <c r="S75">
        <v>188523.80065790066</v>
      </c>
      <c r="T75">
        <v>177315.82724978056</v>
      </c>
      <c r="U75">
        <v>182696.01022889343</v>
      </c>
      <c r="V75">
        <v>188580.00799759812</v>
      </c>
      <c r="W75">
        <v>197566.09217099086</v>
      </c>
      <c r="X75">
        <v>198023.81435759799</v>
      </c>
      <c r="Y75">
        <v>198984.754004029</v>
      </c>
      <c r="Z75">
        <v>209428.86407173099</v>
      </c>
      <c r="AA75">
        <v>213890.29574872099</v>
      </c>
      <c r="AB75">
        <v>198357.93325153401</v>
      </c>
      <c r="AC75">
        <v>201029.24334158501</v>
      </c>
      <c r="AD75">
        <v>211367.17218042599</v>
      </c>
      <c r="AE75">
        <v>214160.30481392099</v>
      </c>
      <c r="AF75">
        <v>209784.388721689</v>
      </c>
      <c r="AG75">
        <v>216544.39674031601</v>
      </c>
      <c r="AH75">
        <v>221053.697769041</v>
      </c>
      <c r="AI75">
        <v>225516.316556381</v>
      </c>
      <c r="AJ75">
        <v>221408.22112746333</v>
      </c>
      <c r="AK75">
        <v>227669.537750808</v>
      </c>
      <c r="AL75">
        <v>231510.56101726199</v>
      </c>
      <c r="AM75">
        <v>240895.25750552339</v>
      </c>
      <c r="AN75">
        <v>234057.79377114004</v>
      </c>
      <c r="AO75">
        <v>247730.37879768608</v>
      </c>
      <c r="AP75">
        <v>273992.7489639296</v>
      </c>
      <c r="AQ75">
        <v>264221.78939793172</v>
      </c>
      <c r="AR75">
        <v>276258.64804587036</v>
      </c>
      <c r="AS75">
        <v>285061.365039467</v>
      </c>
      <c r="AT75">
        <v>324745.74322599702</v>
      </c>
      <c r="AU75">
        <v>296450.07305779925</v>
      </c>
    </row>
    <row r="76" spans="1:47">
      <c r="A76" t="s">
        <v>206</v>
      </c>
      <c r="B76" t="s">
        <v>228</v>
      </c>
      <c r="C76" t="s">
        <v>224</v>
      </c>
      <c r="D76">
        <v>302564.98250748601</v>
      </c>
      <c r="E76">
        <v>305338.61489646399</v>
      </c>
      <c r="F76">
        <v>322355.562777307</v>
      </c>
      <c r="G76">
        <v>331989.84330352303</v>
      </c>
      <c r="H76">
        <v>327796.51579491998</v>
      </c>
      <c r="I76">
        <v>333564.31189609203</v>
      </c>
      <c r="J76">
        <v>355700.31206608698</v>
      </c>
      <c r="K76">
        <v>363319.86372768198</v>
      </c>
      <c r="L76">
        <v>357128.02707496198</v>
      </c>
      <c r="M76">
        <v>363362.63852273399</v>
      </c>
      <c r="N76">
        <v>390656.91380548</v>
      </c>
      <c r="O76">
        <v>400102.69717547402</v>
      </c>
      <c r="P76">
        <v>391191.35725039599</v>
      </c>
      <c r="Q76">
        <v>400944.86813402601</v>
      </c>
      <c r="R76">
        <v>419836.107296923</v>
      </c>
      <c r="S76">
        <v>439825.34403754398</v>
      </c>
      <c r="T76">
        <v>440552.18418314349</v>
      </c>
      <c r="U76">
        <v>449482.93393675366</v>
      </c>
      <c r="V76">
        <v>467320.2740637954</v>
      </c>
      <c r="W76">
        <v>478386.88547390018</v>
      </c>
      <c r="X76">
        <v>477596.111952212</v>
      </c>
      <c r="Y76">
        <v>492428.87710948102</v>
      </c>
      <c r="Z76">
        <v>519637.911433517</v>
      </c>
      <c r="AA76">
        <v>532161.70473697595</v>
      </c>
      <c r="AB76">
        <v>504567.84315827303</v>
      </c>
      <c r="AC76">
        <v>523318.29060501402</v>
      </c>
      <c r="AD76">
        <v>550913.39837659197</v>
      </c>
      <c r="AE76">
        <v>571477.39788913506</v>
      </c>
      <c r="AF76">
        <v>535424.60328850301</v>
      </c>
      <c r="AG76">
        <v>566553.52579718898</v>
      </c>
      <c r="AH76">
        <v>590986.59984001296</v>
      </c>
      <c r="AI76">
        <v>627290.92794370302</v>
      </c>
      <c r="AJ76">
        <v>585912.67417189956</v>
      </c>
      <c r="AK76">
        <v>615071.40821097896</v>
      </c>
      <c r="AL76">
        <v>635826.23181611102</v>
      </c>
      <c r="AM76">
        <v>684667.21954025701</v>
      </c>
      <c r="AN76">
        <v>635075.96707122796</v>
      </c>
      <c r="AO76">
        <v>674489.41992518294</v>
      </c>
      <c r="AP76">
        <v>683004.53821686644</v>
      </c>
      <c r="AQ76">
        <v>749548.40217181563</v>
      </c>
      <c r="AR76">
        <v>585975.77141407656</v>
      </c>
      <c r="AS76">
        <v>390303.65234811942</v>
      </c>
      <c r="AT76">
        <v>493655.70638425479</v>
      </c>
      <c r="AU76">
        <v>654892.62213724421</v>
      </c>
    </row>
    <row r="77" spans="1:47">
      <c r="A77" t="s">
        <v>206</v>
      </c>
      <c r="B77" t="s">
        <v>228</v>
      </c>
      <c r="C77" t="s">
        <v>225</v>
      </c>
      <c r="D77">
        <v>90509774.221724972</v>
      </c>
      <c r="E77">
        <v>94907030.430037677</v>
      </c>
      <c r="F77">
        <v>100067054.63227981</v>
      </c>
      <c r="G77">
        <v>103094367.6766966</v>
      </c>
      <c r="H77">
        <v>96517799.355262056</v>
      </c>
      <c r="I77">
        <v>101420918.01279423</v>
      </c>
      <c r="J77">
        <v>105260855.31864326</v>
      </c>
      <c r="K77">
        <v>107016267.51929517</v>
      </c>
      <c r="L77">
        <v>101085077.04928461</v>
      </c>
      <c r="M77">
        <v>105578164.51975095</v>
      </c>
      <c r="N77">
        <v>112197818.25591764</v>
      </c>
      <c r="O77">
        <v>106764938.68240011</v>
      </c>
      <c r="P77">
        <v>103500286.03100675</v>
      </c>
      <c r="Q77">
        <v>108806428.07413591</v>
      </c>
      <c r="R77">
        <v>113379996.95101665</v>
      </c>
      <c r="S77">
        <v>110500796.35984859</v>
      </c>
      <c r="T77">
        <v>107715665.9443448</v>
      </c>
      <c r="U77">
        <v>111888571.48955651</v>
      </c>
      <c r="V77">
        <v>116322550.39253873</v>
      </c>
      <c r="W77">
        <v>112059994.64380959</v>
      </c>
      <c r="X77">
        <v>107706392.1690971</v>
      </c>
      <c r="Y77">
        <v>109583419.39289576</v>
      </c>
      <c r="Z77">
        <v>114742804.79717261</v>
      </c>
      <c r="AA77">
        <v>116959347.15971163</v>
      </c>
      <c r="AB77">
        <v>110656731.82412603</v>
      </c>
      <c r="AC77">
        <v>112597289.77207075</v>
      </c>
      <c r="AD77">
        <v>116182537.50147352</v>
      </c>
      <c r="AE77">
        <v>119332780.96986131</v>
      </c>
      <c r="AF77">
        <v>113739198.0027602</v>
      </c>
      <c r="AG77">
        <v>115382061.40174928</v>
      </c>
      <c r="AH77">
        <v>119539360.10983476</v>
      </c>
      <c r="AI77">
        <v>122322892.08545113</v>
      </c>
      <c r="AJ77">
        <v>116989552.06706232</v>
      </c>
      <c r="AK77">
        <v>118237759.46097879</v>
      </c>
      <c r="AL77">
        <v>122972661.67441884</v>
      </c>
      <c r="AM77">
        <v>123864655.77747729</v>
      </c>
      <c r="AN77">
        <v>120472515.19088413</v>
      </c>
      <c r="AO77">
        <v>121596054.81629579</v>
      </c>
      <c r="AP77">
        <v>126373503.17592362</v>
      </c>
      <c r="AQ77">
        <v>127156028.10097472</v>
      </c>
      <c r="AR77">
        <v>123009582.29999997</v>
      </c>
      <c r="AS77">
        <v>117553398</v>
      </c>
      <c r="AT77">
        <v>124174330.59999999</v>
      </c>
      <c r="AU77">
        <v>125287161.63737968</v>
      </c>
    </row>
    <row r="78" spans="1:47">
      <c r="A78" t="s">
        <v>206</v>
      </c>
      <c r="B78" t="s">
        <v>229</v>
      </c>
      <c r="C78" t="s">
        <v>208</v>
      </c>
      <c r="D78">
        <v>5670190.7190862736</v>
      </c>
      <c r="E78">
        <v>6085894.401401449</v>
      </c>
      <c r="F78">
        <v>5800997.5030295458</v>
      </c>
      <c r="G78">
        <v>6070159.342060579</v>
      </c>
      <c r="H78">
        <v>5574681.0051189642</v>
      </c>
      <c r="I78">
        <v>6229121.2273403686</v>
      </c>
      <c r="J78">
        <v>6114689.1569640376</v>
      </c>
      <c r="K78">
        <v>6826387.9769823896</v>
      </c>
      <c r="L78">
        <v>6548365.7995389076</v>
      </c>
      <c r="M78">
        <v>6799552.7634638585</v>
      </c>
      <c r="N78">
        <v>6473324.4591329377</v>
      </c>
      <c r="O78">
        <v>6607802.1040185224</v>
      </c>
      <c r="P78">
        <v>6544908.2388336323</v>
      </c>
      <c r="Q78">
        <v>7040774.1841685046</v>
      </c>
      <c r="R78">
        <v>7041193.9958992051</v>
      </c>
      <c r="S78">
        <v>7444086.5786626823</v>
      </c>
      <c r="T78">
        <v>7726006.571629758</v>
      </c>
      <c r="U78">
        <v>7893740.4841009472</v>
      </c>
      <c r="V78">
        <v>7651931.0167487208</v>
      </c>
      <c r="W78">
        <v>7873750.5476354212</v>
      </c>
      <c r="X78">
        <v>8228328.418948289</v>
      </c>
      <c r="Y78">
        <v>8267408.9293905385</v>
      </c>
      <c r="Z78">
        <v>8218772.5452036252</v>
      </c>
      <c r="AA78">
        <v>8131683.3772752332</v>
      </c>
      <c r="AB78">
        <v>8404890.0641487762</v>
      </c>
      <c r="AC78">
        <v>8606792.0253034346</v>
      </c>
      <c r="AD78">
        <v>8811845.6044847183</v>
      </c>
      <c r="AE78">
        <v>9110160.8932782896</v>
      </c>
      <c r="AF78">
        <v>9111673.3055583388</v>
      </c>
      <c r="AG78">
        <v>8980658.9091712572</v>
      </c>
      <c r="AH78">
        <v>9102347.8675462473</v>
      </c>
      <c r="AI78">
        <v>9614408.0717779789</v>
      </c>
      <c r="AJ78">
        <v>9363984.1127889175</v>
      </c>
      <c r="AK78">
        <v>9325232.8290794939</v>
      </c>
      <c r="AL78">
        <v>9451049.3041120134</v>
      </c>
      <c r="AM78">
        <v>9901346.9602142572</v>
      </c>
      <c r="AN78">
        <v>9688760.3519443162</v>
      </c>
      <c r="AO78">
        <v>9780580.3626288231</v>
      </c>
      <c r="AP78">
        <v>9902742.6708701197</v>
      </c>
      <c r="AQ78">
        <v>9787994.4941364825</v>
      </c>
      <c r="AR78">
        <v>9759036.4671427123</v>
      </c>
      <c r="AS78">
        <v>9901882.5122938063</v>
      </c>
      <c r="AT78">
        <v>9958963.283806162</v>
      </c>
      <c r="AU78">
        <v>10138019.541170027</v>
      </c>
    </row>
    <row r="79" spans="1:47">
      <c r="A79" t="s">
        <v>206</v>
      </c>
      <c r="B79" t="s">
        <v>229</v>
      </c>
      <c r="C79" t="s">
        <v>209</v>
      </c>
      <c r="D79">
        <v>5858319.1435549166</v>
      </c>
      <c r="E79">
        <v>5876922.4922890449</v>
      </c>
      <c r="F79">
        <v>6164970.3174852002</v>
      </c>
      <c r="G79">
        <v>6355066.2223682068</v>
      </c>
      <c r="H79">
        <v>6658989.9940827554</v>
      </c>
      <c r="I79">
        <v>6714559.2725639269</v>
      </c>
      <c r="J79">
        <v>6843447.2788241925</v>
      </c>
      <c r="K79">
        <v>7048310.0417649643</v>
      </c>
      <c r="L79">
        <v>6566893.1616046308</v>
      </c>
      <c r="M79">
        <v>7026669.0299059385</v>
      </c>
      <c r="N79">
        <v>7169626.425236647</v>
      </c>
      <c r="O79">
        <v>7832586.2425547801</v>
      </c>
      <c r="P79">
        <v>7299183.0953084873</v>
      </c>
      <c r="Q79">
        <v>7474686.2147798566</v>
      </c>
      <c r="R79">
        <v>7650648.9908868819</v>
      </c>
      <c r="S79">
        <v>7267816.6096453723</v>
      </c>
      <c r="T79">
        <v>7534794.853009616</v>
      </c>
      <c r="U79">
        <v>7804012.7225786531</v>
      </c>
      <c r="V79">
        <v>7822281.3537363</v>
      </c>
      <c r="W79">
        <v>7790896.9993074387</v>
      </c>
      <c r="X79">
        <v>7662402.1877844268</v>
      </c>
      <c r="Y79">
        <v>7807953.536998081</v>
      </c>
      <c r="Z79">
        <v>7800888.1304493565</v>
      </c>
      <c r="AA79">
        <v>7608653.1570159728</v>
      </c>
      <c r="AB79">
        <v>7960718.8651722735</v>
      </c>
      <c r="AC79">
        <v>7944189.9927622955</v>
      </c>
      <c r="AD79">
        <v>7617873.6829890274</v>
      </c>
      <c r="AE79">
        <v>7494105.1519505847</v>
      </c>
      <c r="AF79">
        <v>7911948.0875864401</v>
      </c>
      <c r="AG79">
        <v>8091232.6432593176</v>
      </c>
      <c r="AH79">
        <v>8097572.9992454331</v>
      </c>
      <c r="AI79">
        <v>8106290.7415013565</v>
      </c>
      <c r="AJ79">
        <v>8329446.7485205038</v>
      </c>
      <c r="AK79">
        <v>8505572.9243003651</v>
      </c>
      <c r="AL79">
        <v>8629441.365595527</v>
      </c>
      <c r="AM79">
        <v>8639711.6719095185</v>
      </c>
      <c r="AN79">
        <v>8692112.1000573114</v>
      </c>
      <c r="AO79">
        <v>8954921.3090470303</v>
      </c>
      <c r="AP79">
        <v>9023124.1953623444</v>
      </c>
      <c r="AQ79">
        <v>9048502.7745216265</v>
      </c>
      <c r="AR79">
        <v>8763702.3802573625</v>
      </c>
      <c r="AS79">
        <v>8601889.4836514387</v>
      </c>
      <c r="AT79">
        <v>8776445.822525572</v>
      </c>
      <c r="AU79">
        <v>8786463.740709452</v>
      </c>
    </row>
    <row r="80" spans="1:47">
      <c r="A80" t="s">
        <v>206</v>
      </c>
      <c r="B80" t="s">
        <v>229</v>
      </c>
      <c r="C80" t="s">
        <v>210</v>
      </c>
      <c r="D80">
        <v>2488301.2803297676</v>
      </c>
      <c r="E80">
        <v>2516072.8225203226</v>
      </c>
      <c r="F80">
        <v>2637614.2586426451</v>
      </c>
      <c r="G80">
        <v>2715592.3217006102</v>
      </c>
      <c r="H80">
        <v>2807066.3368522325</v>
      </c>
      <c r="I80">
        <v>2828483.2292769793</v>
      </c>
      <c r="J80">
        <v>2817245.945444975</v>
      </c>
      <c r="K80">
        <v>2764290.6143079968</v>
      </c>
      <c r="L80">
        <v>2608191.859033179</v>
      </c>
      <c r="M80">
        <v>2896601.7766582719</v>
      </c>
      <c r="N80">
        <v>3225832.4819248975</v>
      </c>
      <c r="O80">
        <v>3292882.704534119</v>
      </c>
      <c r="P80">
        <v>3103532.7359670163</v>
      </c>
      <c r="Q80">
        <v>3243748.6787082534</v>
      </c>
      <c r="R80">
        <v>3307837.9171557911</v>
      </c>
      <c r="S80">
        <v>3350530.9319492509</v>
      </c>
      <c r="T80">
        <v>3336918.2906324207</v>
      </c>
      <c r="U80">
        <v>3407286.5477222963</v>
      </c>
      <c r="V80">
        <v>3475015.2616879065</v>
      </c>
      <c r="W80">
        <v>3411514.7985983691</v>
      </c>
      <c r="X80">
        <v>3387966.4438858777</v>
      </c>
      <c r="Y80">
        <v>3525359.3407224761</v>
      </c>
      <c r="Z80">
        <v>3513827.2623463958</v>
      </c>
      <c r="AA80">
        <v>3521476.9665014842</v>
      </c>
      <c r="AB80">
        <v>3441104.5795689798</v>
      </c>
      <c r="AC80">
        <v>3561096.7347671846</v>
      </c>
      <c r="AD80">
        <v>3607849.9282521238</v>
      </c>
      <c r="AE80">
        <v>3657685.63335193</v>
      </c>
      <c r="AF80">
        <v>3556281.9053906715</v>
      </c>
      <c r="AG80">
        <v>3674447.3351860624</v>
      </c>
      <c r="AH80">
        <v>3762870.3853110783</v>
      </c>
      <c r="AI80">
        <v>3647067.870636567</v>
      </c>
      <c r="AJ80">
        <v>3616312.0671151443</v>
      </c>
      <c r="AK80">
        <v>3742127.6761788055</v>
      </c>
      <c r="AL80">
        <v>3918826.2890287885</v>
      </c>
      <c r="AM80">
        <v>3860102.6120663364</v>
      </c>
      <c r="AN80">
        <v>3770060.9647648288</v>
      </c>
      <c r="AO80">
        <v>3803756.569216175</v>
      </c>
      <c r="AP80">
        <v>3924628.5508449781</v>
      </c>
      <c r="AQ80">
        <v>4030109.8091087458</v>
      </c>
      <c r="AR80">
        <v>3821328.3336259169</v>
      </c>
      <c r="AS80">
        <v>3825331.4308994734</v>
      </c>
      <c r="AT80">
        <v>3910810.7302934485</v>
      </c>
      <c r="AU80">
        <v>4007204.2665682384</v>
      </c>
    </row>
    <row r="81" spans="1:47">
      <c r="A81" t="s">
        <v>206</v>
      </c>
      <c r="B81" t="s">
        <v>229</v>
      </c>
      <c r="C81" t="s">
        <v>211</v>
      </c>
      <c r="D81">
        <v>8719.8490408362813</v>
      </c>
      <c r="E81">
        <v>9303.7544664550678</v>
      </c>
      <c r="F81">
        <v>9743.3785804345789</v>
      </c>
      <c r="G81">
        <v>10623.728262610308</v>
      </c>
      <c r="H81">
        <v>10757.584585875697</v>
      </c>
      <c r="I81">
        <v>10765.275109903281</v>
      </c>
      <c r="J81">
        <v>10878.681807776291</v>
      </c>
      <c r="K81">
        <v>11102.210571921902</v>
      </c>
      <c r="L81">
        <v>11121.753818479339</v>
      </c>
      <c r="M81">
        <v>11721.14266780867</v>
      </c>
      <c r="N81">
        <v>12119.841287946001</v>
      </c>
      <c r="O81">
        <v>12746.674568135752</v>
      </c>
      <c r="P81">
        <v>12878.630209942608</v>
      </c>
      <c r="Q81">
        <v>12944.578380822342</v>
      </c>
      <c r="R81">
        <v>12953.672387507622</v>
      </c>
      <c r="S81">
        <v>13097.910907057119</v>
      </c>
      <c r="T81">
        <v>13483.016214193438</v>
      </c>
      <c r="U81">
        <v>14359.449271058817</v>
      </c>
      <c r="V81">
        <v>14597.184148731099</v>
      </c>
      <c r="W81">
        <v>17391.504884856433</v>
      </c>
      <c r="X81">
        <v>15042.479388677206</v>
      </c>
      <c r="Y81">
        <v>15697.763603519492</v>
      </c>
      <c r="Z81">
        <v>16040.466006950246</v>
      </c>
      <c r="AA81">
        <v>17523.466370976344</v>
      </c>
      <c r="AB81">
        <v>16972.409930076588</v>
      </c>
      <c r="AC81">
        <v>17041.998974159382</v>
      </c>
      <c r="AD81">
        <v>17083.88766319893</v>
      </c>
      <c r="AE81">
        <v>17166.743159704096</v>
      </c>
      <c r="AF81">
        <v>17095.407834143265</v>
      </c>
      <c r="AG81">
        <v>17219.724707503599</v>
      </c>
      <c r="AH81">
        <v>17539.26007387842</v>
      </c>
      <c r="AI81">
        <v>17567.770447884566</v>
      </c>
      <c r="AJ81">
        <v>17761.496044434753</v>
      </c>
      <c r="AK81">
        <v>18170.754399031335</v>
      </c>
      <c r="AL81">
        <v>18658.876498951951</v>
      </c>
      <c r="AM81">
        <v>18727.554978572018</v>
      </c>
      <c r="AN81">
        <v>18666.360075062199</v>
      </c>
      <c r="AO81">
        <v>18697.889912274521</v>
      </c>
      <c r="AP81">
        <v>19942.742240548196</v>
      </c>
      <c r="AQ81">
        <v>20276.94440052451</v>
      </c>
      <c r="AR81">
        <v>20113.345067044833</v>
      </c>
      <c r="AS81">
        <v>19419.477927836317</v>
      </c>
      <c r="AT81">
        <v>20778.382470455275</v>
      </c>
      <c r="AU81">
        <v>20831.025990775284</v>
      </c>
    </row>
    <row r="82" spans="1:47">
      <c r="A82" t="s">
        <v>206</v>
      </c>
      <c r="B82" t="s">
        <v>229</v>
      </c>
      <c r="C82" t="s">
        <v>212</v>
      </c>
      <c r="D82">
        <v>34799.131155465679</v>
      </c>
      <c r="E82">
        <v>36265.761021071754</v>
      </c>
      <c r="F82">
        <v>37682.697729147148</v>
      </c>
      <c r="G82">
        <v>36227.010094315439</v>
      </c>
      <c r="H82">
        <v>37976.196082228395</v>
      </c>
      <c r="I82">
        <v>38508.411208318466</v>
      </c>
      <c r="J82">
        <v>38116.824106443404</v>
      </c>
      <c r="K82">
        <v>37927.264827710962</v>
      </c>
      <c r="L82">
        <v>37211.216112775845</v>
      </c>
      <c r="M82">
        <v>38819.284176497262</v>
      </c>
      <c r="N82">
        <v>40238.87003216234</v>
      </c>
      <c r="O82">
        <v>37513.836085322648</v>
      </c>
      <c r="P82">
        <v>38053.049896392149</v>
      </c>
      <c r="Q82">
        <v>38666.305563092057</v>
      </c>
      <c r="R82">
        <v>40179.034428275132</v>
      </c>
      <c r="S82">
        <v>39754.839688898697</v>
      </c>
      <c r="T82">
        <v>40209.953144896099</v>
      </c>
      <c r="U82">
        <v>40683.050605798002</v>
      </c>
      <c r="V82">
        <v>41234.988067025399</v>
      </c>
      <c r="W82">
        <v>41343.107920376991</v>
      </c>
      <c r="X82">
        <v>40795.875433684902</v>
      </c>
      <c r="Y82">
        <v>41742.226332478545</v>
      </c>
      <c r="Z82">
        <v>43122.722945923822</v>
      </c>
      <c r="AA82">
        <v>44485.855249050503</v>
      </c>
      <c r="AB82">
        <v>42088.682402746512</v>
      </c>
      <c r="AC82">
        <v>43208.435181208151</v>
      </c>
      <c r="AD82">
        <v>44942.244842813052</v>
      </c>
      <c r="AE82">
        <v>48449.544951740907</v>
      </c>
      <c r="AF82">
        <v>44474.331281007435</v>
      </c>
      <c r="AG82">
        <v>45180.424954443311</v>
      </c>
      <c r="AH82">
        <v>45153.793601645579</v>
      </c>
      <c r="AI82">
        <v>48519.893691010839</v>
      </c>
      <c r="AJ82">
        <v>46372.411238851397</v>
      </c>
      <c r="AK82">
        <v>47361.243404611836</v>
      </c>
      <c r="AL82">
        <v>47570.54304285234</v>
      </c>
      <c r="AM82">
        <v>49789.910399677858</v>
      </c>
      <c r="AN82">
        <v>48423.833149319114</v>
      </c>
      <c r="AO82">
        <v>49106.87177449849</v>
      </c>
      <c r="AP82">
        <v>50219.234665851203</v>
      </c>
      <c r="AQ82">
        <v>50990.167249375503</v>
      </c>
      <c r="AR82">
        <v>50225.314740634873</v>
      </c>
      <c r="AS82">
        <v>51149.460531862554</v>
      </c>
      <c r="AT82">
        <v>50414.289335638096</v>
      </c>
      <c r="AU82">
        <v>50888.216269862998</v>
      </c>
    </row>
    <row r="83" spans="1:47">
      <c r="A83" t="s">
        <v>206</v>
      </c>
      <c r="B83" t="s">
        <v>229</v>
      </c>
      <c r="C83" t="s">
        <v>213</v>
      </c>
      <c r="D83">
        <v>1316974.4484109899</v>
      </c>
      <c r="E83">
        <v>1324931.7915430299</v>
      </c>
      <c r="F83">
        <v>1337558.25757839</v>
      </c>
      <c r="G83">
        <v>1346002.678782542</v>
      </c>
      <c r="H83">
        <v>1356569.5567780195</v>
      </c>
      <c r="I83">
        <v>1375257.9416533189</v>
      </c>
      <c r="J83">
        <v>1420049.9509287192</v>
      </c>
      <c r="K83">
        <v>1467429.4038385418</v>
      </c>
      <c r="L83">
        <v>1500961.51698194</v>
      </c>
      <c r="M83">
        <v>1544475.9904711419</v>
      </c>
      <c r="N83">
        <v>1680324.92743407</v>
      </c>
      <c r="O83">
        <v>1850051.24719612</v>
      </c>
      <c r="P83">
        <v>1842468.4275869101</v>
      </c>
      <c r="Q83">
        <v>2051354.4766061499</v>
      </c>
      <c r="R83">
        <v>1922731.0304101901</v>
      </c>
      <c r="S83">
        <v>2040902.7458830799</v>
      </c>
      <c r="T83">
        <v>2040935.4701734122</v>
      </c>
      <c r="U83">
        <v>2050174.27469804</v>
      </c>
      <c r="V83">
        <v>2160337.1342650563</v>
      </c>
      <c r="W83">
        <v>2306973.5118160057</v>
      </c>
      <c r="X83">
        <v>2014592.15563479</v>
      </c>
      <c r="Y83">
        <v>2094425.4180067773</v>
      </c>
      <c r="Z83">
        <v>2293161.6836014017</v>
      </c>
      <c r="AA83">
        <v>2441423.604579723</v>
      </c>
      <c r="AB83">
        <v>2118853.7576645943</v>
      </c>
      <c r="AC83">
        <v>2153947.5384567506</v>
      </c>
      <c r="AD83">
        <v>2351429.973698128</v>
      </c>
      <c r="AE83">
        <v>2532732.8473910047</v>
      </c>
      <c r="AF83">
        <v>2212083.3230018364</v>
      </c>
      <c r="AG83">
        <v>2288292.4773516059</v>
      </c>
      <c r="AH83">
        <v>2562616.8873924674</v>
      </c>
      <c r="AI83">
        <v>2755055.8045324888</v>
      </c>
      <c r="AJ83">
        <v>2414703.5874562506</v>
      </c>
      <c r="AK83">
        <v>2450745.0291812601</v>
      </c>
      <c r="AL83">
        <v>2616702.9938492095</v>
      </c>
      <c r="AM83">
        <v>2848376.7948368597</v>
      </c>
      <c r="AN83">
        <v>2551473.6273142099</v>
      </c>
      <c r="AO83">
        <v>2694854.3815454831</v>
      </c>
      <c r="AP83">
        <v>2809184.3934919704</v>
      </c>
      <c r="AQ83">
        <v>2987899.8295369698</v>
      </c>
      <c r="AR83">
        <v>2625598.3637785902</v>
      </c>
      <c r="AS83">
        <v>2609732.4914692398</v>
      </c>
      <c r="AT83">
        <v>2731201.24962501</v>
      </c>
      <c r="AU83">
        <v>3174051.8396521201</v>
      </c>
    </row>
    <row r="84" spans="1:47">
      <c r="A84" t="s">
        <v>206</v>
      </c>
      <c r="B84" t="s">
        <v>229</v>
      </c>
      <c r="C84" t="s">
        <v>214</v>
      </c>
      <c r="D84">
        <v>1895227.1317994189</v>
      </c>
      <c r="E84">
        <v>1899228.6308911617</v>
      </c>
      <c r="F84">
        <v>1927407.0374924401</v>
      </c>
      <c r="G84">
        <v>1955815.828986879</v>
      </c>
      <c r="H84">
        <v>1951255.799201601</v>
      </c>
      <c r="I84">
        <v>2062151.1448820853</v>
      </c>
      <c r="J84">
        <v>2125282.4601642652</v>
      </c>
      <c r="K84">
        <v>2179259.4019732731</v>
      </c>
      <c r="L84">
        <v>2214631.3972788304</v>
      </c>
      <c r="M84">
        <v>2253390.5713880952</v>
      </c>
      <c r="N84">
        <v>2280385.4627276561</v>
      </c>
      <c r="O84">
        <v>2306342.6300948332</v>
      </c>
      <c r="P84">
        <v>2371302.4352255911</v>
      </c>
      <c r="Q84">
        <v>2447988.0231316839</v>
      </c>
      <c r="R84">
        <v>2481864.5076371627</v>
      </c>
      <c r="S84">
        <v>2498026.938958962</v>
      </c>
      <c r="T84">
        <v>2554491.7998948973</v>
      </c>
      <c r="U84">
        <v>2579776.7702817554</v>
      </c>
      <c r="V84">
        <v>2736617.1899164738</v>
      </c>
      <c r="W84">
        <v>2791077.4737554332</v>
      </c>
      <c r="X84">
        <v>2877311.860646111</v>
      </c>
      <c r="Y84">
        <v>2943041.4971468747</v>
      </c>
      <c r="Z84">
        <v>2970564.5180444689</v>
      </c>
      <c r="AA84">
        <v>2971670.689004547</v>
      </c>
      <c r="AB84">
        <v>2990719.4913735446</v>
      </c>
      <c r="AC84">
        <v>3089437.1863054372</v>
      </c>
      <c r="AD84">
        <v>3234720.5579077788</v>
      </c>
      <c r="AE84">
        <v>3264180.7875895211</v>
      </c>
      <c r="AF84">
        <v>3099089.8462027051</v>
      </c>
      <c r="AG84">
        <v>3264135.998472373</v>
      </c>
      <c r="AH84">
        <v>3329194.6096959994</v>
      </c>
      <c r="AI84">
        <v>3431017.548697609</v>
      </c>
      <c r="AJ84">
        <v>3297568.9306375501</v>
      </c>
      <c r="AK84">
        <v>3474253.6774857175</v>
      </c>
      <c r="AL84">
        <v>3520073.6752614677</v>
      </c>
      <c r="AM84">
        <v>3610983.910301792</v>
      </c>
      <c r="AN84">
        <v>3539013.2610552628</v>
      </c>
      <c r="AO84">
        <v>3677654.1284318408</v>
      </c>
      <c r="AP84">
        <v>3641918.115458712</v>
      </c>
      <c r="AQ84">
        <v>3865969.1904193307</v>
      </c>
      <c r="AR84">
        <v>3726193.9098670762</v>
      </c>
      <c r="AS84">
        <v>3521764.751271653</v>
      </c>
      <c r="AT84">
        <v>3499643.2470717463</v>
      </c>
      <c r="AU84">
        <v>3455897.2520231907</v>
      </c>
    </row>
    <row r="85" spans="1:47">
      <c r="A85" t="s">
        <v>206</v>
      </c>
      <c r="B85" t="s">
        <v>229</v>
      </c>
      <c r="C85" t="s">
        <v>215</v>
      </c>
      <c r="D85">
        <v>671819.77747281594</v>
      </c>
      <c r="E85">
        <v>681740.70221076848</v>
      </c>
      <c r="F85">
        <v>691016.83632163506</v>
      </c>
      <c r="G85">
        <v>696328.52205977368</v>
      </c>
      <c r="H85">
        <v>702006.3214070762</v>
      </c>
      <c r="I85">
        <v>712634.39498986758</v>
      </c>
      <c r="J85">
        <v>736316.8952966606</v>
      </c>
      <c r="K85">
        <v>749078.24835227372</v>
      </c>
      <c r="L85">
        <v>740516.82784308703</v>
      </c>
      <c r="M85">
        <v>774563.52854587126</v>
      </c>
      <c r="N85">
        <v>789887.17831907736</v>
      </c>
      <c r="O85">
        <v>839342.15949489106</v>
      </c>
      <c r="P85">
        <v>809204.77959199261</v>
      </c>
      <c r="Q85">
        <v>838027.72128087259</v>
      </c>
      <c r="R85">
        <v>869163.35915449052</v>
      </c>
      <c r="S85">
        <v>875544.41856953129</v>
      </c>
      <c r="T85">
        <v>896696.90081685234</v>
      </c>
      <c r="U85">
        <v>909096.183587668</v>
      </c>
      <c r="V85">
        <v>924769.51621879032</v>
      </c>
      <c r="W85">
        <v>938881.11060624279</v>
      </c>
      <c r="X85">
        <v>952879.78556774929</v>
      </c>
      <c r="Y85">
        <v>974869.20360138232</v>
      </c>
      <c r="Z85">
        <v>981680.08812552609</v>
      </c>
      <c r="AA85">
        <v>1001753.7450396467</v>
      </c>
      <c r="AB85">
        <v>997336.79199393326</v>
      </c>
      <c r="AC85">
        <v>1040934.4237355397</v>
      </c>
      <c r="AD85">
        <v>1073535.4705843839</v>
      </c>
      <c r="AE85">
        <v>1123421.7329386023</v>
      </c>
      <c r="AF85">
        <v>1061055.7671821024</v>
      </c>
      <c r="AG85">
        <v>1114457.8403345107</v>
      </c>
      <c r="AH85">
        <v>1128646.5087415548</v>
      </c>
      <c r="AI85">
        <v>1184390.3468855671</v>
      </c>
      <c r="AJ85">
        <v>1153167.644703821</v>
      </c>
      <c r="AK85">
        <v>1189262.4577550385</v>
      </c>
      <c r="AL85">
        <v>1171208.216723525</v>
      </c>
      <c r="AM85">
        <v>1208703.7709689373</v>
      </c>
      <c r="AN85">
        <v>1203310.7230651111</v>
      </c>
      <c r="AO85">
        <v>1238154.1489564076</v>
      </c>
      <c r="AP85">
        <v>1221295.0890311624</v>
      </c>
      <c r="AQ85">
        <v>1229076.7709689341</v>
      </c>
      <c r="AR85">
        <v>1152196.1011669517</v>
      </c>
      <c r="AS85">
        <v>895231.55702142499</v>
      </c>
      <c r="AT85">
        <v>1056885.7668218783</v>
      </c>
      <c r="AU85">
        <v>1081506.4556432634</v>
      </c>
    </row>
    <row r="86" spans="1:47">
      <c r="A86" t="s">
        <v>206</v>
      </c>
      <c r="B86" t="s">
        <v>229</v>
      </c>
      <c r="C86" t="s">
        <v>216</v>
      </c>
      <c r="D86">
        <v>205132.64935426181</v>
      </c>
      <c r="E86">
        <v>207881.49685531552</v>
      </c>
      <c r="F86">
        <v>210205.99710708155</v>
      </c>
      <c r="G86">
        <v>225104.02668334119</v>
      </c>
      <c r="H86">
        <v>222528.06717002857</v>
      </c>
      <c r="I86">
        <v>224524.08656576785</v>
      </c>
      <c r="J86">
        <v>224845.30498017857</v>
      </c>
      <c r="K86">
        <v>229351.58088121106</v>
      </c>
      <c r="L86">
        <v>237101.06529606174</v>
      </c>
      <c r="M86">
        <v>241110.16906939464</v>
      </c>
      <c r="N86">
        <v>244654.04752378492</v>
      </c>
      <c r="O86">
        <v>248057.51463162774</v>
      </c>
      <c r="P86">
        <v>241328.18160958681</v>
      </c>
      <c r="Q86">
        <v>247494.57536583784</v>
      </c>
      <c r="R86">
        <v>259914.64635668095</v>
      </c>
      <c r="S86">
        <v>284372.58404451708</v>
      </c>
      <c r="T86">
        <v>298493.55618614791</v>
      </c>
      <c r="U86">
        <v>303158.54980765196</v>
      </c>
      <c r="V86">
        <v>310095.49250648369</v>
      </c>
      <c r="W86">
        <v>314874.37314713455</v>
      </c>
      <c r="X86">
        <v>315495.8291618221</v>
      </c>
      <c r="Y86">
        <v>322805.14815532212</v>
      </c>
      <c r="Z86">
        <v>331435.24952079332</v>
      </c>
      <c r="AA86">
        <v>336502.94189271581</v>
      </c>
      <c r="AB86">
        <v>325507.9453907361</v>
      </c>
      <c r="AC86">
        <v>334898.60285082879</v>
      </c>
      <c r="AD86">
        <v>359783.73186985735</v>
      </c>
      <c r="AE86">
        <v>385919.15328016982</v>
      </c>
      <c r="AF86">
        <v>357522.08654529206</v>
      </c>
      <c r="AG86">
        <v>365778.21724799671</v>
      </c>
      <c r="AH86">
        <v>382703.54717928561</v>
      </c>
      <c r="AI86">
        <v>411925.00110247696</v>
      </c>
      <c r="AJ86">
        <v>387682.13079587591</v>
      </c>
      <c r="AK86">
        <v>392614.96174005431</v>
      </c>
      <c r="AL86">
        <v>406752.61609352502</v>
      </c>
      <c r="AM86">
        <v>422957.12183707935</v>
      </c>
      <c r="AN86">
        <v>409985.30067557166</v>
      </c>
      <c r="AO86">
        <v>422976.66018683574</v>
      </c>
      <c r="AP86">
        <v>421643.82643947686</v>
      </c>
      <c r="AQ86">
        <v>445838.14417766198</v>
      </c>
      <c r="AR86">
        <v>401743.60765220807</v>
      </c>
      <c r="AS86">
        <v>358092.75625413755</v>
      </c>
      <c r="AT86">
        <v>404630.81901448074</v>
      </c>
      <c r="AU86">
        <v>419839.83943520836</v>
      </c>
    </row>
    <row r="87" spans="1:47">
      <c r="A87" t="s">
        <v>206</v>
      </c>
      <c r="B87" t="s">
        <v>229</v>
      </c>
      <c r="C87" t="s">
        <v>217</v>
      </c>
      <c r="D87">
        <v>721200.80882713839</v>
      </c>
      <c r="E87">
        <v>728840.8566934485</v>
      </c>
      <c r="F87">
        <v>742154.49515533994</v>
      </c>
      <c r="G87">
        <v>758974.39259188506</v>
      </c>
      <c r="H87">
        <v>780888.76217983034</v>
      </c>
      <c r="I87">
        <v>786256.33321372874</v>
      </c>
      <c r="J87">
        <v>791223.04835099354</v>
      </c>
      <c r="K87">
        <v>808932.19021944166</v>
      </c>
      <c r="L87">
        <v>826888.15632662177</v>
      </c>
      <c r="M87">
        <v>828505.60286197613</v>
      </c>
      <c r="N87">
        <v>867533.8711717868</v>
      </c>
      <c r="O87">
        <v>877510.83184881031</v>
      </c>
      <c r="P87">
        <v>882324.96423042624</v>
      </c>
      <c r="Q87">
        <v>893837.5392959984</v>
      </c>
      <c r="R87">
        <v>915729.62752226496</v>
      </c>
      <c r="S87">
        <v>930467.71628424409</v>
      </c>
      <c r="T87">
        <v>942422.30950682657</v>
      </c>
      <c r="U87">
        <v>955153.61543279467</v>
      </c>
      <c r="V87">
        <v>979936.94021882687</v>
      </c>
      <c r="W87">
        <v>998788.9085809025</v>
      </c>
      <c r="X87">
        <v>1029422.7488840143</v>
      </c>
      <c r="Y87">
        <v>1032684.54517025</v>
      </c>
      <c r="Z87">
        <v>1079443.79387623</v>
      </c>
      <c r="AA87">
        <v>1115924.27401732</v>
      </c>
      <c r="AB87">
        <v>1090326.8987453389</v>
      </c>
      <c r="AC87">
        <v>1102421.1758886271</v>
      </c>
      <c r="AD87">
        <v>1145738.6790987297</v>
      </c>
      <c r="AE87">
        <v>1281192.6589992852</v>
      </c>
      <c r="AF87">
        <v>1159237.36440307</v>
      </c>
      <c r="AG87">
        <v>1211155.618970081</v>
      </c>
      <c r="AH87">
        <v>1217386.3016574897</v>
      </c>
      <c r="AI87">
        <v>1336924.23418841</v>
      </c>
      <c r="AJ87">
        <v>1249511.3964239401</v>
      </c>
      <c r="AK87">
        <v>1301495.86518821</v>
      </c>
      <c r="AL87">
        <v>1311565.718551625</v>
      </c>
      <c r="AM87">
        <v>1433133.2396519</v>
      </c>
      <c r="AN87">
        <v>1370910.6496158601</v>
      </c>
      <c r="AO87">
        <v>1387021.9446338799</v>
      </c>
      <c r="AP87">
        <v>1388140.8265525829</v>
      </c>
      <c r="AQ87">
        <v>1478222.1615295201</v>
      </c>
      <c r="AR87">
        <v>1515667.4967155701</v>
      </c>
      <c r="AS87">
        <v>1527423.9701886401</v>
      </c>
      <c r="AT87">
        <v>1527657.7808854501</v>
      </c>
      <c r="AU87">
        <v>1530257.7808854498</v>
      </c>
    </row>
    <row r="88" spans="1:47">
      <c r="A88" t="s">
        <v>206</v>
      </c>
      <c r="B88" t="s">
        <v>229</v>
      </c>
      <c r="C88" t="s">
        <v>218</v>
      </c>
      <c r="D88">
        <v>427736.94141263235</v>
      </c>
      <c r="E88">
        <v>441596.30909911258</v>
      </c>
      <c r="F88">
        <v>456504.09028934722</v>
      </c>
      <c r="G88">
        <v>462105.92045875499</v>
      </c>
      <c r="H88">
        <v>537839.94919347006</v>
      </c>
      <c r="I88">
        <v>563308.05119718087</v>
      </c>
      <c r="J88">
        <v>512090.50165387581</v>
      </c>
      <c r="K88">
        <v>546447.91055513849</v>
      </c>
      <c r="L88">
        <v>553576.29280994658</v>
      </c>
      <c r="M88">
        <v>579043.37736172252</v>
      </c>
      <c r="N88">
        <v>602799.46718786284</v>
      </c>
      <c r="O88">
        <v>639755.73316849023</v>
      </c>
      <c r="P88">
        <v>655621.87107562297</v>
      </c>
      <c r="Q88">
        <v>663786.91217833618</v>
      </c>
      <c r="R88">
        <v>672149.33199997421</v>
      </c>
      <c r="S88">
        <v>664206.46495230519</v>
      </c>
      <c r="T88">
        <v>676099.71119401907</v>
      </c>
      <c r="U88">
        <v>686805.69316523883</v>
      </c>
      <c r="V88">
        <v>690740.62386065896</v>
      </c>
      <c r="W88">
        <v>704083.6463265015</v>
      </c>
      <c r="X88">
        <v>706251.91545322479</v>
      </c>
      <c r="Y88">
        <v>687296.77414641203</v>
      </c>
      <c r="Z88">
        <v>705688.81459109474</v>
      </c>
      <c r="AA88">
        <v>716590.42383323365</v>
      </c>
      <c r="AB88">
        <v>756416.6163707939</v>
      </c>
      <c r="AC88">
        <v>775732.76113069744</v>
      </c>
      <c r="AD88">
        <v>773308.18518585293</v>
      </c>
      <c r="AE88">
        <v>802561.74597460008</v>
      </c>
      <c r="AF88">
        <v>792791.57020399137</v>
      </c>
      <c r="AG88">
        <v>803223.87597405352</v>
      </c>
      <c r="AH88">
        <v>796192.88310575788</v>
      </c>
      <c r="AI88">
        <v>810887.2729231253</v>
      </c>
      <c r="AJ88">
        <v>813764.94621018402</v>
      </c>
      <c r="AK88">
        <v>816662.6089907398</v>
      </c>
      <c r="AL88">
        <v>777623.63815555861</v>
      </c>
      <c r="AM88">
        <v>790441.5512381196</v>
      </c>
      <c r="AN88">
        <v>799199.10186972225</v>
      </c>
      <c r="AO88">
        <v>790831.52363269683</v>
      </c>
      <c r="AP88">
        <v>812813.07851038943</v>
      </c>
      <c r="AQ88">
        <v>857053.30325882137</v>
      </c>
      <c r="AR88">
        <v>854284.23701783293</v>
      </c>
      <c r="AS88">
        <v>822979.3528141632</v>
      </c>
      <c r="AT88">
        <v>892036.12531017954</v>
      </c>
      <c r="AU88">
        <v>917956.65794270579</v>
      </c>
    </row>
    <row r="89" spans="1:47">
      <c r="A89" t="s">
        <v>206</v>
      </c>
      <c r="B89" t="s">
        <v>229</v>
      </c>
      <c r="C89" t="s">
        <v>219</v>
      </c>
      <c r="D89">
        <v>347647.8812345583</v>
      </c>
      <c r="E89">
        <v>355080.29235540301</v>
      </c>
      <c r="F89">
        <v>361493.53418359399</v>
      </c>
      <c r="G89">
        <v>377764.02222644503</v>
      </c>
      <c r="H89">
        <v>380996.06830237759</v>
      </c>
      <c r="I89">
        <v>381100.40247809613</v>
      </c>
      <c r="J89">
        <v>381482.08945545554</v>
      </c>
      <c r="K89">
        <v>385715.19870608964</v>
      </c>
      <c r="L89">
        <v>396978.17403124709</v>
      </c>
      <c r="M89">
        <v>401534.73337046296</v>
      </c>
      <c r="N89">
        <v>406439.26717897842</v>
      </c>
      <c r="O89">
        <v>410889.20082453638</v>
      </c>
      <c r="P89">
        <v>421021.5531175856</v>
      </c>
      <c r="Q89">
        <v>424594.02830836608</v>
      </c>
      <c r="R89">
        <v>428305.67288645118</v>
      </c>
      <c r="S89">
        <v>421573.83035712247</v>
      </c>
      <c r="T89">
        <v>425582.19674273278</v>
      </c>
      <c r="U89">
        <v>430233.85558491631</v>
      </c>
      <c r="V89">
        <v>436358.91244959837</v>
      </c>
      <c r="W89">
        <v>440620.42572123185</v>
      </c>
      <c r="X89">
        <v>449595.42254164867</v>
      </c>
      <c r="Y89">
        <v>450575.1009888819</v>
      </c>
      <c r="Z89">
        <v>452321.36088936438</v>
      </c>
      <c r="AA89">
        <v>452855.99139328097</v>
      </c>
      <c r="AB89">
        <v>464240.09424009779</v>
      </c>
      <c r="AC89">
        <v>471453.82298399863</v>
      </c>
      <c r="AD89">
        <v>466365.05711832538</v>
      </c>
      <c r="AE89">
        <v>481068.91965708241</v>
      </c>
      <c r="AF89">
        <v>485053.0584893765</v>
      </c>
      <c r="AG89">
        <v>490020.9653736758</v>
      </c>
      <c r="AH89">
        <v>490086.75863940851</v>
      </c>
      <c r="AI89">
        <v>504756.75326099718</v>
      </c>
      <c r="AJ89">
        <v>510705.84514522692</v>
      </c>
      <c r="AK89">
        <v>515673.48940784292</v>
      </c>
      <c r="AL89">
        <v>514523.39294800261</v>
      </c>
      <c r="AM89">
        <v>528388.35398381995</v>
      </c>
      <c r="AN89">
        <v>536350.2869878303</v>
      </c>
      <c r="AO89">
        <v>549138.16852714901</v>
      </c>
      <c r="AP89">
        <v>558490.33057735802</v>
      </c>
      <c r="AQ89">
        <v>568388.35398381995</v>
      </c>
      <c r="AR89">
        <v>541123.80454202194</v>
      </c>
      <c r="AS89">
        <v>523753.73041622312</v>
      </c>
      <c r="AT89">
        <v>568008.04596959206</v>
      </c>
      <c r="AU89">
        <v>569008.04596959206</v>
      </c>
    </row>
    <row r="90" spans="1:47">
      <c r="A90" t="s">
        <v>206</v>
      </c>
      <c r="B90" t="s">
        <v>229</v>
      </c>
      <c r="C90" t="s">
        <v>220</v>
      </c>
      <c r="D90">
        <v>249146.41626975199</v>
      </c>
      <c r="E90">
        <v>256642.32641858692</v>
      </c>
      <c r="F90">
        <v>276123.61969032302</v>
      </c>
      <c r="G90">
        <v>303810.99903541303</v>
      </c>
      <c r="H90">
        <v>271527.41523766442</v>
      </c>
      <c r="I90">
        <v>272022.51281603769</v>
      </c>
      <c r="J90">
        <v>276899.45466212626</v>
      </c>
      <c r="K90">
        <v>281467.05089684838</v>
      </c>
      <c r="L90">
        <v>282647.04850189219</v>
      </c>
      <c r="M90">
        <v>285866.32639935933</v>
      </c>
      <c r="N90">
        <v>286995.3875527326</v>
      </c>
      <c r="O90">
        <v>292879.77174824732</v>
      </c>
      <c r="P90">
        <v>291118.44682679028</v>
      </c>
      <c r="Q90">
        <v>292166.64467412897</v>
      </c>
      <c r="R90">
        <v>294718.85145618243</v>
      </c>
      <c r="S90">
        <v>293831.32857680932</v>
      </c>
      <c r="T90">
        <v>298975.36871571356</v>
      </c>
      <c r="U90">
        <v>304466.18177523353</v>
      </c>
      <c r="V90">
        <v>310600.197592529</v>
      </c>
      <c r="W90">
        <v>316366.25181306252</v>
      </c>
      <c r="X90">
        <v>321898.1315510709</v>
      </c>
      <c r="Y90">
        <v>327290.77335255389</v>
      </c>
      <c r="Z90">
        <v>328170.0159592937</v>
      </c>
      <c r="AA90">
        <v>330834.07408734143</v>
      </c>
      <c r="AB90">
        <v>333751.62755087652</v>
      </c>
      <c r="AC90">
        <v>334683.98968338972</v>
      </c>
      <c r="AD90">
        <v>344508.92502367409</v>
      </c>
      <c r="AE90">
        <v>363851.31468125811</v>
      </c>
      <c r="AF90">
        <v>346096.68181152857</v>
      </c>
      <c r="AG90">
        <v>356585.37528428109</v>
      </c>
      <c r="AH90">
        <v>357953.22111300594</v>
      </c>
      <c r="AI90">
        <v>375669.20538210543</v>
      </c>
      <c r="AJ90">
        <v>359834.109818272</v>
      </c>
      <c r="AK90">
        <v>372523.89431263675</v>
      </c>
      <c r="AL90">
        <v>375363.3498815003</v>
      </c>
      <c r="AM90">
        <v>395729.94094950991</v>
      </c>
      <c r="AN90">
        <v>378323.22839255177</v>
      </c>
      <c r="AO90">
        <v>387026.58467103087</v>
      </c>
      <c r="AP90">
        <v>389634.87570316583</v>
      </c>
      <c r="AQ90">
        <v>407928.94094951003</v>
      </c>
      <c r="AR90">
        <v>370756.76382470073</v>
      </c>
      <c r="AS90">
        <v>357743.20141445368</v>
      </c>
      <c r="AT90">
        <v>368056.93791123235</v>
      </c>
      <c r="AU90">
        <v>376818.07666945696</v>
      </c>
    </row>
    <row r="91" spans="1:47">
      <c r="A91" t="s">
        <v>206</v>
      </c>
      <c r="B91" t="s">
        <v>229</v>
      </c>
      <c r="C91" t="s">
        <v>221</v>
      </c>
      <c r="D91">
        <v>628367.72467191739</v>
      </c>
      <c r="E91">
        <v>891178.46577829693</v>
      </c>
      <c r="F91">
        <v>1065003.9031559643</v>
      </c>
      <c r="G91">
        <v>641651.73323637364</v>
      </c>
      <c r="H91">
        <v>686363.5092763463</v>
      </c>
      <c r="I91">
        <v>838135.05852786626</v>
      </c>
      <c r="J91">
        <v>881194.61449832609</v>
      </c>
      <c r="K91">
        <v>954149.15103421186</v>
      </c>
      <c r="L91">
        <v>552516.25833057682</v>
      </c>
      <c r="M91">
        <v>789265.44718352647</v>
      </c>
      <c r="N91">
        <v>1078475.7568301307</v>
      </c>
      <c r="O91">
        <v>1072766.2409785266</v>
      </c>
      <c r="P91">
        <v>858685.61566358199</v>
      </c>
      <c r="Q91">
        <v>922507.51041377499</v>
      </c>
      <c r="R91">
        <v>866096.91446293599</v>
      </c>
      <c r="S91">
        <v>1005269.99004207</v>
      </c>
      <c r="T91">
        <v>984345.78602928994</v>
      </c>
      <c r="U91">
        <v>1028687.58082067</v>
      </c>
      <c r="V91">
        <v>1044349.13140242</v>
      </c>
      <c r="W91">
        <v>1083774.8162868801</v>
      </c>
      <c r="X91">
        <v>1056847.554451491</v>
      </c>
      <c r="Y91">
        <v>1067817.3006393043</v>
      </c>
      <c r="Z91">
        <v>1069712.1174310099</v>
      </c>
      <c r="AA91">
        <v>1228024.1493884725</v>
      </c>
      <c r="AB91">
        <v>1111585.7475911428</v>
      </c>
      <c r="AC91">
        <v>1114816.6132574312</v>
      </c>
      <c r="AD91">
        <v>1115637.8966147366</v>
      </c>
      <c r="AE91">
        <v>1213612.5000599432</v>
      </c>
      <c r="AF91">
        <v>1135214.48127882</v>
      </c>
      <c r="AG91">
        <v>1149451.1783898065</v>
      </c>
      <c r="AH91">
        <v>1152718.7972864532</v>
      </c>
      <c r="AI91">
        <v>1233175.9335609092</v>
      </c>
      <c r="AJ91">
        <v>1174253.4764411</v>
      </c>
      <c r="AK91">
        <v>1205284.13598975</v>
      </c>
      <c r="AL91">
        <v>1203827.0389287299</v>
      </c>
      <c r="AM91">
        <v>1291400.3352639875</v>
      </c>
      <c r="AN91">
        <v>1205616.0433325833</v>
      </c>
      <c r="AO91">
        <v>1308801.1458175418</v>
      </c>
      <c r="AP91">
        <v>1290014.5040218621</v>
      </c>
      <c r="AQ91">
        <v>1337957.8912172148</v>
      </c>
      <c r="AR91">
        <v>1250143.7350562999</v>
      </c>
      <c r="AS91">
        <v>1283567.83934916</v>
      </c>
      <c r="AT91">
        <v>1272215.16897896</v>
      </c>
      <c r="AU91">
        <v>1213751.08981277</v>
      </c>
    </row>
    <row r="92" spans="1:47">
      <c r="A92" t="s">
        <v>206</v>
      </c>
      <c r="B92" t="s">
        <v>229</v>
      </c>
      <c r="C92" t="s">
        <v>222</v>
      </c>
      <c r="D92">
        <v>799097.81924760004</v>
      </c>
      <c r="E92">
        <v>799365.49349928601</v>
      </c>
      <c r="F92">
        <v>804291.28492471797</v>
      </c>
      <c r="G92">
        <v>823185.81982577697</v>
      </c>
      <c r="H92">
        <v>819592.83424378093</v>
      </c>
      <c r="I92">
        <v>843801.29712560226</v>
      </c>
      <c r="J92">
        <v>870482.03795588377</v>
      </c>
      <c r="K92">
        <v>771998.90075651451</v>
      </c>
      <c r="L92">
        <v>809942.30830941617</v>
      </c>
      <c r="M92">
        <v>850621.84511271003</v>
      </c>
      <c r="N92">
        <v>887709.46968193236</v>
      </c>
      <c r="O92">
        <v>967202.36923827382</v>
      </c>
      <c r="P92">
        <v>928377.45715373196</v>
      </c>
      <c r="Q92">
        <v>930291.73682542203</v>
      </c>
      <c r="R92">
        <v>952179.055827623</v>
      </c>
      <c r="S92">
        <v>894158.28766661196</v>
      </c>
      <c r="T92">
        <v>905384.14753042499</v>
      </c>
      <c r="U92">
        <v>924678.41959180299</v>
      </c>
      <c r="V92">
        <v>952025.45076568204</v>
      </c>
      <c r="W92">
        <v>970511.45065888006</v>
      </c>
      <c r="X92">
        <v>976535.42890988546</v>
      </c>
      <c r="Y92">
        <v>1001707.2962054148</v>
      </c>
      <c r="Z92">
        <v>1026504.8544913566</v>
      </c>
      <c r="AA92">
        <v>1028633.1866867187</v>
      </c>
      <c r="AB92">
        <v>1037538.340352789</v>
      </c>
      <c r="AC92">
        <v>1057100.0708924376</v>
      </c>
      <c r="AD92">
        <v>1087236.3717995705</v>
      </c>
      <c r="AE92">
        <v>1095240.1171292658</v>
      </c>
      <c r="AF92">
        <v>1085898.71944369</v>
      </c>
      <c r="AG92">
        <v>1123096.9425183942</v>
      </c>
      <c r="AH92">
        <v>1124111.450245891</v>
      </c>
      <c r="AI92">
        <v>1125381.1251526631</v>
      </c>
      <c r="AJ92">
        <v>1138399.6312824944</v>
      </c>
      <c r="AK92">
        <v>1179554.4915615781</v>
      </c>
      <c r="AL92">
        <v>1190202.5882125499</v>
      </c>
      <c r="AM92">
        <v>1192760.9325808201</v>
      </c>
      <c r="AN92">
        <v>1195873.7218773721</v>
      </c>
      <c r="AO92">
        <v>1219317.3272291</v>
      </c>
      <c r="AP92">
        <v>1255249.6009120101</v>
      </c>
      <c r="AQ92">
        <v>1300607.9325808201</v>
      </c>
      <c r="AR92">
        <v>1253036.4857831106</v>
      </c>
      <c r="AS92">
        <v>1280626.7718606</v>
      </c>
      <c r="AT92">
        <v>1319772.15058945</v>
      </c>
      <c r="AU92">
        <v>1274272.1505894</v>
      </c>
    </row>
    <row r="93" spans="1:47">
      <c r="A93" t="s">
        <v>206</v>
      </c>
      <c r="B93" t="s">
        <v>229</v>
      </c>
      <c r="C93" t="s">
        <v>223</v>
      </c>
      <c r="D93">
        <v>213408.05393745253</v>
      </c>
      <c r="E93">
        <v>225926.65862570479</v>
      </c>
      <c r="F93">
        <v>237129.81991118216</v>
      </c>
      <c r="G93">
        <v>227441.67752566037</v>
      </c>
      <c r="H93">
        <v>231081.32924834144</v>
      </c>
      <c r="I93">
        <v>233181.67122866301</v>
      </c>
      <c r="J93">
        <v>235759.7367595816</v>
      </c>
      <c r="K93">
        <v>238200.06603062022</v>
      </c>
      <c r="L93">
        <v>249362.45290478491</v>
      </c>
      <c r="M93">
        <v>252252.70201473954</v>
      </c>
      <c r="N93">
        <v>256322.23269372361</v>
      </c>
      <c r="O93">
        <v>262632.38698585262</v>
      </c>
      <c r="P93">
        <v>260829.73909397254</v>
      </c>
      <c r="Q93">
        <v>270457.87840631185</v>
      </c>
      <c r="R93">
        <v>267832.94632685708</v>
      </c>
      <c r="S93">
        <v>303833.58668971446</v>
      </c>
      <c r="T93">
        <v>308834.01876763458</v>
      </c>
      <c r="U93">
        <v>313942.78485238197</v>
      </c>
      <c r="V93">
        <v>321742.43633102899</v>
      </c>
      <c r="W93">
        <v>325957.37544719334</v>
      </c>
      <c r="X93">
        <v>334498.11404808785</v>
      </c>
      <c r="Y93">
        <v>344440.7397522261</v>
      </c>
      <c r="Z93">
        <v>358909.27040359768</v>
      </c>
      <c r="AA93">
        <v>360295.32454279973</v>
      </c>
      <c r="AB93">
        <v>362998.92550612101</v>
      </c>
      <c r="AC93">
        <v>364991.66696604691</v>
      </c>
      <c r="AD93">
        <v>373221.75413153134</v>
      </c>
      <c r="AE93">
        <v>389781.27023217565</v>
      </c>
      <c r="AF93">
        <v>389824.53237353876</v>
      </c>
      <c r="AG93">
        <v>390608.94290439249</v>
      </c>
      <c r="AH93">
        <v>391383.73611852532</v>
      </c>
      <c r="AI93">
        <v>401049.8467545879</v>
      </c>
      <c r="AJ93">
        <v>410387.70761323051</v>
      </c>
      <c r="AK93">
        <v>414641.90027357673</v>
      </c>
      <c r="AL93">
        <v>414834.26369402691</v>
      </c>
      <c r="AM93">
        <v>420144.79247820599</v>
      </c>
      <c r="AN93">
        <v>432195.95986832515</v>
      </c>
      <c r="AO93">
        <v>436170.37617326598</v>
      </c>
      <c r="AP93">
        <v>450114.33278855</v>
      </c>
      <c r="AQ93">
        <v>459744.79247820599</v>
      </c>
      <c r="AR93">
        <v>457454.05180154397</v>
      </c>
      <c r="AS93">
        <v>456432.93778724701</v>
      </c>
      <c r="AT93">
        <v>487143.37664257298</v>
      </c>
      <c r="AU93">
        <v>497437.72089283302</v>
      </c>
    </row>
    <row r="94" spans="1:47">
      <c r="A94" t="s">
        <v>206</v>
      </c>
      <c r="B94" t="s">
        <v>229</v>
      </c>
      <c r="C94" t="s">
        <v>224</v>
      </c>
      <c r="D94">
        <v>245734.03668302143</v>
      </c>
      <c r="E94">
        <v>243927.71906671501</v>
      </c>
      <c r="F94">
        <v>243455.77021716631</v>
      </c>
      <c r="G94">
        <v>246580.43742270124</v>
      </c>
      <c r="H94">
        <v>250631.93973454935</v>
      </c>
      <c r="I94">
        <v>252654.46885278751</v>
      </c>
      <c r="J94">
        <v>254072.06233192017</v>
      </c>
      <c r="K94">
        <v>259533.26041822802</v>
      </c>
      <c r="L94">
        <v>270191.91922006372</v>
      </c>
      <c r="M94">
        <v>261939.43701892198</v>
      </c>
      <c r="N94">
        <v>261933.05283251582</v>
      </c>
      <c r="O94">
        <v>256487.33682399752</v>
      </c>
      <c r="P94">
        <v>270629.26490703609</v>
      </c>
      <c r="Q94">
        <v>273024.02171475912</v>
      </c>
      <c r="R94">
        <v>277332.54114654294</v>
      </c>
      <c r="S94">
        <v>280004.57692832162</v>
      </c>
      <c r="T94">
        <v>283828.59355533554</v>
      </c>
      <c r="U94">
        <v>286202.88065004215</v>
      </c>
      <c r="V94">
        <v>292330.00606695999</v>
      </c>
      <c r="W94">
        <v>299713.95861119049</v>
      </c>
      <c r="X94">
        <v>307001.93849762471</v>
      </c>
      <c r="Y94">
        <v>312831.23812202981</v>
      </c>
      <c r="Z94">
        <v>319424.61468993785</v>
      </c>
      <c r="AA94">
        <v>324586.18595539755</v>
      </c>
      <c r="AB94">
        <v>324788.96768998995</v>
      </c>
      <c r="AC94">
        <v>333177.37516887707</v>
      </c>
      <c r="AD94">
        <v>332147.10543826927</v>
      </c>
      <c r="AE94">
        <v>357007.80172573845</v>
      </c>
      <c r="AF94">
        <v>343780.26600184618</v>
      </c>
      <c r="AG94">
        <v>356009.35433444992</v>
      </c>
      <c r="AH94">
        <v>342751.42697038909</v>
      </c>
      <c r="AI94">
        <v>365711.65193181194</v>
      </c>
      <c r="AJ94">
        <v>364148.76890788577</v>
      </c>
      <c r="AK94">
        <v>373379.88966135104</v>
      </c>
      <c r="AL94">
        <v>359610.12533828209</v>
      </c>
      <c r="AM94">
        <v>388899.516375006</v>
      </c>
      <c r="AN94">
        <v>389402.17385237903</v>
      </c>
      <c r="AO94">
        <v>394150.84511369298</v>
      </c>
      <c r="AP94">
        <v>378036.21183610102</v>
      </c>
      <c r="AQ94">
        <v>385998.516375006</v>
      </c>
      <c r="AR94">
        <v>382198.23363611003</v>
      </c>
      <c r="AS94">
        <v>366107.68800002983</v>
      </c>
      <c r="AT94">
        <v>372002.02177683031</v>
      </c>
      <c r="AU94">
        <v>371072.01672238827</v>
      </c>
    </row>
    <row r="95" spans="1:47">
      <c r="A95" t="s">
        <v>206</v>
      </c>
      <c r="B95" t="s">
        <v>229</v>
      </c>
      <c r="C95" t="s">
        <v>225</v>
      </c>
      <c r="D95">
        <v>21781823.812488817</v>
      </c>
      <c r="E95">
        <v>22580799.974735174</v>
      </c>
      <c r="F95">
        <v>23003352.801494159</v>
      </c>
      <c r="G95">
        <v>23252434.683321871</v>
      </c>
      <c r="H95">
        <v>23280752.668695144</v>
      </c>
      <c r="I95">
        <v>24366464.779030502</v>
      </c>
      <c r="J95">
        <v>24534076.044185411</v>
      </c>
      <c r="K95">
        <v>25559580.472117376</v>
      </c>
      <c r="L95">
        <v>24407097.207942437</v>
      </c>
      <c r="M95">
        <v>25835933.727670297</v>
      </c>
      <c r="N95">
        <v>26564602.198748842</v>
      </c>
      <c r="O95">
        <v>27807448.984795086</v>
      </c>
      <c r="P95">
        <v>26831468.4862983</v>
      </c>
      <c r="Q95">
        <v>28066351.029802173</v>
      </c>
      <c r="R95">
        <v>28260832.095945016</v>
      </c>
      <c r="S95">
        <v>28607479.339806553</v>
      </c>
      <c r="T95">
        <v>29267502.543744177</v>
      </c>
      <c r="U95">
        <v>29932459.04452695</v>
      </c>
      <c r="V95">
        <v>30164962.835983194</v>
      </c>
      <c r="W95">
        <v>30626520.261117123</v>
      </c>
      <c r="X95">
        <v>30676866.290788475</v>
      </c>
      <c r="Y95">
        <v>31217946.832334526</v>
      </c>
      <c r="Z95">
        <v>31509667.508576326</v>
      </c>
      <c r="AA95">
        <v>31632917.412833914</v>
      </c>
      <c r="AB95">
        <v>31779839.805692811</v>
      </c>
      <c r="AC95">
        <v>32345924.414308343</v>
      </c>
      <c r="AD95">
        <v>32757229.056702718</v>
      </c>
      <c r="AE95">
        <v>33618138.816350892</v>
      </c>
      <c r="AF95">
        <v>33109120.734588396</v>
      </c>
      <c r="AG95">
        <v>33721555.824434206</v>
      </c>
      <c r="AH95">
        <v>34301230.433924511</v>
      </c>
      <c r="AI95">
        <v>35369799.072427548</v>
      </c>
      <c r="AJ95">
        <v>34648005.011143684</v>
      </c>
      <c r="AK95">
        <v>35324557.828910068</v>
      </c>
      <c r="AL95">
        <v>35927833.995916136</v>
      </c>
      <c r="AM95">
        <v>37001598.970034398</v>
      </c>
      <c r="AN95">
        <v>36229677.687897623</v>
      </c>
      <c r="AO95">
        <v>37113160.237497725</v>
      </c>
      <c r="AP95">
        <v>37537192.579307184</v>
      </c>
      <c r="AQ95">
        <v>38262560.016892567</v>
      </c>
      <c r="AR95">
        <v>36944802.63167569</v>
      </c>
      <c r="AS95">
        <v>36403129.413151391</v>
      </c>
      <c r="AT95">
        <v>37216665.199028656</v>
      </c>
      <c r="AU95">
        <v>37885275.716946736</v>
      </c>
    </row>
    <row r="96" spans="1:47">
      <c r="A96" t="s">
        <v>206</v>
      </c>
      <c r="B96" t="s">
        <v>230</v>
      </c>
      <c r="C96" t="s">
        <v>208</v>
      </c>
      <c r="D96">
        <v>8688126.3038200773</v>
      </c>
      <c r="E96">
        <v>9661307.6393254045</v>
      </c>
      <c r="F96">
        <v>10971701.792458622</v>
      </c>
      <c r="G96">
        <v>8745878.2643959001</v>
      </c>
      <c r="H96">
        <v>9266274.3974805474</v>
      </c>
      <c r="I96">
        <v>10179928.080163294</v>
      </c>
      <c r="J96">
        <v>11323432.590305258</v>
      </c>
      <c r="K96">
        <v>9351137.9320508987</v>
      </c>
      <c r="L96">
        <v>9540043.0459775738</v>
      </c>
      <c r="M96">
        <v>10698006.057462074</v>
      </c>
      <c r="N96">
        <v>13158088.345315598</v>
      </c>
      <c r="O96">
        <v>9161161.5512447488</v>
      </c>
      <c r="P96">
        <v>9807831.6087275017</v>
      </c>
      <c r="Q96">
        <v>11141591.137329981</v>
      </c>
      <c r="R96">
        <v>13531655.782681096</v>
      </c>
      <c r="S96">
        <v>10313892.471261419</v>
      </c>
      <c r="T96">
        <v>10362720.979230836</v>
      </c>
      <c r="U96">
        <v>11809310.239054045</v>
      </c>
      <c r="V96">
        <v>13942374.81750628</v>
      </c>
      <c r="W96">
        <v>10497623.926496238</v>
      </c>
      <c r="X96">
        <v>11135345.134342916</v>
      </c>
      <c r="Y96">
        <v>12270882.891378397</v>
      </c>
      <c r="Z96">
        <v>14188174.890138585</v>
      </c>
      <c r="AA96">
        <v>10693277.677137416</v>
      </c>
      <c r="AB96">
        <v>11499110.932890331</v>
      </c>
      <c r="AC96">
        <v>12397814.627381088</v>
      </c>
      <c r="AD96">
        <v>14189136.371942587</v>
      </c>
      <c r="AE96">
        <v>10856580.912882438</v>
      </c>
      <c r="AF96">
        <v>11827819.966390802</v>
      </c>
      <c r="AG96">
        <v>12694337.47008208</v>
      </c>
      <c r="AH96">
        <v>14124906.922990855</v>
      </c>
      <c r="AI96">
        <v>10871814.00379828</v>
      </c>
      <c r="AJ96">
        <v>12188878.57631522</v>
      </c>
      <c r="AK96">
        <v>12828830.017764272</v>
      </c>
      <c r="AL96">
        <v>14234411.521083213</v>
      </c>
      <c r="AM96">
        <v>11422158.135541767</v>
      </c>
      <c r="AN96">
        <v>12675097.538369324</v>
      </c>
      <c r="AO96">
        <v>13279219.110145003</v>
      </c>
      <c r="AP96">
        <v>14578038.389113592</v>
      </c>
      <c r="AQ96">
        <v>11834479.765517944</v>
      </c>
      <c r="AR96">
        <v>13199059.304488145</v>
      </c>
      <c r="AS96">
        <v>13571401.1608213</v>
      </c>
      <c r="AT96">
        <v>14259569.172429347</v>
      </c>
      <c r="AU96">
        <v>12247376.927835993</v>
      </c>
    </row>
    <row r="97" spans="1:47">
      <c r="A97" t="s">
        <v>206</v>
      </c>
      <c r="B97" t="s">
        <v>230</v>
      </c>
      <c r="C97" t="s">
        <v>209</v>
      </c>
      <c r="D97">
        <v>10886025.272441382</v>
      </c>
      <c r="E97">
        <v>11387491.090990679</v>
      </c>
      <c r="F97">
        <v>11665766.194903068</v>
      </c>
      <c r="G97">
        <v>11303565.441664869</v>
      </c>
      <c r="H97">
        <v>11652913.87841725</v>
      </c>
      <c r="I97">
        <v>11858976.358259657</v>
      </c>
      <c r="J97">
        <v>11929993.956907189</v>
      </c>
      <c r="K97">
        <v>12319913.806415904</v>
      </c>
      <c r="L97">
        <v>12464739.636673784</v>
      </c>
      <c r="M97">
        <v>12358485.878970951</v>
      </c>
      <c r="N97">
        <v>12275927.537613969</v>
      </c>
      <c r="O97">
        <v>12811617.946741294</v>
      </c>
      <c r="P97">
        <v>13460676.912398314</v>
      </c>
      <c r="Q97">
        <v>12711305.629087767</v>
      </c>
      <c r="R97">
        <v>12565042.883518023</v>
      </c>
      <c r="S97">
        <v>12775622.963895902</v>
      </c>
      <c r="T97">
        <v>13186978.212934481</v>
      </c>
      <c r="U97">
        <v>13185880.596009117</v>
      </c>
      <c r="V97">
        <v>12894262.407713722</v>
      </c>
      <c r="W97">
        <v>13967599.710538542</v>
      </c>
      <c r="X97">
        <v>13451938.329932561</v>
      </c>
      <c r="Y97">
        <v>13976879.17175621</v>
      </c>
      <c r="Z97">
        <v>13893775.937732918</v>
      </c>
      <c r="AA97">
        <v>14007673.223942665</v>
      </c>
      <c r="AB97">
        <v>13826712.466317728</v>
      </c>
      <c r="AC97">
        <v>14217671.064778894</v>
      </c>
      <c r="AD97">
        <v>14564747.102534426</v>
      </c>
      <c r="AE97">
        <v>14694390.590964254</v>
      </c>
      <c r="AF97">
        <v>14447575.72587572</v>
      </c>
      <c r="AG97">
        <v>14950296.338777252</v>
      </c>
      <c r="AH97">
        <v>15405452.541056484</v>
      </c>
      <c r="AI97">
        <v>15595025.706557103</v>
      </c>
      <c r="AJ97">
        <v>15317250.363724347</v>
      </c>
      <c r="AK97">
        <v>16377605.660952337</v>
      </c>
      <c r="AL97">
        <v>17230393.274513818</v>
      </c>
      <c r="AM97">
        <v>16962632.95866913</v>
      </c>
      <c r="AN97">
        <v>16736946.320996474</v>
      </c>
      <c r="AO97">
        <v>17644774.932705589</v>
      </c>
      <c r="AP97">
        <v>18656234.085345507</v>
      </c>
      <c r="AQ97">
        <v>18238142.862541761</v>
      </c>
      <c r="AR97">
        <v>16863028.135348074</v>
      </c>
      <c r="AS97">
        <v>16768650.116833113</v>
      </c>
      <c r="AT97">
        <v>17741240.286670424</v>
      </c>
      <c r="AU97">
        <v>17020613.926918961</v>
      </c>
    </row>
    <row r="98" spans="1:47">
      <c r="A98" t="s">
        <v>206</v>
      </c>
      <c r="B98" t="s">
        <v>230</v>
      </c>
      <c r="C98" t="s">
        <v>210</v>
      </c>
      <c r="D98">
        <v>9298101.0657433514</v>
      </c>
      <c r="E98">
        <v>9028032.1601100005</v>
      </c>
      <c r="F98">
        <v>9086048.3777372651</v>
      </c>
      <c r="G98">
        <v>9187942.3964093812</v>
      </c>
      <c r="H98">
        <v>9374382.8332670946</v>
      </c>
      <c r="I98">
        <v>9717128.6823446415</v>
      </c>
      <c r="J98">
        <v>9778245.2039066814</v>
      </c>
      <c r="K98">
        <v>9880909.2804815788</v>
      </c>
      <c r="L98">
        <v>9775881.2909248546</v>
      </c>
      <c r="M98">
        <v>10107368.311862081</v>
      </c>
      <c r="N98">
        <v>10482532.200030312</v>
      </c>
      <c r="O98">
        <v>10656513.666805414</v>
      </c>
      <c r="P98">
        <v>10602968.909491755</v>
      </c>
      <c r="Q98">
        <v>10700805.704029858</v>
      </c>
      <c r="R98">
        <v>10635241.684868915</v>
      </c>
      <c r="S98">
        <v>10764097.350321775</v>
      </c>
      <c r="T98">
        <v>10986839.987984279</v>
      </c>
      <c r="U98">
        <v>11254755.152636571</v>
      </c>
      <c r="V98">
        <v>11112154.459179519</v>
      </c>
      <c r="W98">
        <v>11299869.386569379</v>
      </c>
      <c r="X98">
        <v>11613605.250127694</v>
      </c>
      <c r="Y98">
        <v>11896107.628513254</v>
      </c>
      <c r="Z98">
        <v>11756565.358387196</v>
      </c>
      <c r="AA98">
        <v>11800474.206648605</v>
      </c>
      <c r="AB98">
        <v>12158518.169627206</v>
      </c>
      <c r="AC98">
        <v>12501996.777266871</v>
      </c>
      <c r="AD98">
        <v>12633843.175747283</v>
      </c>
      <c r="AE98">
        <v>12703766.967803439</v>
      </c>
      <c r="AF98">
        <v>12927265.666507378</v>
      </c>
      <c r="AG98">
        <v>13359312.401977638</v>
      </c>
      <c r="AH98">
        <v>13471068.947649123</v>
      </c>
      <c r="AI98">
        <v>13513179.318231991</v>
      </c>
      <c r="AJ98">
        <v>13618351.518385246</v>
      </c>
      <c r="AK98">
        <v>14067974.380430281</v>
      </c>
      <c r="AL98">
        <v>14203014.961446816</v>
      </c>
      <c r="AM98">
        <v>14256759.13177347</v>
      </c>
      <c r="AN98">
        <v>14354316.929141048</v>
      </c>
      <c r="AO98">
        <v>14798357.490089286</v>
      </c>
      <c r="AP98">
        <v>14815226.374810437</v>
      </c>
      <c r="AQ98">
        <v>14852911.533396974</v>
      </c>
      <c r="AR98">
        <v>15003482.579858972</v>
      </c>
      <c r="AS98">
        <v>14745857.395339813</v>
      </c>
      <c r="AT98">
        <v>14742325.582037926</v>
      </c>
      <c r="AU98">
        <v>14733453.776402889</v>
      </c>
    </row>
    <row r="99" spans="1:47">
      <c r="A99" t="s">
        <v>206</v>
      </c>
      <c r="B99" t="s">
        <v>230</v>
      </c>
      <c r="C99" t="s">
        <v>211</v>
      </c>
      <c r="D99">
        <v>36658.075440430322</v>
      </c>
      <c r="E99">
        <v>37665.52699915602</v>
      </c>
      <c r="F99">
        <v>38141.603136741265</v>
      </c>
      <c r="G99">
        <v>38813.155472463251</v>
      </c>
      <c r="H99">
        <v>39201.969961819683</v>
      </c>
      <c r="I99">
        <v>40285.872038107751</v>
      </c>
      <c r="J99">
        <v>41035.351118208659</v>
      </c>
      <c r="K99">
        <v>44116.526433402541</v>
      </c>
      <c r="L99">
        <v>42394.564931438261</v>
      </c>
      <c r="M99">
        <v>45895.938675539219</v>
      </c>
      <c r="N99">
        <v>47076.414018274256</v>
      </c>
      <c r="O99">
        <v>47607.228891663166</v>
      </c>
      <c r="P99">
        <v>47404.411294316873</v>
      </c>
      <c r="Q99">
        <v>48414.820055675133</v>
      </c>
      <c r="R99">
        <v>49232.899159239896</v>
      </c>
      <c r="S99">
        <v>49898.568436805974</v>
      </c>
      <c r="T99">
        <v>49610.029455341049</v>
      </c>
      <c r="U99">
        <v>53241.243651442805</v>
      </c>
      <c r="V99">
        <v>55254.321208065965</v>
      </c>
      <c r="W99">
        <v>65988.9218087396</v>
      </c>
      <c r="X99">
        <v>66152.26097349741</v>
      </c>
      <c r="Y99">
        <v>53156.651432331229</v>
      </c>
      <c r="Z99">
        <v>51731.820866458831</v>
      </c>
      <c r="AA99">
        <v>61247.358551310543</v>
      </c>
      <c r="AB99">
        <v>64749.399127469529</v>
      </c>
      <c r="AC99">
        <v>68388.596632119705</v>
      </c>
      <c r="AD99">
        <v>68565.854981042125</v>
      </c>
      <c r="AE99">
        <v>70827.537884089397</v>
      </c>
      <c r="AF99">
        <v>70353.288753203436</v>
      </c>
      <c r="AG99">
        <v>72339.129530557475</v>
      </c>
      <c r="AH99">
        <v>73582.93307859257</v>
      </c>
      <c r="AI99">
        <v>70704.89771661823</v>
      </c>
      <c r="AJ99">
        <v>77240.93811666008</v>
      </c>
      <c r="AK99">
        <v>78441.331869893154</v>
      </c>
      <c r="AL99">
        <v>79943.142622890839</v>
      </c>
      <c r="AM99">
        <v>76756.069536167488</v>
      </c>
      <c r="AN99">
        <v>83388.849051864308</v>
      </c>
      <c r="AO99">
        <v>86045.88857642551</v>
      </c>
      <c r="AP99">
        <v>87560.43522407618</v>
      </c>
      <c r="AQ99">
        <v>87542.490869316898</v>
      </c>
      <c r="AR99">
        <v>93931.112369336392</v>
      </c>
      <c r="AS99">
        <v>96407.43220496655</v>
      </c>
      <c r="AT99">
        <v>102436.83299905519</v>
      </c>
      <c r="AU99">
        <v>102317.2940718207</v>
      </c>
    </row>
    <row r="100" spans="1:47">
      <c r="A100" t="s">
        <v>206</v>
      </c>
      <c r="B100" t="s">
        <v>230</v>
      </c>
      <c r="C100" t="s">
        <v>212</v>
      </c>
      <c r="D100">
        <v>56549</v>
      </c>
      <c r="E100">
        <v>56799</v>
      </c>
      <c r="F100">
        <v>57689</v>
      </c>
      <c r="G100">
        <v>58658</v>
      </c>
      <c r="H100">
        <v>57066.537780872313</v>
      </c>
      <c r="I100">
        <v>55970.014822642137</v>
      </c>
      <c r="J100">
        <v>56925.87287577684</v>
      </c>
      <c r="K100">
        <v>57733.574520708724</v>
      </c>
      <c r="L100">
        <v>61079.436426775363</v>
      </c>
      <c r="M100">
        <v>61765.056852965739</v>
      </c>
      <c r="N100">
        <v>62844.516929130994</v>
      </c>
      <c r="O100">
        <v>62072.989791127897</v>
      </c>
      <c r="P100">
        <v>62663.843731655026</v>
      </c>
      <c r="Q100">
        <v>64341.000350369381</v>
      </c>
      <c r="R100">
        <v>67168.543386221601</v>
      </c>
      <c r="S100">
        <v>66192.612531754014</v>
      </c>
      <c r="T100">
        <v>68655.490547257577</v>
      </c>
      <c r="U100">
        <v>68408.964824226263</v>
      </c>
      <c r="V100">
        <v>70770.629416297088</v>
      </c>
      <c r="W100">
        <v>70057.15336831841</v>
      </c>
      <c r="X100">
        <v>73076.616678492937</v>
      </c>
      <c r="Y100">
        <v>75181.22323883354</v>
      </c>
      <c r="Z100">
        <v>75599.982652273844</v>
      </c>
      <c r="AA100">
        <v>72571.447347223759</v>
      </c>
      <c r="AB100">
        <v>74030.133438902965</v>
      </c>
      <c r="AC100">
        <v>75451.512000929913</v>
      </c>
      <c r="AD100">
        <v>75701.256505652986</v>
      </c>
      <c r="AE100">
        <v>75724.723895169736</v>
      </c>
      <c r="AF100">
        <v>77171.066121567492</v>
      </c>
      <c r="AG100">
        <v>78498.408458858466</v>
      </c>
      <c r="AH100">
        <v>78828.886758470268</v>
      </c>
      <c r="AI100">
        <v>78845.440824689547</v>
      </c>
      <c r="AJ100">
        <v>81376.379475162103</v>
      </c>
      <c r="AK100">
        <v>84493.0948090608</v>
      </c>
      <c r="AL100">
        <v>86192.250945670996</v>
      </c>
      <c r="AM100">
        <v>86236.208993653359</v>
      </c>
      <c r="AN100">
        <v>86469.04675793623</v>
      </c>
      <c r="AO100">
        <v>89357.112919651321</v>
      </c>
      <c r="AP100">
        <v>92110.205568705773</v>
      </c>
      <c r="AQ100">
        <v>95602.103461815423</v>
      </c>
      <c r="AR100">
        <v>90516.071557646836</v>
      </c>
      <c r="AS100">
        <v>92453.115488980489</v>
      </c>
      <c r="AT100">
        <v>97409.527010344726</v>
      </c>
      <c r="AU100">
        <v>100702.94311856449</v>
      </c>
    </row>
    <row r="101" spans="1:47">
      <c r="A101" t="s">
        <v>206</v>
      </c>
      <c r="B101" t="s">
        <v>230</v>
      </c>
      <c r="C101" t="s">
        <v>213</v>
      </c>
      <c r="D101">
        <v>4794513</v>
      </c>
      <c r="E101">
        <v>5024631</v>
      </c>
      <c r="F101">
        <v>5287777</v>
      </c>
      <c r="G101">
        <v>5416704</v>
      </c>
      <c r="H101">
        <v>5124789.0001973966</v>
      </c>
      <c r="I101">
        <v>5461839.0002141744</v>
      </c>
      <c r="J101">
        <v>5745382.9995920854</v>
      </c>
      <c r="K101">
        <v>5885332.9999963436</v>
      </c>
      <c r="L101">
        <v>5812514</v>
      </c>
      <c r="M101">
        <v>6063615</v>
      </c>
      <c r="N101">
        <v>6365519</v>
      </c>
      <c r="O101">
        <v>6667907</v>
      </c>
      <c r="P101">
        <v>6531026.6702067172</v>
      </c>
      <c r="Q101">
        <v>6704771.8834656728</v>
      </c>
      <c r="R101">
        <v>6945277.4409293504</v>
      </c>
      <c r="S101">
        <v>7026845.0053982623</v>
      </c>
      <c r="T101">
        <v>7041643.4301879229</v>
      </c>
      <c r="U101">
        <v>7075075.5473860512</v>
      </c>
      <c r="V101">
        <v>7021864.17735417</v>
      </c>
      <c r="W101">
        <v>7236146.4932780452</v>
      </c>
      <c r="X101">
        <v>6804704.3400948998</v>
      </c>
      <c r="Y101">
        <v>6836005.9800593359</v>
      </c>
      <c r="Z101">
        <v>7185325.8856403679</v>
      </c>
      <c r="AA101">
        <v>7567585.2227564352</v>
      </c>
      <c r="AB101">
        <v>7334503.5978955375</v>
      </c>
      <c r="AC101">
        <v>7564807.0108694565</v>
      </c>
      <c r="AD101">
        <v>7827676.7907757489</v>
      </c>
      <c r="AE101">
        <v>8135688.356364008</v>
      </c>
      <c r="AF101">
        <v>7909516.2200570889</v>
      </c>
      <c r="AG101">
        <v>8102508.4158264808</v>
      </c>
      <c r="AH101">
        <v>8580953.7577591706</v>
      </c>
      <c r="AI101">
        <v>9023293.6845469698</v>
      </c>
      <c r="AJ101">
        <v>8664166.5959019996</v>
      </c>
      <c r="AK101">
        <v>8714418.7621582299</v>
      </c>
      <c r="AL101">
        <v>8945778.2127158605</v>
      </c>
      <c r="AM101">
        <v>9171650.5228581131</v>
      </c>
      <c r="AN101">
        <v>8691973.2005126346</v>
      </c>
      <c r="AO101">
        <v>9108318.716817189</v>
      </c>
      <c r="AP101">
        <v>9391596.8997475561</v>
      </c>
      <c r="AQ101">
        <v>9488790.9098563828</v>
      </c>
      <c r="AR101">
        <v>8926105.6089018993</v>
      </c>
      <c r="AS101">
        <v>8985017.9059206508</v>
      </c>
      <c r="AT101">
        <v>9336341.4486712143</v>
      </c>
      <c r="AU101">
        <v>9431096.3496279046</v>
      </c>
    </row>
    <row r="102" spans="1:47">
      <c r="A102" t="s">
        <v>206</v>
      </c>
      <c r="B102" t="s">
        <v>230</v>
      </c>
      <c r="C102" t="s">
        <v>214</v>
      </c>
      <c r="D102">
        <v>4367750.4597377852</v>
      </c>
      <c r="E102">
        <v>4489090.1301125139</v>
      </c>
      <c r="F102">
        <v>4771023.9898715587</v>
      </c>
      <c r="G102">
        <v>4703879.4202781431</v>
      </c>
      <c r="H102">
        <v>4624667.20014589</v>
      </c>
      <c r="I102">
        <v>5197892.7030184586</v>
      </c>
      <c r="J102">
        <v>5291679.284728379</v>
      </c>
      <c r="K102">
        <v>4633960.8121072724</v>
      </c>
      <c r="L102">
        <v>5439286.5781984339</v>
      </c>
      <c r="M102">
        <v>5506377.7949290657</v>
      </c>
      <c r="N102">
        <v>5544627.96082226</v>
      </c>
      <c r="O102">
        <v>4877870.6660502423</v>
      </c>
      <c r="P102">
        <v>5344693.5933738016</v>
      </c>
      <c r="Q102">
        <v>5880791.0092844227</v>
      </c>
      <c r="R102">
        <v>5899541.9054053798</v>
      </c>
      <c r="S102">
        <v>5540519.491936394</v>
      </c>
      <c r="T102">
        <v>5611574.0463326303</v>
      </c>
      <c r="U102">
        <v>5788028.0980695989</v>
      </c>
      <c r="V102">
        <v>6263177.4888513833</v>
      </c>
      <c r="W102">
        <v>6012332.0911901286</v>
      </c>
      <c r="X102">
        <v>5937564.0201312797</v>
      </c>
      <c r="Y102">
        <v>6042584.7523870692</v>
      </c>
      <c r="Z102">
        <v>6185902.0895510837</v>
      </c>
      <c r="AA102">
        <v>6354159.3897075076</v>
      </c>
      <c r="AB102">
        <v>6419743.6992933648</v>
      </c>
      <c r="AC102">
        <v>6578698.343742229</v>
      </c>
      <c r="AD102">
        <v>6717456.9155555256</v>
      </c>
      <c r="AE102">
        <v>6934906.4968499988</v>
      </c>
      <c r="AF102">
        <v>6946838.5913195554</v>
      </c>
      <c r="AG102">
        <v>7082406.3884255942</v>
      </c>
      <c r="AH102">
        <v>7205456.5600571167</v>
      </c>
      <c r="AI102">
        <v>7464899.4867423475</v>
      </c>
      <c r="AJ102">
        <v>7525909.3771994598</v>
      </c>
      <c r="AK102">
        <v>7648060.7583801299</v>
      </c>
      <c r="AL102">
        <v>7797119.5792477401</v>
      </c>
      <c r="AM102">
        <v>8049149.9195455322</v>
      </c>
      <c r="AN102">
        <v>8109744.2920001317</v>
      </c>
      <c r="AO102">
        <v>8266092.8152406756</v>
      </c>
      <c r="AP102">
        <v>8475437.3235412389</v>
      </c>
      <c r="AQ102">
        <v>8717732.8031000197</v>
      </c>
      <c r="AR102">
        <v>8721354.4482469987</v>
      </c>
      <c r="AS102">
        <v>7629271.1528784176</v>
      </c>
      <c r="AT102">
        <v>8312238.1698929798</v>
      </c>
      <c r="AU102">
        <v>8461484.5862029903</v>
      </c>
    </row>
    <row r="103" spans="1:47">
      <c r="A103" t="s">
        <v>206</v>
      </c>
      <c r="B103" t="s">
        <v>230</v>
      </c>
      <c r="C103" t="s">
        <v>215</v>
      </c>
      <c r="D103">
        <v>775353.88798746734</v>
      </c>
      <c r="E103">
        <v>811754.7543224917</v>
      </c>
      <c r="F103">
        <v>843535.14105957269</v>
      </c>
      <c r="G103">
        <v>837818.21663046815</v>
      </c>
      <c r="H103">
        <v>851596.31833316246</v>
      </c>
      <c r="I103">
        <v>877656.88069503312</v>
      </c>
      <c r="J103">
        <v>895423.39626949362</v>
      </c>
      <c r="K103">
        <v>918492.40470231092</v>
      </c>
      <c r="L103">
        <v>922348.16053349152</v>
      </c>
      <c r="M103">
        <v>940202.52772155986</v>
      </c>
      <c r="N103">
        <v>975609.83737180906</v>
      </c>
      <c r="O103">
        <v>966410.47437313956</v>
      </c>
      <c r="P103">
        <v>979265.41927103559</v>
      </c>
      <c r="Q103">
        <v>997927.41839941905</v>
      </c>
      <c r="R103">
        <v>1040702.3785928899</v>
      </c>
      <c r="S103">
        <v>1073140.783736656</v>
      </c>
      <c r="T103">
        <v>1057871.4030623736</v>
      </c>
      <c r="U103">
        <v>1067232.4329424475</v>
      </c>
      <c r="V103">
        <v>1101702.8463816752</v>
      </c>
      <c r="W103">
        <v>1157937.3245485311</v>
      </c>
      <c r="X103">
        <v>1175174.079040451</v>
      </c>
      <c r="Y103">
        <v>1191383.2543273014</v>
      </c>
      <c r="Z103">
        <v>1217904.0232052754</v>
      </c>
      <c r="AA103">
        <v>1228716.319274615</v>
      </c>
      <c r="AB103">
        <v>1244429.3367756344</v>
      </c>
      <c r="AC103">
        <v>1259845.9123603178</v>
      </c>
      <c r="AD103">
        <v>1306346.5768688612</v>
      </c>
      <c r="AE103">
        <v>1340116.5715483073</v>
      </c>
      <c r="AF103">
        <v>1353592.9338785291</v>
      </c>
      <c r="AG103">
        <v>1384056.5864073115</v>
      </c>
      <c r="AH103">
        <v>1410374.43579971</v>
      </c>
      <c r="AI103">
        <v>1433751.8867698985</v>
      </c>
      <c r="AJ103">
        <v>1453419.9261433247</v>
      </c>
      <c r="AK103">
        <v>1481632.818814599</v>
      </c>
      <c r="AL103">
        <v>1513180.7544370848</v>
      </c>
      <c r="AM103">
        <v>1544304.9591891691</v>
      </c>
      <c r="AN103">
        <v>1573878.8450489352</v>
      </c>
      <c r="AO103">
        <v>1613106.0775519167</v>
      </c>
      <c r="AP103">
        <v>1630221.6243552943</v>
      </c>
      <c r="AQ103">
        <v>1672533.1170278755</v>
      </c>
      <c r="AR103">
        <v>1670983.1165342724</v>
      </c>
      <c r="AS103">
        <v>1429841.2902579999</v>
      </c>
      <c r="AT103">
        <v>1478638.2944049684</v>
      </c>
      <c r="AU103">
        <v>1526942.2831919296</v>
      </c>
    </row>
    <row r="104" spans="1:47">
      <c r="A104" t="s">
        <v>206</v>
      </c>
      <c r="B104" t="s">
        <v>230</v>
      </c>
      <c r="C104" t="s">
        <v>216</v>
      </c>
      <c r="D104">
        <v>521314.33199447859</v>
      </c>
      <c r="E104">
        <v>525625.04472135077</v>
      </c>
      <c r="F104">
        <v>538105.25776655111</v>
      </c>
      <c r="G104">
        <v>541723.3655176193</v>
      </c>
      <c r="H104">
        <v>546859.70274679153</v>
      </c>
      <c r="I104">
        <v>558425.65163214854</v>
      </c>
      <c r="J104">
        <v>570486.05603105761</v>
      </c>
      <c r="K104">
        <v>645901.58959000232</v>
      </c>
      <c r="L104">
        <v>602494.62945874571</v>
      </c>
      <c r="M104">
        <v>617584.55592341512</v>
      </c>
      <c r="N104">
        <v>631050.43033157475</v>
      </c>
      <c r="O104">
        <v>678690.38428626419</v>
      </c>
      <c r="P104">
        <v>641699.49161786074</v>
      </c>
      <c r="Q104">
        <v>651283.58185054315</v>
      </c>
      <c r="R104">
        <v>657508.93458377686</v>
      </c>
      <c r="S104">
        <v>655279.99194781925</v>
      </c>
      <c r="T104">
        <v>670859.85136956209</v>
      </c>
      <c r="U104">
        <v>683972.93116891501</v>
      </c>
      <c r="V104">
        <v>691727.0067019402</v>
      </c>
      <c r="W104">
        <v>706026.57164623123</v>
      </c>
      <c r="X104">
        <v>719906.50650472892</v>
      </c>
      <c r="Y104">
        <v>741828.8977718919</v>
      </c>
      <c r="Z104">
        <v>769921.98319931806</v>
      </c>
      <c r="AA104">
        <v>792652.3335732189</v>
      </c>
      <c r="AB104">
        <v>802971.91432073363</v>
      </c>
      <c r="AC104">
        <v>833007.95597577794</v>
      </c>
      <c r="AD104">
        <v>840514.1475179767</v>
      </c>
      <c r="AE104">
        <v>855407.74317280855</v>
      </c>
      <c r="AF104">
        <v>862326.13484309067</v>
      </c>
      <c r="AG104">
        <v>887089.81286529149</v>
      </c>
      <c r="AH104">
        <v>914805.74757274636</v>
      </c>
      <c r="AI104">
        <v>939156.63138618437</v>
      </c>
      <c r="AJ104">
        <v>951170.79400308174</v>
      </c>
      <c r="AK104">
        <v>987420.41236649128</v>
      </c>
      <c r="AL104">
        <v>1039041.1816467247</v>
      </c>
      <c r="AM104">
        <v>1099565.1142476981</v>
      </c>
      <c r="AN104">
        <v>1110892.8917255418</v>
      </c>
      <c r="AO104">
        <v>1149288.5655698278</v>
      </c>
      <c r="AP104">
        <v>1191823.2916709844</v>
      </c>
      <c r="AQ104">
        <v>1250695.7022624074</v>
      </c>
      <c r="AR104">
        <v>1194830.089212141</v>
      </c>
      <c r="AS104">
        <v>941668.01935881283</v>
      </c>
      <c r="AT104">
        <v>1070161.6862045971</v>
      </c>
      <c r="AU104">
        <v>1156889.4154325975</v>
      </c>
    </row>
    <row r="105" spans="1:47">
      <c r="A105" t="s">
        <v>206</v>
      </c>
      <c r="B105" t="s">
        <v>230</v>
      </c>
      <c r="C105" t="s">
        <v>217</v>
      </c>
      <c r="D105">
        <v>1297847.0001196191</v>
      </c>
      <c r="E105">
        <v>1366113.9999021685</v>
      </c>
      <c r="F105">
        <v>1417343.999893697</v>
      </c>
      <c r="G105">
        <v>1455025.000084515</v>
      </c>
      <c r="H105">
        <v>1440469.0026883797</v>
      </c>
      <c r="I105">
        <v>1415743.7437777887</v>
      </c>
      <c r="J105">
        <v>1481905.2728085592</v>
      </c>
      <c r="K105">
        <v>1598674.9807252714</v>
      </c>
      <c r="L105">
        <v>1557038.3846068429</v>
      </c>
      <c r="M105">
        <v>1529977.2812533039</v>
      </c>
      <c r="N105">
        <v>1650964.654310127</v>
      </c>
      <c r="O105">
        <v>1692344.6798297265</v>
      </c>
      <c r="P105">
        <v>1665396.6245367825</v>
      </c>
      <c r="Q105">
        <v>1682976.3651244121</v>
      </c>
      <c r="R105">
        <v>1728694.5543041625</v>
      </c>
      <c r="S105">
        <v>1746674.4560346431</v>
      </c>
      <c r="T105">
        <v>1794647.9364</v>
      </c>
      <c r="U105">
        <v>1815242.987037997</v>
      </c>
      <c r="V105">
        <v>1860221.8747847355</v>
      </c>
      <c r="W105">
        <v>1910522.274278915</v>
      </c>
      <c r="X105">
        <v>1945484.8318982192</v>
      </c>
      <c r="Y105">
        <v>1988090.9497167899</v>
      </c>
      <c r="Z105">
        <v>2045347.9690686334</v>
      </c>
      <c r="AA105">
        <v>2042484.4819119372</v>
      </c>
      <c r="AB105">
        <v>2065973.0534539246</v>
      </c>
      <c r="AC105">
        <v>2118448.7690116544</v>
      </c>
      <c r="AD105">
        <v>2179248.2486822889</v>
      </c>
      <c r="AE105">
        <v>2208886.0248643677</v>
      </c>
      <c r="AF105">
        <v>2236497.1001751726</v>
      </c>
      <c r="AG105">
        <v>2300460.9172401829</v>
      </c>
      <c r="AH105">
        <v>2364183.6846477357</v>
      </c>
      <c r="AI105">
        <v>2393735.9807058321</v>
      </c>
      <c r="AJ105">
        <v>2425572.6692492231</v>
      </c>
      <c r="AK105">
        <v>2468747.8627618593</v>
      </c>
      <c r="AL105">
        <v>2524788.4392465535</v>
      </c>
      <c r="AM105">
        <v>2593967.6424819087</v>
      </c>
      <c r="AN105">
        <v>2635211.7279973715</v>
      </c>
      <c r="AO105">
        <v>2696348.6400869107</v>
      </c>
      <c r="AP105">
        <v>2719806.8732556663</v>
      </c>
      <c r="AQ105">
        <v>2777738.7596560116</v>
      </c>
      <c r="AR105">
        <v>2887737.2145383898</v>
      </c>
      <c r="AS105">
        <v>3022883.3161787866</v>
      </c>
      <c r="AT105">
        <v>3114174.3923273855</v>
      </c>
      <c r="AU105">
        <v>3189537.4126217077</v>
      </c>
    </row>
    <row r="106" spans="1:47">
      <c r="A106" t="s">
        <v>206</v>
      </c>
      <c r="B106" t="s">
        <v>230</v>
      </c>
      <c r="C106" t="s">
        <v>218</v>
      </c>
      <c r="D106">
        <v>1061434.1364749577</v>
      </c>
      <c r="E106">
        <v>1103292.8166714224</v>
      </c>
      <c r="F106">
        <v>1137438.6925355846</v>
      </c>
      <c r="G106">
        <v>1118037.713531835</v>
      </c>
      <c r="H106">
        <v>1190437.4318728866</v>
      </c>
      <c r="I106">
        <v>1245715.7901996514</v>
      </c>
      <c r="J106">
        <v>1189636.4575298897</v>
      </c>
      <c r="K106">
        <v>1171973.9603465667</v>
      </c>
      <c r="L106">
        <v>1299224.2741980006</v>
      </c>
      <c r="M106">
        <v>1393437.437595309</v>
      </c>
      <c r="N106">
        <v>1443700.3553852141</v>
      </c>
      <c r="O106">
        <v>1441557.6030223349</v>
      </c>
      <c r="P106">
        <v>1529300.0323730346</v>
      </c>
      <c r="Q106">
        <v>1559380.9054782256</v>
      </c>
      <c r="R106">
        <v>1567410.8074359952</v>
      </c>
      <c r="S106">
        <v>1480606.7857315461</v>
      </c>
      <c r="T106">
        <v>1558363.7868743439</v>
      </c>
      <c r="U106">
        <v>1614366.5645331056</v>
      </c>
      <c r="V106">
        <v>1598332.0965967341</v>
      </c>
      <c r="W106">
        <v>1603747.1908792497</v>
      </c>
      <c r="X106">
        <v>1641992.7219174718</v>
      </c>
      <c r="Y106">
        <v>1633285.2967868247</v>
      </c>
      <c r="Z106">
        <v>1695726.9163008127</v>
      </c>
      <c r="AA106">
        <v>1680739.5663413946</v>
      </c>
      <c r="AB106">
        <v>1734850.4973281915</v>
      </c>
      <c r="AC106">
        <v>1788977.2246040436</v>
      </c>
      <c r="AD106">
        <v>1795365.5884119256</v>
      </c>
      <c r="AE106">
        <v>1820204.4424674436</v>
      </c>
      <c r="AF106">
        <v>1784316.5656134889</v>
      </c>
      <c r="AG106">
        <v>1837454.6897122157</v>
      </c>
      <c r="AH106">
        <v>1843360.4751349441</v>
      </c>
      <c r="AI106">
        <v>1868251.0032357087</v>
      </c>
      <c r="AJ106">
        <v>1874402.3392197925</v>
      </c>
      <c r="AK106">
        <v>1889946.8236606987</v>
      </c>
      <c r="AL106">
        <v>1846635.4284126812</v>
      </c>
      <c r="AM106">
        <v>1853199.6943839223</v>
      </c>
      <c r="AN106">
        <v>1835176.0579162347</v>
      </c>
      <c r="AO106">
        <v>1827535.2260875308</v>
      </c>
      <c r="AP106">
        <v>1840242.0303403242</v>
      </c>
      <c r="AQ106">
        <v>1853823.2044799002</v>
      </c>
      <c r="AR106">
        <v>1834590.1261918934</v>
      </c>
      <c r="AS106">
        <v>1798522.7186273627</v>
      </c>
      <c r="AT106">
        <v>1913099.4092893358</v>
      </c>
      <c r="AU106">
        <v>1931401.7622174839</v>
      </c>
    </row>
    <row r="107" spans="1:47">
      <c r="A107" t="s">
        <v>206</v>
      </c>
      <c r="B107" t="s">
        <v>230</v>
      </c>
      <c r="C107" t="s">
        <v>219</v>
      </c>
      <c r="D107">
        <v>1185297</v>
      </c>
      <c r="E107">
        <v>1212932</v>
      </c>
      <c r="F107">
        <v>1239759</v>
      </c>
      <c r="G107">
        <v>1277924</v>
      </c>
      <c r="H107">
        <v>1262098.6032111389</v>
      </c>
      <c r="I107">
        <v>1286879.3153658581</v>
      </c>
      <c r="J107">
        <v>1360391.7813915124</v>
      </c>
      <c r="K107">
        <v>1439569.3000314906</v>
      </c>
      <c r="L107">
        <v>1421524.9999330353</v>
      </c>
      <c r="M107">
        <v>1446007.9999339134</v>
      </c>
      <c r="N107">
        <v>1482940.0001916732</v>
      </c>
      <c r="O107">
        <v>1528299.999941377</v>
      </c>
      <c r="P107">
        <v>1571539.4837788988</v>
      </c>
      <c r="Q107">
        <v>1585226.9699571209</v>
      </c>
      <c r="R107">
        <v>1611333.2111350545</v>
      </c>
      <c r="S107">
        <v>1639688.3351289264</v>
      </c>
      <c r="T107">
        <v>1691835.3082759231</v>
      </c>
      <c r="U107">
        <v>1712271.9187793816</v>
      </c>
      <c r="V107">
        <v>1723640.7194113093</v>
      </c>
      <c r="W107">
        <v>1745358.5924758918</v>
      </c>
      <c r="X107">
        <v>1783931.0173696091</v>
      </c>
      <c r="Y107">
        <v>1844941.4581636495</v>
      </c>
      <c r="Z107">
        <v>1852302.56593335</v>
      </c>
      <c r="AA107">
        <v>1879716.6439091635</v>
      </c>
      <c r="AB107">
        <v>1925017.8150273743</v>
      </c>
      <c r="AC107">
        <v>1997398.4848724038</v>
      </c>
      <c r="AD107">
        <v>2014376.371993819</v>
      </c>
      <c r="AE107">
        <v>2045397.7681225236</v>
      </c>
      <c r="AF107">
        <v>2088555.6610299088</v>
      </c>
      <c r="AG107">
        <v>2133668.4633081551</v>
      </c>
      <c r="AH107">
        <v>2153938.3137095822</v>
      </c>
      <c r="AI107">
        <v>2191201.446536758</v>
      </c>
      <c r="AJ107">
        <v>2246419.72298948</v>
      </c>
      <c r="AK107">
        <v>2308870.19128859</v>
      </c>
      <c r="AL107">
        <v>2331728.0061823502</v>
      </c>
      <c r="AM107">
        <v>2361340.9518608595</v>
      </c>
      <c r="AN107">
        <v>2416832.4642295898</v>
      </c>
      <c r="AO107">
        <v>2498763.0847669733</v>
      </c>
      <c r="AP107">
        <v>2521002.076221399</v>
      </c>
      <c r="AQ107">
        <v>2554279.3036275213</v>
      </c>
      <c r="AR107">
        <v>2619413.4258700232</v>
      </c>
      <c r="AS107">
        <v>2507564.4725853731</v>
      </c>
      <c r="AT107">
        <v>2542419.6187543096</v>
      </c>
      <c r="AU107">
        <v>2545470.5222968147</v>
      </c>
    </row>
    <row r="108" spans="1:47">
      <c r="A108" t="s">
        <v>206</v>
      </c>
      <c r="B108" t="s">
        <v>230</v>
      </c>
      <c r="C108" t="s">
        <v>220</v>
      </c>
      <c r="D108">
        <v>39158.785422206944</v>
      </c>
      <c r="E108">
        <v>43019.649344494523</v>
      </c>
      <c r="F108">
        <v>47684.618133749442</v>
      </c>
      <c r="G108">
        <v>52236.947099549106</v>
      </c>
      <c r="H108">
        <v>49084.229163489712</v>
      </c>
      <c r="I108">
        <v>49541.308812184579</v>
      </c>
      <c r="J108">
        <v>50080.311642742818</v>
      </c>
      <c r="K108">
        <v>52264.150381582884</v>
      </c>
      <c r="L108">
        <v>53409.333136404312</v>
      </c>
      <c r="M108">
        <v>54228.372291800493</v>
      </c>
      <c r="N108">
        <v>54707.330837742877</v>
      </c>
      <c r="O108">
        <v>56253.963734052304</v>
      </c>
      <c r="P108">
        <v>58838.047761369329</v>
      </c>
      <c r="Q108">
        <v>59245.201510381747</v>
      </c>
      <c r="R108">
        <v>60635.238558497891</v>
      </c>
      <c r="S108">
        <v>60430.51216975104</v>
      </c>
      <c r="T108">
        <v>62455.849368454881</v>
      </c>
      <c r="U108">
        <v>63344.63250966512</v>
      </c>
      <c r="V108">
        <v>63855.573658543428</v>
      </c>
      <c r="W108">
        <v>64310.445103863494</v>
      </c>
      <c r="X108">
        <v>65030.722089026764</v>
      </c>
      <c r="Y108">
        <v>66428.882613940834</v>
      </c>
      <c r="Z108">
        <v>67004.673836207599</v>
      </c>
      <c r="AA108">
        <v>66708.513177851564</v>
      </c>
      <c r="AB108">
        <v>67655.774064977057</v>
      </c>
      <c r="AC108">
        <v>68975.061659244107</v>
      </c>
      <c r="AD108">
        <v>71809.936693439027</v>
      </c>
      <c r="AE108">
        <v>73971.415787911537</v>
      </c>
      <c r="AF108">
        <v>73964.018646332755</v>
      </c>
      <c r="AG108">
        <v>75265.78537450821</v>
      </c>
      <c r="AH108">
        <v>76989.37185958444</v>
      </c>
      <c r="AI108">
        <v>78598.449731449742</v>
      </c>
      <c r="AJ108">
        <v>80178.278571051895</v>
      </c>
      <c r="AK108">
        <v>82519.484305326594</v>
      </c>
      <c r="AL108">
        <v>84483.448031793407</v>
      </c>
      <c r="AM108">
        <v>86612.4309221945</v>
      </c>
      <c r="AN108">
        <v>87313.991612664264</v>
      </c>
      <c r="AO108">
        <v>90693.043088074366</v>
      </c>
      <c r="AP108">
        <v>92525.042558453453</v>
      </c>
      <c r="AQ108">
        <v>95199.016288392755</v>
      </c>
      <c r="AR108">
        <v>95218.056091650418</v>
      </c>
      <c r="AS108">
        <v>86772.214516321023</v>
      </c>
      <c r="AT108">
        <v>87683.322768742379</v>
      </c>
      <c r="AU108">
        <v>88463.704341384175</v>
      </c>
    </row>
    <row r="109" spans="1:47">
      <c r="A109" t="s">
        <v>206</v>
      </c>
      <c r="B109" t="s">
        <v>230</v>
      </c>
      <c r="C109" t="s">
        <v>221</v>
      </c>
      <c r="D109">
        <v>1510177.6062657039</v>
      </c>
      <c r="E109">
        <v>1858183.1147858929</v>
      </c>
      <c r="F109">
        <v>1683276.4582315159</v>
      </c>
      <c r="G109">
        <v>1725992.8207168877</v>
      </c>
      <c r="H109">
        <v>1672994.3744371298</v>
      </c>
      <c r="I109">
        <v>1753613.5185948596</v>
      </c>
      <c r="J109">
        <v>1798484.2340928598</v>
      </c>
      <c r="K109">
        <v>1822997.8728751501</v>
      </c>
      <c r="L109">
        <v>1735818.6161686345</v>
      </c>
      <c r="M109">
        <v>1902508.5280948784</v>
      </c>
      <c r="N109">
        <v>1717179.4380174181</v>
      </c>
      <c r="O109">
        <v>1834422.4177190696</v>
      </c>
      <c r="P109">
        <v>1781139.1220099228</v>
      </c>
      <c r="Q109">
        <v>1805897.7984890218</v>
      </c>
      <c r="R109">
        <v>1826771.363241453</v>
      </c>
      <c r="S109">
        <v>1829067.7162596041</v>
      </c>
      <c r="T109">
        <v>1897226.0621891611</v>
      </c>
      <c r="U109">
        <v>1894569.9457020962</v>
      </c>
      <c r="V109">
        <v>1983614.7331500947</v>
      </c>
      <c r="W109">
        <v>1986986.87819645</v>
      </c>
      <c r="X109">
        <v>2054339.961797128</v>
      </c>
      <c r="Y109">
        <v>2051874.7538429718</v>
      </c>
      <c r="Z109">
        <v>2105688.0586874899</v>
      </c>
      <c r="AA109">
        <v>2364490.4068657202</v>
      </c>
      <c r="AB109">
        <v>2187869.841571718</v>
      </c>
      <c r="AC109">
        <v>2252843.2207945664</v>
      </c>
      <c r="AD109">
        <v>1962226.4453120674</v>
      </c>
      <c r="AE109">
        <v>2181407.1392534254</v>
      </c>
      <c r="AF109">
        <v>2183145.9286651085</v>
      </c>
      <c r="AG109">
        <v>2252563.6278463043</v>
      </c>
      <c r="AH109">
        <v>2313157.5894353697</v>
      </c>
      <c r="AI109">
        <v>2384865.4747078661</v>
      </c>
      <c r="AJ109">
        <v>2211492.6819786201</v>
      </c>
      <c r="AK109">
        <v>2305916.99581037</v>
      </c>
      <c r="AL109">
        <v>2447500.2993531302</v>
      </c>
      <c r="AM109">
        <v>2415193.2954016672</v>
      </c>
      <c r="AN109">
        <v>2207976.7260309709</v>
      </c>
      <c r="AO109">
        <v>2306666.8722085659</v>
      </c>
      <c r="AP109">
        <v>2449218.8849110552</v>
      </c>
      <c r="AQ109">
        <v>2518286.8574655466</v>
      </c>
      <c r="AR109">
        <v>2293914.8132944149</v>
      </c>
      <c r="AS109">
        <v>2429019.732698428</v>
      </c>
      <c r="AT109">
        <v>2576218.3284999528</v>
      </c>
      <c r="AU109">
        <v>2578021.6813299027</v>
      </c>
    </row>
    <row r="110" spans="1:47">
      <c r="A110" t="s">
        <v>206</v>
      </c>
      <c r="B110" t="s">
        <v>230</v>
      </c>
      <c r="C110" t="s">
        <v>222</v>
      </c>
      <c r="D110">
        <v>861381.09665048483</v>
      </c>
      <c r="E110">
        <v>1176030.8852874876</v>
      </c>
      <c r="F110">
        <v>1294916.3685382043</v>
      </c>
      <c r="G110">
        <v>1303296.6495238235</v>
      </c>
      <c r="H110">
        <v>1102984.5215516523</v>
      </c>
      <c r="I110">
        <v>1208644.0255729437</v>
      </c>
      <c r="J110">
        <v>1313717.9143804759</v>
      </c>
      <c r="K110">
        <v>1399495.5384949292</v>
      </c>
      <c r="L110">
        <v>1183852.2307541501</v>
      </c>
      <c r="M110">
        <v>1339742.1712357292</v>
      </c>
      <c r="N110">
        <v>1280262.1981662454</v>
      </c>
      <c r="O110">
        <v>1550869.399843876</v>
      </c>
      <c r="P110">
        <v>1410423.0692227746</v>
      </c>
      <c r="Q110">
        <v>1334880.2029557258</v>
      </c>
      <c r="R110">
        <v>1386491.4681879368</v>
      </c>
      <c r="S110">
        <v>1757336.8229109545</v>
      </c>
      <c r="T110">
        <v>1621800.3080888365</v>
      </c>
      <c r="U110">
        <v>1600815.0422673279</v>
      </c>
      <c r="V110">
        <v>1723897.8179444626</v>
      </c>
      <c r="W110">
        <v>1916714.2874024059</v>
      </c>
      <c r="X110">
        <v>1874738.2445082932</v>
      </c>
      <c r="Y110">
        <v>1757053.6823080294</v>
      </c>
      <c r="Z110">
        <v>1794830.336477652</v>
      </c>
      <c r="AA110">
        <v>1978856.3464830001</v>
      </c>
      <c r="AB110">
        <v>1917116.0284727304</v>
      </c>
      <c r="AC110">
        <v>1884333.3443858468</v>
      </c>
      <c r="AD110">
        <v>1893943.4444422147</v>
      </c>
      <c r="AE110">
        <v>1916860.1601199654</v>
      </c>
      <c r="AF110">
        <v>1872964.062453218</v>
      </c>
      <c r="AG110">
        <v>1891880.9994839958</v>
      </c>
      <c r="AH110">
        <v>1917988.9572768749</v>
      </c>
      <c r="AI110">
        <v>1945224.4004702065</v>
      </c>
      <c r="AJ110">
        <v>1890369.0723769499</v>
      </c>
      <c r="AK110">
        <v>1937817.3360936099</v>
      </c>
      <c r="AL110">
        <v>1988588.1502992599</v>
      </c>
      <c r="AM110">
        <v>2018615.8313687798</v>
      </c>
      <c r="AN110">
        <v>1959672.2490928113</v>
      </c>
      <c r="AO110">
        <v>2022185.7938388721</v>
      </c>
      <c r="AP110">
        <v>2101455.4769573561</v>
      </c>
      <c r="AQ110">
        <v>2122890.3228223212</v>
      </c>
      <c r="AR110">
        <v>2015684.3615197937</v>
      </c>
      <c r="AS110">
        <v>2017095.3405728578</v>
      </c>
      <c r="AT110">
        <v>2016893.6310388006</v>
      </c>
      <c r="AU110">
        <v>2033230.4694502149</v>
      </c>
    </row>
    <row r="111" spans="1:47">
      <c r="A111" t="s">
        <v>206</v>
      </c>
      <c r="B111" t="s">
        <v>230</v>
      </c>
      <c r="C111" t="s">
        <v>223</v>
      </c>
      <c r="D111">
        <v>282233.90102206718</v>
      </c>
      <c r="E111">
        <v>302278.51241758204</v>
      </c>
      <c r="F111">
        <v>325616.72972067777</v>
      </c>
      <c r="G111">
        <v>320267.85683967307</v>
      </c>
      <c r="H111">
        <v>323909.99956228974</v>
      </c>
      <c r="I111">
        <v>325962.00012565643</v>
      </c>
      <c r="J111">
        <v>328818.00015065609</v>
      </c>
      <c r="K111">
        <v>330041.00016139762</v>
      </c>
      <c r="L111">
        <v>351515.83962343098</v>
      </c>
      <c r="M111">
        <v>353008.28111143853</v>
      </c>
      <c r="N111">
        <v>353296.85744970472</v>
      </c>
      <c r="O111">
        <v>359048.0218154256</v>
      </c>
      <c r="P111">
        <v>353878.09757631063</v>
      </c>
      <c r="Q111">
        <v>358284.81489373499</v>
      </c>
      <c r="R111">
        <v>362818.23676961218</v>
      </c>
      <c r="S111">
        <v>421095.8507603422</v>
      </c>
      <c r="T111">
        <v>395431.39236730378</v>
      </c>
      <c r="U111">
        <v>404694.13069259265</v>
      </c>
      <c r="V111">
        <v>408282.61463050533</v>
      </c>
      <c r="W111">
        <v>429496.19259020948</v>
      </c>
      <c r="X111">
        <v>429517.66739983897</v>
      </c>
      <c r="Y111">
        <v>434605.25988079072</v>
      </c>
      <c r="Z111">
        <v>435995.99671240902</v>
      </c>
      <c r="AA111">
        <v>457229.00175230333</v>
      </c>
      <c r="AB111">
        <v>457709.09220414329</v>
      </c>
      <c r="AC111">
        <v>463773.73767584807</v>
      </c>
      <c r="AD111">
        <v>432144.36876635521</v>
      </c>
      <c r="AE111">
        <v>425575.77436110657</v>
      </c>
      <c r="AF111">
        <v>440449.64767502726</v>
      </c>
      <c r="AG111">
        <v>463824.31047714083</v>
      </c>
      <c r="AH111">
        <v>469204.67247867573</v>
      </c>
      <c r="AI111">
        <v>462495.04566223064</v>
      </c>
      <c r="AJ111">
        <v>440410.90723185899</v>
      </c>
      <c r="AK111">
        <v>468187.62315097201</v>
      </c>
      <c r="AL111">
        <v>482748.25823096698</v>
      </c>
      <c r="AM111">
        <v>491582.55135659373</v>
      </c>
      <c r="AN111">
        <v>493917.56847553753</v>
      </c>
      <c r="AO111">
        <v>510251.42246502306</v>
      </c>
      <c r="AP111">
        <v>529845.07708767999</v>
      </c>
      <c r="AQ111">
        <v>529103.29397975723</v>
      </c>
      <c r="AR111">
        <v>542264.73841750366</v>
      </c>
      <c r="AS111">
        <v>576465.37546949508</v>
      </c>
      <c r="AT111">
        <v>576350.08239440108</v>
      </c>
      <c r="AU111">
        <v>577156.97250975319</v>
      </c>
    </row>
    <row r="112" spans="1:47">
      <c r="A112" t="s">
        <v>206</v>
      </c>
      <c r="B112" t="s">
        <v>230</v>
      </c>
      <c r="C112" t="s">
        <v>224</v>
      </c>
      <c r="D112">
        <v>436991.32489850523</v>
      </c>
      <c r="E112">
        <v>441084.89267917775</v>
      </c>
      <c r="F112">
        <v>448394.26448703022</v>
      </c>
      <c r="G112">
        <v>446747.51793528674</v>
      </c>
      <c r="H112">
        <v>433408.96722751547</v>
      </c>
      <c r="I112">
        <v>453297.17410292872</v>
      </c>
      <c r="J112">
        <v>467751.18472831754</v>
      </c>
      <c r="K112">
        <v>484154.67394123832</v>
      </c>
      <c r="L112">
        <v>459531.24348318251</v>
      </c>
      <c r="M112">
        <v>455540.69365128898</v>
      </c>
      <c r="N112">
        <v>474230.8453541057</v>
      </c>
      <c r="O112">
        <v>469544.21751142299</v>
      </c>
      <c r="P112">
        <v>452718.10214751546</v>
      </c>
      <c r="Q112">
        <v>467386.15911256481</v>
      </c>
      <c r="R112">
        <v>487298.94464393536</v>
      </c>
      <c r="S112">
        <v>495857.79409598443</v>
      </c>
      <c r="T112">
        <v>472573.50679999997</v>
      </c>
      <c r="U112">
        <v>481419.91512354161</v>
      </c>
      <c r="V112">
        <v>500050.86583882268</v>
      </c>
      <c r="W112">
        <v>508151.68986541161</v>
      </c>
      <c r="X112">
        <v>490367.44386150001</v>
      </c>
      <c r="Y112">
        <v>504490.02624471119</v>
      </c>
      <c r="Z112">
        <v>521693.13613965583</v>
      </c>
      <c r="AA112">
        <v>525151.96163226175</v>
      </c>
      <c r="AB112">
        <v>501941.34363700758</v>
      </c>
      <c r="AC112">
        <v>511728.14968967182</v>
      </c>
      <c r="AD112">
        <v>531619.0228681094</v>
      </c>
      <c r="AE112">
        <v>545903.62601257546</v>
      </c>
      <c r="AF112">
        <v>528326.67137993965</v>
      </c>
      <c r="AG112">
        <v>538205.2747838099</v>
      </c>
      <c r="AH112">
        <v>550406.38836315891</v>
      </c>
      <c r="AI112">
        <v>566461.74271171226</v>
      </c>
      <c r="AJ112">
        <v>566562.52068928897</v>
      </c>
      <c r="AK112">
        <v>583388.24220680504</v>
      </c>
      <c r="AL112">
        <v>603730.99021255597</v>
      </c>
      <c r="AM112">
        <v>627620.62549526745</v>
      </c>
      <c r="AN112">
        <v>612822.64423717943</v>
      </c>
      <c r="AO112">
        <v>631389.88822641643</v>
      </c>
      <c r="AP112">
        <v>649618.11429951305</v>
      </c>
      <c r="AQ112">
        <v>672530.145190857</v>
      </c>
      <c r="AR112">
        <v>657345.82156203408</v>
      </c>
      <c r="AS112">
        <v>681206.09960338532</v>
      </c>
      <c r="AT112">
        <v>680749.69151665107</v>
      </c>
      <c r="AU112">
        <v>681341.94374827074</v>
      </c>
    </row>
    <row r="113" spans="1:47">
      <c r="A113" t="s">
        <v>206</v>
      </c>
      <c r="B113" t="s">
        <v>230</v>
      </c>
      <c r="C113" t="s">
        <v>225</v>
      </c>
      <c r="D113">
        <v>46098912.248018518</v>
      </c>
      <c r="E113">
        <v>48525332.217669822</v>
      </c>
      <c r="F113">
        <v>50854218.48847384</v>
      </c>
      <c r="G113">
        <v>48534510.766100414</v>
      </c>
      <c r="H113">
        <v>49013138.968045309</v>
      </c>
      <c r="I113">
        <v>51687500.119740032</v>
      </c>
      <c r="J113">
        <v>53623389.868459135</v>
      </c>
      <c r="K113">
        <v>52036670.403256044</v>
      </c>
      <c r="L113">
        <v>52722696.265028775</v>
      </c>
      <c r="M113">
        <v>54873751.887565307</v>
      </c>
      <c r="N113">
        <v>58000557.922145158</v>
      </c>
      <c r="O113">
        <v>54862192.211601183</v>
      </c>
      <c r="P113">
        <v>56301463.439519569</v>
      </c>
      <c r="Q113">
        <v>57754510.601374902</v>
      </c>
      <c r="R113">
        <v>60422826.277401537</v>
      </c>
      <c r="S113">
        <v>57696247.512558542</v>
      </c>
      <c r="T113">
        <v>58531087.581468701</v>
      </c>
      <c r="U113">
        <v>60572630.342388116</v>
      </c>
      <c r="V113">
        <v>63015184.450328261</v>
      </c>
      <c r="W113">
        <v>61178869.130236551</v>
      </c>
      <c r="X113">
        <v>61262869.148667611</v>
      </c>
      <c r="Y113">
        <v>63364780.760422327</v>
      </c>
      <c r="Z113">
        <v>65843491.62452969</v>
      </c>
      <c r="AA113">
        <v>63573734.101012632</v>
      </c>
      <c r="AB113">
        <v>64282903.095446974</v>
      </c>
      <c r="AC113">
        <v>66584159.793700963</v>
      </c>
      <c r="AD113">
        <v>69104721.619599327</v>
      </c>
      <c r="AE113">
        <v>66885616.25235384</v>
      </c>
      <c r="AF113">
        <v>67630679.249385133</v>
      </c>
      <c r="AG113">
        <v>70104169.020577371</v>
      </c>
      <c r="AH113">
        <v>72954660.185628191</v>
      </c>
      <c r="AI113">
        <v>70881504.600335851</v>
      </c>
      <c r="AJ113">
        <v>71613172.661570773</v>
      </c>
      <c r="AK113">
        <v>74314271.796823531</v>
      </c>
      <c r="AL113">
        <v>77439277.898629114</v>
      </c>
      <c r="AM113">
        <v>75117346.043625891</v>
      </c>
      <c r="AN113">
        <v>75671631.343196258</v>
      </c>
      <c r="AO113">
        <v>78618394.680383921</v>
      </c>
      <c r="AP113">
        <v>81821962.20500885</v>
      </c>
      <c r="AQ113">
        <v>79362282.191544816</v>
      </c>
      <c r="AR113">
        <v>78709459.024003193</v>
      </c>
      <c r="AS113">
        <v>77380096.859356061</v>
      </c>
      <c r="AT113">
        <v>80647949.476910442</v>
      </c>
      <c r="AU113">
        <v>78405501.971319199</v>
      </c>
    </row>
    <row r="114" spans="1:47">
      <c r="A114" t="s">
        <v>206</v>
      </c>
      <c r="B114" t="s">
        <v>231</v>
      </c>
      <c r="C114" t="s">
        <v>208</v>
      </c>
      <c r="D114">
        <v>2243082.4092573281</v>
      </c>
      <c r="E114">
        <v>2275749.4176995647</v>
      </c>
      <c r="F114">
        <v>2377931.9870907804</v>
      </c>
      <c r="G114">
        <v>2447191.5424996945</v>
      </c>
      <c r="H114">
        <v>2370073.0836047148</v>
      </c>
      <c r="I114">
        <v>2444321.1448676311</v>
      </c>
      <c r="J114">
        <v>2484890.7079404108</v>
      </c>
      <c r="K114">
        <v>2435381.6895164372</v>
      </c>
      <c r="L114">
        <v>2553177.3000845639</v>
      </c>
      <c r="M114">
        <v>2534588.8047561818</v>
      </c>
      <c r="N114">
        <v>2548315.2578979693</v>
      </c>
      <c r="O114">
        <v>2636807.3674501255</v>
      </c>
      <c r="P114">
        <v>2658455.3635086156</v>
      </c>
      <c r="Q114">
        <v>2665420.8481621966</v>
      </c>
      <c r="R114">
        <v>2670885.1261586421</v>
      </c>
      <c r="S114">
        <v>2692448.1968426621</v>
      </c>
      <c r="T114">
        <v>2719161.5385945798</v>
      </c>
      <c r="U114">
        <v>2714482.7820105329</v>
      </c>
      <c r="V114">
        <v>2744512.8428054741</v>
      </c>
      <c r="W114">
        <v>2772284.4524750928</v>
      </c>
      <c r="X114">
        <v>2772428.7593891202</v>
      </c>
      <c r="Y114">
        <v>2793254.3444420006</v>
      </c>
      <c r="Z114">
        <v>2807024.6098683001</v>
      </c>
      <c r="AA114">
        <v>2825271.2088670004</v>
      </c>
      <c r="AB114">
        <v>2833465.7037815996</v>
      </c>
      <c r="AC114">
        <v>2871958.4437815999</v>
      </c>
      <c r="AD114">
        <v>2909083.9989897879</v>
      </c>
      <c r="AE114">
        <v>2937032.8472651429</v>
      </c>
      <c r="AF114">
        <v>2938473.0451187696</v>
      </c>
      <c r="AG114">
        <v>2975800.7157365261</v>
      </c>
      <c r="AH114">
        <v>2991022.3249864131</v>
      </c>
      <c r="AI114">
        <v>3024172.5014641588</v>
      </c>
      <c r="AJ114">
        <v>3030563.7759453859</v>
      </c>
      <c r="AK114">
        <v>3066266.3926869622</v>
      </c>
      <c r="AL114">
        <v>3086983.0356407426</v>
      </c>
      <c r="AM114">
        <v>3125678.621124594</v>
      </c>
      <c r="AN114">
        <v>3147928.414473189</v>
      </c>
      <c r="AO114">
        <v>3178033.2478932696</v>
      </c>
      <c r="AP114">
        <v>3195675.4127734397</v>
      </c>
      <c r="AQ114">
        <v>3225625.3611881966</v>
      </c>
      <c r="AR114">
        <v>3249722.9919412248</v>
      </c>
      <c r="AS114">
        <v>3238456.0915941838</v>
      </c>
      <c r="AT114">
        <v>3155112.7269790098</v>
      </c>
      <c r="AU114">
        <v>3152698.3805216225</v>
      </c>
    </row>
    <row r="115" spans="1:47">
      <c r="A115" t="s">
        <v>206</v>
      </c>
      <c r="B115" t="s">
        <v>231</v>
      </c>
      <c r="C115" t="s">
        <v>209</v>
      </c>
      <c r="D115">
        <v>288419.7548550542</v>
      </c>
      <c r="E115">
        <v>304779.12572946341</v>
      </c>
      <c r="F115">
        <v>306400.27825811983</v>
      </c>
      <c r="G115">
        <v>302584.0110298848</v>
      </c>
      <c r="H115">
        <v>299292.43574981624</v>
      </c>
      <c r="I115">
        <v>299623.87498731626</v>
      </c>
      <c r="J115">
        <v>313224.53549219109</v>
      </c>
      <c r="K115">
        <v>333420.79405540717</v>
      </c>
      <c r="L115">
        <v>324699.3917067452</v>
      </c>
      <c r="M115">
        <v>336535.09395667876</v>
      </c>
      <c r="N115">
        <v>326776.97273505438</v>
      </c>
      <c r="O115">
        <v>342688.28773771762</v>
      </c>
      <c r="P115">
        <v>335525.94096647768</v>
      </c>
      <c r="Q115">
        <v>335403.68168318144</v>
      </c>
      <c r="R115">
        <v>332829.09200189117</v>
      </c>
      <c r="S115">
        <v>354140.8381515512</v>
      </c>
      <c r="T115">
        <v>355518.24963482335</v>
      </c>
      <c r="U115">
        <v>359353.92682319309</v>
      </c>
      <c r="V115">
        <v>362483.66012897447</v>
      </c>
      <c r="W115">
        <v>364611.87659320654</v>
      </c>
      <c r="X115">
        <v>362128.09714249999</v>
      </c>
      <c r="Y115">
        <v>362582.17944849969</v>
      </c>
      <c r="Z115">
        <v>364582.86033750023</v>
      </c>
      <c r="AA115">
        <v>370097.94558950001</v>
      </c>
      <c r="AB115">
        <v>364564.71287000005</v>
      </c>
      <c r="AC115">
        <v>365964.17156812001</v>
      </c>
      <c r="AD115">
        <v>368993.52186520281</v>
      </c>
      <c r="AE115">
        <v>373410.37039522774</v>
      </c>
      <c r="AF115">
        <v>368378.23161237652</v>
      </c>
      <c r="AG115">
        <v>368496.24522806169</v>
      </c>
      <c r="AH115">
        <v>371429.33457320213</v>
      </c>
      <c r="AI115">
        <v>374464.9261841175</v>
      </c>
      <c r="AJ115">
        <v>376399.91989550483</v>
      </c>
      <c r="AK115">
        <v>379374.94366222864</v>
      </c>
      <c r="AL115">
        <v>382262.18759751465</v>
      </c>
      <c r="AM115">
        <v>385434.72893235146</v>
      </c>
      <c r="AN115">
        <v>387184.14727247937</v>
      </c>
      <c r="AO115">
        <v>389247.48858280183</v>
      </c>
      <c r="AP115">
        <v>391232.32100564102</v>
      </c>
      <c r="AQ115">
        <v>394008.83273944224</v>
      </c>
      <c r="AR115">
        <v>394862.66563282895</v>
      </c>
      <c r="AS115">
        <v>383243.07663813193</v>
      </c>
      <c r="AT115">
        <v>382483.66881982004</v>
      </c>
      <c r="AU115">
        <v>374491.89713906805</v>
      </c>
    </row>
    <row r="116" spans="1:47">
      <c r="A116" t="s">
        <v>206</v>
      </c>
      <c r="B116" t="s">
        <v>231</v>
      </c>
      <c r="C116" t="s">
        <v>210</v>
      </c>
      <c r="D116">
        <v>419711.16546484444</v>
      </c>
      <c r="E116">
        <v>430050.79932494933</v>
      </c>
      <c r="F116">
        <v>431064.20549014513</v>
      </c>
      <c r="G116">
        <v>442050.93770830735</v>
      </c>
      <c r="H116">
        <v>449862.36556149111</v>
      </c>
      <c r="I116">
        <v>458296.8103142422</v>
      </c>
      <c r="J116">
        <v>463569.36271832528</v>
      </c>
      <c r="K116">
        <v>469806.24790941901</v>
      </c>
      <c r="L116">
        <v>476623.60113100853</v>
      </c>
      <c r="M116">
        <v>485423.07300111791</v>
      </c>
      <c r="N116">
        <v>513630.71709855058</v>
      </c>
      <c r="O116">
        <v>514211.23058145586</v>
      </c>
      <c r="P116">
        <v>513137.95010094414</v>
      </c>
      <c r="Q116">
        <v>523255.92376076244</v>
      </c>
      <c r="R116">
        <v>544980.51970052824</v>
      </c>
      <c r="S116">
        <v>556346.94644002267</v>
      </c>
      <c r="T116">
        <v>559931.14130495861</v>
      </c>
      <c r="U116">
        <v>563120.20828072133</v>
      </c>
      <c r="V116">
        <v>572147.61442835198</v>
      </c>
      <c r="W116">
        <v>579047.12956449995</v>
      </c>
      <c r="X116">
        <v>582436.83853993996</v>
      </c>
      <c r="Y116">
        <v>586192.44469300017</v>
      </c>
      <c r="Z116">
        <v>598603.18259820016</v>
      </c>
      <c r="AA116">
        <v>613918.69707000023</v>
      </c>
      <c r="AB116">
        <v>614763.769707</v>
      </c>
      <c r="AC116">
        <v>621545.26950699999</v>
      </c>
      <c r="AD116">
        <v>635233.08685174852</v>
      </c>
      <c r="AE116">
        <v>646248.24293396645</v>
      </c>
      <c r="AF116">
        <v>640815.46231950598</v>
      </c>
      <c r="AG116">
        <v>647332.59409270238</v>
      </c>
      <c r="AH116">
        <v>660980.37183553493</v>
      </c>
      <c r="AI116">
        <v>676062.57362002518</v>
      </c>
      <c r="AJ116">
        <v>676491.8983775063</v>
      </c>
      <c r="AK116">
        <v>677747.04576682835</v>
      </c>
      <c r="AL116">
        <v>678984.91090274311</v>
      </c>
      <c r="AM116">
        <v>685326.00757908123</v>
      </c>
      <c r="AN116">
        <v>687887.20272558171</v>
      </c>
      <c r="AO116">
        <v>695099.46830969129</v>
      </c>
      <c r="AP116">
        <v>697166.03503320832</v>
      </c>
      <c r="AQ116">
        <v>701164.47683225351</v>
      </c>
      <c r="AR116">
        <v>683315.61805035674</v>
      </c>
      <c r="AS116">
        <v>684029.66154082085</v>
      </c>
      <c r="AT116">
        <v>672739.25485569786</v>
      </c>
      <c r="AU116">
        <v>673357.97095989855</v>
      </c>
    </row>
    <row r="117" spans="1:47">
      <c r="A117" t="s">
        <v>206</v>
      </c>
      <c r="B117" t="s">
        <v>231</v>
      </c>
      <c r="C117" t="s">
        <v>211</v>
      </c>
      <c r="D117">
        <v>4949.3520991267987</v>
      </c>
      <c r="E117">
        <v>5473.2968644350021</v>
      </c>
      <c r="F117">
        <v>5555.2482259820663</v>
      </c>
      <c r="G117">
        <v>5675.6893406621484</v>
      </c>
      <c r="H117">
        <v>5704.8701173495774</v>
      </c>
      <c r="I117">
        <v>5761.481331279092</v>
      </c>
      <c r="J117">
        <v>5836.6589892732536</v>
      </c>
      <c r="K117">
        <v>5970.8683115678004</v>
      </c>
      <c r="L117">
        <v>6067.8930921082465</v>
      </c>
      <c r="M117">
        <v>6339.9592218526295</v>
      </c>
      <c r="N117">
        <v>6598.9914437195966</v>
      </c>
      <c r="O117">
        <v>6598.8520595587124</v>
      </c>
      <c r="P117">
        <v>6763.762520219042</v>
      </c>
      <c r="Q117">
        <v>6768.3016123922707</v>
      </c>
      <c r="R117">
        <v>6857.1010693950902</v>
      </c>
      <c r="S117">
        <v>6945.1108825757919</v>
      </c>
      <c r="T117">
        <v>7270.0363864405372</v>
      </c>
      <c r="U117">
        <v>7587.2878381175196</v>
      </c>
      <c r="V117">
        <v>7825.7590161674107</v>
      </c>
      <c r="W117">
        <v>8902.5478656077958</v>
      </c>
      <c r="X117">
        <v>7887.0057391974751</v>
      </c>
      <c r="Y117">
        <v>7566.2556469860547</v>
      </c>
      <c r="Z117">
        <v>7277.006995621673</v>
      </c>
      <c r="AA117">
        <v>8064.1530321557584</v>
      </c>
      <c r="AB117">
        <v>8692.6914351630785</v>
      </c>
      <c r="AC117">
        <v>9002.0236221598716</v>
      </c>
      <c r="AD117">
        <v>9096.6750154525871</v>
      </c>
      <c r="AE117">
        <v>9484.2268360001344</v>
      </c>
      <c r="AF117">
        <v>9283.6517964988197</v>
      </c>
      <c r="AG117">
        <v>9446.732965209907</v>
      </c>
      <c r="AH117">
        <v>9818.0629586806499</v>
      </c>
      <c r="AI117">
        <v>10159.454867234641</v>
      </c>
      <c r="AJ117">
        <v>10380.163435781678</v>
      </c>
      <c r="AK117">
        <v>10428.575137187705</v>
      </c>
      <c r="AL117">
        <v>10407.457862536181</v>
      </c>
      <c r="AM117">
        <v>10458.996344387782</v>
      </c>
      <c r="AN117">
        <v>10734.436674503761</v>
      </c>
      <c r="AO117">
        <v>10824.060154740408</v>
      </c>
      <c r="AP117">
        <v>11004.013206840538</v>
      </c>
      <c r="AQ117">
        <v>11313.639065404748</v>
      </c>
      <c r="AR117">
        <v>11675.066824623869</v>
      </c>
      <c r="AS117">
        <v>11941.934688891461</v>
      </c>
      <c r="AT117">
        <v>12669.978701936265</v>
      </c>
      <c r="AU117">
        <v>12873.256620779199</v>
      </c>
    </row>
    <row r="118" spans="1:47">
      <c r="A118" t="s">
        <v>206</v>
      </c>
      <c r="B118" t="s">
        <v>231</v>
      </c>
      <c r="C118" t="s">
        <v>212</v>
      </c>
      <c r="D118">
        <v>19881.335074167939</v>
      </c>
      <c r="E118">
        <v>20030.538885343183</v>
      </c>
      <c r="F118">
        <v>20647.752694745934</v>
      </c>
      <c r="G118">
        <v>20090.588133586571</v>
      </c>
      <c r="H118">
        <v>19382.907944355899</v>
      </c>
      <c r="I118">
        <v>20447.700930894265</v>
      </c>
      <c r="J118">
        <v>20573.387695172798</v>
      </c>
      <c r="K118">
        <v>21525.54179545735</v>
      </c>
      <c r="L118">
        <v>21898.569599668568</v>
      </c>
      <c r="M118">
        <v>21946.06551669076</v>
      </c>
      <c r="N118">
        <v>19539.931237243876</v>
      </c>
      <c r="O118">
        <v>19621.755500175612</v>
      </c>
      <c r="P118">
        <v>20434.958309897669</v>
      </c>
      <c r="Q118">
        <v>21159.461041580351</v>
      </c>
      <c r="R118">
        <v>21253.89278252135</v>
      </c>
      <c r="S118">
        <v>20922.012061305424</v>
      </c>
      <c r="T118">
        <v>21045.025792314755</v>
      </c>
      <c r="U118">
        <v>21363.848386111815</v>
      </c>
      <c r="V118">
        <v>21654.188773640351</v>
      </c>
      <c r="W118">
        <v>21865.325477999999</v>
      </c>
      <c r="X118">
        <v>22054.328474999998</v>
      </c>
      <c r="Y118">
        <v>22324.15278</v>
      </c>
      <c r="Z118">
        <v>21876.273873999999</v>
      </c>
      <c r="AA118">
        <v>21465.478500000001</v>
      </c>
      <c r="AB118">
        <v>21647.325680000002</v>
      </c>
      <c r="AC118">
        <v>21857.325680000002</v>
      </c>
      <c r="AD118">
        <v>22224.528751424001</v>
      </c>
      <c r="AE118">
        <v>22602.345740198205</v>
      </c>
      <c r="AF118">
        <v>22744.32447916524</v>
      </c>
      <c r="AG118">
        <v>22870.398932454718</v>
      </c>
      <c r="AH118">
        <v>23042.845170398949</v>
      </c>
      <c r="AI118">
        <v>23268.479868282833</v>
      </c>
      <c r="AJ118">
        <v>23553.631987871249</v>
      </c>
      <c r="AK118">
        <v>23914.053229886871</v>
      </c>
      <c r="AL118">
        <v>24197.734080165559</v>
      </c>
      <c r="AM118">
        <v>24507.339123547616</v>
      </c>
      <c r="AN118">
        <v>24669.08756176303</v>
      </c>
      <c r="AO118">
        <v>24939.22121849249</v>
      </c>
      <c r="AP118">
        <v>24972.889167137455</v>
      </c>
      <c r="AQ118">
        <v>25265.993220457029</v>
      </c>
      <c r="AR118">
        <v>25340.251661106617</v>
      </c>
      <c r="AS118">
        <v>25143.160263804381</v>
      </c>
      <c r="AT118">
        <v>25086.501732708024</v>
      </c>
      <c r="AU118">
        <v>25122.145167633636</v>
      </c>
    </row>
    <row r="119" spans="1:47">
      <c r="A119" t="s">
        <v>206</v>
      </c>
      <c r="B119" t="s">
        <v>231</v>
      </c>
      <c r="C119" t="s">
        <v>213</v>
      </c>
      <c r="D119">
        <v>295027.12803784781</v>
      </c>
      <c r="E119">
        <v>314073.06773161463</v>
      </c>
      <c r="F119">
        <v>318938.4588859831</v>
      </c>
      <c r="G119">
        <v>350958.6739252712</v>
      </c>
      <c r="H119">
        <v>327157.30833991495</v>
      </c>
      <c r="I119">
        <v>329474.87339745811</v>
      </c>
      <c r="J119">
        <v>331992.1570216227</v>
      </c>
      <c r="K119">
        <v>343589.52757763001</v>
      </c>
      <c r="L119">
        <v>338296.52863382932</v>
      </c>
      <c r="M119">
        <v>358886.24784683494</v>
      </c>
      <c r="N119">
        <v>370542.29716189997</v>
      </c>
      <c r="O119">
        <v>383242.06260829937</v>
      </c>
      <c r="P119">
        <v>371772.18090757937</v>
      </c>
      <c r="Q119">
        <v>368963.76124382316</v>
      </c>
      <c r="R119">
        <v>379299.96358963952</v>
      </c>
      <c r="S119">
        <v>400947.57854993368</v>
      </c>
      <c r="T119">
        <v>395310.41595581698</v>
      </c>
      <c r="U119">
        <v>397812.62700827501</v>
      </c>
      <c r="V119">
        <v>406551.03707110201</v>
      </c>
      <c r="W119">
        <v>417487.32566999999</v>
      </c>
      <c r="X119">
        <v>404127.51487000001</v>
      </c>
      <c r="Y119">
        <v>409748.62514800002</v>
      </c>
      <c r="Z119">
        <v>427293.489833</v>
      </c>
      <c r="AA119">
        <v>441175.32594000001</v>
      </c>
      <c r="AB119">
        <v>427261.32546999998</v>
      </c>
      <c r="AC119">
        <v>437144.54733126197</v>
      </c>
      <c r="AD119">
        <v>455417.18940970872</v>
      </c>
      <c r="AE119">
        <v>472950.75120198249</v>
      </c>
      <c r="AF119">
        <v>458230.86849694757</v>
      </c>
      <c r="AG119">
        <v>461721.2227031099</v>
      </c>
      <c r="AH119">
        <v>477421.83817845536</v>
      </c>
      <c r="AI119">
        <v>492211.21593116078</v>
      </c>
      <c r="AJ119">
        <v>490459.4717878502</v>
      </c>
      <c r="AK119">
        <v>495419.46944718936</v>
      </c>
      <c r="AL119">
        <v>513341.56613193214</v>
      </c>
      <c r="AM119">
        <v>527132.25705741928</v>
      </c>
      <c r="AN119">
        <v>526021.12480036204</v>
      </c>
      <c r="AO119">
        <v>533144.06854503904</v>
      </c>
      <c r="AP119">
        <v>553017.68934617494</v>
      </c>
      <c r="AQ119">
        <v>569332.09677706368</v>
      </c>
      <c r="AR119">
        <v>526572.29752914491</v>
      </c>
      <c r="AS119">
        <v>515922.85858327412</v>
      </c>
      <c r="AT119">
        <v>565300.90821653744</v>
      </c>
      <c r="AU119">
        <v>580665.09538337507</v>
      </c>
    </row>
    <row r="120" spans="1:47">
      <c r="A120" t="s">
        <v>206</v>
      </c>
      <c r="B120" t="s">
        <v>231</v>
      </c>
      <c r="C120" t="s">
        <v>214</v>
      </c>
      <c r="D120">
        <v>986791.61683869513</v>
      </c>
      <c r="E120">
        <v>942990.46047232975</v>
      </c>
      <c r="F120">
        <v>970455.71507842548</v>
      </c>
      <c r="G120">
        <v>963682.78638363106</v>
      </c>
      <c r="H120">
        <v>1031288.2391059892</v>
      </c>
      <c r="I120">
        <v>1032320.1779960818</v>
      </c>
      <c r="J120">
        <v>1045626.3702241472</v>
      </c>
      <c r="K120">
        <v>1082143.0532643374</v>
      </c>
      <c r="L120">
        <v>1103967.2085658882</v>
      </c>
      <c r="M120">
        <v>1106132.1419852837</v>
      </c>
      <c r="N120">
        <v>1160779.6923683854</v>
      </c>
      <c r="O120">
        <v>1108868.852867842</v>
      </c>
      <c r="P120">
        <v>1164504.0404969845</v>
      </c>
      <c r="Q120">
        <v>1199895.4528396456</v>
      </c>
      <c r="R120">
        <v>1227835.5038204014</v>
      </c>
      <c r="S120">
        <v>1248265.4782487096</v>
      </c>
      <c r="T120">
        <v>1252703.5601190904</v>
      </c>
      <c r="U120">
        <v>1271741.2885082618</v>
      </c>
      <c r="V120">
        <v>1309145.2477810027</v>
      </c>
      <c r="W120">
        <v>1345055.6705799999</v>
      </c>
      <c r="X120">
        <v>1352245.192147</v>
      </c>
      <c r="Y120">
        <v>1363004.4677186999</v>
      </c>
      <c r="Z120">
        <v>1394147.4436734</v>
      </c>
      <c r="AA120">
        <v>1433349.1057866567</v>
      </c>
      <c r="AB120">
        <v>1443159.8945770599</v>
      </c>
      <c r="AC120">
        <v>1461156.83084617</v>
      </c>
      <c r="AD120">
        <v>1504154.7297358878</v>
      </c>
      <c r="AE120">
        <v>1566876.370780526</v>
      </c>
      <c r="AF120">
        <v>1570423.4299254646</v>
      </c>
      <c r="AG120">
        <v>1600853.9535474726</v>
      </c>
      <c r="AH120">
        <v>1637629.4038160897</v>
      </c>
      <c r="AI120">
        <v>1686073.1417085174</v>
      </c>
      <c r="AJ120">
        <v>1690772.2792375083</v>
      </c>
      <c r="AK120">
        <v>1725675.2791888341</v>
      </c>
      <c r="AL120">
        <v>1773428.083345006</v>
      </c>
      <c r="AM120">
        <v>1812249.3156068334</v>
      </c>
      <c r="AN120">
        <v>1817976.6617745974</v>
      </c>
      <c r="AO120">
        <v>1858811.6746388278</v>
      </c>
      <c r="AP120">
        <v>1890971.6907567908</v>
      </c>
      <c r="AQ120">
        <v>1911457.8935546568</v>
      </c>
      <c r="AR120">
        <v>1911887.6378402833</v>
      </c>
      <c r="AS120">
        <v>1770882.0109662211</v>
      </c>
      <c r="AT120">
        <v>1773640.8936190871</v>
      </c>
      <c r="AU120">
        <v>1732931.8859604374</v>
      </c>
    </row>
    <row r="121" spans="1:47">
      <c r="A121" t="s">
        <v>206</v>
      </c>
      <c r="B121" t="s">
        <v>231</v>
      </c>
      <c r="C121" t="s">
        <v>215</v>
      </c>
      <c r="D121">
        <v>519051.97744412156</v>
      </c>
      <c r="E121">
        <v>532435.38587161317</v>
      </c>
      <c r="F121">
        <v>548908.41170113336</v>
      </c>
      <c r="G121">
        <v>546895.52696278365</v>
      </c>
      <c r="H121">
        <v>555145.52805370244</v>
      </c>
      <c r="I121">
        <v>570006.49899043154</v>
      </c>
      <c r="J121">
        <v>588477.945498819</v>
      </c>
      <c r="K121">
        <v>599018.56823573005</v>
      </c>
      <c r="L121">
        <v>598175.97279541276</v>
      </c>
      <c r="M121">
        <v>610718.53659254906</v>
      </c>
      <c r="N121">
        <v>622600.1552873943</v>
      </c>
      <c r="O121">
        <v>635779.33990866493</v>
      </c>
      <c r="P121">
        <v>639937.5947036437</v>
      </c>
      <c r="Q121">
        <v>645957.72855581203</v>
      </c>
      <c r="R121">
        <v>669692.93763124908</v>
      </c>
      <c r="S121">
        <v>674614.01650156628</v>
      </c>
      <c r="T121">
        <v>677116.89323948638</v>
      </c>
      <c r="U121">
        <v>686596.5514089989</v>
      </c>
      <c r="V121">
        <v>707788.68529510067</v>
      </c>
      <c r="W121">
        <v>725652.84128612303</v>
      </c>
      <c r="X121">
        <v>725826.9267190001</v>
      </c>
      <c r="Y121">
        <v>736860.38039600011</v>
      </c>
      <c r="Z121">
        <v>758042.31213325006</v>
      </c>
      <c r="AA121">
        <v>768830.62939699995</v>
      </c>
      <c r="AB121">
        <v>769461.55233600002</v>
      </c>
      <c r="AC121">
        <v>780166.53449907224</v>
      </c>
      <c r="AD121">
        <v>795942.65013742889</v>
      </c>
      <c r="AE121">
        <v>812861.70483643038</v>
      </c>
      <c r="AF121">
        <v>810276.21709407063</v>
      </c>
      <c r="AG121">
        <v>820089.05025025154</v>
      </c>
      <c r="AH121">
        <v>835165.45724720263</v>
      </c>
      <c r="AI121">
        <v>855846.92322548141</v>
      </c>
      <c r="AJ121">
        <v>861887.21923269646</v>
      </c>
      <c r="AK121">
        <v>872837.49176004215</v>
      </c>
      <c r="AL121">
        <v>885233.58367885568</v>
      </c>
      <c r="AM121">
        <v>904763.0598666101</v>
      </c>
      <c r="AN121">
        <v>920351.93699214642</v>
      </c>
      <c r="AO121">
        <v>935002.25163717126</v>
      </c>
      <c r="AP121">
        <v>954260.89454139501</v>
      </c>
      <c r="AQ121">
        <v>970538.65464069508</v>
      </c>
      <c r="AR121">
        <v>971167.05430469871</v>
      </c>
      <c r="AS121">
        <v>816129.63717842428</v>
      </c>
      <c r="AT121">
        <v>954462.07099527807</v>
      </c>
      <c r="AU121">
        <v>930486.56857036415</v>
      </c>
    </row>
    <row r="122" spans="1:47">
      <c r="A122" t="s">
        <v>206</v>
      </c>
      <c r="B122" t="s">
        <v>231</v>
      </c>
      <c r="C122" t="s">
        <v>216</v>
      </c>
      <c r="D122">
        <v>93640.04854565562</v>
      </c>
      <c r="E122">
        <v>96639.924451487575</v>
      </c>
      <c r="F122">
        <v>95156.880010131412</v>
      </c>
      <c r="G122">
        <v>101683.87653059838</v>
      </c>
      <c r="H122">
        <v>101781.66589071076</v>
      </c>
      <c r="I122">
        <v>102301.63810935423</v>
      </c>
      <c r="J122">
        <v>103670.04058937379</v>
      </c>
      <c r="K122">
        <v>105877.82499891591</v>
      </c>
      <c r="L122">
        <v>109082.53735757885</v>
      </c>
      <c r="M122">
        <v>110412.04991293557</v>
      </c>
      <c r="N122">
        <v>111810.22514302922</v>
      </c>
      <c r="O122">
        <v>115408.66297464729</v>
      </c>
      <c r="P122">
        <v>116943.1631899455</v>
      </c>
      <c r="Q122">
        <v>119181.30206040903</v>
      </c>
      <c r="R122">
        <v>122365.92248491029</v>
      </c>
      <c r="S122">
        <v>123088.24711811477</v>
      </c>
      <c r="T122">
        <v>126411.93495926209</v>
      </c>
      <c r="U122">
        <v>129358.37742478584</v>
      </c>
      <c r="V122">
        <v>133888.22557181859</v>
      </c>
      <c r="W122">
        <v>136290.65093999999</v>
      </c>
      <c r="X122">
        <v>137903.471368</v>
      </c>
      <c r="Y122">
        <v>140481.65094800002</v>
      </c>
      <c r="Z122">
        <v>144214.47931199998</v>
      </c>
      <c r="AA122">
        <v>149140.65187</v>
      </c>
      <c r="AB122">
        <v>151168.13941999999</v>
      </c>
      <c r="AC122">
        <v>153906.13941999999</v>
      </c>
      <c r="AD122">
        <v>158237.87937264997</v>
      </c>
      <c r="AE122">
        <v>163689.35711754824</v>
      </c>
      <c r="AF122">
        <v>165570.95913242165</v>
      </c>
      <c r="AG122">
        <v>168991.43992132795</v>
      </c>
      <c r="AH122">
        <v>172634.17406626395</v>
      </c>
      <c r="AI122">
        <v>176781.11881239133</v>
      </c>
      <c r="AJ122">
        <v>179336.0514188821</v>
      </c>
      <c r="AK122">
        <v>182703.93680748326</v>
      </c>
      <c r="AL122">
        <v>186301.72027952259</v>
      </c>
      <c r="AM122">
        <v>190198.81556639489</v>
      </c>
      <c r="AN122">
        <v>196902.52083620135</v>
      </c>
      <c r="AO122">
        <v>201268.59907052931</v>
      </c>
      <c r="AP122">
        <v>206298.10946482964</v>
      </c>
      <c r="AQ122">
        <v>208639.35660998218</v>
      </c>
      <c r="AR122">
        <v>207763.44721752251</v>
      </c>
      <c r="AS122">
        <v>197334.75961229778</v>
      </c>
      <c r="AT122">
        <v>199716.36091377336</v>
      </c>
      <c r="AU122">
        <v>200240.80879497458</v>
      </c>
    </row>
    <row r="123" spans="1:47">
      <c r="A123" t="s">
        <v>206</v>
      </c>
      <c r="B123" t="s">
        <v>231</v>
      </c>
      <c r="C123" t="s">
        <v>217</v>
      </c>
      <c r="D123">
        <v>267957.59950150532</v>
      </c>
      <c r="E123">
        <v>273707.02203585597</v>
      </c>
      <c r="F123">
        <v>281794.74862374982</v>
      </c>
      <c r="G123">
        <v>290519.06344954099</v>
      </c>
      <c r="H123">
        <v>300140.58773737814</v>
      </c>
      <c r="I123">
        <v>301342.04828268732</v>
      </c>
      <c r="J123">
        <v>307464.25019036786</v>
      </c>
      <c r="K123">
        <v>303030.51520686888</v>
      </c>
      <c r="L123">
        <v>311856.45854932477</v>
      </c>
      <c r="M123">
        <v>320781.4209987318</v>
      </c>
      <c r="N123">
        <v>330679.77766112733</v>
      </c>
      <c r="O123">
        <v>338562.04131888028</v>
      </c>
      <c r="P123">
        <v>341959.45292175334</v>
      </c>
      <c r="Q123">
        <v>347508.95713520783</v>
      </c>
      <c r="R123">
        <v>356645.45594880398</v>
      </c>
      <c r="S123">
        <v>365046.60267024621</v>
      </c>
      <c r="T123">
        <v>367766.27639404999</v>
      </c>
      <c r="U123">
        <v>374869.807439511</v>
      </c>
      <c r="V123">
        <v>385855.25584400602</v>
      </c>
      <c r="W123">
        <v>391475.32584</v>
      </c>
      <c r="X123">
        <v>393215.32748500002</v>
      </c>
      <c r="Y123">
        <v>397378.25147999998</v>
      </c>
      <c r="Z123">
        <v>409276.67625299998</v>
      </c>
      <c r="AA123">
        <v>420784.32513999997</v>
      </c>
      <c r="AB123">
        <v>422853.62414999999</v>
      </c>
      <c r="AC123">
        <v>425453.62414999999</v>
      </c>
      <c r="AD123">
        <v>437196.14417654002</v>
      </c>
      <c r="AE123">
        <v>452060.81307854241</v>
      </c>
      <c r="AF123">
        <v>456000.07100370881</v>
      </c>
      <c r="AG123">
        <v>464759.26255784417</v>
      </c>
      <c r="AH123">
        <v>473540.45960697421</v>
      </c>
      <c r="AI123">
        <v>483730.86643571296</v>
      </c>
      <c r="AJ123">
        <v>490713.15662850603</v>
      </c>
      <c r="AK123">
        <v>499381.36901283002</v>
      </c>
      <c r="AL123">
        <v>508018.56147323502</v>
      </c>
      <c r="AM123">
        <v>520169.2975141416</v>
      </c>
      <c r="AN123">
        <v>527747.10346075089</v>
      </c>
      <c r="AO123">
        <v>536404.47620853665</v>
      </c>
      <c r="AP123">
        <v>547239.84662794904</v>
      </c>
      <c r="AQ123">
        <v>558113.26961661049</v>
      </c>
      <c r="AR123">
        <v>560878.18179074081</v>
      </c>
      <c r="AS123">
        <v>562448.52026294055</v>
      </c>
      <c r="AT123">
        <v>565346.83160840173</v>
      </c>
      <c r="AU123">
        <v>561723.35622567229</v>
      </c>
    </row>
    <row r="124" spans="1:47">
      <c r="A124" t="s">
        <v>206</v>
      </c>
      <c r="B124" t="s">
        <v>231</v>
      </c>
      <c r="C124" t="s">
        <v>218</v>
      </c>
      <c r="D124">
        <v>188553.249421799</v>
      </c>
      <c r="E124">
        <v>192641.62308095858</v>
      </c>
      <c r="F124">
        <v>200257.71265134355</v>
      </c>
      <c r="G124">
        <v>203591.58346677528</v>
      </c>
      <c r="H124">
        <v>246949.44901652299</v>
      </c>
      <c r="I124">
        <v>267177.74691656727</v>
      </c>
      <c r="J124">
        <v>232359.25559273351</v>
      </c>
      <c r="K124">
        <v>254272.53040530838</v>
      </c>
      <c r="L124">
        <v>270265.34527927428</v>
      </c>
      <c r="M124">
        <v>281009.87906306854</v>
      </c>
      <c r="N124">
        <v>293046.0522742903</v>
      </c>
      <c r="O124">
        <v>289378.60784870986</v>
      </c>
      <c r="P124">
        <v>297111.62570757116</v>
      </c>
      <c r="Q124">
        <v>308142.45068569394</v>
      </c>
      <c r="R124">
        <v>302703.82179566869</v>
      </c>
      <c r="S124">
        <v>306059.76426022459</v>
      </c>
      <c r="T124">
        <v>307885.21302434831</v>
      </c>
      <c r="U124">
        <v>315247.39656135254</v>
      </c>
      <c r="V124">
        <v>323691.84185549704</v>
      </c>
      <c r="W124">
        <v>331907.55059416319</v>
      </c>
      <c r="X124">
        <v>335578.38984328345</v>
      </c>
      <c r="Y124">
        <v>322399.22271623323</v>
      </c>
      <c r="Z124">
        <v>334797.85164121503</v>
      </c>
      <c r="AA124">
        <v>330989.95597764011</v>
      </c>
      <c r="AB124">
        <v>346387.99588774826</v>
      </c>
      <c r="AC124">
        <v>351812.34521089343</v>
      </c>
      <c r="AD124">
        <v>349960.96099739301</v>
      </c>
      <c r="AE124">
        <v>352872.33524006209</v>
      </c>
      <c r="AF124">
        <v>350892.51923365344</v>
      </c>
      <c r="AG124">
        <v>349825.14161542605</v>
      </c>
      <c r="AH124">
        <v>352630.95017151017</v>
      </c>
      <c r="AI124">
        <v>347031.40034846275</v>
      </c>
      <c r="AJ124">
        <v>354520.8990921423</v>
      </c>
      <c r="AK124">
        <v>357247.50655572518</v>
      </c>
      <c r="AL124">
        <v>348435.53911131452</v>
      </c>
      <c r="AM124">
        <v>336911.03156088793</v>
      </c>
      <c r="AN124">
        <v>344196.18764760206</v>
      </c>
      <c r="AO124">
        <v>337941.91628389392</v>
      </c>
      <c r="AP124">
        <v>347494.88868019945</v>
      </c>
      <c r="AQ124">
        <v>364026.13549293886</v>
      </c>
      <c r="AR124">
        <v>391469.20301926148</v>
      </c>
      <c r="AS124">
        <v>377014.96635486867</v>
      </c>
      <c r="AT124">
        <v>418687.98479851382</v>
      </c>
      <c r="AU124">
        <v>422477.14980933507</v>
      </c>
    </row>
    <row r="125" spans="1:47">
      <c r="A125" t="s">
        <v>206</v>
      </c>
      <c r="B125" t="s">
        <v>231</v>
      </c>
      <c r="C125" t="s">
        <v>219</v>
      </c>
      <c r="D125">
        <v>285835.66629829258</v>
      </c>
      <c r="E125">
        <v>291129.87256168551</v>
      </c>
      <c r="F125">
        <v>295510.69580629945</v>
      </c>
      <c r="G125">
        <v>304360.03464729589</v>
      </c>
      <c r="H125">
        <v>310073.6469416176</v>
      </c>
      <c r="I125">
        <v>320069.37557088013</v>
      </c>
      <c r="J125">
        <v>326279.0656913002</v>
      </c>
      <c r="K125">
        <v>335415.43221519352</v>
      </c>
      <c r="L125">
        <v>339413.79323866975</v>
      </c>
      <c r="M125">
        <v>348677.87124606763</v>
      </c>
      <c r="N125">
        <v>355418.96077650646</v>
      </c>
      <c r="O125">
        <v>365049.63575602189</v>
      </c>
      <c r="P125">
        <v>372083.69693765999</v>
      </c>
      <c r="Q125">
        <v>375332.79752629559</v>
      </c>
      <c r="R125">
        <v>378951.2264173135</v>
      </c>
      <c r="S125">
        <v>391395.26308359264</v>
      </c>
      <c r="T125">
        <v>396636.41820640769</v>
      </c>
      <c r="U125">
        <v>398932.12179090356</v>
      </c>
      <c r="V125">
        <v>404733.16512215981</v>
      </c>
      <c r="W125">
        <v>413285.32644999999</v>
      </c>
      <c r="X125">
        <v>415649.25471499999</v>
      </c>
      <c r="Y125">
        <v>419215.74815399997</v>
      </c>
      <c r="Z125">
        <v>434478.15246999997</v>
      </c>
      <c r="AA125">
        <v>444147.64844999998</v>
      </c>
      <c r="AB125">
        <v>446385.31547999999</v>
      </c>
      <c r="AC125">
        <v>447984.31547999999</v>
      </c>
      <c r="AD125">
        <v>453822.91001278802</v>
      </c>
      <c r="AE125">
        <v>459874.53900695901</v>
      </c>
      <c r="AF125">
        <v>464974.82457586302</v>
      </c>
      <c r="AG125">
        <v>470483.632575934</v>
      </c>
      <c r="AH125">
        <v>475315.71534451598</v>
      </c>
      <c r="AI125">
        <v>480164.51190468902</v>
      </c>
      <c r="AJ125">
        <v>484822.43714525399</v>
      </c>
      <c r="AK125">
        <v>488342.75442143797</v>
      </c>
      <c r="AL125">
        <v>492567.57108397299</v>
      </c>
      <c r="AM125">
        <v>498621.55294492707</v>
      </c>
      <c r="AN125">
        <v>504531.32110496849</v>
      </c>
      <c r="AO125">
        <v>509293.46279375441</v>
      </c>
      <c r="AP125">
        <v>513933.12623980548</v>
      </c>
      <c r="AQ125">
        <v>517933.82180024049</v>
      </c>
      <c r="AR125">
        <v>518570.03966954566</v>
      </c>
      <c r="AS125">
        <v>519764.12846884184</v>
      </c>
      <c r="AT125">
        <v>515751.33887520619</v>
      </c>
      <c r="AU125">
        <v>511678.22854046512</v>
      </c>
    </row>
    <row r="126" spans="1:47">
      <c r="A126" t="s">
        <v>206</v>
      </c>
      <c r="B126" t="s">
        <v>231</v>
      </c>
      <c r="C126" t="s">
        <v>220</v>
      </c>
      <c r="D126">
        <v>138032.42856832594</v>
      </c>
      <c r="E126">
        <v>142214.81115394618</v>
      </c>
      <c r="F126">
        <v>144630.52200004915</v>
      </c>
      <c r="G126">
        <v>150028.25987295108</v>
      </c>
      <c r="H126">
        <v>151186.83478258803</v>
      </c>
      <c r="I126">
        <v>156103.16487101349</v>
      </c>
      <c r="J126">
        <v>160305.17364587865</v>
      </c>
      <c r="K126">
        <v>164366.55896421225</v>
      </c>
      <c r="L126">
        <v>166232.46034862089</v>
      </c>
      <c r="M126">
        <v>170250.59726997686</v>
      </c>
      <c r="N126">
        <v>169860.98767892507</v>
      </c>
      <c r="O126">
        <v>176506.41439675502</v>
      </c>
      <c r="P126">
        <v>178938.88692168915</v>
      </c>
      <c r="Q126">
        <v>184207.62231537848</v>
      </c>
      <c r="R126">
        <v>186998.88826347017</v>
      </c>
      <c r="S126">
        <v>188617.30372171462</v>
      </c>
      <c r="T126">
        <v>189993.3826947819</v>
      </c>
      <c r="U126">
        <v>194150.5377690868</v>
      </c>
      <c r="V126">
        <v>198213.02264213556</v>
      </c>
      <c r="W126">
        <v>203315.32548</v>
      </c>
      <c r="X126">
        <v>204215.32514870001</v>
      </c>
      <c r="Y126">
        <v>206472.15280000001</v>
      </c>
      <c r="Z126">
        <v>212837.62763</v>
      </c>
      <c r="AA126">
        <v>220642.31520000001</v>
      </c>
      <c r="AB126">
        <v>221366.32579999999</v>
      </c>
      <c r="AC126">
        <v>222390.32579999999</v>
      </c>
      <c r="AD126">
        <v>226236.98643634</v>
      </c>
      <c r="AE126">
        <v>229856.138219321</v>
      </c>
      <c r="AF126">
        <v>233449.605772276</v>
      </c>
      <c r="AG126">
        <v>236828.15320360899</v>
      </c>
      <c r="AH126">
        <v>239960.93727025</v>
      </c>
      <c r="AI126">
        <v>242989.807027873</v>
      </c>
      <c r="AJ126">
        <v>246279.60110687101</v>
      </c>
      <c r="AK126">
        <v>248948.75913798201</v>
      </c>
      <c r="AL126">
        <v>252334.449976751</v>
      </c>
      <c r="AM126">
        <v>255704.20694541972</v>
      </c>
      <c r="AN126">
        <v>259041.14684605744</v>
      </c>
      <c r="AO126">
        <v>261852.21410732926</v>
      </c>
      <c r="AP126">
        <v>265015.38885374583</v>
      </c>
      <c r="AQ126">
        <v>267846.41702045617</v>
      </c>
      <c r="AR126">
        <v>262802.94953361404</v>
      </c>
      <c r="AS126">
        <v>253217.31430943272</v>
      </c>
      <c r="AT126">
        <v>256535.54828153658</v>
      </c>
      <c r="AU126">
        <v>251140.66419928501</v>
      </c>
    </row>
    <row r="127" spans="1:47">
      <c r="A127" t="s">
        <v>206</v>
      </c>
      <c r="B127" t="s">
        <v>231</v>
      </c>
      <c r="C127" t="s">
        <v>221</v>
      </c>
      <c r="D127">
        <v>552799.65760363254</v>
      </c>
      <c r="E127">
        <v>583475.67466645013</v>
      </c>
      <c r="F127">
        <v>589050.09238252533</v>
      </c>
      <c r="G127">
        <v>614466.41763076768</v>
      </c>
      <c r="H127">
        <v>607565.42043944472</v>
      </c>
      <c r="I127">
        <v>593911.98403856985</v>
      </c>
      <c r="J127">
        <v>652315.48906335258</v>
      </c>
      <c r="K127">
        <v>657991.0959154726</v>
      </c>
      <c r="L127">
        <v>646239.24540540343</v>
      </c>
      <c r="M127">
        <v>632354.28113920905</v>
      </c>
      <c r="N127">
        <v>682808.59203786298</v>
      </c>
      <c r="O127">
        <v>703273.82673132489</v>
      </c>
      <c r="P127">
        <v>702861.14468239085</v>
      </c>
      <c r="Q127">
        <v>711981.45795744075</v>
      </c>
      <c r="R127">
        <v>724971.40274904307</v>
      </c>
      <c r="S127">
        <v>742703.92713079543</v>
      </c>
      <c r="T127">
        <v>743417.33091990871</v>
      </c>
      <c r="U127">
        <v>749949.88455721922</v>
      </c>
      <c r="V127">
        <v>769598.93907771865</v>
      </c>
      <c r="W127">
        <v>803263.32514800003</v>
      </c>
      <c r="X127">
        <v>809275.78599999996</v>
      </c>
      <c r="Y127">
        <v>819854.25147000002</v>
      </c>
      <c r="Z127">
        <v>837287.30984700006</v>
      </c>
      <c r="AA127">
        <v>862142.32570000004</v>
      </c>
      <c r="AB127">
        <v>863351.32739999995</v>
      </c>
      <c r="AC127">
        <v>870232.32739999995</v>
      </c>
      <c r="AD127">
        <v>873366.96377864003</v>
      </c>
      <c r="AE127">
        <v>904509.48224065197</v>
      </c>
      <c r="AF127">
        <v>905252.81097863999</v>
      </c>
      <c r="AG127">
        <v>914704.273163712</v>
      </c>
      <c r="AH127">
        <v>922886.67795285501</v>
      </c>
      <c r="AI127">
        <v>955601.93834569398</v>
      </c>
      <c r="AJ127">
        <v>956670.73511479399</v>
      </c>
      <c r="AK127">
        <v>972180.58095199498</v>
      </c>
      <c r="AL127">
        <v>987549.09715000098</v>
      </c>
      <c r="AM127">
        <v>1013362.21519466</v>
      </c>
      <c r="AN127">
        <v>1014375.5774098545</v>
      </c>
      <c r="AO127">
        <v>1025955.36364628</v>
      </c>
      <c r="AP127">
        <v>1032420.10835547</v>
      </c>
      <c r="AQ127">
        <v>1050584.6762827104</v>
      </c>
      <c r="AR127">
        <v>1028498.804157801</v>
      </c>
      <c r="AS127">
        <v>1029312.0725272204</v>
      </c>
      <c r="AT127">
        <v>1058225.306013267</v>
      </c>
      <c r="AU127">
        <v>1071348.3855937</v>
      </c>
    </row>
    <row r="128" spans="1:47">
      <c r="A128" t="s">
        <v>206</v>
      </c>
      <c r="B128" t="s">
        <v>231</v>
      </c>
      <c r="C128" t="s">
        <v>222</v>
      </c>
      <c r="D128">
        <v>388104.68015910289</v>
      </c>
      <c r="E128">
        <v>423383.46826871042</v>
      </c>
      <c r="F128">
        <v>446786.20619203127</v>
      </c>
      <c r="G128">
        <v>454825.08121317474</v>
      </c>
      <c r="H128">
        <v>455728.17984278069</v>
      </c>
      <c r="I128">
        <v>464447.7082936432</v>
      </c>
      <c r="J128">
        <v>473329.52395174099</v>
      </c>
      <c r="K128">
        <v>436164.63585228118</v>
      </c>
      <c r="L128">
        <v>443734.85645978223</v>
      </c>
      <c r="M128">
        <v>487646.03800666583</v>
      </c>
      <c r="N128">
        <v>496296.77156708337</v>
      </c>
      <c r="O128">
        <v>518799.49509364809</v>
      </c>
      <c r="P128">
        <v>501188.64251864603</v>
      </c>
      <c r="Q128">
        <v>510864.26309536956</v>
      </c>
      <c r="R128">
        <v>528597.25139641133</v>
      </c>
      <c r="S128">
        <v>538508.57678997796</v>
      </c>
      <c r="T128">
        <v>546037.59075082152</v>
      </c>
      <c r="U128">
        <v>553712.38253677834</v>
      </c>
      <c r="V128">
        <v>569044.62423431606</v>
      </c>
      <c r="W128">
        <v>589152.32458699995</v>
      </c>
      <c r="X128">
        <v>591560.17415152199</v>
      </c>
      <c r="Y128">
        <v>599715.32484999998</v>
      </c>
      <c r="Z128">
        <v>620285.30987400003</v>
      </c>
      <c r="AA128">
        <v>630475.32583999995</v>
      </c>
      <c r="AB128">
        <v>632644.99682185298</v>
      </c>
      <c r="AC128">
        <v>637258.32514700003</v>
      </c>
      <c r="AD128">
        <v>649954.49164994003</v>
      </c>
      <c r="AE128">
        <v>651904.65512489004</v>
      </c>
      <c r="AF128">
        <v>657799.18849236099</v>
      </c>
      <c r="AG128">
        <v>662569.64750375296</v>
      </c>
      <c r="AH128">
        <v>675991.55698979204</v>
      </c>
      <c r="AI128">
        <v>682359.59156259103</v>
      </c>
      <c r="AJ128">
        <v>684496.74460508896</v>
      </c>
      <c r="AK128">
        <v>687923.66981345403</v>
      </c>
      <c r="AL128">
        <v>696630.53515619703</v>
      </c>
      <c r="AM128">
        <v>705119.31943997904</v>
      </c>
      <c r="AN128">
        <v>710484.64274411486</v>
      </c>
      <c r="AO128">
        <v>716202.49813931703</v>
      </c>
      <c r="AP128">
        <v>725606.23693988635</v>
      </c>
      <c r="AQ128">
        <v>729959.93732809869</v>
      </c>
      <c r="AR128">
        <v>731724.94713219209</v>
      </c>
      <c r="AS128">
        <v>732430.54678125528</v>
      </c>
      <c r="AT128">
        <v>736792.1919280513</v>
      </c>
      <c r="AU128">
        <v>716044.76281473297</v>
      </c>
    </row>
    <row r="129" spans="1:47">
      <c r="A129" t="s">
        <v>206</v>
      </c>
      <c r="B129" t="s">
        <v>231</v>
      </c>
      <c r="C129" t="s">
        <v>223</v>
      </c>
      <c r="D129">
        <v>91032.325753865181</v>
      </c>
      <c r="E129">
        <v>94994.924275952202</v>
      </c>
      <c r="F129">
        <v>102150.44875899494</v>
      </c>
      <c r="G129">
        <v>109106.07964711789</v>
      </c>
      <c r="H129">
        <v>99044.840999371678</v>
      </c>
      <c r="I129">
        <v>100454.43420336449</v>
      </c>
      <c r="J129">
        <v>114368.77727749517</v>
      </c>
      <c r="K129">
        <v>111706.68741729586</v>
      </c>
      <c r="L129">
        <v>107377.13313108786</v>
      </c>
      <c r="M129">
        <v>108971.00375719476</v>
      </c>
      <c r="N129">
        <v>119240.15378026762</v>
      </c>
      <c r="O129">
        <v>119592.47469812418</v>
      </c>
      <c r="P129">
        <v>115946.10496919276</v>
      </c>
      <c r="Q129">
        <v>118583.12327574176</v>
      </c>
      <c r="R129">
        <v>123507.55550945106</v>
      </c>
      <c r="S129">
        <v>126235.59044876616</v>
      </c>
      <c r="T129">
        <v>127112.33090051086</v>
      </c>
      <c r="U129">
        <v>129341.42423905325</v>
      </c>
      <c r="V129">
        <v>134128.490362107</v>
      </c>
      <c r="W129">
        <v>139325.32579999999</v>
      </c>
      <c r="X129">
        <v>139357.5987958218</v>
      </c>
      <c r="Y129">
        <v>141148.325148</v>
      </c>
      <c r="Z129">
        <v>145726.429837</v>
      </c>
      <c r="AA129">
        <v>148756.32514</v>
      </c>
      <c r="AB129">
        <v>150603.48569999999</v>
      </c>
      <c r="AC129">
        <v>153704.48569999999</v>
      </c>
      <c r="AD129">
        <v>158465.93920527</v>
      </c>
      <c r="AE129">
        <v>162904.66550301801</v>
      </c>
      <c r="AF129">
        <v>164984.25759950199</v>
      </c>
      <c r="AG129">
        <v>168584.98079517399</v>
      </c>
      <c r="AH129">
        <v>172431.75916992399</v>
      </c>
      <c r="AI129">
        <v>176232.812080959</v>
      </c>
      <c r="AJ129">
        <v>178806.63336698699</v>
      </c>
      <c r="AK129">
        <v>182403.74538019701</v>
      </c>
      <c r="AL129">
        <v>185814.15472758299</v>
      </c>
      <c r="AM129">
        <v>189963.1150367035</v>
      </c>
      <c r="AN129">
        <v>194484.23717457705</v>
      </c>
      <c r="AO129">
        <v>198345.57879579999</v>
      </c>
      <c r="AP129">
        <v>202177.61537813485</v>
      </c>
      <c r="AQ129">
        <v>206296.12558476243</v>
      </c>
      <c r="AR129">
        <v>208849.04603236006</v>
      </c>
      <c r="AS129">
        <v>210647.40697953146</v>
      </c>
      <c r="AT129">
        <v>213516.44033927174</v>
      </c>
      <c r="AU129">
        <v>216022.96370940327</v>
      </c>
    </row>
    <row r="130" spans="1:47">
      <c r="A130" t="s">
        <v>206</v>
      </c>
      <c r="B130" t="s">
        <v>231</v>
      </c>
      <c r="C130" t="s">
        <v>224</v>
      </c>
      <c r="D130">
        <v>47250.137698450329</v>
      </c>
      <c r="E130">
        <v>49315.881883421986</v>
      </c>
      <c r="F130">
        <v>52870.15000576117</v>
      </c>
      <c r="G130">
        <v>53546.500870191943</v>
      </c>
      <c r="H130">
        <v>50835.091008344993</v>
      </c>
      <c r="I130">
        <v>51416.957819826486</v>
      </c>
      <c r="J130">
        <v>54926.304991386525</v>
      </c>
      <c r="K130">
        <v>57473.544041464673</v>
      </c>
      <c r="L130">
        <v>55074.892497059263</v>
      </c>
      <c r="M130">
        <v>55488.837756643457</v>
      </c>
      <c r="N130">
        <v>56078.239146624139</v>
      </c>
      <c r="O130">
        <v>56280.060323119018</v>
      </c>
      <c r="P130">
        <v>56761.15772590306</v>
      </c>
      <c r="Q130">
        <v>56786.477248750067</v>
      </c>
      <c r="R130">
        <v>58172.195847311181</v>
      </c>
      <c r="S130">
        <v>59799.097046385701</v>
      </c>
      <c r="T130">
        <v>61285.210165457422</v>
      </c>
      <c r="U130">
        <v>62164.174060862519</v>
      </c>
      <c r="V130">
        <v>63249.482364230134</v>
      </c>
      <c r="W130">
        <v>65324.325148000004</v>
      </c>
      <c r="X130">
        <v>66848.325146000003</v>
      </c>
      <c r="Y130">
        <v>67462.451860000001</v>
      </c>
      <c r="Z130">
        <v>69289.410910000006</v>
      </c>
      <c r="AA130">
        <v>71315.325469999996</v>
      </c>
      <c r="AB130">
        <v>72349.362584000002</v>
      </c>
      <c r="AC130">
        <v>73260.362584000002</v>
      </c>
      <c r="AD130">
        <v>74923.372814656803</v>
      </c>
      <c r="AE130">
        <v>80168.008911682788</v>
      </c>
      <c r="AF130">
        <v>81162.893902276774</v>
      </c>
      <c r="AG130">
        <v>83463.897292093025</v>
      </c>
      <c r="AH130">
        <v>83560.698136981198</v>
      </c>
      <c r="AI130">
        <v>85368.055535005478</v>
      </c>
      <c r="AJ130">
        <v>87324.508552993197</v>
      </c>
      <c r="AK130">
        <v>89344.69144401727</v>
      </c>
      <c r="AL130">
        <v>90287.294343909773</v>
      </c>
      <c r="AM130">
        <v>92113.058680297763</v>
      </c>
      <c r="AN130">
        <v>94415.885147305205</v>
      </c>
      <c r="AO130">
        <v>96437.668643177152</v>
      </c>
      <c r="AP130">
        <v>97683.691540881307</v>
      </c>
      <c r="AQ130">
        <v>99442.023458538242</v>
      </c>
      <c r="AR130">
        <v>98291.810377328307</v>
      </c>
      <c r="AS130">
        <v>95548.459084256378</v>
      </c>
      <c r="AT130">
        <v>96375.608897974525</v>
      </c>
      <c r="AU130">
        <v>95830.07769193039</v>
      </c>
    </row>
    <row r="131" spans="1:47">
      <c r="A131" t="s">
        <v>206</v>
      </c>
      <c r="B131" t="s">
        <v>231</v>
      </c>
      <c r="C131" t="s">
        <v>225</v>
      </c>
      <c r="D131">
        <v>6830120.5326218158</v>
      </c>
      <c r="E131">
        <v>6973085.2949577812</v>
      </c>
      <c r="F131">
        <v>7188109.5138562014</v>
      </c>
      <c r="G131">
        <v>7361256.6533122361</v>
      </c>
      <c r="H131">
        <v>7381212.4551360933</v>
      </c>
      <c r="I131">
        <v>7517477.6209212411</v>
      </c>
      <c r="J131">
        <v>7679209.0065735914</v>
      </c>
      <c r="K131">
        <v>7717155.1156830005</v>
      </c>
      <c r="L131">
        <v>7872183.1878760261</v>
      </c>
      <c r="M131">
        <v>7976161.9020276833</v>
      </c>
      <c r="N131">
        <v>8184023.7752959346</v>
      </c>
      <c r="O131">
        <v>8330668.9678550716</v>
      </c>
      <c r="P131">
        <v>8394325.6670891121</v>
      </c>
      <c r="Q131">
        <v>8499413.6101996806</v>
      </c>
      <c r="R131">
        <v>8636547.8571666516</v>
      </c>
      <c r="S131">
        <v>8796084.5499481447</v>
      </c>
      <c r="T131">
        <v>8854602.5490430593</v>
      </c>
      <c r="U131">
        <v>8929784.6266437657</v>
      </c>
      <c r="V131">
        <v>9114512.0823738016</v>
      </c>
      <c r="W131">
        <v>9308246.6494996939</v>
      </c>
      <c r="X131">
        <v>9322738.3156750854</v>
      </c>
      <c r="Y131">
        <v>9395660.2296994198</v>
      </c>
      <c r="Z131">
        <v>9587040.4270874877</v>
      </c>
      <c r="AA131">
        <v>9760566.7429699525</v>
      </c>
      <c r="AB131">
        <v>9790127.5491004232</v>
      </c>
      <c r="AC131">
        <v>9904797.3977272771</v>
      </c>
      <c r="AD131">
        <v>10082312.029200859</v>
      </c>
      <c r="AE131">
        <v>10299306.854432149</v>
      </c>
      <c r="AF131">
        <v>10298712.361533504</v>
      </c>
      <c r="AG131">
        <v>10426821.342084661</v>
      </c>
      <c r="AH131">
        <v>10575462.567475043</v>
      </c>
      <c r="AI131">
        <v>10772519.318922356</v>
      </c>
      <c r="AJ131">
        <v>10823479.126931623</v>
      </c>
      <c r="AK131">
        <v>10960140.264404282</v>
      </c>
      <c r="AL131">
        <v>11102777.482541984</v>
      </c>
      <c r="AM131">
        <v>11277712.938518237</v>
      </c>
      <c r="AN131">
        <v>11368931.634646054</v>
      </c>
      <c r="AO131">
        <v>11508803.258668652</v>
      </c>
      <c r="AP131">
        <v>11656169.957911531</v>
      </c>
      <c r="AQ131">
        <v>11811548.711212508</v>
      </c>
      <c r="AR131">
        <v>11783392.012714634</v>
      </c>
      <c r="AS131">
        <v>11423466.605834398</v>
      </c>
      <c r="AT131">
        <v>11602443.61557607</v>
      </c>
      <c r="AU131">
        <v>11529133.597702678</v>
      </c>
    </row>
    <row r="132" spans="1:47">
      <c r="A132" t="s">
        <v>206</v>
      </c>
      <c r="B132" t="s">
        <v>232</v>
      </c>
      <c r="C132" t="s">
        <v>208</v>
      </c>
      <c r="D132">
        <v>13171719.33219948</v>
      </c>
      <c r="E132">
        <v>14110022.862824028</v>
      </c>
      <c r="F132">
        <v>13733622.430543307</v>
      </c>
      <c r="G132">
        <v>11023402.886281846</v>
      </c>
      <c r="H132">
        <v>14779003.343333855</v>
      </c>
      <c r="I132">
        <v>14977936.663219113</v>
      </c>
      <c r="J132">
        <v>13757701.089978322</v>
      </c>
      <c r="K132">
        <v>11326389.901221551</v>
      </c>
      <c r="L132">
        <v>15542056.40708492</v>
      </c>
      <c r="M132">
        <v>14808391.42875658</v>
      </c>
      <c r="N132">
        <v>15146029.844560351</v>
      </c>
      <c r="O132">
        <v>11500995.485779107</v>
      </c>
      <c r="P132">
        <v>14816104.11978393</v>
      </c>
      <c r="Q132">
        <v>15691921.561405189</v>
      </c>
      <c r="R132">
        <v>16328553.306016661</v>
      </c>
      <c r="S132">
        <v>12799908.806583136</v>
      </c>
      <c r="T132">
        <v>16504408.658083839</v>
      </c>
      <c r="U132">
        <v>16037639.387931818</v>
      </c>
      <c r="V132">
        <v>16835836.147252426</v>
      </c>
      <c r="W132">
        <v>12217269.55053005</v>
      </c>
      <c r="X132">
        <v>16755251.076994259</v>
      </c>
      <c r="Y132">
        <v>17286640.474840067</v>
      </c>
      <c r="Z132">
        <v>17334158.408791721</v>
      </c>
      <c r="AA132">
        <v>12369440.350000001</v>
      </c>
      <c r="AB132">
        <v>16993314.671824615</v>
      </c>
      <c r="AC132">
        <v>17947128.127923362</v>
      </c>
      <c r="AD132">
        <v>18255939.77</v>
      </c>
      <c r="AE132">
        <v>12534160.354916602</v>
      </c>
      <c r="AF132">
        <v>17180694.471516915</v>
      </c>
      <c r="AG132">
        <v>18067601.882858071</v>
      </c>
      <c r="AH132">
        <v>18288497.8546055</v>
      </c>
      <c r="AI132">
        <v>12760347.109823681</v>
      </c>
      <c r="AJ132">
        <v>17184905.459341981</v>
      </c>
      <c r="AK132">
        <v>18070732.436455</v>
      </c>
      <c r="AL132">
        <v>18243691.409211032</v>
      </c>
      <c r="AM132">
        <v>13441690.84415582</v>
      </c>
      <c r="AN132">
        <v>17386614.377740573</v>
      </c>
      <c r="AO132">
        <v>18195237.67047374</v>
      </c>
      <c r="AP132">
        <v>18245958.690209921</v>
      </c>
      <c r="AQ132">
        <v>14011904.687553499</v>
      </c>
      <c r="AR132">
        <v>16917064.983319283</v>
      </c>
      <c r="AS132">
        <v>18495964.380000003</v>
      </c>
      <c r="AT132">
        <v>18820760.25245088</v>
      </c>
      <c r="AU132">
        <v>14051409.900844175</v>
      </c>
    </row>
    <row r="133" spans="1:47">
      <c r="A133" t="s">
        <v>206</v>
      </c>
      <c r="B133" t="s">
        <v>232</v>
      </c>
      <c r="C133" t="s">
        <v>209</v>
      </c>
      <c r="D133">
        <v>2091463.1674648589</v>
      </c>
      <c r="E133">
        <v>2202519.0933713876</v>
      </c>
      <c r="F133">
        <v>2328904.7906935574</v>
      </c>
      <c r="G133">
        <v>2267191.9998072125</v>
      </c>
      <c r="H133">
        <v>2338557.2613201495</v>
      </c>
      <c r="I133">
        <v>2364137.1529640346</v>
      </c>
      <c r="J133">
        <v>2484682.1116567273</v>
      </c>
      <c r="K133">
        <v>2569637.611022668</v>
      </c>
      <c r="L133">
        <v>2563820.1621349426</v>
      </c>
      <c r="M133">
        <v>2583627.3493714081</v>
      </c>
      <c r="N133">
        <v>2508021.6549180336</v>
      </c>
      <c r="O133">
        <v>2648459.9362197248</v>
      </c>
      <c r="P133">
        <v>2767594.972487771</v>
      </c>
      <c r="Q133">
        <v>2939159.4074786562</v>
      </c>
      <c r="R133">
        <v>2843179.1696670493</v>
      </c>
      <c r="S133">
        <v>2935865.3312999811</v>
      </c>
      <c r="T133">
        <v>2847369.7927125301</v>
      </c>
      <c r="U133">
        <v>2838965.4266316472</v>
      </c>
      <c r="V133">
        <v>2859761.8907832662</v>
      </c>
      <c r="W133">
        <v>3046251.0049841348</v>
      </c>
      <c r="X133">
        <v>2928988.2474229271</v>
      </c>
      <c r="Y133">
        <v>3068331.7628678</v>
      </c>
      <c r="Z133">
        <v>3040489.1498690555</v>
      </c>
      <c r="AA133">
        <v>3041494.2218234101</v>
      </c>
      <c r="AB133">
        <v>3001784.212939369</v>
      </c>
      <c r="AC133">
        <v>3146666.49</v>
      </c>
      <c r="AD133">
        <v>3213655.88</v>
      </c>
      <c r="AE133">
        <v>3244221.08</v>
      </c>
      <c r="AF133">
        <v>3365510.2832315601</v>
      </c>
      <c r="AG133">
        <v>3247555.8910990702</v>
      </c>
      <c r="AH133">
        <v>3358637.88</v>
      </c>
      <c r="AI133">
        <v>3440636.1043000002</v>
      </c>
      <c r="AJ133">
        <v>3430852.60732716</v>
      </c>
      <c r="AK133">
        <v>3350551.0300000003</v>
      </c>
      <c r="AL133">
        <v>3503209.81</v>
      </c>
      <c r="AM133">
        <v>3399921.62</v>
      </c>
      <c r="AN133">
        <v>3528381.38</v>
      </c>
      <c r="AO133">
        <v>3499921.38</v>
      </c>
      <c r="AP133">
        <v>3510528.9400000004</v>
      </c>
      <c r="AQ133">
        <v>3514891.5300000003</v>
      </c>
      <c r="AR133">
        <v>3456571.1652000002</v>
      </c>
      <c r="AS133">
        <v>3422489.93</v>
      </c>
      <c r="AT133">
        <v>3464643.1608120003</v>
      </c>
      <c r="AU133">
        <v>3218060.818530295</v>
      </c>
    </row>
    <row r="134" spans="1:47">
      <c r="A134" t="s">
        <v>206</v>
      </c>
      <c r="B134" t="s">
        <v>232</v>
      </c>
      <c r="C134" t="s">
        <v>210</v>
      </c>
      <c r="D134">
        <v>6305483.6578707024</v>
      </c>
      <c r="E134">
        <v>6352634.5243126182</v>
      </c>
      <c r="F134">
        <v>6538295.0880300803</v>
      </c>
      <c r="G134">
        <v>6664465.314039927</v>
      </c>
      <c r="H134">
        <v>6676902.217333477</v>
      </c>
      <c r="I134">
        <v>6944062.5105020776</v>
      </c>
      <c r="J134">
        <v>6827330.0805554995</v>
      </c>
      <c r="K134">
        <v>6698131.9696582444</v>
      </c>
      <c r="L134">
        <v>6715368.227491213</v>
      </c>
      <c r="M134">
        <v>7373778.2073754249</v>
      </c>
      <c r="N134">
        <v>7701115.7585349297</v>
      </c>
      <c r="O134">
        <v>7886866.4176258054</v>
      </c>
      <c r="P134">
        <v>7463676.7564367913</v>
      </c>
      <c r="Q134">
        <v>7808370.0112120872</v>
      </c>
      <c r="R134">
        <v>8184027.5962737547</v>
      </c>
      <c r="S134">
        <v>8517860.4079789091</v>
      </c>
      <c r="T134">
        <v>7781322.0901498077</v>
      </c>
      <c r="U134">
        <v>8411246.3302907664</v>
      </c>
      <c r="V134">
        <v>8459753.5868452378</v>
      </c>
      <c r="W134">
        <v>8735745.6907145455</v>
      </c>
      <c r="X134">
        <v>8313933.2628924912</v>
      </c>
      <c r="Y134">
        <v>9087535.6768612973</v>
      </c>
      <c r="Z134">
        <v>9165023.2307437528</v>
      </c>
      <c r="AA134">
        <v>9347328.3523400985</v>
      </c>
      <c r="AB134">
        <v>8615000.1407332122</v>
      </c>
      <c r="AC134">
        <v>9288746.6655675732</v>
      </c>
      <c r="AD134">
        <v>9461662.6326049119</v>
      </c>
      <c r="AE134">
        <v>9960905.320104897</v>
      </c>
      <c r="AF134">
        <v>9198755.6983448453</v>
      </c>
      <c r="AG134">
        <v>9779526.0204756781</v>
      </c>
      <c r="AH134">
        <v>10196000.838893067</v>
      </c>
      <c r="AI134">
        <v>10459678.266693028</v>
      </c>
      <c r="AJ134">
        <v>9988130.3807252198</v>
      </c>
      <c r="AK134">
        <v>10533059.395521065</v>
      </c>
      <c r="AL134">
        <v>11462258.99162031</v>
      </c>
      <c r="AM134">
        <v>11234689.812233845</v>
      </c>
      <c r="AN134">
        <v>10728962.795755092</v>
      </c>
      <c r="AO134">
        <v>11770111.76404788</v>
      </c>
      <c r="AP134">
        <v>12624672.458036011</v>
      </c>
      <c r="AQ134">
        <v>11654560.769999998</v>
      </c>
      <c r="AR134">
        <v>10890538.486117767</v>
      </c>
      <c r="AS134">
        <v>10295809.118346807</v>
      </c>
      <c r="AT134">
        <v>11352439.590243282</v>
      </c>
      <c r="AU134">
        <v>11785889.011237692</v>
      </c>
    </row>
    <row r="135" spans="1:47">
      <c r="A135" t="s">
        <v>206</v>
      </c>
      <c r="B135" t="s">
        <v>232</v>
      </c>
      <c r="C135" t="s">
        <v>211</v>
      </c>
      <c r="D135">
        <v>30339.294693053056</v>
      </c>
      <c r="E135">
        <v>32663.758530448613</v>
      </c>
      <c r="F135">
        <v>32402.609107362976</v>
      </c>
      <c r="G135">
        <v>34086.627550013851</v>
      </c>
      <c r="H135">
        <v>33937.772065570447</v>
      </c>
      <c r="I135">
        <v>34889.329955178247</v>
      </c>
      <c r="J135">
        <v>35097.855684919006</v>
      </c>
      <c r="K135">
        <v>36477.85994586959</v>
      </c>
      <c r="L135">
        <v>36163.950363929653</v>
      </c>
      <c r="M135">
        <v>39965.100997057591</v>
      </c>
      <c r="N135">
        <v>42128.604604830027</v>
      </c>
      <c r="O135">
        <v>43420.502086341148</v>
      </c>
      <c r="P135">
        <v>40401.890058295437</v>
      </c>
      <c r="Q135">
        <v>45268.054624534539</v>
      </c>
      <c r="R135">
        <v>45772.798232718815</v>
      </c>
      <c r="S135">
        <v>47747.762817515999</v>
      </c>
      <c r="T135">
        <v>47301.029769147164</v>
      </c>
      <c r="U135">
        <v>51974.917752995301</v>
      </c>
      <c r="V135">
        <v>52291.750852568686</v>
      </c>
      <c r="W135">
        <v>59303.98908198018</v>
      </c>
      <c r="X135">
        <v>50257.489512440428</v>
      </c>
      <c r="Y135">
        <v>53767.126542097059</v>
      </c>
      <c r="Z135">
        <v>55033.874166162845</v>
      </c>
      <c r="AA135">
        <v>60953.778224963244</v>
      </c>
      <c r="AB135">
        <v>65975.068082660204</v>
      </c>
      <c r="AC135">
        <v>66956.3924981991</v>
      </c>
      <c r="AD135">
        <v>67760.624758763501</v>
      </c>
      <c r="AE135">
        <v>68795.169816210298</v>
      </c>
      <c r="AF135">
        <v>80253.797769281096</v>
      </c>
      <c r="AG135">
        <v>93713.144919495302</v>
      </c>
      <c r="AH135">
        <v>99256.477567359296</v>
      </c>
      <c r="AI135">
        <v>99831.765783214301</v>
      </c>
      <c r="AJ135">
        <v>100051.5493121864</v>
      </c>
      <c r="AK135">
        <v>92777.922114032204</v>
      </c>
      <c r="AL135">
        <v>103635.66548914311</v>
      </c>
      <c r="AM135">
        <v>100987.09831888211</v>
      </c>
      <c r="AN135">
        <v>106025.6052062596</v>
      </c>
      <c r="AO135">
        <v>107864.31620734261</v>
      </c>
      <c r="AP135">
        <v>110092.1726805588</v>
      </c>
      <c r="AQ135">
        <v>110639.5812250384</v>
      </c>
      <c r="AR135">
        <v>109756.8999042107</v>
      </c>
      <c r="AS135">
        <v>105737.59299096069</v>
      </c>
      <c r="AT135">
        <v>117114.49618169259</v>
      </c>
      <c r="AU135">
        <v>99388.884816693899</v>
      </c>
    </row>
    <row r="136" spans="1:47">
      <c r="A136" t="s">
        <v>206</v>
      </c>
      <c r="B136" t="s">
        <v>232</v>
      </c>
      <c r="C136" t="s">
        <v>212</v>
      </c>
      <c r="D136">
        <v>39822.680859807275</v>
      </c>
      <c r="E136">
        <v>41368.245692201766</v>
      </c>
      <c r="F136">
        <v>43129.703944532317</v>
      </c>
      <c r="G136">
        <v>43634.04501886139</v>
      </c>
      <c r="H136">
        <v>42939.1294439345</v>
      </c>
      <c r="I136">
        <v>43580.16670684261</v>
      </c>
      <c r="J136">
        <v>44271.357823157166</v>
      </c>
      <c r="K136">
        <v>45786.931915108675</v>
      </c>
      <c r="L136">
        <v>45776.093275223298</v>
      </c>
      <c r="M136">
        <v>45729.835931984926</v>
      </c>
      <c r="N136">
        <v>45607.081732266801</v>
      </c>
      <c r="O136">
        <v>47981.408240770092</v>
      </c>
      <c r="P136">
        <v>44737.584759441503</v>
      </c>
      <c r="Q136">
        <v>44579.772088205216</v>
      </c>
      <c r="R136">
        <v>45774.912378445202</v>
      </c>
      <c r="S136">
        <v>47091.392505828124</v>
      </c>
      <c r="T136">
        <v>46909.878327540631</v>
      </c>
      <c r="U136">
        <v>49516.197602905777</v>
      </c>
      <c r="V136">
        <v>48830.487237583933</v>
      </c>
      <c r="W136">
        <v>50573.823342425254</v>
      </c>
      <c r="X136">
        <v>48060.919846704899</v>
      </c>
      <c r="Y136">
        <v>50448.098226709903</v>
      </c>
      <c r="Z136">
        <v>50175.376122284899</v>
      </c>
      <c r="AA136">
        <v>51985.25</v>
      </c>
      <c r="AB136">
        <v>50834.38</v>
      </c>
      <c r="AC136">
        <v>51508.97</v>
      </c>
      <c r="AD136">
        <v>52743.460000000101</v>
      </c>
      <c r="AE136">
        <v>52753.15</v>
      </c>
      <c r="AF136">
        <v>53189.46</v>
      </c>
      <c r="AG136">
        <v>55596.83</v>
      </c>
      <c r="AH136">
        <v>56803.780000000101</v>
      </c>
      <c r="AI136">
        <v>57106.01</v>
      </c>
      <c r="AJ136">
        <v>56879.93</v>
      </c>
      <c r="AK136">
        <v>57490.25</v>
      </c>
      <c r="AL136">
        <v>57990.25</v>
      </c>
      <c r="AM136">
        <v>58328.57</v>
      </c>
      <c r="AN136">
        <v>59250.58</v>
      </c>
      <c r="AO136">
        <v>60491.89</v>
      </c>
      <c r="AP136">
        <v>61427.17</v>
      </c>
      <c r="AQ136">
        <v>61713.11</v>
      </c>
      <c r="AR136">
        <v>62095.17</v>
      </c>
      <c r="AS136">
        <v>62979.39</v>
      </c>
      <c r="AT136">
        <v>65193.5</v>
      </c>
      <c r="AU136">
        <v>64896.088900000002</v>
      </c>
    </row>
    <row r="137" spans="1:47">
      <c r="A137" t="s">
        <v>206</v>
      </c>
      <c r="B137" t="s">
        <v>232</v>
      </c>
      <c r="C137" t="s">
        <v>213</v>
      </c>
      <c r="D137">
        <v>3207163.6144596632</v>
      </c>
      <c r="E137">
        <v>3389488.5835384168</v>
      </c>
      <c r="F137">
        <v>3511762.8372811517</v>
      </c>
      <c r="G137">
        <v>3450044.9092898024</v>
      </c>
      <c r="H137">
        <v>3408000.1816776046</v>
      </c>
      <c r="I137">
        <v>3524715.431084157</v>
      </c>
      <c r="J137">
        <v>3723873.6828261227</v>
      </c>
      <c r="K137">
        <v>3680128.0938872085</v>
      </c>
      <c r="L137">
        <v>3662650.3411869714</v>
      </c>
      <c r="M137">
        <v>3809746.7552099242</v>
      </c>
      <c r="N137">
        <v>3877669.5153203714</v>
      </c>
      <c r="O137">
        <v>3909686.1086550984</v>
      </c>
      <c r="P137">
        <v>3898927.8144723801</v>
      </c>
      <c r="Q137">
        <v>3997903.8144133301</v>
      </c>
      <c r="R137">
        <v>4010543.6490661479</v>
      </c>
      <c r="S137">
        <v>3899072.8201292399</v>
      </c>
      <c r="T137">
        <v>3636239.9259457816</v>
      </c>
      <c r="U137">
        <v>4448227.5146502685</v>
      </c>
      <c r="V137">
        <v>4517145.8048851499</v>
      </c>
      <c r="W137">
        <v>4422272.9414737476</v>
      </c>
      <c r="X137">
        <v>3728307.3196549201</v>
      </c>
      <c r="Y137">
        <v>4004841.5406724699</v>
      </c>
      <c r="Z137">
        <v>4692854.78953298</v>
      </c>
      <c r="AA137">
        <v>5047154.2381039904</v>
      </c>
      <c r="AB137">
        <v>4457680.88</v>
      </c>
      <c r="AC137">
        <v>4325816.38</v>
      </c>
      <c r="AD137">
        <v>4946851.9800000004</v>
      </c>
      <c r="AE137">
        <v>5232750.07</v>
      </c>
      <c r="AF137">
        <v>4753603.12</v>
      </c>
      <c r="AG137">
        <v>4807114.17</v>
      </c>
      <c r="AH137">
        <v>5650565.71</v>
      </c>
      <c r="AI137">
        <v>5829836.5300000003</v>
      </c>
      <c r="AJ137">
        <v>5279779.96</v>
      </c>
      <c r="AK137">
        <v>5437598.4400000004</v>
      </c>
      <c r="AL137">
        <v>5962007.3099999996</v>
      </c>
      <c r="AM137">
        <v>6118870.3799999999</v>
      </c>
      <c r="AN137">
        <v>5665183.8499999996</v>
      </c>
      <c r="AO137">
        <v>5819079.6200000001</v>
      </c>
      <c r="AP137">
        <v>6269079.4500000002</v>
      </c>
      <c r="AQ137">
        <v>6415775.9091299996</v>
      </c>
      <c r="AR137">
        <v>5888958.6120750001</v>
      </c>
      <c r="AS137">
        <v>5676512.1693099998</v>
      </c>
      <c r="AT137">
        <v>5894003.5503260801</v>
      </c>
      <c r="AU137">
        <v>6214140.0013559395</v>
      </c>
    </row>
    <row r="138" spans="1:47">
      <c r="A138" t="s">
        <v>206</v>
      </c>
      <c r="B138" t="s">
        <v>232</v>
      </c>
      <c r="C138" t="s">
        <v>214</v>
      </c>
      <c r="D138">
        <v>4476007.4795859912</v>
      </c>
      <c r="E138">
        <v>4591898.1462357799</v>
      </c>
      <c r="F138">
        <v>4866180.7450768556</v>
      </c>
      <c r="G138">
        <v>4455644.0195673127</v>
      </c>
      <c r="H138">
        <v>4510571.7104996229</v>
      </c>
      <c r="I138">
        <v>5234963.6431495491</v>
      </c>
      <c r="J138">
        <v>5375166.9339539297</v>
      </c>
      <c r="K138">
        <v>4656142.4092733404</v>
      </c>
      <c r="L138">
        <v>4542119.2769657634</v>
      </c>
      <c r="M138">
        <v>5529870.7433056897</v>
      </c>
      <c r="N138">
        <v>5645334.8759216834</v>
      </c>
      <c r="O138">
        <v>5095836.1204825845</v>
      </c>
      <c r="P138">
        <v>5147949.2523842845</v>
      </c>
      <c r="Q138">
        <v>5599301.7386199422</v>
      </c>
      <c r="R138">
        <v>5702298.200928607</v>
      </c>
      <c r="S138">
        <v>4982106.2737344634</v>
      </c>
      <c r="T138">
        <v>5381917.8037456675</v>
      </c>
      <c r="U138">
        <v>5776414.5845265295</v>
      </c>
      <c r="V138">
        <v>6025691.8439514088</v>
      </c>
      <c r="W138">
        <v>5676058.9483199529</v>
      </c>
      <c r="X138">
        <v>5666683.0474535804</v>
      </c>
      <c r="Y138">
        <v>5717674.5130513897</v>
      </c>
      <c r="Z138">
        <v>6030258.4155087005</v>
      </c>
      <c r="AA138">
        <v>5879864.5999999996</v>
      </c>
      <c r="AB138">
        <v>5870110.7009565495</v>
      </c>
      <c r="AC138">
        <v>6114612.22865164</v>
      </c>
      <c r="AD138">
        <v>6389535.5429124907</v>
      </c>
      <c r="AE138">
        <v>6444788.21</v>
      </c>
      <c r="AF138">
        <v>6266955.6602662001</v>
      </c>
      <c r="AG138">
        <v>6631284.8303104807</v>
      </c>
      <c r="AH138">
        <v>6792593.3114964999</v>
      </c>
      <c r="AI138">
        <v>6744316.5089499997</v>
      </c>
      <c r="AJ138">
        <v>6819455.2765726503</v>
      </c>
      <c r="AK138">
        <v>7205628.8488002606</v>
      </c>
      <c r="AL138">
        <v>7166720.3812596295</v>
      </c>
      <c r="AM138">
        <v>7059234.96</v>
      </c>
      <c r="AN138">
        <v>7372758.7599999998</v>
      </c>
      <c r="AO138">
        <v>7650190.32455</v>
      </c>
      <c r="AP138">
        <v>7809891.9700000007</v>
      </c>
      <c r="AQ138">
        <v>7452218.8200000003</v>
      </c>
      <c r="AR138">
        <v>7570333.3729019696</v>
      </c>
      <c r="AS138">
        <v>6863734.3337881593</v>
      </c>
      <c r="AT138">
        <v>7122358.33678493</v>
      </c>
      <c r="AU138">
        <v>6716690.8521239702</v>
      </c>
    </row>
    <row r="139" spans="1:47">
      <c r="A139" t="s">
        <v>206</v>
      </c>
      <c r="B139" t="s">
        <v>232</v>
      </c>
      <c r="C139" t="s">
        <v>215</v>
      </c>
      <c r="D139">
        <v>1484304.9204650561</v>
      </c>
      <c r="E139">
        <v>1568467.8381873921</v>
      </c>
      <c r="F139">
        <v>1687436.8757262509</v>
      </c>
      <c r="G139">
        <v>1606639.8388483543</v>
      </c>
      <c r="H139">
        <v>1599379.6679140143</v>
      </c>
      <c r="I139">
        <v>1691233.8925517963</v>
      </c>
      <c r="J139">
        <v>1809965.280088407</v>
      </c>
      <c r="K139">
        <v>1766939.5992148947</v>
      </c>
      <c r="L139">
        <v>1782097.777267568</v>
      </c>
      <c r="M139">
        <v>1861208.5183748144</v>
      </c>
      <c r="N139">
        <v>1990415.4770586214</v>
      </c>
      <c r="O139">
        <v>1944308.0639107272</v>
      </c>
      <c r="P139">
        <v>1949250.294267352</v>
      </c>
      <c r="Q139">
        <v>2024185.2529750599</v>
      </c>
      <c r="R139">
        <v>2123457.5182806291</v>
      </c>
      <c r="S139">
        <v>2038485.554687497</v>
      </c>
      <c r="T139">
        <v>1971316.4372764747</v>
      </c>
      <c r="U139">
        <v>2167967.7228737408</v>
      </c>
      <c r="V139">
        <v>2265923.2274183212</v>
      </c>
      <c r="W139">
        <v>2353812.3097427483</v>
      </c>
      <c r="X139">
        <v>2281472.3345402344</v>
      </c>
      <c r="Y139">
        <v>2320222.9843314085</v>
      </c>
      <c r="Z139">
        <v>2629948.704675348</v>
      </c>
      <c r="AA139">
        <v>2563347.0043807635</v>
      </c>
      <c r="AB139">
        <v>2480734.2300000009</v>
      </c>
      <c r="AC139">
        <v>2552392.6520814928</v>
      </c>
      <c r="AD139">
        <v>2786020.2199999997</v>
      </c>
      <c r="AE139">
        <v>2747165.24</v>
      </c>
      <c r="AF139">
        <v>2702402.2800000007</v>
      </c>
      <c r="AG139">
        <v>2819040.0100000007</v>
      </c>
      <c r="AH139">
        <v>2851115.5500000003</v>
      </c>
      <c r="AI139">
        <v>2891086.4599999995</v>
      </c>
      <c r="AJ139">
        <v>2859755.5300000003</v>
      </c>
      <c r="AK139">
        <v>3079533.3500000006</v>
      </c>
      <c r="AL139">
        <v>2946027.4900000007</v>
      </c>
      <c r="AM139">
        <v>3049387.6899999995</v>
      </c>
      <c r="AN139">
        <v>3068051.6999999993</v>
      </c>
      <c r="AO139">
        <v>3329566.1699999995</v>
      </c>
      <c r="AP139">
        <v>3201562.23</v>
      </c>
      <c r="AQ139">
        <v>3299361.9699999997</v>
      </c>
      <c r="AR139">
        <v>3292303.0786720007</v>
      </c>
      <c r="AS139">
        <v>2889323.9800000009</v>
      </c>
      <c r="AT139">
        <v>3119017.0245582978</v>
      </c>
      <c r="AU139">
        <v>2873840.532765327</v>
      </c>
    </row>
    <row r="140" spans="1:47">
      <c r="A140" t="s">
        <v>206</v>
      </c>
      <c r="B140" t="s">
        <v>232</v>
      </c>
      <c r="C140" t="s">
        <v>216</v>
      </c>
      <c r="D140">
        <v>423307.76354211371</v>
      </c>
      <c r="E140">
        <v>426132.87074679096</v>
      </c>
      <c r="F140">
        <v>468237.10807198106</v>
      </c>
      <c r="G140">
        <v>464529.21716598934</v>
      </c>
      <c r="H140">
        <v>461783.02754982462</v>
      </c>
      <c r="I140">
        <v>479876.99051646795</v>
      </c>
      <c r="J140">
        <v>506826.03246870113</v>
      </c>
      <c r="K140">
        <v>487743.59597652697</v>
      </c>
      <c r="L140">
        <v>516592.74609408743</v>
      </c>
      <c r="M140">
        <v>522376.38226347289</v>
      </c>
      <c r="N140">
        <v>544336.12640233897</v>
      </c>
      <c r="O140">
        <v>536278.77279599174</v>
      </c>
      <c r="P140">
        <v>534783.10355283483</v>
      </c>
      <c r="Q140">
        <v>557943.1585028246</v>
      </c>
      <c r="R140">
        <v>581695.10407370504</v>
      </c>
      <c r="S140">
        <v>568568.6004302972</v>
      </c>
      <c r="T140">
        <v>572359.12036092405</v>
      </c>
      <c r="U140">
        <v>603960.94822762476</v>
      </c>
      <c r="V140">
        <v>624143.50268547831</v>
      </c>
      <c r="W140">
        <v>616005.510430853</v>
      </c>
      <c r="X140">
        <v>626332.339200972</v>
      </c>
      <c r="Y140">
        <v>659773.01038488548</v>
      </c>
      <c r="Z140">
        <v>682509.55482272792</v>
      </c>
      <c r="AA140">
        <v>664347.44000000006</v>
      </c>
      <c r="AB140">
        <v>671265.00789084507</v>
      </c>
      <c r="AC140">
        <v>697260.09</v>
      </c>
      <c r="AD140">
        <v>721421.42</v>
      </c>
      <c r="AE140">
        <v>723158.67</v>
      </c>
      <c r="AF140">
        <v>719715.97998705099</v>
      </c>
      <c r="AG140">
        <v>766192.45661999995</v>
      </c>
      <c r="AH140">
        <v>776007.83000000007</v>
      </c>
      <c r="AI140">
        <v>776968.63</v>
      </c>
      <c r="AJ140">
        <v>774429.68953109905</v>
      </c>
      <c r="AK140">
        <v>856976.24583862955</v>
      </c>
      <c r="AL140">
        <v>863092.96000000008</v>
      </c>
      <c r="AM140">
        <v>863291.55999999994</v>
      </c>
      <c r="AN140">
        <v>856123.41</v>
      </c>
      <c r="AO140">
        <v>907701.38</v>
      </c>
      <c r="AP140">
        <v>949220.26</v>
      </c>
      <c r="AQ140">
        <v>950355.43</v>
      </c>
      <c r="AR140">
        <v>940633.72</v>
      </c>
      <c r="AS140">
        <v>842886.97000000009</v>
      </c>
      <c r="AT140">
        <v>870504.99341677199</v>
      </c>
      <c r="AU140">
        <v>825836.82841810898</v>
      </c>
    </row>
    <row r="141" spans="1:47">
      <c r="A141" t="s">
        <v>206</v>
      </c>
      <c r="B141" t="s">
        <v>232</v>
      </c>
      <c r="C141" t="s">
        <v>217</v>
      </c>
      <c r="D141">
        <v>1146579.0240555094</v>
      </c>
      <c r="E141">
        <v>1189585.2250559765</v>
      </c>
      <c r="F141">
        <v>1282072.9987709576</v>
      </c>
      <c r="G141">
        <v>1384853.7079363696</v>
      </c>
      <c r="H141">
        <v>1287001.1097401371</v>
      </c>
      <c r="I141">
        <v>1305063.7167780013</v>
      </c>
      <c r="J141">
        <v>1482433.7036437707</v>
      </c>
      <c r="K141">
        <v>1545980.1422779518</v>
      </c>
      <c r="L141">
        <v>1447225.9280096001</v>
      </c>
      <c r="M141">
        <v>1557387.5801399702</v>
      </c>
      <c r="N141">
        <v>1655438.4452138853</v>
      </c>
      <c r="O141">
        <v>1712212.0285888896</v>
      </c>
      <c r="P141">
        <v>1656612.2023455501</v>
      </c>
      <c r="Q141">
        <v>1690063.0905583301</v>
      </c>
      <c r="R141">
        <v>1786316.1059823316</v>
      </c>
      <c r="S141">
        <v>1836240.1511091201</v>
      </c>
      <c r="T141">
        <v>1837938.7987829701</v>
      </c>
      <c r="U141">
        <v>1895194.7593341863</v>
      </c>
      <c r="V141">
        <v>1937368.4817936257</v>
      </c>
      <c r="W141">
        <v>1914484.1620892501</v>
      </c>
      <c r="X141">
        <v>2061752.8964773701</v>
      </c>
      <c r="Y141">
        <v>2102412.0031078099</v>
      </c>
      <c r="Z141">
        <v>2109794.2766732601</v>
      </c>
      <c r="AA141">
        <v>2132989.6800000002</v>
      </c>
      <c r="AB141">
        <v>2294421.5499999998</v>
      </c>
      <c r="AC141">
        <v>2305960.7000000002</v>
      </c>
      <c r="AD141">
        <v>2349766.5699999998</v>
      </c>
      <c r="AE141">
        <v>2350079.5299999998</v>
      </c>
      <c r="AF141">
        <v>2478571.91</v>
      </c>
      <c r="AG141">
        <v>2598432.52</v>
      </c>
      <c r="AH141">
        <v>2609370.46</v>
      </c>
      <c r="AI141">
        <v>2612712.25</v>
      </c>
      <c r="AJ141">
        <v>2627986.62</v>
      </c>
      <c r="AK141">
        <v>2762949.31</v>
      </c>
      <c r="AL141">
        <v>2941229.15</v>
      </c>
      <c r="AM141">
        <v>2805264.47</v>
      </c>
      <c r="AN141">
        <v>2855752.88</v>
      </c>
      <c r="AO141">
        <v>2991191.95</v>
      </c>
      <c r="AP141">
        <v>3137721.76</v>
      </c>
      <c r="AQ141">
        <v>3039545.71</v>
      </c>
      <c r="AR141">
        <v>3045532.24</v>
      </c>
      <c r="AS141">
        <v>3321193.23</v>
      </c>
      <c r="AT141">
        <v>3324638.7303873799</v>
      </c>
      <c r="AU141">
        <v>3297094.6665747701</v>
      </c>
    </row>
    <row r="142" spans="1:47">
      <c r="A142" t="s">
        <v>206</v>
      </c>
      <c r="B142" t="s">
        <v>232</v>
      </c>
      <c r="C142" t="s">
        <v>218</v>
      </c>
      <c r="D142">
        <v>681049.6655637545</v>
      </c>
      <c r="E142">
        <v>708606.76168429852</v>
      </c>
      <c r="F142">
        <v>730013.23424617341</v>
      </c>
      <c r="G142">
        <v>769992.17576588737</v>
      </c>
      <c r="H142">
        <v>784959.56857242552</v>
      </c>
      <c r="I142">
        <v>842203.21402137331</v>
      </c>
      <c r="J142">
        <v>829188.74299417902</v>
      </c>
      <c r="K142">
        <v>848590.05670303013</v>
      </c>
      <c r="L142">
        <v>858316.54860203515</v>
      </c>
      <c r="M142">
        <v>898018.40629208973</v>
      </c>
      <c r="N142">
        <v>942516.86045234231</v>
      </c>
      <c r="O142">
        <v>992871.14597529429</v>
      </c>
      <c r="P142">
        <v>992065.54575871769</v>
      </c>
      <c r="Q142">
        <v>1000130.2470545761</v>
      </c>
      <c r="R142">
        <v>979344.3224587338</v>
      </c>
      <c r="S142">
        <v>968890.87282336492</v>
      </c>
      <c r="T142">
        <v>981352.4530594293</v>
      </c>
      <c r="U142">
        <v>1005525.0299249049</v>
      </c>
      <c r="V142">
        <v>979461.75377731246</v>
      </c>
      <c r="W142">
        <v>1038628.8943445563</v>
      </c>
      <c r="X142">
        <v>1025466.8143049196</v>
      </c>
      <c r="Y142">
        <v>995500.13065672305</v>
      </c>
      <c r="Z142">
        <v>1034784.7411146725</v>
      </c>
      <c r="AA142">
        <v>1083621.0658171221</v>
      </c>
      <c r="AB142">
        <v>1086100.3422072749</v>
      </c>
      <c r="AC142">
        <v>1112125.2625114308</v>
      </c>
      <c r="AD142">
        <v>1129488.431621037</v>
      </c>
      <c r="AE142">
        <v>1148581.2083393852</v>
      </c>
      <c r="AF142">
        <v>1137694.9695627261</v>
      </c>
      <c r="AG142">
        <v>1167376.0412875284</v>
      </c>
      <c r="AH142">
        <v>1170229.588618781</v>
      </c>
      <c r="AI142">
        <v>1202581.5841618341</v>
      </c>
      <c r="AJ142">
        <v>1201773.372345984</v>
      </c>
      <c r="AK142">
        <v>1218708.2035183969</v>
      </c>
      <c r="AL142">
        <v>1192659.707758056</v>
      </c>
      <c r="AM142">
        <v>1170942.2076500051</v>
      </c>
      <c r="AN142">
        <v>1184309.3795879791</v>
      </c>
      <c r="AO142">
        <v>1190990.597287836</v>
      </c>
      <c r="AP142">
        <v>1270833.8533851672</v>
      </c>
      <c r="AQ142">
        <v>1274234.9092781199</v>
      </c>
      <c r="AR142">
        <v>1263761.8147137761</v>
      </c>
      <c r="AS142">
        <v>1216114.7320999661</v>
      </c>
      <c r="AT142">
        <v>1293076.5690108801</v>
      </c>
      <c r="AU142">
        <v>1332318.3103763</v>
      </c>
    </row>
    <row r="143" spans="1:47">
      <c r="A143" t="s">
        <v>206</v>
      </c>
      <c r="B143" t="s">
        <v>232</v>
      </c>
      <c r="C143" t="s">
        <v>219</v>
      </c>
      <c r="D143">
        <v>1008573.864182848</v>
      </c>
      <c r="E143">
        <v>1025733.4296640544</v>
      </c>
      <c r="F143">
        <v>1054577.840373945</v>
      </c>
      <c r="G143">
        <v>1070762.7410654849</v>
      </c>
      <c r="H143">
        <v>1094518.1986801066</v>
      </c>
      <c r="I143">
        <v>1101564.0106870444</v>
      </c>
      <c r="J143">
        <v>1120803.0201096311</v>
      </c>
      <c r="K143">
        <v>1134974.0341122339</v>
      </c>
      <c r="L143">
        <v>1155099.5867288611</v>
      </c>
      <c r="M143">
        <v>1205565.1663191176</v>
      </c>
      <c r="N143">
        <v>1222063.3735847773</v>
      </c>
      <c r="O143">
        <v>1238217.6777808864</v>
      </c>
      <c r="P143">
        <v>1311164.8270050599</v>
      </c>
      <c r="Q143">
        <v>1337316.7586933209</v>
      </c>
      <c r="R143">
        <v>1335167.3534938926</v>
      </c>
      <c r="S143">
        <v>1317746.63360593</v>
      </c>
      <c r="T143">
        <v>1373193.5270851699</v>
      </c>
      <c r="U143">
        <v>1454170.05162393</v>
      </c>
      <c r="V143">
        <v>1443044.13627705</v>
      </c>
      <c r="W143">
        <v>1439259.73976399</v>
      </c>
      <c r="X143">
        <v>1458937.9690034499</v>
      </c>
      <c r="Y143">
        <v>1481472.0441147599</v>
      </c>
      <c r="Z143">
        <v>1504429.7196718999</v>
      </c>
      <c r="AA143">
        <v>1521306.81</v>
      </c>
      <c r="AB143">
        <v>1549453.5</v>
      </c>
      <c r="AC143">
        <v>1586463.6359117699</v>
      </c>
      <c r="AD143">
        <v>1651340.71</v>
      </c>
      <c r="AE143">
        <v>1637047.61</v>
      </c>
      <c r="AF143">
        <v>1659470.31</v>
      </c>
      <c r="AG143">
        <v>1700059.99215114</v>
      </c>
      <c r="AH143">
        <v>1723351.8078745999</v>
      </c>
      <c r="AI143">
        <v>1724211.5219119999</v>
      </c>
      <c r="AJ143">
        <v>1727806.02</v>
      </c>
      <c r="AK143">
        <v>1729845.5861017499</v>
      </c>
      <c r="AL143">
        <v>1789802.5290810501</v>
      </c>
      <c r="AM143">
        <v>1797959.45</v>
      </c>
      <c r="AN143">
        <v>1815268.41</v>
      </c>
      <c r="AO143">
        <v>1837084.59</v>
      </c>
      <c r="AP143">
        <v>1905526.2</v>
      </c>
      <c r="AQ143">
        <v>1901726.37</v>
      </c>
      <c r="AR143">
        <v>1919974.48</v>
      </c>
      <c r="AS143">
        <v>1805379.13</v>
      </c>
      <c r="AT143">
        <v>1804594.25</v>
      </c>
      <c r="AU143">
        <v>1800245.5000167801</v>
      </c>
    </row>
    <row r="144" spans="1:47">
      <c r="A144" t="s">
        <v>206</v>
      </c>
      <c r="B144" t="s">
        <v>232</v>
      </c>
      <c r="C144" t="s">
        <v>220</v>
      </c>
      <c r="D144">
        <v>37862.5608387256</v>
      </c>
      <c r="E144">
        <v>40179.308763479887</v>
      </c>
      <c r="F144">
        <v>41981.645087858575</v>
      </c>
      <c r="G144">
        <v>45537.764962240799</v>
      </c>
      <c r="H144">
        <v>45559.953167307198</v>
      </c>
      <c r="I144">
        <v>46395.312421666247</v>
      </c>
      <c r="J144">
        <v>48675.349119177401</v>
      </c>
      <c r="K144">
        <v>50980.056795310171</v>
      </c>
      <c r="L144">
        <v>51679.416089721621</v>
      </c>
      <c r="M144">
        <v>53204.129959904159</v>
      </c>
      <c r="N144">
        <v>55439.705000270187</v>
      </c>
      <c r="O144">
        <v>57916.440267562604</v>
      </c>
      <c r="P144">
        <v>58629.596559689002</v>
      </c>
      <c r="Q144">
        <v>60290.902433322473</v>
      </c>
      <c r="R144">
        <v>62658.660484762608</v>
      </c>
      <c r="S144">
        <v>62832.926691806846</v>
      </c>
      <c r="T144">
        <v>63299.759997371584</v>
      </c>
      <c r="U144">
        <v>65583.848731296341</v>
      </c>
      <c r="V144">
        <v>67251.683834423457</v>
      </c>
      <c r="W144">
        <v>67956.27917797862</v>
      </c>
      <c r="X144">
        <v>69302.979582727494</v>
      </c>
      <c r="Y144">
        <v>71773.769108228502</v>
      </c>
      <c r="Z144">
        <v>72592.051413039502</v>
      </c>
      <c r="AA144">
        <v>71758.741399999999</v>
      </c>
      <c r="AB144">
        <v>72470.422979582698</v>
      </c>
      <c r="AC144">
        <v>73351.69</v>
      </c>
      <c r="AD144">
        <v>76446.83</v>
      </c>
      <c r="AE144">
        <v>75187.259999999995</v>
      </c>
      <c r="AF144">
        <v>76374.236282068901</v>
      </c>
      <c r="AG144">
        <v>78247.990000000005</v>
      </c>
      <c r="AH144">
        <v>80649.14</v>
      </c>
      <c r="AI144">
        <v>79643.66</v>
      </c>
      <c r="AJ144">
        <v>78572.626991036203</v>
      </c>
      <c r="AK144">
        <v>80908.479999999996</v>
      </c>
      <c r="AL144">
        <v>81078.240000000005</v>
      </c>
      <c r="AM144">
        <v>81240.22</v>
      </c>
      <c r="AN144">
        <v>82511.38</v>
      </c>
      <c r="AO144">
        <v>83838.64</v>
      </c>
      <c r="AP144">
        <v>84024.77</v>
      </c>
      <c r="AQ144">
        <v>84198.35</v>
      </c>
      <c r="AR144">
        <v>85470.77</v>
      </c>
      <c r="AS144">
        <v>80212.149999999994</v>
      </c>
      <c r="AT144">
        <v>83095.850000000006</v>
      </c>
      <c r="AU144">
        <v>80998.175709436196</v>
      </c>
    </row>
    <row r="145" spans="1:47">
      <c r="A145" t="s">
        <v>206</v>
      </c>
      <c r="B145" t="s">
        <v>232</v>
      </c>
      <c r="C145" t="s">
        <v>221</v>
      </c>
      <c r="D145">
        <v>1042919.9803061434</v>
      </c>
      <c r="E145">
        <v>1288725.3679499077</v>
      </c>
      <c r="F145">
        <v>1280833.5791440308</v>
      </c>
      <c r="G145">
        <v>1298790.8916739845</v>
      </c>
      <c r="H145">
        <v>1116562.9948016014</v>
      </c>
      <c r="I145">
        <v>1244076.9374729863</v>
      </c>
      <c r="J145">
        <v>1295239.321431116</v>
      </c>
      <c r="K145">
        <v>1312788.4503919992</v>
      </c>
      <c r="L145">
        <v>1212569.5530244119</v>
      </c>
      <c r="M145">
        <v>1461346.4874501061</v>
      </c>
      <c r="N145">
        <v>1278392.9601080397</v>
      </c>
      <c r="O145">
        <v>1322412.3750080462</v>
      </c>
      <c r="P145">
        <v>1218737.9547053243</v>
      </c>
      <c r="Q145">
        <v>1421512.8880018364</v>
      </c>
      <c r="R145">
        <v>1417243.9990564906</v>
      </c>
      <c r="S145">
        <v>1348580.6733167337</v>
      </c>
      <c r="T145">
        <v>1316085.3479377357</v>
      </c>
      <c r="U145">
        <v>1405616.7368401631</v>
      </c>
      <c r="V145">
        <v>1547039.6020624624</v>
      </c>
      <c r="W145">
        <v>1582170.0141390432</v>
      </c>
      <c r="X145">
        <v>1434002.4097575599</v>
      </c>
      <c r="Y145">
        <v>1572384.0467709</v>
      </c>
      <c r="Z145">
        <v>1675908.0009142701</v>
      </c>
      <c r="AA145">
        <v>1741404.66</v>
      </c>
      <c r="AB145">
        <v>1536219.2497590201</v>
      </c>
      <c r="AC145">
        <v>1670191.96</v>
      </c>
      <c r="AD145">
        <v>1578723.11</v>
      </c>
      <c r="AE145">
        <v>1671781.69</v>
      </c>
      <c r="AF145">
        <v>1558900.7025314199</v>
      </c>
      <c r="AG145">
        <v>1670102.63</v>
      </c>
      <c r="AH145">
        <v>1736761.73</v>
      </c>
      <c r="AI145">
        <v>1761982.76</v>
      </c>
      <c r="AJ145">
        <v>1691038.59298061</v>
      </c>
      <c r="AK145">
        <v>1756843.799474</v>
      </c>
      <c r="AL145">
        <v>1832250.445059</v>
      </c>
      <c r="AM145">
        <v>1840755.8972400001</v>
      </c>
      <c r="AN145">
        <v>1803374.68761822</v>
      </c>
      <c r="AO145">
        <v>1880488.6554671901</v>
      </c>
      <c r="AP145">
        <v>1885648.453403</v>
      </c>
      <c r="AQ145">
        <v>1892039.1</v>
      </c>
      <c r="AR145">
        <v>1874408.86</v>
      </c>
      <c r="AS145">
        <v>1982385.82</v>
      </c>
      <c r="AT145">
        <v>2014186.4</v>
      </c>
      <c r="AU145">
        <v>1958873.9405</v>
      </c>
    </row>
    <row r="146" spans="1:47">
      <c r="A146" t="s">
        <v>206</v>
      </c>
      <c r="B146" t="s">
        <v>232</v>
      </c>
      <c r="C146" t="s">
        <v>222</v>
      </c>
      <c r="D146">
        <v>833828.4945347734</v>
      </c>
      <c r="E146">
        <v>873794.48012366332</v>
      </c>
      <c r="F146">
        <v>942157.51819616905</v>
      </c>
      <c r="G146">
        <v>971894.51620598952</v>
      </c>
      <c r="H146">
        <v>927755.55071724206</v>
      </c>
      <c r="I146">
        <v>991426.47924409015</v>
      </c>
      <c r="J146">
        <v>1091558.9473965771</v>
      </c>
      <c r="K146">
        <v>1106203.4642848335</v>
      </c>
      <c r="L146">
        <v>988416.85224136047</v>
      </c>
      <c r="M146">
        <v>1157116.2386635889</v>
      </c>
      <c r="N146">
        <v>1094106.984050174</v>
      </c>
      <c r="O146">
        <v>1062376.7941506968</v>
      </c>
      <c r="P146">
        <v>1101160.9127931357</v>
      </c>
      <c r="Q146">
        <v>1058588.6143734362</v>
      </c>
      <c r="R146">
        <v>1116480.2842592692</v>
      </c>
      <c r="S146">
        <v>1250032.9329402142</v>
      </c>
      <c r="T146">
        <v>1151943.2473136198</v>
      </c>
      <c r="U146">
        <v>1158433.6122644006</v>
      </c>
      <c r="V146">
        <v>1230098.21042286</v>
      </c>
      <c r="W146">
        <v>1436836.4680863956</v>
      </c>
      <c r="X146">
        <v>1272503.9033141001</v>
      </c>
      <c r="Y146">
        <v>1271185.2775103101</v>
      </c>
      <c r="Z146">
        <v>1338507.70778649</v>
      </c>
      <c r="AA146">
        <v>1457402.31</v>
      </c>
      <c r="AB146">
        <v>1399419.58</v>
      </c>
      <c r="AC146">
        <v>1413189.74</v>
      </c>
      <c r="AD146">
        <v>1429109.54</v>
      </c>
      <c r="AE146">
        <v>1481651.53</v>
      </c>
      <c r="AF146">
        <v>1471305.6541259999</v>
      </c>
      <c r="AG146">
        <v>1479178.77</v>
      </c>
      <c r="AH146">
        <v>1523305.4604241999</v>
      </c>
      <c r="AI146">
        <v>1538376.18</v>
      </c>
      <c r="AJ146">
        <v>1540579.3244797101</v>
      </c>
      <c r="AK146">
        <v>1637970.6</v>
      </c>
      <c r="AL146">
        <v>1692573.2848447601</v>
      </c>
      <c r="AM146">
        <v>1687294.12</v>
      </c>
      <c r="AN146">
        <v>1694317.5</v>
      </c>
      <c r="AO146">
        <v>1784466.8</v>
      </c>
      <c r="AP146">
        <v>1815174.58</v>
      </c>
      <c r="AQ146">
        <v>1810782.75</v>
      </c>
      <c r="AR146">
        <v>1815694.12</v>
      </c>
      <c r="AS146">
        <v>1863661.51</v>
      </c>
      <c r="AT146">
        <v>1929725.2089193601</v>
      </c>
      <c r="AU146">
        <v>1787749.8325</v>
      </c>
    </row>
    <row r="147" spans="1:47">
      <c r="A147" t="s">
        <v>206</v>
      </c>
      <c r="B147" t="s">
        <v>232</v>
      </c>
      <c r="C147" t="s">
        <v>223</v>
      </c>
      <c r="D147">
        <v>299086.88629342959</v>
      </c>
      <c r="E147">
        <v>313038.37536973454</v>
      </c>
      <c r="F147">
        <v>339349.52976501273</v>
      </c>
      <c r="G147">
        <v>365737.32517305756</v>
      </c>
      <c r="H147">
        <v>328477.40986157476</v>
      </c>
      <c r="I147">
        <v>338557.41339264123</v>
      </c>
      <c r="J147">
        <v>365460.59423186159</v>
      </c>
      <c r="K147">
        <v>381902.81730997405</v>
      </c>
      <c r="L147">
        <v>368303.3427329539</v>
      </c>
      <c r="M147">
        <v>380094.9136319391</v>
      </c>
      <c r="N147">
        <v>404812.45630858582</v>
      </c>
      <c r="O147">
        <v>425477.06185557129</v>
      </c>
      <c r="P147">
        <v>389460.19328926178</v>
      </c>
      <c r="Q147">
        <v>394443.33363463078</v>
      </c>
      <c r="R147">
        <v>419248.67761183728</v>
      </c>
      <c r="S147">
        <v>491754.94591791049</v>
      </c>
      <c r="T147">
        <v>433298.80615817022</v>
      </c>
      <c r="U147">
        <v>440995.96141317714</v>
      </c>
      <c r="V147">
        <v>442071.59541314555</v>
      </c>
      <c r="W147">
        <v>465222.97956015635</v>
      </c>
      <c r="X147">
        <v>466249.17720701202</v>
      </c>
      <c r="Y147">
        <v>474055.47381214303</v>
      </c>
      <c r="Z147">
        <v>480116.10317151097</v>
      </c>
      <c r="AA147">
        <v>483498.23</v>
      </c>
      <c r="AB147">
        <v>491646.975411397</v>
      </c>
      <c r="AC147">
        <v>500521.484526188</v>
      </c>
      <c r="AD147">
        <v>511403.68389682699</v>
      </c>
      <c r="AE147">
        <v>516111.7</v>
      </c>
      <c r="AF147">
        <v>520291.902826223</v>
      </c>
      <c r="AG147">
        <v>526681.13811326795</v>
      </c>
      <c r="AH147">
        <v>533101.25082294398</v>
      </c>
      <c r="AI147">
        <v>535858.01</v>
      </c>
      <c r="AJ147">
        <v>545489.47229423502</v>
      </c>
      <c r="AK147">
        <v>558148.08974793495</v>
      </c>
      <c r="AL147">
        <v>567259.878370055</v>
      </c>
      <c r="AM147">
        <v>578170.27</v>
      </c>
      <c r="AN147">
        <v>583363.63</v>
      </c>
      <c r="AO147">
        <v>589761.85</v>
      </c>
      <c r="AP147">
        <v>611311.87</v>
      </c>
      <c r="AQ147">
        <v>617750.65</v>
      </c>
      <c r="AR147">
        <v>628273.17000000004</v>
      </c>
      <c r="AS147">
        <v>608170.94999999995</v>
      </c>
      <c r="AT147">
        <v>722364.42303948803</v>
      </c>
      <c r="AU147">
        <v>705839.40279455704</v>
      </c>
    </row>
    <row r="148" spans="1:47">
      <c r="A148" t="s">
        <v>206</v>
      </c>
      <c r="B148" t="s">
        <v>232</v>
      </c>
      <c r="C148" t="s">
        <v>224</v>
      </c>
      <c r="D148">
        <v>323916.09404393879</v>
      </c>
      <c r="E148">
        <v>330028.51676993008</v>
      </c>
      <c r="F148">
        <v>345204.95148371015</v>
      </c>
      <c r="G148">
        <v>329154.37113151932</v>
      </c>
      <c r="H148">
        <v>338227.90518492716</v>
      </c>
      <c r="I148">
        <v>347163.76986031997</v>
      </c>
      <c r="J148">
        <v>356157.25771108666</v>
      </c>
      <c r="K148">
        <v>348289.38401985331</v>
      </c>
      <c r="L148">
        <v>348180.80447068298</v>
      </c>
      <c r="M148">
        <v>355205.46091662598</v>
      </c>
      <c r="N148">
        <v>360207.66990691627</v>
      </c>
      <c r="O148">
        <v>351183.15775395872</v>
      </c>
      <c r="P148">
        <v>358853.48295835743</v>
      </c>
      <c r="Q148">
        <v>364390.78698059113</v>
      </c>
      <c r="R148">
        <v>371006.87269203801</v>
      </c>
      <c r="S148">
        <v>368973.17800418212</v>
      </c>
      <c r="T148">
        <v>386999.50329334399</v>
      </c>
      <c r="U148">
        <v>394028.89973258466</v>
      </c>
      <c r="V148">
        <v>400091.52565178933</v>
      </c>
      <c r="W148">
        <v>401115.275738734</v>
      </c>
      <c r="X148">
        <v>420568</v>
      </c>
      <c r="Y148">
        <v>428498</v>
      </c>
      <c r="Z148">
        <v>435224</v>
      </c>
      <c r="AA148">
        <v>432625.65</v>
      </c>
      <c r="AB148">
        <v>433061.1</v>
      </c>
      <c r="AC148">
        <v>442724.43</v>
      </c>
      <c r="AD148">
        <v>456220.96</v>
      </c>
      <c r="AE148">
        <v>461390.22</v>
      </c>
      <c r="AF148">
        <v>462387.04</v>
      </c>
      <c r="AG148">
        <v>489313.7</v>
      </c>
      <c r="AH148">
        <v>498753.02</v>
      </c>
      <c r="AI148">
        <v>502826.22</v>
      </c>
      <c r="AJ148">
        <v>503948.96</v>
      </c>
      <c r="AK148">
        <v>539748.25</v>
      </c>
      <c r="AL148">
        <v>545622.46</v>
      </c>
      <c r="AM148">
        <v>545942.25</v>
      </c>
      <c r="AN148">
        <v>550041.24</v>
      </c>
      <c r="AO148">
        <v>572167.52</v>
      </c>
      <c r="AP148">
        <v>591721.41</v>
      </c>
      <c r="AQ148">
        <v>593829.24</v>
      </c>
      <c r="AR148">
        <v>609334.28</v>
      </c>
      <c r="AS148">
        <v>506697.09</v>
      </c>
      <c r="AT148">
        <v>539134.93999999994</v>
      </c>
      <c r="AU148">
        <v>546775.64379151398</v>
      </c>
    </row>
    <row r="149" spans="1:47">
      <c r="A149" t="s">
        <v>206</v>
      </c>
      <c r="B149" t="s">
        <v>232</v>
      </c>
      <c r="C149" t="s">
        <v>225</v>
      </c>
      <c r="D149">
        <v>36603428.480959848</v>
      </c>
      <c r="E149">
        <v>38484887.388820112</v>
      </c>
      <c r="F149">
        <v>39226163.485542938</v>
      </c>
      <c r="G149">
        <v>36246362.351483852</v>
      </c>
      <c r="H149">
        <v>39774137.001863375</v>
      </c>
      <c r="I149">
        <v>41511846.634527341</v>
      </c>
      <c r="J149">
        <v>41154431.361673184</v>
      </c>
      <c r="K149">
        <v>37997086.378010601</v>
      </c>
      <c r="L149">
        <v>41836437.013764247</v>
      </c>
      <c r="M149">
        <v>43642632.704959698</v>
      </c>
      <c r="N149">
        <v>44513637.393678412</v>
      </c>
      <c r="O149">
        <v>40776499.49717705</v>
      </c>
      <c r="P149">
        <v>43750110.503618173</v>
      </c>
      <c r="Q149">
        <v>46035369.393049873</v>
      </c>
      <c r="R149">
        <v>47352768.530957073</v>
      </c>
      <c r="S149">
        <v>43481759.264576137</v>
      </c>
      <c r="T149">
        <v>46333256.17999953</v>
      </c>
      <c r="U149">
        <v>48205461.930352941</v>
      </c>
      <c r="V149">
        <v>49735805.231144108</v>
      </c>
      <c r="W149">
        <v>45522967.581520543</v>
      </c>
      <c r="X149">
        <v>48608070.18716567</v>
      </c>
      <c r="Y149">
        <v>50646515.932859004</v>
      </c>
      <c r="Z149">
        <v>52331808.104977876</v>
      </c>
      <c r="AA149">
        <v>47950522.382090352</v>
      </c>
      <c r="AB149">
        <v>51069492.012784526</v>
      </c>
      <c r="AC149">
        <v>53295616.899671651</v>
      </c>
      <c r="AD149">
        <v>55078091.365794033</v>
      </c>
      <c r="AE149">
        <v>50350528.013177097</v>
      </c>
      <c r="AF149">
        <v>53686077.476444297</v>
      </c>
      <c r="AG149">
        <v>55977018.017834738</v>
      </c>
      <c r="AH149">
        <v>57945001.690302968</v>
      </c>
      <c r="AI149">
        <v>53017999.571623757</v>
      </c>
      <c r="AJ149">
        <v>56411435.371901877</v>
      </c>
      <c r="AK149">
        <v>58969470.237571076</v>
      </c>
      <c r="AL149">
        <v>60951109.962693043</v>
      </c>
      <c r="AM149">
        <v>55833971.41959855</v>
      </c>
      <c r="AN149">
        <v>59340291.565908119</v>
      </c>
      <c r="AO149">
        <v>62270155.11803399</v>
      </c>
      <c r="AP149">
        <v>64084396.237714663</v>
      </c>
      <c r="AQ149">
        <v>58685528.887186646</v>
      </c>
      <c r="AR149">
        <v>60370705.222904012</v>
      </c>
      <c r="AS149">
        <v>60039252.476535901</v>
      </c>
      <c r="AT149">
        <v>62536851.276131034</v>
      </c>
      <c r="AU149">
        <v>57360048.391255558</v>
      </c>
    </row>
    <row r="150" spans="1:47">
      <c r="A150" t="s">
        <v>206</v>
      </c>
      <c r="B150" t="s">
        <v>233</v>
      </c>
      <c r="C150" t="s">
        <v>208</v>
      </c>
      <c r="D150">
        <v>1480622.5318646014</v>
      </c>
      <c r="E150">
        <v>1507065.1401869263</v>
      </c>
      <c r="F150">
        <v>1560071.0165867163</v>
      </c>
      <c r="G150">
        <v>1549932.6242270465</v>
      </c>
      <c r="H150">
        <v>1554389.1073634657</v>
      </c>
      <c r="I150">
        <v>1647539.7896817336</v>
      </c>
      <c r="J150">
        <v>1702246.2342931274</v>
      </c>
      <c r="K150">
        <v>1738625.1316105628</v>
      </c>
      <c r="L150">
        <v>1753180.2343925564</v>
      </c>
      <c r="M150">
        <v>1779914.9613508158</v>
      </c>
      <c r="N150">
        <v>1771377.8114697463</v>
      </c>
      <c r="O150">
        <v>1768414.3735363223</v>
      </c>
      <c r="P150">
        <v>1797502.9995520373</v>
      </c>
      <c r="Q150">
        <v>1860864.5910000145</v>
      </c>
      <c r="R150">
        <v>1921221.7945728018</v>
      </c>
      <c r="S150">
        <v>1978070.937010874</v>
      </c>
      <c r="T150">
        <v>2026698.1545847175</v>
      </c>
      <c r="U150">
        <v>2071857.218168844</v>
      </c>
      <c r="V150">
        <v>2091500.9159715958</v>
      </c>
      <c r="W150">
        <v>2064285.7967489823</v>
      </c>
      <c r="X150">
        <v>2098564.9834157513</v>
      </c>
      <c r="Y150">
        <v>2166613.0792413722</v>
      </c>
      <c r="Z150">
        <v>2226239.2387071843</v>
      </c>
      <c r="AA150">
        <v>2252090.503455732</v>
      </c>
      <c r="AB150">
        <v>2230684.9658172848</v>
      </c>
      <c r="AC150">
        <v>2262769.8005192205</v>
      </c>
      <c r="AD150">
        <v>2300654.1159801325</v>
      </c>
      <c r="AE150">
        <v>2329077.8894902668</v>
      </c>
      <c r="AF150">
        <v>2306843.2557622832</v>
      </c>
      <c r="AG150">
        <v>2221765.3173916256</v>
      </c>
      <c r="AH150">
        <v>2249475.4581731753</v>
      </c>
      <c r="AI150">
        <v>2317610.3353789262</v>
      </c>
      <c r="AJ150">
        <v>2380429.0037126187</v>
      </c>
      <c r="AK150">
        <v>2417432.1488008215</v>
      </c>
      <c r="AL150">
        <v>2439977.5313515151</v>
      </c>
      <c r="AM150">
        <v>2351876.7086052778</v>
      </c>
      <c r="AN150">
        <v>2343004.2100103465</v>
      </c>
      <c r="AO150">
        <v>2511631.7859929679</v>
      </c>
      <c r="AP150">
        <v>2609470.6138452441</v>
      </c>
      <c r="AQ150">
        <v>2399093.6999476273</v>
      </c>
      <c r="AR150">
        <v>2498732.1347364946</v>
      </c>
      <c r="AS150">
        <v>2655000.4719907702</v>
      </c>
      <c r="AT150">
        <v>2784206.2795448583</v>
      </c>
      <c r="AU150">
        <v>2745089.7023279048</v>
      </c>
    </row>
    <row r="151" spans="1:47">
      <c r="A151" t="s">
        <v>206</v>
      </c>
      <c r="B151" t="s">
        <v>233</v>
      </c>
      <c r="C151" t="s">
        <v>209</v>
      </c>
      <c r="D151">
        <v>1497608.3499330494</v>
      </c>
      <c r="E151">
        <v>1527231.3095838176</v>
      </c>
      <c r="F151">
        <v>1520903.4727913141</v>
      </c>
      <c r="G151">
        <v>1531696.0666401405</v>
      </c>
      <c r="H151">
        <v>1507740.4018707688</v>
      </c>
      <c r="I151">
        <v>1575493.1881868094</v>
      </c>
      <c r="J151">
        <v>1611719.8550743929</v>
      </c>
      <c r="K151">
        <v>1568606.7481729053</v>
      </c>
      <c r="L151">
        <v>1557374.4156267107</v>
      </c>
      <c r="M151">
        <v>1574341.0988505427</v>
      </c>
      <c r="N151">
        <v>1535639.3223638777</v>
      </c>
      <c r="O151">
        <v>1602724.2792611204</v>
      </c>
      <c r="P151">
        <v>1575071.8393969527</v>
      </c>
      <c r="Q151">
        <v>1596348.003512799</v>
      </c>
      <c r="R151">
        <v>1521513.4535748274</v>
      </c>
      <c r="S151">
        <v>1537303.4210682472</v>
      </c>
      <c r="T151">
        <v>1535599.0095033646</v>
      </c>
      <c r="U151">
        <v>1585042.4239012967</v>
      </c>
      <c r="V151">
        <v>1597933.4273522764</v>
      </c>
      <c r="W151">
        <v>1635477.2388173484</v>
      </c>
      <c r="X151">
        <v>1619551.9686811469</v>
      </c>
      <c r="Y151">
        <v>1637186.5852154777</v>
      </c>
      <c r="Z151">
        <v>1603623.6521919116</v>
      </c>
      <c r="AA151">
        <v>1597727.4475665314</v>
      </c>
      <c r="AB151">
        <v>1579286.1508369534</v>
      </c>
      <c r="AC151">
        <v>1611801.2404149384</v>
      </c>
      <c r="AD151">
        <v>1638327.0139535735</v>
      </c>
      <c r="AE151">
        <v>1661148.5773681251</v>
      </c>
      <c r="AF151">
        <v>1669330.2310943094</v>
      </c>
      <c r="AG151">
        <v>1700899.8421849743</v>
      </c>
      <c r="AH151">
        <v>1667611.0895552384</v>
      </c>
      <c r="AI151">
        <v>1596910.5441650138</v>
      </c>
      <c r="AJ151">
        <v>1572061.6909047479</v>
      </c>
      <c r="AK151">
        <v>1641105.7787647136</v>
      </c>
      <c r="AL151">
        <v>1691980.6723038126</v>
      </c>
      <c r="AM151">
        <v>1666325.3407734782</v>
      </c>
      <c r="AN151">
        <v>1698284.7614059909</v>
      </c>
      <c r="AO151">
        <v>1657431.6226786906</v>
      </c>
      <c r="AP151">
        <v>1653032.5517396752</v>
      </c>
      <c r="AQ151">
        <v>1622626.0246776622</v>
      </c>
      <c r="AR151">
        <v>1556160.5143592278</v>
      </c>
      <c r="AS151">
        <v>1473361.3997071178</v>
      </c>
      <c r="AT151">
        <v>1505445.3428792986</v>
      </c>
      <c r="AU151">
        <v>1484555.9714806299</v>
      </c>
    </row>
    <row r="152" spans="1:47">
      <c r="A152" t="s">
        <v>206</v>
      </c>
      <c r="B152" t="s">
        <v>233</v>
      </c>
      <c r="C152" t="s">
        <v>210</v>
      </c>
      <c r="D152">
        <v>2229048.9304540576</v>
      </c>
      <c r="E152">
        <v>2280725.0344143836</v>
      </c>
      <c r="F152">
        <v>2316583.1740217293</v>
      </c>
      <c r="G152">
        <v>2348310.6473082425</v>
      </c>
      <c r="H152">
        <v>2307575.0666055852</v>
      </c>
      <c r="I152">
        <v>2391753.9709398677</v>
      </c>
      <c r="J152">
        <v>2437218.5670776465</v>
      </c>
      <c r="K152">
        <v>2379209.7098090937</v>
      </c>
      <c r="L152">
        <v>2356310.886881493</v>
      </c>
      <c r="M152">
        <v>2424922.8328352929</v>
      </c>
      <c r="N152">
        <v>2499985.0234281998</v>
      </c>
      <c r="O152">
        <v>2523659.0475199553</v>
      </c>
      <c r="P152">
        <v>2514045.1128049153</v>
      </c>
      <c r="Q152">
        <v>2531427.4796789153</v>
      </c>
      <c r="R152">
        <v>2551001.0191064253</v>
      </c>
      <c r="S152">
        <v>2546809.9723350401</v>
      </c>
      <c r="T152">
        <v>2524764.3270886256</v>
      </c>
      <c r="U152">
        <v>2564500.8437072625</v>
      </c>
      <c r="V152">
        <v>2581836.4965818464</v>
      </c>
      <c r="W152">
        <v>2599303.5608356963</v>
      </c>
      <c r="X152">
        <v>2565773.7596818502</v>
      </c>
      <c r="Y152">
        <v>2607003.3603911968</v>
      </c>
      <c r="Z152">
        <v>2609227.0363343144</v>
      </c>
      <c r="AA152">
        <v>2618635.4534505904</v>
      </c>
      <c r="AB152">
        <v>2571274.1270971638</v>
      </c>
      <c r="AC152">
        <v>2638271.9110766631</v>
      </c>
      <c r="AD152">
        <v>2692538.5932127573</v>
      </c>
      <c r="AE152">
        <v>2778388.4584296774</v>
      </c>
      <c r="AF152">
        <v>2838895.916920627</v>
      </c>
      <c r="AG152">
        <v>2893067.3151845671</v>
      </c>
      <c r="AH152">
        <v>2799580.0861281143</v>
      </c>
      <c r="AI152">
        <v>2806136.6439173347</v>
      </c>
      <c r="AJ152">
        <v>2823186.6938000186</v>
      </c>
      <c r="AK152">
        <v>2982337.4036788186</v>
      </c>
      <c r="AL152">
        <v>3076470.4538472961</v>
      </c>
      <c r="AM152">
        <v>2905742.0496989535</v>
      </c>
      <c r="AN152">
        <v>2884941.9725781763</v>
      </c>
      <c r="AO152">
        <v>2939878.9751979969</v>
      </c>
      <c r="AP152">
        <v>3051565.6059744251</v>
      </c>
      <c r="AQ152">
        <v>3052468.4988494851</v>
      </c>
      <c r="AR152">
        <v>2799161.7630173713</v>
      </c>
      <c r="AS152">
        <v>2797301.1212908044</v>
      </c>
      <c r="AT152">
        <v>2758532.9462618865</v>
      </c>
      <c r="AU152">
        <v>2901601.4122645897</v>
      </c>
    </row>
    <row r="153" spans="1:47">
      <c r="A153" t="s">
        <v>206</v>
      </c>
      <c r="B153" t="s">
        <v>233</v>
      </c>
      <c r="C153" t="s">
        <v>211</v>
      </c>
      <c r="D153">
        <v>5597.4245231510322</v>
      </c>
      <c r="E153">
        <v>6026.4005231694646</v>
      </c>
      <c r="F153">
        <v>6084.6832969641355</v>
      </c>
      <c r="G153">
        <v>6408.6461475599917</v>
      </c>
      <c r="H153">
        <v>6487.106116207473</v>
      </c>
      <c r="I153">
        <v>6808.8433012242758</v>
      </c>
      <c r="J153">
        <v>6970.1022880365063</v>
      </c>
      <c r="K153">
        <v>7038.357936986964</v>
      </c>
      <c r="L153">
        <v>7104.9706376933354</v>
      </c>
      <c r="M153">
        <v>7372.1502572787831</v>
      </c>
      <c r="N153">
        <v>7816.838913343895</v>
      </c>
      <c r="O153">
        <v>7793.0368797747306</v>
      </c>
      <c r="P153">
        <v>7883.9848486296542</v>
      </c>
      <c r="Q153">
        <v>7792.1578098046011</v>
      </c>
      <c r="R153">
        <v>7933.9047724717111</v>
      </c>
      <c r="S153">
        <v>7922.2413457850853</v>
      </c>
      <c r="T153">
        <v>7738.6198455348931</v>
      </c>
      <c r="U153">
        <v>8029.7665983969155</v>
      </c>
      <c r="V153">
        <v>9542.4788056018751</v>
      </c>
      <c r="W153">
        <v>10311.843878125908</v>
      </c>
      <c r="X153">
        <v>9558.8027347688476</v>
      </c>
      <c r="Y153">
        <v>9538.5065139572343</v>
      </c>
      <c r="Z153">
        <v>9560.6093361534804</v>
      </c>
      <c r="AA153">
        <v>10246.132946351918</v>
      </c>
      <c r="AB153">
        <v>10493.574919416576</v>
      </c>
      <c r="AC153">
        <v>10983.081129509437</v>
      </c>
      <c r="AD153">
        <v>11042.189265065153</v>
      </c>
      <c r="AE153">
        <v>11223.506673208616</v>
      </c>
      <c r="AF153">
        <v>11038.056554236442</v>
      </c>
      <c r="AG153">
        <v>11305.925506758835</v>
      </c>
      <c r="AH153">
        <v>11603.229240842036</v>
      </c>
      <c r="AI153">
        <v>11916.565402586399</v>
      </c>
      <c r="AJ153">
        <v>11721.562390717387</v>
      </c>
      <c r="AK153">
        <v>12291.437579180725</v>
      </c>
      <c r="AL153">
        <v>12674.385259267077</v>
      </c>
      <c r="AM153">
        <v>12585.463833218409</v>
      </c>
      <c r="AN153">
        <v>12347.980771356319</v>
      </c>
      <c r="AO153">
        <v>13099.168869901336</v>
      </c>
      <c r="AP153">
        <v>13463.760091646574</v>
      </c>
      <c r="AQ153">
        <v>13587.955734014207</v>
      </c>
      <c r="AR153">
        <v>13514.574615002392</v>
      </c>
      <c r="AS153">
        <v>13440.971990940237</v>
      </c>
      <c r="AT153">
        <v>13961.994130087302</v>
      </c>
      <c r="AU153">
        <v>14316.437726503664</v>
      </c>
    </row>
    <row r="154" spans="1:47">
      <c r="A154" t="s">
        <v>206</v>
      </c>
      <c r="B154" t="s">
        <v>233</v>
      </c>
      <c r="C154" t="s">
        <v>212</v>
      </c>
      <c r="D154">
        <v>1457.1655166147784</v>
      </c>
      <c r="E154">
        <v>1511.9334664223049</v>
      </c>
      <c r="F154">
        <v>1596.2312770263241</v>
      </c>
      <c r="G154">
        <v>1594.3096725936316</v>
      </c>
      <c r="H154">
        <v>1625.4023573366208</v>
      </c>
      <c r="I154">
        <v>1623.1244613191707</v>
      </c>
      <c r="J154">
        <v>1691.0581025832307</v>
      </c>
      <c r="K154">
        <v>1701.5844665341706</v>
      </c>
      <c r="L154">
        <v>1718.7948635793709</v>
      </c>
      <c r="M154">
        <v>1750.6639291324911</v>
      </c>
      <c r="N154">
        <v>1784.6084927692411</v>
      </c>
      <c r="O154">
        <v>1767.8072800694513</v>
      </c>
      <c r="P154">
        <v>1783.9975303591739</v>
      </c>
      <c r="Q154">
        <v>1820.9839167810287</v>
      </c>
      <c r="R154">
        <v>1852.709342173657</v>
      </c>
      <c r="S154">
        <v>1858.072935719249</v>
      </c>
      <c r="T154">
        <v>1845.8468158022163</v>
      </c>
      <c r="U154">
        <v>1885.7111080213924</v>
      </c>
      <c r="V154">
        <v>1936.10917782816</v>
      </c>
      <c r="W154">
        <v>2010.0956539496851</v>
      </c>
      <c r="X154">
        <v>1977.0295804422128</v>
      </c>
      <c r="Y154">
        <v>2022.4209601971907</v>
      </c>
      <c r="Z154">
        <v>2038.1858212425777</v>
      </c>
      <c r="AA154">
        <v>2081.4916684546001</v>
      </c>
      <c r="AB154">
        <v>2148.0454475503016</v>
      </c>
      <c r="AC154">
        <v>2147.3089411266074</v>
      </c>
      <c r="AD154">
        <v>2125.3815506266246</v>
      </c>
      <c r="AE154">
        <v>2146.3117701796837</v>
      </c>
      <c r="AF154">
        <v>2288.5343897823286</v>
      </c>
      <c r="AG154">
        <v>2319.1441991505617</v>
      </c>
      <c r="AH154">
        <v>2393.3813352381367</v>
      </c>
      <c r="AI154">
        <v>2404.7259627671656</v>
      </c>
      <c r="AJ154">
        <v>2333.9674616505067</v>
      </c>
      <c r="AK154">
        <v>2238.3951074854135</v>
      </c>
      <c r="AL154">
        <v>2151.0280009471594</v>
      </c>
      <c r="AM154">
        <v>2175.5300654363496</v>
      </c>
      <c r="AN154">
        <v>2151.5979074505804</v>
      </c>
      <c r="AO154">
        <v>2290.0042641220848</v>
      </c>
      <c r="AP154">
        <v>2409.2325112649119</v>
      </c>
      <c r="AQ154">
        <v>2351.0082506885378</v>
      </c>
      <c r="AR154">
        <v>2431.2677427243498</v>
      </c>
      <c r="AS154">
        <v>2367.3356243474791</v>
      </c>
      <c r="AT154">
        <v>2414.4163078474567</v>
      </c>
      <c r="AU154">
        <v>2503.4109551969223</v>
      </c>
    </row>
    <row r="155" spans="1:47">
      <c r="A155" t="s">
        <v>206</v>
      </c>
      <c r="B155" t="s">
        <v>233</v>
      </c>
      <c r="C155" t="s">
        <v>213</v>
      </c>
      <c r="D155">
        <v>580087.57282183599</v>
      </c>
      <c r="E155">
        <v>609763.90694829787</v>
      </c>
      <c r="F155">
        <v>648387.67733330082</v>
      </c>
      <c r="G155">
        <v>693615.69696417381</v>
      </c>
      <c r="H155">
        <v>685326.96583837736</v>
      </c>
      <c r="I155">
        <v>687293.06506216223</v>
      </c>
      <c r="J155">
        <v>690903.76881837123</v>
      </c>
      <c r="K155">
        <v>694743.08914378483</v>
      </c>
      <c r="L155">
        <v>693933.64036609349</v>
      </c>
      <c r="M155">
        <v>755422.89371362375</v>
      </c>
      <c r="N155">
        <v>822893.03186174494</v>
      </c>
      <c r="O155">
        <v>861552.57087172591</v>
      </c>
      <c r="P155">
        <v>847280.64310367487</v>
      </c>
      <c r="Q155">
        <v>853430.23962757632</v>
      </c>
      <c r="R155">
        <v>855408.69123434951</v>
      </c>
      <c r="S155">
        <v>858620.21812954161</v>
      </c>
      <c r="T155">
        <v>846745.61565886613</v>
      </c>
      <c r="U155">
        <v>878829.26545928488</v>
      </c>
      <c r="V155">
        <v>896064.91110642639</v>
      </c>
      <c r="W155">
        <v>930739.07949206512</v>
      </c>
      <c r="X155">
        <v>910926.04462971608</v>
      </c>
      <c r="Y155">
        <v>933325.42159238074</v>
      </c>
      <c r="Z155">
        <v>939307.22101507406</v>
      </c>
      <c r="AA155">
        <v>976567.25906466797</v>
      </c>
      <c r="AB155">
        <v>953996.21909033717</v>
      </c>
      <c r="AC155">
        <v>1005771.4154824048</v>
      </c>
      <c r="AD155">
        <v>1020704.9679372088</v>
      </c>
      <c r="AE155">
        <v>1041133.6318647482</v>
      </c>
      <c r="AF155">
        <v>1006103.3326656364</v>
      </c>
      <c r="AG155">
        <v>1039983.2222900131</v>
      </c>
      <c r="AH155">
        <v>1074926.6585589575</v>
      </c>
      <c r="AI155">
        <v>1127448.0635732398</v>
      </c>
      <c r="AJ155">
        <v>1066636.5108866692</v>
      </c>
      <c r="AK155">
        <v>1101808.2226309869</v>
      </c>
      <c r="AL155">
        <v>1144765.5216149238</v>
      </c>
      <c r="AM155">
        <v>1179141.7152084222</v>
      </c>
      <c r="AN155">
        <v>1145390.4321769148</v>
      </c>
      <c r="AO155">
        <v>1183737.2881962</v>
      </c>
      <c r="AP155">
        <v>1222644.9318429099</v>
      </c>
      <c r="AQ155">
        <v>1258016.7358875501</v>
      </c>
      <c r="AR155">
        <v>1200315.8591948459</v>
      </c>
      <c r="AS155">
        <v>1126606.4041227279</v>
      </c>
      <c r="AT155">
        <v>1156747.496335865</v>
      </c>
      <c r="AU155">
        <v>1216296.2759040208</v>
      </c>
    </row>
    <row r="156" spans="1:47">
      <c r="A156" t="s">
        <v>206</v>
      </c>
      <c r="B156" t="s">
        <v>233</v>
      </c>
      <c r="C156" t="s">
        <v>214</v>
      </c>
      <c r="D156">
        <v>1132066.5492544132</v>
      </c>
      <c r="E156">
        <v>1157771.7452937565</v>
      </c>
      <c r="F156">
        <v>1207967.6200574976</v>
      </c>
      <c r="G156">
        <v>1222901.5596064981</v>
      </c>
      <c r="H156">
        <v>1249166.8300832931</v>
      </c>
      <c r="I156">
        <v>1278038.3404570934</v>
      </c>
      <c r="J156">
        <v>1316836.5532988908</v>
      </c>
      <c r="K156">
        <v>1318085.2626200782</v>
      </c>
      <c r="L156">
        <v>1321711.9943989892</v>
      </c>
      <c r="M156">
        <v>1370801.1958194063</v>
      </c>
      <c r="N156">
        <v>1411837.190985383</v>
      </c>
      <c r="O156">
        <v>1423786.5755188619</v>
      </c>
      <c r="P156">
        <v>1428079.5367925048</v>
      </c>
      <c r="Q156">
        <v>1449701.4018023498</v>
      </c>
      <c r="R156">
        <v>1480064.4956476439</v>
      </c>
      <c r="S156">
        <v>1488766.259668947</v>
      </c>
      <c r="T156">
        <v>1501839.8854914112</v>
      </c>
      <c r="U156">
        <v>1536219.074063139</v>
      </c>
      <c r="V156">
        <v>1544269.89927283</v>
      </c>
      <c r="W156">
        <v>1557126.5799614561</v>
      </c>
      <c r="X156">
        <v>1551179.7494509979</v>
      </c>
      <c r="Y156">
        <v>1589782.5608415606</v>
      </c>
      <c r="Z156">
        <v>1620527.9927071426</v>
      </c>
      <c r="AA156">
        <v>1640655.2005918375</v>
      </c>
      <c r="AB156">
        <v>1626538.6147356294</v>
      </c>
      <c r="AC156">
        <v>1675320.7526091137</v>
      </c>
      <c r="AD156">
        <v>1703097.5555170854</v>
      </c>
      <c r="AE156">
        <v>1722703.2679639978</v>
      </c>
      <c r="AF156">
        <v>1743146.8743928885</v>
      </c>
      <c r="AG156">
        <v>1815842.7506874704</v>
      </c>
      <c r="AH156">
        <v>1843789.302130657</v>
      </c>
      <c r="AI156">
        <v>1850477.8869589355</v>
      </c>
      <c r="AJ156">
        <v>1828288.6609192411</v>
      </c>
      <c r="AK156">
        <v>1857414.3600231991</v>
      </c>
      <c r="AL156">
        <v>1901455.5889040576</v>
      </c>
      <c r="AM156">
        <v>1857688.236217191</v>
      </c>
      <c r="AN156">
        <v>1802244.1903281617</v>
      </c>
      <c r="AO156">
        <v>1939464.6598990464</v>
      </c>
      <c r="AP156">
        <v>1932920.195300271</v>
      </c>
      <c r="AQ156">
        <v>1900947.4079669788</v>
      </c>
      <c r="AR156">
        <v>1830417.0297612757</v>
      </c>
      <c r="AS156">
        <v>1734967.8713994795</v>
      </c>
      <c r="AT156">
        <v>1789816.8557787391</v>
      </c>
      <c r="AU156">
        <v>1870309.8555158256</v>
      </c>
    </row>
    <row r="157" spans="1:47">
      <c r="A157" t="s">
        <v>206</v>
      </c>
      <c r="B157" t="s">
        <v>233</v>
      </c>
      <c r="C157" t="s">
        <v>215</v>
      </c>
      <c r="D157">
        <v>282468.83461793233</v>
      </c>
      <c r="E157">
        <v>287078.59963932069</v>
      </c>
      <c r="F157">
        <v>293912.37773816579</v>
      </c>
      <c r="G157">
        <v>298516.47288754745</v>
      </c>
      <c r="H157">
        <v>300335.73330809321</v>
      </c>
      <c r="I157">
        <v>313382.397975286</v>
      </c>
      <c r="J157">
        <v>330969.53948406782</v>
      </c>
      <c r="K157">
        <v>328041.81440972572</v>
      </c>
      <c r="L157">
        <v>334321.15799882764</v>
      </c>
      <c r="M157">
        <v>342443.15876093693</v>
      </c>
      <c r="N157">
        <v>350985.75949662289</v>
      </c>
      <c r="O157">
        <v>357006.03241665656</v>
      </c>
      <c r="P157">
        <v>357828.03814380302</v>
      </c>
      <c r="Q157">
        <v>366259.83269443602</v>
      </c>
      <c r="R157">
        <v>380548.92569764412</v>
      </c>
      <c r="S157">
        <v>380171.13701104239</v>
      </c>
      <c r="T157">
        <v>374583.60798951931</v>
      </c>
      <c r="U157">
        <v>391139.54928859981</v>
      </c>
      <c r="V157">
        <v>403689.65205088729</v>
      </c>
      <c r="W157">
        <v>401367.42055463721</v>
      </c>
      <c r="X157">
        <v>395157.14823695621</v>
      </c>
      <c r="Y157">
        <v>416162.41867454059</v>
      </c>
      <c r="Z157">
        <v>424293.38308681082</v>
      </c>
      <c r="AA157">
        <v>426657.08115181699</v>
      </c>
      <c r="AB157">
        <v>432362.02129630768</v>
      </c>
      <c r="AC157">
        <v>441241.17744025239</v>
      </c>
      <c r="AD157">
        <v>437496.47315255791</v>
      </c>
      <c r="AE157">
        <v>441164.00902172027</v>
      </c>
      <c r="AF157">
        <v>447562.24582623906</v>
      </c>
      <c r="AG157">
        <v>471304.89628852491</v>
      </c>
      <c r="AH157">
        <v>482168.88583018369</v>
      </c>
      <c r="AI157">
        <v>491186.11328617111</v>
      </c>
      <c r="AJ157">
        <v>482754.23068786302</v>
      </c>
      <c r="AK157">
        <v>501996.35055532464</v>
      </c>
      <c r="AL157">
        <v>515748.80879233207</v>
      </c>
      <c r="AM157">
        <v>520217.52181792958</v>
      </c>
      <c r="AN157">
        <v>506113.64780689776</v>
      </c>
      <c r="AO157">
        <v>507916.84671581007</v>
      </c>
      <c r="AP157">
        <v>505430.43434034282</v>
      </c>
      <c r="AQ157">
        <v>545530.81899067736</v>
      </c>
      <c r="AR157">
        <v>500373.5514899785</v>
      </c>
      <c r="AS157">
        <v>354654.01802256785</v>
      </c>
      <c r="AT157">
        <v>396541.4834206535</v>
      </c>
      <c r="AU157">
        <v>473828.29434457206</v>
      </c>
    </row>
    <row r="158" spans="1:47">
      <c r="A158" t="s">
        <v>206</v>
      </c>
      <c r="B158" t="s">
        <v>233</v>
      </c>
      <c r="C158" t="s">
        <v>216</v>
      </c>
      <c r="D158">
        <v>173802.4377992659</v>
      </c>
      <c r="E158">
        <v>181746.92095657179</v>
      </c>
      <c r="F158">
        <v>191299.75936488819</v>
      </c>
      <c r="G158">
        <v>195923.07069194055</v>
      </c>
      <c r="H158">
        <v>197218.50121026993</v>
      </c>
      <c r="I158">
        <v>199634.3416339824</v>
      </c>
      <c r="J158">
        <v>204928.66404337023</v>
      </c>
      <c r="K158">
        <v>206575.19166622346</v>
      </c>
      <c r="L158">
        <v>210751.60858871246</v>
      </c>
      <c r="M158">
        <v>217400.20075809155</v>
      </c>
      <c r="N158">
        <v>218921.70107981193</v>
      </c>
      <c r="O158">
        <v>223910.7709089093</v>
      </c>
      <c r="P158">
        <v>226063.45895319196</v>
      </c>
      <c r="Q158">
        <v>232370.46632028537</v>
      </c>
      <c r="R158">
        <v>235176.46015131762</v>
      </c>
      <c r="S158">
        <v>237376.3573132169</v>
      </c>
      <c r="T158">
        <v>241076.67331824944</v>
      </c>
      <c r="U158">
        <v>250692.04805437833</v>
      </c>
      <c r="V158">
        <v>253094.68009250195</v>
      </c>
      <c r="W158">
        <v>255698.71589116851</v>
      </c>
      <c r="X158">
        <v>254413.49337658205</v>
      </c>
      <c r="Y158">
        <v>259681.72203678102</v>
      </c>
      <c r="Z158">
        <v>256595.26191846482</v>
      </c>
      <c r="AA158">
        <v>264116.09062366956</v>
      </c>
      <c r="AB158">
        <v>261633.00029903161</v>
      </c>
      <c r="AC158">
        <v>269754.82236065081</v>
      </c>
      <c r="AD158">
        <v>274744.565470709</v>
      </c>
      <c r="AE158">
        <v>280335.58481969748</v>
      </c>
      <c r="AF158">
        <v>285682.71854269848</v>
      </c>
      <c r="AG158">
        <v>278421.09732486669</v>
      </c>
      <c r="AH158">
        <v>282683.40877888422</v>
      </c>
      <c r="AI158">
        <v>289740.27585636696</v>
      </c>
      <c r="AJ158">
        <v>293358.91285564081</v>
      </c>
      <c r="AK158">
        <v>299781.60138959647</v>
      </c>
      <c r="AL158">
        <v>306261.34233226738</v>
      </c>
      <c r="AM158">
        <v>307633.21479511826</v>
      </c>
      <c r="AN158">
        <v>312733.02378048981</v>
      </c>
      <c r="AO158">
        <v>328917.11956377828</v>
      </c>
      <c r="AP158">
        <v>336299.87093011983</v>
      </c>
      <c r="AQ158">
        <v>340757.19263863558</v>
      </c>
      <c r="AR158">
        <v>331309.79873008432</v>
      </c>
      <c r="AS158">
        <v>301049.82558840228</v>
      </c>
      <c r="AT158">
        <v>319406.85855493764</v>
      </c>
      <c r="AU158">
        <v>329822.19476368354</v>
      </c>
    </row>
    <row r="159" spans="1:47">
      <c r="A159" t="s">
        <v>206</v>
      </c>
      <c r="B159" t="s">
        <v>233</v>
      </c>
      <c r="C159" t="s">
        <v>217</v>
      </c>
      <c r="D159">
        <v>142102.87176033104</v>
      </c>
      <c r="E159">
        <v>143301.86928289899</v>
      </c>
      <c r="F159">
        <v>145849.60761164885</v>
      </c>
      <c r="G159">
        <v>147033.74089631054</v>
      </c>
      <c r="H159">
        <v>150730.33537936499</v>
      </c>
      <c r="I159">
        <v>152763.94753822504</v>
      </c>
      <c r="J159">
        <v>157904.79206598963</v>
      </c>
      <c r="K159">
        <v>163802.45248983704</v>
      </c>
      <c r="L159">
        <v>161191.33463890481</v>
      </c>
      <c r="M159">
        <v>167536.20081884004</v>
      </c>
      <c r="N159">
        <v>174248.7556482837</v>
      </c>
      <c r="O159">
        <v>176248.91800737704</v>
      </c>
      <c r="P159">
        <v>179019.10799232702</v>
      </c>
      <c r="Q159">
        <v>182245.29637332939</v>
      </c>
      <c r="R159">
        <v>188957.11046556101</v>
      </c>
      <c r="S159">
        <v>189931.766524365</v>
      </c>
      <c r="T159">
        <v>189396.97123568002</v>
      </c>
      <c r="U159">
        <v>195926.72416552779</v>
      </c>
      <c r="V159">
        <v>200946.11833900205</v>
      </c>
      <c r="W159">
        <v>204602.52457396712</v>
      </c>
      <c r="X159">
        <v>204182.56181244348</v>
      </c>
      <c r="Y159">
        <v>211155.83547626852</v>
      </c>
      <c r="Z159">
        <v>213983.84565600014</v>
      </c>
      <c r="AA159">
        <v>219627.84910182608</v>
      </c>
      <c r="AB159">
        <v>224515.7944585509</v>
      </c>
      <c r="AC159">
        <v>232113.09611224482</v>
      </c>
      <c r="AD159">
        <v>235221.78689113748</v>
      </c>
      <c r="AE159">
        <v>235074.97060804424</v>
      </c>
      <c r="AF159">
        <v>238570.53542098586</v>
      </c>
      <c r="AG159">
        <v>248964.83845626956</v>
      </c>
      <c r="AH159">
        <v>253978.09635187901</v>
      </c>
      <c r="AI159">
        <v>261335.37734736915</v>
      </c>
      <c r="AJ159">
        <v>267547.63544251723</v>
      </c>
      <c r="AK159">
        <v>273369.25533938</v>
      </c>
      <c r="AL159">
        <v>279260.03474883724</v>
      </c>
      <c r="AM159">
        <v>289765.79725608847</v>
      </c>
      <c r="AN159">
        <v>299582.03715924115</v>
      </c>
      <c r="AO159">
        <v>309472.1846979729</v>
      </c>
      <c r="AP159">
        <v>325361.63757464389</v>
      </c>
      <c r="AQ159">
        <v>328171.68916477228</v>
      </c>
      <c r="AR159">
        <v>341456.85533099115</v>
      </c>
      <c r="AS159">
        <v>360362.82990947558</v>
      </c>
      <c r="AT159">
        <v>374595.14501066715</v>
      </c>
      <c r="AU159">
        <v>381388.42246302241</v>
      </c>
    </row>
    <row r="160" spans="1:47">
      <c r="A160" t="s">
        <v>206</v>
      </c>
      <c r="B160" t="s">
        <v>233</v>
      </c>
      <c r="C160" t="s">
        <v>218</v>
      </c>
      <c r="D160">
        <v>120191.5233641665</v>
      </c>
      <c r="E160">
        <v>123584.03647883238</v>
      </c>
      <c r="F160">
        <v>128960.60508348802</v>
      </c>
      <c r="G160">
        <v>126904.98738235071</v>
      </c>
      <c r="H160">
        <v>135506.60878055578</v>
      </c>
      <c r="I160">
        <v>148554.52123810846</v>
      </c>
      <c r="J160">
        <v>147373.01150410427</v>
      </c>
      <c r="K160">
        <v>150065.26354752752</v>
      </c>
      <c r="L160">
        <v>150373.26445387758</v>
      </c>
      <c r="M160">
        <v>151226.96801783601</v>
      </c>
      <c r="N160">
        <v>159737.29909996918</v>
      </c>
      <c r="O160">
        <v>162890.35784085011</v>
      </c>
      <c r="P160">
        <v>170496.92852863911</v>
      </c>
      <c r="Q160">
        <v>179600.60072823361</v>
      </c>
      <c r="R160">
        <v>187349.59782751388</v>
      </c>
      <c r="S160">
        <v>190888.2159464031</v>
      </c>
      <c r="T160">
        <v>192772.72912485484</v>
      </c>
      <c r="U160">
        <v>189058.20929938607</v>
      </c>
      <c r="V160">
        <v>190676.74554375434</v>
      </c>
      <c r="W160">
        <v>194137.80040203431</v>
      </c>
      <c r="X160">
        <v>198594.75779384864</v>
      </c>
      <c r="Y160">
        <v>185561.21705576996</v>
      </c>
      <c r="Z160">
        <v>213622.46018794749</v>
      </c>
      <c r="AA160">
        <v>210142.50297782864</v>
      </c>
      <c r="AB160">
        <v>208968.79632998022</v>
      </c>
      <c r="AC160">
        <v>212873.32402860903</v>
      </c>
      <c r="AD160">
        <v>216772.77421926352</v>
      </c>
      <c r="AE160">
        <v>221365.8995896538</v>
      </c>
      <c r="AF160">
        <v>219354.84845125614</v>
      </c>
      <c r="AG160">
        <v>220488.91477366205</v>
      </c>
      <c r="AH160">
        <v>219588.72235173435</v>
      </c>
      <c r="AI160">
        <v>221840.35478759708</v>
      </c>
      <c r="AJ160">
        <v>224976.84011026914</v>
      </c>
      <c r="AK160">
        <v>229378.49009489868</v>
      </c>
      <c r="AL160">
        <v>238483.19368461467</v>
      </c>
      <c r="AM160">
        <v>248188.11158802957</v>
      </c>
      <c r="AN160">
        <v>241342.47011488254</v>
      </c>
      <c r="AO160">
        <v>253920.18902083943</v>
      </c>
      <c r="AP160">
        <v>245636.0294539897</v>
      </c>
      <c r="AQ160">
        <v>246901.65662484779</v>
      </c>
      <c r="AR160">
        <v>232762.42795313799</v>
      </c>
      <c r="AS160">
        <v>219933.47171894036</v>
      </c>
      <c r="AT160">
        <v>232992.23149298175</v>
      </c>
      <c r="AU160">
        <v>235751.29743936201</v>
      </c>
    </row>
    <row r="161" spans="1:47">
      <c r="A161" t="s">
        <v>206</v>
      </c>
      <c r="B161" t="s">
        <v>233</v>
      </c>
      <c r="C161" t="s">
        <v>219</v>
      </c>
      <c r="D161">
        <v>239221.75644878412</v>
      </c>
      <c r="E161">
        <v>243526.39025444092</v>
      </c>
      <c r="F161">
        <v>249326.69630136192</v>
      </c>
      <c r="G161">
        <v>255010.15699541286</v>
      </c>
      <c r="H161">
        <v>260875.47435926599</v>
      </c>
      <c r="I161">
        <v>270507.65200738492</v>
      </c>
      <c r="J161">
        <v>280043.99952555494</v>
      </c>
      <c r="K161">
        <v>286976.48791731097</v>
      </c>
      <c r="L161">
        <v>296243.16935716488</v>
      </c>
      <c r="M161">
        <v>303280.22982740612</v>
      </c>
      <c r="N161">
        <v>306545.76570140489</v>
      </c>
      <c r="O161">
        <v>309593.30078044487</v>
      </c>
      <c r="P161">
        <v>313404.75856202701</v>
      </c>
      <c r="Q161">
        <v>321695.67739779601</v>
      </c>
      <c r="R161">
        <v>336653.78488662699</v>
      </c>
      <c r="S161">
        <v>340882.90465477196</v>
      </c>
      <c r="T161">
        <v>344356.93144611968</v>
      </c>
      <c r="U161">
        <v>353244.7301517679</v>
      </c>
      <c r="V161">
        <v>350459.75343952846</v>
      </c>
      <c r="W161">
        <v>355867.36902717041</v>
      </c>
      <c r="X161">
        <v>353611.27827738482</v>
      </c>
      <c r="Y161">
        <v>361317.75628815946</v>
      </c>
      <c r="Z161">
        <v>357389.33697601734</v>
      </c>
      <c r="AA161">
        <v>369640.76076257468</v>
      </c>
      <c r="AB161">
        <v>363691.6923462933</v>
      </c>
      <c r="AC161">
        <v>372441.45957631018</v>
      </c>
      <c r="AD161">
        <v>376488.95504600054</v>
      </c>
      <c r="AE161">
        <v>382007.26204413793</v>
      </c>
      <c r="AF161">
        <v>388155.47792310733</v>
      </c>
      <c r="AG161">
        <v>382431.71358470491</v>
      </c>
      <c r="AH161">
        <v>387886.05790508376</v>
      </c>
      <c r="AI161">
        <v>413680.4807557718</v>
      </c>
      <c r="AJ161">
        <v>418554.05049955554</v>
      </c>
      <c r="AK161">
        <v>423735.56966649828</v>
      </c>
      <c r="AL161">
        <v>427963.77957253845</v>
      </c>
      <c r="AM161">
        <v>432191.47630968707</v>
      </c>
      <c r="AN161">
        <v>420417.17881956068</v>
      </c>
      <c r="AO161">
        <v>424747.09601960547</v>
      </c>
      <c r="AP161">
        <v>433510.09058474679</v>
      </c>
      <c r="AQ161">
        <v>446897.31429120793</v>
      </c>
      <c r="AR161">
        <v>451388.67147038417</v>
      </c>
      <c r="AS161">
        <v>434514.74525454373</v>
      </c>
      <c r="AT161">
        <v>453617.72319211304</v>
      </c>
      <c r="AU161">
        <v>465642.22635178198</v>
      </c>
    </row>
    <row r="162" spans="1:47">
      <c r="A162" t="s">
        <v>206</v>
      </c>
      <c r="B162" t="s">
        <v>233</v>
      </c>
      <c r="C162" t="s">
        <v>220</v>
      </c>
      <c r="D162">
        <v>20416.813192210178</v>
      </c>
      <c r="E162">
        <v>20871.650655098736</v>
      </c>
      <c r="F162">
        <v>21797.596604447153</v>
      </c>
      <c r="G162">
        <v>22348.637840218344</v>
      </c>
      <c r="H162">
        <v>22412.07772591395</v>
      </c>
      <c r="I162">
        <v>23240.504305857106</v>
      </c>
      <c r="J162">
        <v>24189.290321202359</v>
      </c>
      <c r="K162">
        <v>24035.613721393485</v>
      </c>
      <c r="L162">
        <v>24528.320022273823</v>
      </c>
      <c r="M162">
        <v>25185.178690932855</v>
      </c>
      <c r="N162">
        <v>25698.247403587004</v>
      </c>
      <c r="O162">
        <v>25811.240840264716</v>
      </c>
      <c r="P162">
        <v>26028.524221799998</v>
      </c>
      <c r="Q162">
        <v>26945.070429688025</v>
      </c>
      <c r="R162">
        <v>27600.907336293185</v>
      </c>
      <c r="S162">
        <v>27535.988962194304</v>
      </c>
      <c r="T162">
        <v>28108.514825711038</v>
      </c>
      <c r="U162">
        <v>28948.650225336714</v>
      </c>
      <c r="V162">
        <v>29427.287006400431</v>
      </c>
      <c r="W162">
        <v>29207.398961066854</v>
      </c>
      <c r="X162">
        <v>29610.919895311203</v>
      </c>
      <c r="Y162">
        <v>30427.031191275888</v>
      </c>
      <c r="Z162">
        <v>30308.949417865726</v>
      </c>
      <c r="AA162">
        <v>29994.838071945513</v>
      </c>
      <c r="AB162">
        <v>29876.758397937363</v>
      </c>
      <c r="AC162">
        <v>30337.513745902903</v>
      </c>
      <c r="AD162">
        <v>30127.484804585114</v>
      </c>
      <c r="AE162">
        <v>30076.76902343753</v>
      </c>
      <c r="AF162">
        <v>30160.506421897284</v>
      </c>
      <c r="AG162">
        <v>31678.431252758633</v>
      </c>
      <c r="AH162">
        <v>32813.311052388715</v>
      </c>
      <c r="AI162">
        <v>32809.34061486298</v>
      </c>
      <c r="AJ162">
        <v>32248.847247360965</v>
      </c>
      <c r="AK162">
        <v>34046.889271125023</v>
      </c>
      <c r="AL162">
        <v>35584.506015899569</v>
      </c>
      <c r="AM162">
        <v>34065.441809878452</v>
      </c>
      <c r="AN162">
        <v>33033.418449725912</v>
      </c>
      <c r="AO162">
        <v>34356.376592710658</v>
      </c>
      <c r="AP162">
        <v>35751.53043151056</v>
      </c>
      <c r="AQ162">
        <v>34477.402323098446</v>
      </c>
      <c r="AR162">
        <v>31055.324959001227</v>
      </c>
      <c r="AS162">
        <v>26604.729167386784</v>
      </c>
      <c r="AT162">
        <v>29073.789370165709</v>
      </c>
      <c r="AU162">
        <v>31943.910450487969</v>
      </c>
    </row>
    <row r="163" spans="1:47">
      <c r="A163" t="s">
        <v>206</v>
      </c>
      <c r="B163" t="s">
        <v>233</v>
      </c>
      <c r="C163" t="s">
        <v>221</v>
      </c>
      <c r="D163">
        <v>383190.51686054905</v>
      </c>
      <c r="E163">
        <v>401056.40782679751</v>
      </c>
      <c r="F163">
        <v>399753.40123856609</v>
      </c>
      <c r="G163">
        <v>413080.63367246761</v>
      </c>
      <c r="H163">
        <v>422189.68888030405</v>
      </c>
      <c r="I163">
        <v>440240.62767661212</v>
      </c>
      <c r="J163">
        <v>453500.62016168912</v>
      </c>
      <c r="K163">
        <v>462073.55715809006</v>
      </c>
      <c r="L163">
        <v>460286.78811574704</v>
      </c>
      <c r="M163">
        <v>466692.74592057121</v>
      </c>
      <c r="N163">
        <v>471546.84005631017</v>
      </c>
      <c r="O163">
        <v>474489.32837492519</v>
      </c>
      <c r="P163">
        <v>472915.93233918748</v>
      </c>
      <c r="Q163">
        <v>495006.25831240154</v>
      </c>
      <c r="R163">
        <v>514882.79825132451</v>
      </c>
      <c r="S163">
        <v>531611.5956302135</v>
      </c>
      <c r="T163">
        <v>519727.47714175581</v>
      </c>
      <c r="U163">
        <v>528311.63328775694</v>
      </c>
      <c r="V163">
        <v>542822.2495668669</v>
      </c>
      <c r="W163">
        <v>558979.78534548462</v>
      </c>
      <c r="X163">
        <v>546153.65074986359</v>
      </c>
      <c r="Y163">
        <v>573954.97015944414</v>
      </c>
      <c r="Z163">
        <v>595929.29603457218</v>
      </c>
      <c r="AA163">
        <v>621057.22492867033</v>
      </c>
      <c r="AB163">
        <v>597450.60383560986</v>
      </c>
      <c r="AC163">
        <v>623898.46622527647</v>
      </c>
      <c r="AD163">
        <v>614641.44193697523</v>
      </c>
      <c r="AE163">
        <v>642751.64349112043</v>
      </c>
      <c r="AF163">
        <v>605481.6287295674</v>
      </c>
      <c r="AG163">
        <v>659127.98133875092</v>
      </c>
      <c r="AH163">
        <v>646695.45410392794</v>
      </c>
      <c r="AI163">
        <v>692868.12603692745</v>
      </c>
      <c r="AJ163">
        <v>664843.96563994081</v>
      </c>
      <c r="AK163">
        <v>723036.59142863331</v>
      </c>
      <c r="AL163">
        <v>724293.03921511385</v>
      </c>
      <c r="AM163">
        <v>731453.44695516163</v>
      </c>
      <c r="AN163">
        <v>700363.58284782665</v>
      </c>
      <c r="AO163">
        <v>794388.42705559428</v>
      </c>
      <c r="AP163">
        <v>772965.66962246876</v>
      </c>
      <c r="AQ163">
        <v>804962.11091078306</v>
      </c>
      <c r="AR163">
        <v>727809.13336921041</v>
      </c>
      <c r="AS163">
        <v>759664.42294977198</v>
      </c>
      <c r="AT163">
        <v>716847.88880089065</v>
      </c>
      <c r="AU163">
        <v>768615.91128459258</v>
      </c>
    </row>
    <row r="164" spans="1:47">
      <c r="A164" t="s">
        <v>206</v>
      </c>
      <c r="B164" t="s">
        <v>233</v>
      </c>
      <c r="C164" t="s">
        <v>222</v>
      </c>
      <c r="D164">
        <v>167530.41524369197</v>
      </c>
      <c r="E164">
        <v>176130.40985351533</v>
      </c>
      <c r="F164">
        <v>179928.48254816575</v>
      </c>
      <c r="G164">
        <v>182530.92024638294</v>
      </c>
      <c r="H164">
        <v>182027.65061386404</v>
      </c>
      <c r="I164">
        <v>187078.84585914304</v>
      </c>
      <c r="J164">
        <v>192240.69057907557</v>
      </c>
      <c r="K164">
        <v>194161.34323562906</v>
      </c>
      <c r="L164">
        <v>195466.72161287206</v>
      </c>
      <c r="M164">
        <v>204293.25930855508</v>
      </c>
      <c r="N164">
        <v>210044.96206335913</v>
      </c>
      <c r="O164">
        <v>211900.98512620412</v>
      </c>
      <c r="P164">
        <v>214335.2039131441</v>
      </c>
      <c r="Q164">
        <v>222519.48640210956</v>
      </c>
      <c r="R164">
        <v>231136.55956010657</v>
      </c>
      <c r="S164">
        <v>235750.26532402023</v>
      </c>
      <c r="T164">
        <v>232345.88568898823</v>
      </c>
      <c r="U164">
        <v>239500.45926138465</v>
      </c>
      <c r="V164">
        <v>244171.21831459747</v>
      </c>
      <c r="W164">
        <v>248905.21985441443</v>
      </c>
      <c r="X164">
        <v>254988.40228574476</v>
      </c>
      <c r="Y164">
        <v>262182.1255422245</v>
      </c>
      <c r="Z164">
        <v>266113.37647466414</v>
      </c>
      <c r="AA164">
        <v>275717.7859515606</v>
      </c>
      <c r="AB164">
        <v>277351.48412181437</v>
      </c>
      <c r="AC164">
        <v>282124.19710109336</v>
      </c>
      <c r="AD164">
        <v>284450.26063199469</v>
      </c>
      <c r="AE164">
        <v>295365.90238567995</v>
      </c>
      <c r="AF164">
        <v>290987.11904068437</v>
      </c>
      <c r="AG164">
        <v>292110.96736958402</v>
      </c>
      <c r="AH164">
        <v>297017.71102730255</v>
      </c>
      <c r="AI164">
        <v>303135.92856675613</v>
      </c>
      <c r="AJ164">
        <v>315411.87482151424</v>
      </c>
      <c r="AK164">
        <v>318745.16728215816</v>
      </c>
      <c r="AL164">
        <v>322902.13502092031</v>
      </c>
      <c r="AM164">
        <v>332101.27911059675</v>
      </c>
      <c r="AN164">
        <v>317619.34911039309</v>
      </c>
      <c r="AO164">
        <v>341408.23820929503</v>
      </c>
      <c r="AP164">
        <v>356361.97373005538</v>
      </c>
      <c r="AQ164">
        <v>365101.49167491286</v>
      </c>
      <c r="AR164">
        <v>347294.52658638934</v>
      </c>
      <c r="AS164">
        <v>344440.38693109545</v>
      </c>
      <c r="AT164">
        <v>381382.79164791887</v>
      </c>
      <c r="AU164">
        <v>296254.30326171767</v>
      </c>
    </row>
    <row r="165" spans="1:47">
      <c r="A165" t="s">
        <v>206</v>
      </c>
      <c r="B165" t="s">
        <v>233</v>
      </c>
      <c r="C165" t="s">
        <v>223</v>
      </c>
      <c r="D165">
        <v>86743.585846847316</v>
      </c>
      <c r="E165">
        <v>89175.038531642422</v>
      </c>
      <c r="F165">
        <v>92061.28325085761</v>
      </c>
      <c r="G165">
        <v>92445.069694577265</v>
      </c>
      <c r="H165">
        <v>95823.228393907892</v>
      </c>
      <c r="I165">
        <v>98451.685920572432</v>
      </c>
      <c r="J165">
        <v>100866.53822310235</v>
      </c>
      <c r="K165">
        <v>102357.47297436914</v>
      </c>
      <c r="L165">
        <v>105020.06925011105</v>
      </c>
      <c r="M165">
        <v>109383.98967675705</v>
      </c>
      <c r="N165">
        <v>113613.10793202608</v>
      </c>
      <c r="O165">
        <v>114932.20225630306</v>
      </c>
      <c r="P165">
        <v>114754.09665283785</v>
      </c>
      <c r="Q165">
        <v>116640.83325429105</v>
      </c>
      <c r="R165">
        <v>121046.52618762011</v>
      </c>
      <c r="S165">
        <v>122881.27182261205</v>
      </c>
      <c r="T165">
        <v>120774.01350232403</v>
      </c>
      <c r="U165">
        <v>123804.28250213395</v>
      </c>
      <c r="V165">
        <v>126695.96511191053</v>
      </c>
      <c r="W165">
        <v>129276.20722413308</v>
      </c>
      <c r="X165">
        <v>130700.74635991077</v>
      </c>
      <c r="Y165">
        <v>133774.02471394077</v>
      </c>
      <c r="Z165">
        <v>134864.40485160158</v>
      </c>
      <c r="AA165">
        <v>134510.49761551875</v>
      </c>
      <c r="AB165">
        <v>133146.48443022952</v>
      </c>
      <c r="AC165">
        <v>140114.42537773546</v>
      </c>
      <c r="AD165">
        <v>138873.18433787848</v>
      </c>
      <c r="AE165">
        <v>147309.79164715609</v>
      </c>
      <c r="AF165">
        <v>149117.29169073238</v>
      </c>
      <c r="AG165">
        <v>150942.15842853335</v>
      </c>
      <c r="AH165">
        <v>150378.8474829605</v>
      </c>
      <c r="AI165">
        <v>154764.11024917796</v>
      </c>
      <c r="AJ165">
        <v>149959.42032495601</v>
      </c>
      <c r="AK165">
        <v>157019.40494456151</v>
      </c>
      <c r="AL165">
        <v>160503.03488826024</v>
      </c>
      <c r="AM165">
        <v>165273.26483820015</v>
      </c>
      <c r="AN165">
        <v>163666.28406176387</v>
      </c>
      <c r="AO165">
        <v>170422.55996791139</v>
      </c>
      <c r="AP165">
        <v>180141.32175196393</v>
      </c>
      <c r="AQ165">
        <v>182913.16878359637</v>
      </c>
      <c r="AR165">
        <v>188843.80554613416</v>
      </c>
      <c r="AS165">
        <v>157507.57316483927</v>
      </c>
      <c r="AT165">
        <v>167295.26223841831</v>
      </c>
      <c r="AU165">
        <v>191125.43121840499</v>
      </c>
    </row>
    <row r="166" spans="1:47">
      <c r="A166" t="s">
        <v>206</v>
      </c>
      <c r="B166" t="s">
        <v>233</v>
      </c>
      <c r="C166" t="s">
        <v>224</v>
      </c>
      <c r="D166">
        <v>50500.948744813977</v>
      </c>
      <c r="E166">
        <v>51783.145655422581</v>
      </c>
      <c r="F166">
        <v>53712.592269102068</v>
      </c>
      <c r="G166">
        <v>54446.48182790698</v>
      </c>
      <c r="H166">
        <v>54613.935325605817</v>
      </c>
      <c r="I166">
        <v>55831.541728222597</v>
      </c>
      <c r="J166">
        <v>57367.447437797826</v>
      </c>
      <c r="K166">
        <v>58639.984287876832</v>
      </c>
      <c r="L166">
        <v>59932.689232411023</v>
      </c>
      <c r="M166">
        <v>60593.236926808357</v>
      </c>
      <c r="N166">
        <v>61653.980159970903</v>
      </c>
      <c r="O166">
        <v>62084.028413100787</v>
      </c>
      <c r="P166">
        <v>62726.637160222279</v>
      </c>
      <c r="Q166">
        <v>64251.701297402273</v>
      </c>
      <c r="R166">
        <v>66242.509011396323</v>
      </c>
      <c r="S166">
        <v>67744.331357921852</v>
      </c>
      <c r="T166">
        <v>68618.710488872326</v>
      </c>
      <c r="U166">
        <v>70038.511096801318</v>
      </c>
      <c r="V166">
        <v>71200.928500203008</v>
      </c>
      <c r="W166">
        <v>71851.976974241741</v>
      </c>
      <c r="X166">
        <v>72515.065613040031</v>
      </c>
      <c r="Y166">
        <v>75591.462336017488</v>
      </c>
      <c r="Z166">
        <v>77057.622286775382</v>
      </c>
      <c r="AA166">
        <v>79413.133695314318</v>
      </c>
      <c r="AB166">
        <v>78636.716387104156</v>
      </c>
      <c r="AC166">
        <v>82517.346902765406</v>
      </c>
      <c r="AD166">
        <v>85400.379465800215</v>
      </c>
      <c r="AE166">
        <v>87854.80500445739</v>
      </c>
      <c r="AF166">
        <v>87983.941814886872</v>
      </c>
      <c r="AG166">
        <v>84787.052933777246</v>
      </c>
      <c r="AH166">
        <v>89114.987656670593</v>
      </c>
      <c r="AI166">
        <v>93040.024844644184</v>
      </c>
      <c r="AJ166">
        <v>91272.515541193672</v>
      </c>
      <c r="AK166">
        <v>94696.57533351492</v>
      </c>
      <c r="AL166">
        <v>96710.014645151736</v>
      </c>
      <c r="AM166">
        <v>98405.804116712941</v>
      </c>
      <c r="AN166">
        <v>101388.64875478824</v>
      </c>
      <c r="AO166">
        <v>105623.44001255257</v>
      </c>
      <c r="AP166">
        <v>102369.60570817936</v>
      </c>
      <c r="AQ166">
        <v>112952.23006445482</v>
      </c>
      <c r="AR166">
        <v>108275.55586173051</v>
      </c>
      <c r="AS166">
        <v>87252.549534795151</v>
      </c>
      <c r="AT166">
        <v>94163.345008619843</v>
      </c>
      <c r="AU166">
        <v>106038.01970223911</v>
      </c>
    </row>
    <row r="167" spans="1:47">
      <c r="A167" t="s">
        <v>206</v>
      </c>
      <c r="B167" t="s">
        <v>233</v>
      </c>
      <c r="C167" t="s">
        <v>225</v>
      </c>
      <c r="D167">
        <v>8592658.2282463163</v>
      </c>
      <c r="E167">
        <v>8808349.9395513162</v>
      </c>
      <c r="F167">
        <v>9018196.2773752399</v>
      </c>
      <c r="G167">
        <v>9142699.7227013707</v>
      </c>
      <c r="H167">
        <v>9134044.1142121796</v>
      </c>
      <c r="I167">
        <v>9478236.3879736029</v>
      </c>
      <c r="J167">
        <v>9716970.7322990019</v>
      </c>
      <c r="K167">
        <v>9684739.06516793</v>
      </c>
      <c r="L167">
        <v>9689450.0604380183</v>
      </c>
      <c r="M167">
        <v>9962560.9654628281</v>
      </c>
      <c r="N167">
        <v>10144330.246156411</v>
      </c>
      <c r="O167">
        <v>10308564.855832865</v>
      </c>
      <c r="P167">
        <v>10309220.800496254</v>
      </c>
      <c r="Q167">
        <v>10508920.080558214</v>
      </c>
      <c r="R167">
        <v>10628591.247626098</v>
      </c>
      <c r="S167">
        <v>10744124.957040913</v>
      </c>
      <c r="T167">
        <v>10756992.973750396</v>
      </c>
      <c r="U167">
        <v>11017029.100339318</v>
      </c>
      <c r="V167">
        <v>11136268.836234055</v>
      </c>
      <c r="W167">
        <v>11249148.614195943</v>
      </c>
      <c r="X167">
        <v>11197460.362575758</v>
      </c>
      <c r="Y167">
        <v>11455280.498230565</v>
      </c>
      <c r="Z167">
        <v>11580681.873003744</v>
      </c>
      <c r="AA167">
        <v>11728881.25362489</v>
      </c>
      <c r="AB167">
        <v>11582055.049847193</v>
      </c>
      <c r="AC167">
        <v>11894481.339043817</v>
      </c>
      <c r="AD167">
        <v>12062707.123373352</v>
      </c>
      <c r="AE167">
        <v>12309128.281195307</v>
      </c>
      <c r="AF167">
        <v>12320702.515641818</v>
      </c>
      <c r="AG167">
        <v>12505441.56919599</v>
      </c>
      <c r="AH167">
        <v>12491704.687663238</v>
      </c>
      <c r="AI167">
        <v>12667304.897704449</v>
      </c>
      <c r="AJ167">
        <v>12625586.383246476</v>
      </c>
      <c r="AK167">
        <v>13070433.641890896</v>
      </c>
      <c r="AL167">
        <v>13377185.070197754</v>
      </c>
      <c r="AM167">
        <v>13134830.402999381</v>
      </c>
      <c r="AN167">
        <v>12984624.786083968</v>
      </c>
      <c r="AO167">
        <v>13518705.982954998</v>
      </c>
      <c r="AP167">
        <v>13779335.05543346</v>
      </c>
      <c r="AQ167">
        <v>13657756.406780992</v>
      </c>
      <c r="AR167">
        <v>13161302.794723986</v>
      </c>
      <c r="AS167">
        <v>12849030.128368005</v>
      </c>
      <c r="AT167">
        <v>13177041.849975949</v>
      </c>
      <c r="AU167">
        <v>13515083.077454537</v>
      </c>
    </row>
    <row r="168" spans="1:47">
      <c r="A168" t="s">
        <v>206</v>
      </c>
      <c r="B168" t="s">
        <v>234</v>
      </c>
      <c r="C168" t="s">
        <v>208</v>
      </c>
      <c r="D168">
        <v>1038146.1865723984</v>
      </c>
      <c r="E168">
        <v>1099967.0973075228</v>
      </c>
      <c r="F168">
        <v>1161289.7957234557</v>
      </c>
      <c r="G168">
        <v>1207157.7617781579</v>
      </c>
      <c r="H168">
        <v>1136816.2547873054</v>
      </c>
      <c r="I168">
        <v>1187450.3178043854</v>
      </c>
      <c r="J168">
        <v>1181117.2026735558</v>
      </c>
      <c r="K168">
        <v>1178089.8042225654</v>
      </c>
      <c r="L168">
        <v>1110709.8847821816</v>
      </c>
      <c r="M168">
        <v>1120899.0475721192</v>
      </c>
      <c r="N168">
        <v>1272970.9487419685</v>
      </c>
      <c r="O168">
        <v>1289589.9916905987</v>
      </c>
      <c r="P168">
        <v>1217856.1746949148</v>
      </c>
      <c r="Q168">
        <v>1219354.5981498864</v>
      </c>
      <c r="R168">
        <v>1267906.0938057182</v>
      </c>
      <c r="S168">
        <v>1294891.7357564806</v>
      </c>
      <c r="T168">
        <v>1307842.7169141108</v>
      </c>
      <c r="U168">
        <v>1331358.6928577761</v>
      </c>
      <c r="V168">
        <v>1364930.1484682173</v>
      </c>
      <c r="W168">
        <v>1374015.3274078153</v>
      </c>
      <c r="X168">
        <v>1374616.0250061848</v>
      </c>
      <c r="Y168">
        <v>1411672.789223999</v>
      </c>
      <c r="Z168">
        <v>1447315.1705940778</v>
      </c>
      <c r="AA168">
        <v>1455611.6506129908</v>
      </c>
      <c r="AB168">
        <v>1449627.3829977824</v>
      </c>
      <c r="AC168">
        <v>1490722.8226359391</v>
      </c>
      <c r="AD168">
        <v>1589163.4783222515</v>
      </c>
      <c r="AE168">
        <v>1488899.9176861879</v>
      </c>
      <c r="AF168">
        <v>1464074.9838928203</v>
      </c>
      <c r="AG168">
        <v>1485103.2116851888</v>
      </c>
      <c r="AH168">
        <v>1484766.3426385939</v>
      </c>
      <c r="AI168">
        <v>1511670.0187094545</v>
      </c>
      <c r="AJ168">
        <v>1418690.6948401232</v>
      </c>
      <c r="AK168">
        <v>1463006.3553764164</v>
      </c>
      <c r="AL168">
        <v>1409382.4501755487</v>
      </c>
      <c r="AM168">
        <v>1466702.7019193866</v>
      </c>
      <c r="AN168">
        <v>1462959.572048475</v>
      </c>
      <c r="AO168">
        <v>1404592.8775990745</v>
      </c>
      <c r="AP168">
        <v>1424790.5159964603</v>
      </c>
      <c r="AQ168">
        <v>1425383.3038784808</v>
      </c>
      <c r="AR168">
        <v>1486690.7952146656</v>
      </c>
      <c r="AS168">
        <v>1318115.9973153304</v>
      </c>
      <c r="AT168">
        <v>1330777.4481713215</v>
      </c>
      <c r="AU168">
        <v>1331194.3232626142</v>
      </c>
    </row>
    <row r="169" spans="1:47">
      <c r="A169" t="s">
        <v>206</v>
      </c>
      <c r="B169" t="s">
        <v>234</v>
      </c>
      <c r="C169" t="s">
        <v>209</v>
      </c>
      <c r="D169">
        <v>4975696.352484284</v>
      </c>
      <c r="E169">
        <v>4983160.3164425865</v>
      </c>
      <c r="F169">
        <v>4930759.7780890539</v>
      </c>
      <c r="G169">
        <v>4965244.8853078512</v>
      </c>
      <c r="H169">
        <v>4960400.8605882172</v>
      </c>
      <c r="I169">
        <v>4902139.5133383116</v>
      </c>
      <c r="J169">
        <v>5170184.0212245341</v>
      </c>
      <c r="K169">
        <v>5347507.8526304075</v>
      </c>
      <c r="L169">
        <v>5346585.0482927402</v>
      </c>
      <c r="M169">
        <v>5253129.2878602091</v>
      </c>
      <c r="N169">
        <v>5363009.2010854091</v>
      </c>
      <c r="O169">
        <v>5450699.6141751921</v>
      </c>
      <c r="P169">
        <v>5521731.0133798225</v>
      </c>
      <c r="Q169">
        <v>5513729.9040140118</v>
      </c>
      <c r="R169">
        <v>5516067.6885144012</v>
      </c>
      <c r="S169">
        <v>5559527.0492965439</v>
      </c>
      <c r="T169">
        <v>5361417.5223641982</v>
      </c>
      <c r="U169">
        <v>5789629.7452748306</v>
      </c>
      <c r="V169">
        <v>5944513.4688383164</v>
      </c>
      <c r="W169">
        <v>6175216.1719690049</v>
      </c>
      <c r="X169">
        <v>6265751.2013724586</v>
      </c>
      <c r="Y169">
        <v>6188840.8758754767</v>
      </c>
      <c r="Z169">
        <v>6407663.5533818034</v>
      </c>
      <c r="AA169">
        <v>6555070.9729354978</v>
      </c>
      <c r="AB169">
        <v>6601353.770501568</v>
      </c>
      <c r="AC169">
        <v>6644884.8575783446</v>
      </c>
      <c r="AD169">
        <v>6880187.3141918592</v>
      </c>
      <c r="AE169">
        <v>6756763.1490371767</v>
      </c>
      <c r="AF169">
        <v>6230219.5949300807</v>
      </c>
      <c r="AG169">
        <v>6544032.8326293947</v>
      </c>
      <c r="AH169">
        <v>6429999.4981656764</v>
      </c>
      <c r="AI169">
        <v>6444574.8973708851</v>
      </c>
      <c r="AJ169">
        <v>6456256.6447120877</v>
      </c>
      <c r="AK169">
        <v>6345937.2548133451</v>
      </c>
      <c r="AL169">
        <v>6264157.0487938412</v>
      </c>
      <c r="AM169">
        <v>6929006.9028439913</v>
      </c>
      <c r="AN169">
        <v>7105807.5218345225</v>
      </c>
      <c r="AO169">
        <v>5855409.9725963473</v>
      </c>
      <c r="AP169">
        <v>5969508.6119797528</v>
      </c>
      <c r="AQ169">
        <v>7106916.9306623582</v>
      </c>
      <c r="AR169">
        <v>7037631.3581865365</v>
      </c>
      <c r="AS169">
        <v>5623973.2409704011</v>
      </c>
      <c r="AT169">
        <v>5864650.4620980369</v>
      </c>
      <c r="AU169">
        <v>6424789.4776771776</v>
      </c>
    </row>
    <row r="170" spans="1:47">
      <c r="A170" t="s">
        <v>206</v>
      </c>
      <c r="B170" t="s">
        <v>234</v>
      </c>
      <c r="C170" t="s">
        <v>210</v>
      </c>
      <c r="D170">
        <v>10382695.953695931</v>
      </c>
      <c r="E170">
        <v>10356579.225165343</v>
      </c>
      <c r="F170">
        <v>10540144.508227043</v>
      </c>
      <c r="G170">
        <v>10911967.630139414</v>
      </c>
      <c r="H170">
        <v>10816928.89565672</v>
      </c>
      <c r="I170">
        <v>11500972.374172382</v>
      </c>
      <c r="J170">
        <v>11337213.630167169</v>
      </c>
      <c r="K170">
        <v>11828427.054662859</v>
      </c>
      <c r="L170">
        <v>11768269.88450129</v>
      </c>
      <c r="M170">
        <v>12094520.464060588</v>
      </c>
      <c r="N170">
        <v>12393626.133263154</v>
      </c>
      <c r="O170">
        <v>12899134.493561657</v>
      </c>
      <c r="P170">
        <v>12985339.402041905</v>
      </c>
      <c r="Q170">
        <v>13136427.390737023</v>
      </c>
      <c r="R170">
        <v>13365945.971283203</v>
      </c>
      <c r="S170">
        <v>13685989.881243998</v>
      </c>
      <c r="T170">
        <v>13715937.462248363</v>
      </c>
      <c r="U170">
        <v>13999376.104841523</v>
      </c>
      <c r="V170">
        <v>14127234.18081989</v>
      </c>
      <c r="W170">
        <v>14495493.110025372</v>
      </c>
      <c r="X170">
        <v>14540056.168268083</v>
      </c>
      <c r="Y170">
        <v>14944052.711700603</v>
      </c>
      <c r="Z170">
        <v>14945474.441662505</v>
      </c>
      <c r="AA170">
        <v>15068604.122776929</v>
      </c>
      <c r="AB170">
        <v>15154356.507218705</v>
      </c>
      <c r="AC170">
        <v>15368513.182751194</v>
      </c>
      <c r="AD170">
        <v>15572448.800693382</v>
      </c>
      <c r="AE170">
        <v>15402542.569323279</v>
      </c>
      <c r="AF170">
        <v>15112531.824252937</v>
      </c>
      <c r="AG170">
        <v>15295962.242206881</v>
      </c>
      <c r="AH170">
        <v>16015944.623220773</v>
      </c>
      <c r="AI170">
        <v>16011836.514595252</v>
      </c>
      <c r="AJ170">
        <v>15783559.582761137</v>
      </c>
      <c r="AK170">
        <v>15872294.107928928</v>
      </c>
      <c r="AL170">
        <v>16581574.302655641</v>
      </c>
      <c r="AM170">
        <v>16780616.525948282</v>
      </c>
      <c r="AN170">
        <v>16624617.962265352</v>
      </c>
      <c r="AO170">
        <v>17096028.580358949</v>
      </c>
      <c r="AP170">
        <v>17881735.489960924</v>
      </c>
      <c r="AQ170">
        <v>17477426.091528974</v>
      </c>
      <c r="AR170">
        <v>17337598.756710157</v>
      </c>
      <c r="AS170">
        <v>17325376.093797941</v>
      </c>
      <c r="AT170">
        <v>18048763.884665567</v>
      </c>
      <c r="AU170">
        <v>18614053.166394971</v>
      </c>
    </row>
    <row r="171" spans="1:47">
      <c r="A171" t="s">
        <v>206</v>
      </c>
      <c r="B171" t="s">
        <v>234</v>
      </c>
      <c r="C171" t="s">
        <v>211</v>
      </c>
      <c r="D171">
        <v>238215.64321638012</v>
      </c>
      <c r="E171">
        <v>236322.69379686136</v>
      </c>
      <c r="F171">
        <v>233287.36322166963</v>
      </c>
      <c r="G171">
        <v>245514.97341684109</v>
      </c>
      <c r="H171">
        <v>251246.91450052406</v>
      </c>
      <c r="I171">
        <v>260945.32424373634</v>
      </c>
      <c r="J171">
        <v>265681.74442775664</v>
      </c>
      <c r="K171">
        <v>273958.39409686968</v>
      </c>
      <c r="L171">
        <v>275454.71704841388</v>
      </c>
      <c r="M171">
        <v>284728.67097522347</v>
      </c>
      <c r="N171">
        <v>281631.41355605162</v>
      </c>
      <c r="O171">
        <v>285739.52169966168</v>
      </c>
      <c r="P171">
        <v>298152.2448696912</v>
      </c>
      <c r="Q171">
        <v>298350.19358093472</v>
      </c>
      <c r="R171">
        <v>300672.16525725764</v>
      </c>
      <c r="S171">
        <v>311999.15382092027</v>
      </c>
      <c r="T171">
        <v>316801.77092589391</v>
      </c>
      <c r="U171">
        <v>325294.87344851054</v>
      </c>
      <c r="V171">
        <v>333374.1409583278</v>
      </c>
      <c r="W171">
        <v>350749.75565947662</v>
      </c>
      <c r="X171">
        <v>349497.66076248745</v>
      </c>
      <c r="Y171">
        <v>337784.33455600147</v>
      </c>
      <c r="Z171">
        <v>341322.51648864767</v>
      </c>
      <c r="AA171">
        <v>371910.98588845279</v>
      </c>
      <c r="AB171">
        <v>377595.89207649796</v>
      </c>
      <c r="AC171">
        <v>384001.90978083899</v>
      </c>
      <c r="AD171">
        <v>372905.70600714732</v>
      </c>
      <c r="AE171">
        <v>388605.64856041013</v>
      </c>
      <c r="AF171">
        <v>386555.14754946937</v>
      </c>
      <c r="AG171">
        <v>398589.68437650579</v>
      </c>
      <c r="AH171">
        <v>408506.70847915683</v>
      </c>
      <c r="AI171">
        <v>428048.67471121211</v>
      </c>
      <c r="AJ171">
        <v>396315.34484919591</v>
      </c>
      <c r="AK171">
        <v>405816.81722677662</v>
      </c>
      <c r="AL171">
        <v>411640.95222704462</v>
      </c>
      <c r="AM171">
        <v>386510.99068606913</v>
      </c>
      <c r="AN171">
        <v>396368.67049968458</v>
      </c>
      <c r="AO171">
        <v>407743.3949300216</v>
      </c>
      <c r="AP171">
        <v>421258.40790228668</v>
      </c>
      <c r="AQ171">
        <v>427680.14557091403</v>
      </c>
      <c r="AR171">
        <v>403963.65921061451</v>
      </c>
      <c r="AS171">
        <v>387318.53032028646</v>
      </c>
      <c r="AT171">
        <v>390027.90548848268</v>
      </c>
      <c r="AU171">
        <v>399347.13919191761</v>
      </c>
    </row>
    <row r="172" spans="1:47">
      <c r="A172" t="s">
        <v>206</v>
      </c>
      <c r="B172" t="s">
        <v>234</v>
      </c>
      <c r="C172" t="s">
        <v>212</v>
      </c>
      <c r="D172">
        <v>38156.669964136534</v>
      </c>
      <c r="E172">
        <v>38421.770736114158</v>
      </c>
      <c r="F172">
        <v>38449.50036889824</v>
      </c>
      <c r="G172">
        <v>40580.030361089164</v>
      </c>
      <c r="H172">
        <v>41421.965975464162</v>
      </c>
      <c r="I172">
        <v>41629.432233494175</v>
      </c>
      <c r="J172">
        <v>42256.348724753567</v>
      </c>
      <c r="K172">
        <v>43000.959991787866</v>
      </c>
      <c r="L172">
        <v>43049.691871179282</v>
      </c>
      <c r="M172">
        <v>43939.537615841567</v>
      </c>
      <c r="N172">
        <v>44642.694356455038</v>
      </c>
      <c r="O172">
        <v>45283.860687184555</v>
      </c>
      <c r="P172">
        <v>45635.921668204537</v>
      </c>
      <c r="Q172">
        <v>45942.139565469042</v>
      </c>
      <c r="R172">
        <v>46097.624041393108</v>
      </c>
      <c r="S172">
        <v>46354.87712677729</v>
      </c>
      <c r="T172">
        <v>46458.654590973856</v>
      </c>
      <c r="U172">
        <v>46424.611295429866</v>
      </c>
      <c r="V172">
        <v>47289.216179321054</v>
      </c>
      <c r="W172">
        <v>47592.467676074273</v>
      </c>
      <c r="X172">
        <v>47943.853221861697</v>
      </c>
      <c r="Y172">
        <v>48054.866672231379</v>
      </c>
      <c r="Z172">
        <v>48398.836877214831</v>
      </c>
      <c r="AA172">
        <v>48710.321337207817</v>
      </c>
      <c r="AB172">
        <v>48960.472559200869</v>
      </c>
      <c r="AC172">
        <v>50046.675519076722</v>
      </c>
      <c r="AD172">
        <v>51357.136817163519</v>
      </c>
      <c r="AE172">
        <v>52892.975241795953</v>
      </c>
      <c r="AF172">
        <v>53187.159805383504</v>
      </c>
      <c r="AG172">
        <v>55773.791201927699</v>
      </c>
      <c r="AH172">
        <v>57537.172497204199</v>
      </c>
      <c r="AI172">
        <v>56157.287568699081</v>
      </c>
      <c r="AJ172">
        <v>56464.690726547436</v>
      </c>
      <c r="AK172">
        <v>57318.339217013636</v>
      </c>
      <c r="AL172">
        <v>56224.990088517341</v>
      </c>
      <c r="AM172">
        <v>55021.864713298848</v>
      </c>
      <c r="AN172">
        <v>54279.986203589855</v>
      </c>
      <c r="AO172">
        <v>60450.190946664829</v>
      </c>
      <c r="AP172">
        <v>60460.236489581774</v>
      </c>
      <c r="AQ172">
        <v>49711.903978219656</v>
      </c>
      <c r="AR172">
        <v>54364.103144225999</v>
      </c>
      <c r="AS172">
        <v>53757.814120779483</v>
      </c>
      <c r="AT172">
        <v>56985.375113504997</v>
      </c>
      <c r="AU172">
        <v>53547.487421914004</v>
      </c>
    </row>
    <row r="173" spans="1:47">
      <c r="A173" t="s">
        <v>206</v>
      </c>
      <c r="B173" t="s">
        <v>234</v>
      </c>
      <c r="C173" t="s">
        <v>213</v>
      </c>
      <c r="D173">
        <v>4438146.8133990094</v>
      </c>
      <c r="E173">
        <v>4451246.0929582547</v>
      </c>
      <c r="F173">
        <v>4477184.1345612528</v>
      </c>
      <c r="G173">
        <v>4584133.6594717987</v>
      </c>
      <c r="H173">
        <v>4655781.2215540437</v>
      </c>
      <c r="I173">
        <v>4822349.2757409643</v>
      </c>
      <c r="J173">
        <v>4923373.9623170272</v>
      </c>
      <c r="K173">
        <v>5041978.9476441871</v>
      </c>
      <c r="L173">
        <v>5171053.8605792448</v>
      </c>
      <c r="M173">
        <v>5373612.1229977291</v>
      </c>
      <c r="N173">
        <v>5429664.0440439107</v>
      </c>
      <c r="O173">
        <v>5668500.7806126717</v>
      </c>
      <c r="P173">
        <v>5669766.4294138765</v>
      </c>
      <c r="Q173">
        <v>5773058.2344663562</v>
      </c>
      <c r="R173">
        <v>6034139.8061859664</v>
      </c>
      <c r="S173">
        <v>6325399.354908389</v>
      </c>
      <c r="T173">
        <v>6318814.8187383292</v>
      </c>
      <c r="U173">
        <v>6384976.8467052188</v>
      </c>
      <c r="V173">
        <v>6546032.0578283612</v>
      </c>
      <c r="W173">
        <v>6705003.649809313</v>
      </c>
      <c r="X173">
        <v>6704544.8540266575</v>
      </c>
      <c r="Y173">
        <v>6702111.451903983</v>
      </c>
      <c r="Z173">
        <v>6697878.0043333704</v>
      </c>
      <c r="AA173">
        <v>6767413.7453738013</v>
      </c>
      <c r="AB173">
        <v>6684000.0923793484</v>
      </c>
      <c r="AC173">
        <v>7009371.8424926503</v>
      </c>
      <c r="AD173">
        <v>6955140.6830831897</v>
      </c>
      <c r="AE173">
        <v>7425420.0679361299</v>
      </c>
      <c r="AF173">
        <v>7280677.6207658239</v>
      </c>
      <c r="AG173">
        <v>7005337.23665829</v>
      </c>
      <c r="AH173">
        <v>7344348.6784510398</v>
      </c>
      <c r="AI173">
        <v>7412399.0879170364</v>
      </c>
      <c r="AJ173">
        <v>7650831.0394977909</v>
      </c>
      <c r="AK173">
        <v>7665597.1434040209</v>
      </c>
      <c r="AL173">
        <v>8019200.9376021344</v>
      </c>
      <c r="AM173">
        <v>8010202.5520573165</v>
      </c>
      <c r="AN173">
        <v>7824365.8528495869</v>
      </c>
      <c r="AO173">
        <v>8465626.330905119</v>
      </c>
      <c r="AP173">
        <v>8467489.1932942159</v>
      </c>
      <c r="AQ173">
        <v>9167177.6480153687</v>
      </c>
      <c r="AR173">
        <v>8192099.0853478862</v>
      </c>
      <c r="AS173">
        <v>7499502.1218282199</v>
      </c>
      <c r="AT173">
        <v>7740238.1855758438</v>
      </c>
      <c r="AU173">
        <v>8320327.5472011156</v>
      </c>
    </row>
    <row r="174" spans="1:47">
      <c r="A174" t="s">
        <v>206</v>
      </c>
      <c r="B174" t="s">
        <v>234</v>
      </c>
      <c r="C174" t="s">
        <v>214</v>
      </c>
      <c r="D174">
        <v>1900383.5076501262</v>
      </c>
      <c r="E174">
        <v>1972961.0216103084</v>
      </c>
      <c r="F174">
        <v>1982430.4752958189</v>
      </c>
      <c r="G174">
        <v>2061945.6427173852</v>
      </c>
      <c r="H174">
        <v>2071387.4846659312</v>
      </c>
      <c r="I174">
        <v>2119869.4921694361</v>
      </c>
      <c r="J174">
        <v>2125903.9727522782</v>
      </c>
      <c r="K174">
        <v>2164556.581947064</v>
      </c>
      <c r="L174">
        <v>2190325.5661873864</v>
      </c>
      <c r="M174">
        <v>2256082.4328003735</v>
      </c>
      <c r="N174">
        <v>2295577.7700349698</v>
      </c>
      <c r="O174">
        <v>2325605.4241842916</v>
      </c>
      <c r="P174">
        <v>2418416.3803231148</v>
      </c>
      <c r="Q174">
        <v>2450115.5397975221</v>
      </c>
      <c r="R174">
        <v>2507166.284166161</v>
      </c>
      <c r="S174">
        <v>2580015.7730880631</v>
      </c>
      <c r="T174">
        <v>2634593.5339453667</v>
      </c>
      <c r="U174">
        <v>2661030.1458009174</v>
      </c>
      <c r="V174">
        <v>2734183.2512702267</v>
      </c>
      <c r="W174">
        <v>2773195.5821228279</v>
      </c>
      <c r="X174">
        <v>2840100.7668997957</v>
      </c>
      <c r="Y174">
        <v>2879236.7252915842</v>
      </c>
      <c r="Z174">
        <v>2968217.9744559927</v>
      </c>
      <c r="AA174">
        <v>3051045.7430771161</v>
      </c>
      <c r="AB174">
        <v>3093139.4096623743</v>
      </c>
      <c r="AC174">
        <v>3160604.5239277896</v>
      </c>
      <c r="AD174">
        <v>3215715.1611621501</v>
      </c>
      <c r="AE174">
        <v>3389089.9818665618</v>
      </c>
      <c r="AF174">
        <v>3350957.5617830697</v>
      </c>
      <c r="AG174">
        <v>3380502.1683489801</v>
      </c>
      <c r="AH174">
        <v>3444231.0040313285</v>
      </c>
      <c r="AI174">
        <v>3489340.6959701544</v>
      </c>
      <c r="AJ174">
        <v>3546705.094052</v>
      </c>
      <c r="AK174">
        <v>3602112.7388475179</v>
      </c>
      <c r="AL174">
        <v>3625931.2063241829</v>
      </c>
      <c r="AM174">
        <v>3748756.5044202078</v>
      </c>
      <c r="AN174">
        <v>3712881.3584682029</v>
      </c>
      <c r="AO174">
        <v>3917264.4374514408</v>
      </c>
      <c r="AP174">
        <v>3977581.866760578</v>
      </c>
      <c r="AQ174">
        <v>3801152.3444611449</v>
      </c>
      <c r="AR174">
        <v>3742939.2910332042</v>
      </c>
      <c r="AS174">
        <v>3485056.2912612222</v>
      </c>
      <c r="AT174">
        <v>3138485.2008724282</v>
      </c>
      <c r="AU174">
        <v>3083125.8015815662</v>
      </c>
    </row>
    <row r="175" spans="1:47">
      <c r="A175" t="s">
        <v>206</v>
      </c>
      <c r="B175" t="s">
        <v>234</v>
      </c>
      <c r="C175" t="s">
        <v>215</v>
      </c>
      <c r="D175">
        <v>720533.25473133696</v>
      </c>
      <c r="E175">
        <v>730712.66117256589</v>
      </c>
      <c r="F175">
        <v>737885.59677685529</v>
      </c>
      <c r="G175">
        <v>764410.81108927552</v>
      </c>
      <c r="H175">
        <v>779117.24101065251</v>
      </c>
      <c r="I175">
        <v>801648.73355843558</v>
      </c>
      <c r="J175">
        <v>820538.06289434712</v>
      </c>
      <c r="K175">
        <v>825528.59015037504</v>
      </c>
      <c r="L175">
        <v>830713.9202170131</v>
      </c>
      <c r="M175">
        <v>850609.02747030219</v>
      </c>
      <c r="N175">
        <v>876708.10697817523</v>
      </c>
      <c r="O175">
        <v>898007.68180346454</v>
      </c>
      <c r="P175">
        <v>911333.42743459879</v>
      </c>
      <c r="Q175">
        <v>921513.22336072195</v>
      </c>
      <c r="R175">
        <v>936199.1019479034</v>
      </c>
      <c r="S175">
        <v>948709.77229750133</v>
      </c>
      <c r="T175">
        <v>963736.38047885033</v>
      </c>
      <c r="U175">
        <v>969816.83521694422</v>
      </c>
      <c r="V175">
        <v>999865.48907799635</v>
      </c>
      <c r="W175">
        <v>1006398.3794992479</v>
      </c>
      <c r="X175">
        <v>1019765.3230771543</v>
      </c>
      <c r="Y175">
        <v>1027865.7728473037</v>
      </c>
      <c r="Z175">
        <v>1048124.8699318218</v>
      </c>
      <c r="AA175">
        <v>1065366.8374762463</v>
      </c>
      <c r="AB175">
        <v>1074023.8766054334</v>
      </c>
      <c r="AC175">
        <v>1089645.1933691888</v>
      </c>
      <c r="AD175">
        <v>1115568.0561868246</v>
      </c>
      <c r="AE175">
        <v>1134575.7704409803</v>
      </c>
      <c r="AF175">
        <v>1125172.7788480045</v>
      </c>
      <c r="AG175">
        <v>1175715.3655177194</v>
      </c>
      <c r="AH175">
        <v>1183660.497235659</v>
      </c>
      <c r="AI175">
        <v>1169943.2544358158</v>
      </c>
      <c r="AJ175">
        <v>1118533.7111956442</v>
      </c>
      <c r="AK175">
        <v>1280074.2643633585</v>
      </c>
      <c r="AL175">
        <v>1172456.0540531774</v>
      </c>
      <c r="AM175">
        <v>1125707.8237888778</v>
      </c>
      <c r="AN175">
        <v>967946.25268141623</v>
      </c>
      <c r="AO175">
        <v>1111277.8615355878</v>
      </c>
      <c r="AP175">
        <v>1099596.0814227653</v>
      </c>
      <c r="AQ175">
        <v>1101332.0677451179</v>
      </c>
      <c r="AR175">
        <v>898112.31694037654</v>
      </c>
      <c r="AS175">
        <v>413641.72966734465</v>
      </c>
      <c r="AT175">
        <v>595147.43732524139</v>
      </c>
      <c r="AU175">
        <v>651552.65063045651</v>
      </c>
    </row>
    <row r="176" spans="1:47">
      <c r="A176" t="s">
        <v>206</v>
      </c>
      <c r="B176" t="s">
        <v>234</v>
      </c>
      <c r="C176" t="s">
        <v>216</v>
      </c>
      <c r="D176">
        <v>505413.86726728431</v>
      </c>
      <c r="E176">
        <v>515673.36802977225</v>
      </c>
      <c r="F176">
        <v>521442.95687172958</v>
      </c>
      <c r="G176">
        <v>550107.45808164077</v>
      </c>
      <c r="H176">
        <v>550767.56423851836</v>
      </c>
      <c r="I176">
        <v>561806.12609501998</v>
      </c>
      <c r="J176">
        <v>571227.28671224241</v>
      </c>
      <c r="K176">
        <v>593618.0622662867</v>
      </c>
      <c r="L176">
        <v>599061.35306971869</v>
      </c>
      <c r="M176">
        <v>605957.54107094614</v>
      </c>
      <c r="N176">
        <v>622948.28982932249</v>
      </c>
      <c r="O176">
        <v>646864.04613697261</v>
      </c>
      <c r="P176">
        <v>648484.56374394498</v>
      </c>
      <c r="Q176">
        <v>654575.95925842342</v>
      </c>
      <c r="R176">
        <v>671137.28244610783</v>
      </c>
      <c r="S176">
        <v>691634.41674761847</v>
      </c>
      <c r="T176">
        <v>696590.17542009661</v>
      </c>
      <c r="U176">
        <v>701597.16847486701</v>
      </c>
      <c r="V176">
        <v>721152.95968856802</v>
      </c>
      <c r="W176">
        <v>723571.39299255796</v>
      </c>
      <c r="X176">
        <v>735270.12086405</v>
      </c>
      <c r="Y176">
        <v>744943.52577278297</v>
      </c>
      <c r="Z176">
        <v>757328.60620473279</v>
      </c>
      <c r="AA176">
        <v>765383.77399314404</v>
      </c>
      <c r="AB176">
        <v>757673.9525785133</v>
      </c>
      <c r="AC176">
        <v>768873.16841212846</v>
      </c>
      <c r="AD176">
        <v>795604.65427825239</v>
      </c>
      <c r="AE176">
        <v>836988.91212724079</v>
      </c>
      <c r="AF176">
        <v>804633.35644519306</v>
      </c>
      <c r="AG176">
        <v>831356.45331586071</v>
      </c>
      <c r="AH176">
        <v>887901.7163141768</v>
      </c>
      <c r="AI176">
        <v>1012123.9661243402</v>
      </c>
      <c r="AJ176">
        <v>942902.03382858215</v>
      </c>
      <c r="AK176">
        <v>1010983.4026313154</v>
      </c>
      <c r="AL176">
        <v>951263.932971264</v>
      </c>
      <c r="AM176">
        <v>990450.33235113742</v>
      </c>
      <c r="AN176">
        <v>931968.14704927965</v>
      </c>
      <c r="AO176">
        <v>1085279.5513450119</v>
      </c>
      <c r="AP176">
        <v>1116875.1332433629</v>
      </c>
      <c r="AQ176">
        <v>1149215.4242526684</v>
      </c>
      <c r="AR176">
        <v>749356.10311757796</v>
      </c>
      <c r="AS176">
        <v>462707.18600458687</v>
      </c>
      <c r="AT176">
        <v>628302.09297321085</v>
      </c>
      <c r="AU176">
        <v>686543.33985785721</v>
      </c>
    </row>
    <row r="177" spans="1:47">
      <c r="A177" t="s">
        <v>206</v>
      </c>
      <c r="B177" t="s">
        <v>234</v>
      </c>
      <c r="C177" t="s">
        <v>217</v>
      </c>
      <c r="D177">
        <v>560516.37878751755</v>
      </c>
      <c r="E177">
        <v>567738.96878618945</v>
      </c>
      <c r="F177">
        <v>573966.40186086134</v>
      </c>
      <c r="G177">
        <v>595168.43787775701</v>
      </c>
      <c r="H177">
        <v>613353.6644076379</v>
      </c>
      <c r="I177">
        <v>618208.12687215931</v>
      </c>
      <c r="J177">
        <v>633135.05930822156</v>
      </c>
      <c r="K177">
        <v>658575.57560956222</v>
      </c>
      <c r="L177">
        <v>650789.18488005607</v>
      </c>
      <c r="M177">
        <v>661948.21389425942</v>
      </c>
      <c r="N177">
        <v>683329.17052635259</v>
      </c>
      <c r="O177">
        <v>704250.03332928871</v>
      </c>
      <c r="P177">
        <v>710377.07437859895</v>
      </c>
      <c r="Q177">
        <v>711073.05887165805</v>
      </c>
      <c r="R177">
        <v>715501.03068456706</v>
      </c>
      <c r="S177">
        <v>737524.14986968681</v>
      </c>
      <c r="T177">
        <v>739974.86499971198</v>
      </c>
      <c r="U177">
        <v>760190.85807287006</v>
      </c>
      <c r="V177">
        <v>781112.81928740581</v>
      </c>
      <c r="W177">
        <v>795475.41158228833</v>
      </c>
      <c r="X177">
        <v>798023.27787015098</v>
      </c>
      <c r="Y177">
        <v>801079.51722784503</v>
      </c>
      <c r="Z177">
        <v>811934.68919460499</v>
      </c>
      <c r="AA177">
        <v>819663.33032079705</v>
      </c>
      <c r="AB177">
        <v>840928.13531654002</v>
      </c>
      <c r="AC177">
        <v>850463.27455843601</v>
      </c>
      <c r="AD177">
        <v>866446.88502650999</v>
      </c>
      <c r="AE177">
        <v>911776.87350425124</v>
      </c>
      <c r="AF177">
        <v>907419.42690879805</v>
      </c>
      <c r="AG177">
        <v>913433.88422414626</v>
      </c>
      <c r="AH177">
        <v>943559.21206183417</v>
      </c>
      <c r="AI177">
        <v>971969.47014515416</v>
      </c>
      <c r="AJ177">
        <v>978376.34011804475</v>
      </c>
      <c r="AK177">
        <v>995938.98767934751</v>
      </c>
      <c r="AL177">
        <v>1021836.9088384323</v>
      </c>
      <c r="AM177">
        <v>1140582.8992877463</v>
      </c>
      <c r="AN177">
        <v>1144848.4509884035</v>
      </c>
      <c r="AO177">
        <v>1160347.8414461182</v>
      </c>
      <c r="AP177">
        <v>1160462.8493052968</v>
      </c>
      <c r="AQ177">
        <v>1160849.7408413198</v>
      </c>
      <c r="AR177">
        <v>1208739.281880466</v>
      </c>
      <c r="AS177">
        <v>1359605.3766590743</v>
      </c>
      <c r="AT177">
        <v>1386377.9342626352</v>
      </c>
      <c r="AU177">
        <v>1437669.9086506926</v>
      </c>
    </row>
    <row r="178" spans="1:47">
      <c r="A178" t="s">
        <v>206</v>
      </c>
      <c r="B178" t="s">
        <v>234</v>
      </c>
      <c r="C178" t="s">
        <v>218</v>
      </c>
      <c r="D178">
        <v>716269.00336171978</v>
      </c>
      <c r="E178">
        <v>711974.57046568894</v>
      </c>
      <c r="F178">
        <v>718758.01526609645</v>
      </c>
      <c r="G178">
        <v>739951.07001466607</v>
      </c>
      <c r="H178">
        <v>800739.18975262786</v>
      </c>
      <c r="I178">
        <v>824973.14882341365</v>
      </c>
      <c r="J178">
        <v>839868.64399085811</v>
      </c>
      <c r="K178">
        <v>852957.69001026277</v>
      </c>
      <c r="L178">
        <v>857358.14017588808</v>
      </c>
      <c r="M178">
        <v>884332.97789891192</v>
      </c>
      <c r="N178">
        <v>903530.35033961316</v>
      </c>
      <c r="O178">
        <v>890904.53130359342</v>
      </c>
      <c r="P178">
        <v>896302.52468950709</v>
      </c>
      <c r="Q178">
        <v>936959.45847045537</v>
      </c>
      <c r="R178">
        <v>928941.52630487818</v>
      </c>
      <c r="S178">
        <v>988409.55951584165</v>
      </c>
      <c r="T178">
        <v>989748.02519014734</v>
      </c>
      <c r="U178">
        <v>988219.75938383839</v>
      </c>
      <c r="V178">
        <v>988859.69003883412</v>
      </c>
      <c r="W178">
        <v>1001041.3705152004</v>
      </c>
      <c r="X178">
        <v>1005618.1783829129</v>
      </c>
      <c r="Y178">
        <v>993613.58895143238</v>
      </c>
      <c r="Z178">
        <v>1040211.5063838083</v>
      </c>
      <c r="AA178">
        <v>1066078.2670187578</v>
      </c>
      <c r="AB178">
        <v>1087637.7729809822</v>
      </c>
      <c r="AC178">
        <v>1073277.6803494648</v>
      </c>
      <c r="AD178">
        <v>1074202.0397297547</v>
      </c>
      <c r="AE178">
        <v>1099914.988771233</v>
      </c>
      <c r="AF178">
        <v>1086417.7769965688</v>
      </c>
      <c r="AG178">
        <v>1107461.2431397054</v>
      </c>
      <c r="AH178">
        <v>1119709.4422408326</v>
      </c>
      <c r="AI178">
        <v>1152940.2950657564</v>
      </c>
      <c r="AJ178">
        <v>1162523.5936978192</v>
      </c>
      <c r="AK178">
        <v>1169629.5626072201</v>
      </c>
      <c r="AL178">
        <v>1182356.4474434755</v>
      </c>
      <c r="AM178">
        <v>1209597.3169955828</v>
      </c>
      <c r="AN178">
        <v>1217941.0458845827</v>
      </c>
      <c r="AO178">
        <v>1230435.0366847222</v>
      </c>
      <c r="AP178">
        <v>1267643.9056301443</v>
      </c>
      <c r="AQ178">
        <v>1235651.6870035555</v>
      </c>
      <c r="AR178">
        <v>1203119.2315337569</v>
      </c>
      <c r="AS178">
        <v>1170599.2813691767</v>
      </c>
      <c r="AT178">
        <v>1203365.3657441423</v>
      </c>
      <c r="AU178">
        <v>1221207.1175049334</v>
      </c>
    </row>
    <row r="179" spans="1:47">
      <c r="A179" t="s">
        <v>206</v>
      </c>
      <c r="B179" t="s">
        <v>234</v>
      </c>
      <c r="C179" t="s">
        <v>219</v>
      </c>
      <c r="D179">
        <v>430556.07931085199</v>
      </c>
      <c r="E179">
        <v>437898.33398248832</v>
      </c>
      <c r="F179">
        <v>443980.68435646256</v>
      </c>
      <c r="G179">
        <v>461202.76208864397</v>
      </c>
      <c r="H179">
        <v>462203.61488825164</v>
      </c>
      <c r="I179">
        <v>471778.74894545082</v>
      </c>
      <c r="J179">
        <v>478558.87549900915</v>
      </c>
      <c r="K179">
        <v>490559.12686525716</v>
      </c>
      <c r="L179">
        <v>489777.18762370746</v>
      </c>
      <c r="M179">
        <v>490892.1552248972</v>
      </c>
      <c r="N179">
        <v>502403.22134682297</v>
      </c>
      <c r="O179">
        <v>514038.51445793716</v>
      </c>
      <c r="P179">
        <v>519964.80476619647</v>
      </c>
      <c r="Q179">
        <v>522290.63091512804</v>
      </c>
      <c r="R179">
        <v>531396.72413405217</v>
      </c>
      <c r="S179">
        <v>536636.39295026602</v>
      </c>
      <c r="T179">
        <v>537357.00849878672</v>
      </c>
      <c r="U179">
        <v>554245.4650648121</v>
      </c>
      <c r="V179">
        <v>570553.19495574082</v>
      </c>
      <c r="W179">
        <v>583033.68972787203</v>
      </c>
      <c r="X179">
        <v>591779.48139293352</v>
      </c>
      <c r="Y179">
        <v>591355.42530613777</v>
      </c>
      <c r="Z179">
        <v>576756.13329192926</v>
      </c>
      <c r="AA179">
        <v>580538.43714763923</v>
      </c>
      <c r="AB179">
        <v>600719.77319223306</v>
      </c>
      <c r="AC179">
        <v>625605.87390927598</v>
      </c>
      <c r="AD179">
        <v>604147.03778431297</v>
      </c>
      <c r="AE179">
        <v>612881.25091741001</v>
      </c>
      <c r="AF179">
        <v>633676.19832291501</v>
      </c>
      <c r="AG179">
        <v>630629.33323003957</v>
      </c>
      <c r="AH179">
        <v>636223.15085913439</v>
      </c>
      <c r="AI179">
        <v>648739.3010224608</v>
      </c>
      <c r="AJ179">
        <v>604797.79035872931</v>
      </c>
      <c r="AK179">
        <v>646198.66299555334</v>
      </c>
      <c r="AL179">
        <v>638054.39678301394</v>
      </c>
      <c r="AM179">
        <v>650725.85224750917</v>
      </c>
      <c r="AN179">
        <v>633780.61705967574</v>
      </c>
      <c r="AO179">
        <v>630604.36389827763</v>
      </c>
      <c r="AP179">
        <v>621862.53877773753</v>
      </c>
      <c r="AQ179">
        <v>656575.74989745044</v>
      </c>
      <c r="AR179">
        <v>650225.17822382052</v>
      </c>
      <c r="AS179">
        <v>569760.69021302846</v>
      </c>
      <c r="AT179">
        <v>552081.45940959617</v>
      </c>
      <c r="AU179">
        <v>558907.04149027274</v>
      </c>
    </row>
    <row r="180" spans="1:47">
      <c r="A180" t="s">
        <v>206</v>
      </c>
      <c r="B180" t="s">
        <v>234</v>
      </c>
      <c r="C180" t="s">
        <v>220</v>
      </c>
      <c r="D180">
        <v>1375.7382732593985</v>
      </c>
      <c r="E180">
        <v>1397.6375079561012</v>
      </c>
      <c r="F180">
        <v>1415.4226101178913</v>
      </c>
      <c r="G180">
        <v>1483.4576976163316</v>
      </c>
      <c r="H180">
        <v>1526.8834008169629</v>
      </c>
      <c r="I180">
        <v>1567.8453634561868</v>
      </c>
      <c r="J180">
        <v>1597.2659437812347</v>
      </c>
      <c r="K180">
        <v>1645.3542721430003</v>
      </c>
      <c r="L180">
        <v>1651.1759649499857</v>
      </c>
      <c r="M180">
        <v>1696.1345062036773</v>
      </c>
      <c r="N180">
        <v>1763.6812677341425</v>
      </c>
      <c r="O180">
        <v>1816.130530520079</v>
      </c>
      <c r="P180">
        <v>1837.9296504629822</v>
      </c>
      <c r="Q180">
        <v>1852.4111828192026</v>
      </c>
      <c r="R180">
        <v>1866.6807553115789</v>
      </c>
      <c r="S180">
        <v>1879.7882088350141</v>
      </c>
      <c r="T180">
        <v>1880.5284052368859</v>
      </c>
      <c r="U180">
        <v>1891.9518402445599</v>
      </c>
      <c r="V180">
        <v>1902.1890567559569</v>
      </c>
      <c r="W180">
        <v>1912.4816661159839</v>
      </c>
      <c r="X180">
        <v>1916.5721201531062</v>
      </c>
      <c r="Y180">
        <v>1918.8984337736144</v>
      </c>
      <c r="Z180">
        <v>1978.9194494912495</v>
      </c>
      <c r="AA180">
        <v>1983.1453898246536</v>
      </c>
      <c r="AB180">
        <v>1984.0005578133628</v>
      </c>
      <c r="AC180">
        <v>2061.2423447687429</v>
      </c>
      <c r="AD180">
        <v>2061.4925446833495</v>
      </c>
      <c r="AE180">
        <v>2172.48831312226</v>
      </c>
      <c r="AF180">
        <v>2166.8465659855324</v>
      </c>
      <c r="AG180">
        <v>2223.4967375451574</v>
      </c>
      <c r="AH180">
        <v>2221.7699105218776</v>
      </c>
      <c r="AI180">
        <v>2266.9882427093753</v>
      </c>
      <c r="AJ180">
        <v>2295.3920041047263</v>
      </c>
      <c r="AK180">
        <v>2391.1440426603958</v>
      </c>
      <c r="AL180">
        <v>2325.181712126016</v>
      </c>
      <c r="AM180">
        <v>2474.5006905301834</v>
      </c>
      <c r="AN180">
        <v>2275.2343852851786</v>
      </c>
      <c r="AO180">
        <v>2111.9006535044127</v>
      </c>
      <c r="AP180">
        <v>2067.7636587413353</v>
      </c>
      <c r="AQ180">
        <v>2194.5283978312573</v>
      </c>
      <c r="AR180">
        <v>1568.3365220462028</v>
      </c>
      <c r="AS180">
        <v>1001.7824975916484</v>
      </c>
      <c r="AT180">
        <v>1001.5611173626362</v>
      </c>
      <c r="AU180">
        <v>1455.3934986675806</v>
      </c>
    </row>
    <row r="181" spans="1:47">
      <c r="A181" t="s">
        <v>206</v>
      </c>
      <c r="B181" t="s">
        <v>234</v>
      </c>
      <c r="C181" t="s">
        <v>221</v>
      </c>
      <c r="D181">
        <v>596736.52734138607</v>
      </c>
      <c r="E181">
        <v>617946.67287490028</v>
      </c>
      <c r="F181">
        <v>631032.01277361147</v>
      </c>
      <c r="G181">
        <v>640462.0856013787</v>
      </c>
      <c r="H181">
        <v>654870.32527273311</v>
      </c>
      <c r="I181">
        <v>671411.27232937678</v>
      </c>
      <c r="J181">
        <v>694131.47892733221</v>
      </c>
      <c r="K181">
        <v>703909.47167719784</v>
      </c>
      <c r="L181">
        <v>704942.50952135096</v>
      </c>
      <c r="M181">
        <v>711152.05017295002</v>
      </c>
      <c r="N181">
        <v>727458.40736677905</v>
      </c>
      <c r="O181">
        <v>748709.773412248</v>
      </c>
      <c r="P181">
        <v>743763.67055991828</v>
      </c>
      <c r="Q181">
        <v>752392.79665131296</v>
      </c>
      <c r="R181">
        <v>761272.88404037373</v>
      </c>
      <c r="S181">
        <v>771401.65160363901</v>
      </c>
      <c r="T181">
        <v>757988.43936080695</v>
      </c>
      <c r="U181">
        <v>764666.50898385595</v>
      </c>
      <c r="V181">
        <v>800077.22559462197</v>
      </c>
      <c r="W181">
        <v>827625.75594238006</v>
      </c>
      <c r="X181">
        <v>792531.09841302177</v>
      </c>
      <c r="Y181">
        <v>840313.31900727388</v>
      </c>
      <c r="Z181">
        <v>855655.22223525553</v>
      </c>
      <c r="AA181">
        <v>897987.01271805004</v>
      </c>
      <c r="AB181">
        <v>842133.98838467302</v>
      </c>
      <c r="AC181">
        <v>896782.87878008734</v>
      </c>
      <c r="AD181">
        <v>903229.81077789399</v>
      </c>
      <c r="AE181">
        <v>941125.29023687693</v>
      </c>
      <c r="AF181">
        <v>851205.40295400517</v>
      </c>
      <c r="AG181">
        <v>898512.69207718759</v>
      </c>
      <c r="AH181">
        <v>901778.1637039138</v>
      </c>
      <c r="AI181">
        <v>1099030.6427866991</v>
      </c>
      <c r="AJ181">
        <v>834700.51799741341</v>
      </c>
      <c r="AK181">
        <v>989466.06480307947</v>
      </c>
      <c r="AL181">
        <v>1031016.6484534264</v>
      </c>
      <c r="AM181">
        <v>1157833.1189402922</v>
      </c>
      <c r="AN181">
        <v>918164.05543327471</v>
      </c>
      <c r="AO181">
        <v>1088458.9302194922</v>
      </c>
      <c r="AP181">
        <v>997393.79307894758</v>
      </c>
      <c r="AQ181">
        <v>1069833.3796508771</v>
      </c>
      <c r="AR181">
        <v>972829.80881270359</v>
      </c>
      <c r="AS181">
        <v>1121767.51264829</v>
      </c>
      <c r="AT181">
        <v>1107823.9389186215</v>
      </c>
      <c r="AU181">
        <v>1196023.9707699292</v>
      </c>
    </row>
    <row r="182" spans="1:47">
      <c r="A182" t="s">
        <v>206</v>
      </c>
      <c r="B182" t="s">
        <v>234</v>
      </c>
      <c r="C182" t="s">
        <v>222</v>
      </c>
      <c r="D182">
        <v>360770.0535143165</v>
      </c>
      <c r="E182">
        <v>390406.88784082257</v>
      </c>
      <c r="F182">
        <v>397562.20173474296</v>
      </c>
      <c r="G182">
        <v>402485.49651980028</v>
      </c>
      <c r="H182">
        <v>383535.65853553999</v>
      </c>
      <c r="I182">
        <v>376327.38649508666</v>
      </c>
      <c r="J182">
        <v>401552.07137467392</v>
      </c>
      <c r="K182">
        <v>416019.97451809468</v>
      </c>
      <c r="L182">
        <v>417024.99165444582</v>
      </c>
      <c r="M182">
        <v>440439.90452933416</v>
      </c>
      <c r="N182">
        <v>447895.33798853448</v>
      </c>
      <c r="O182">
        <v>467473.96306730493</v>
      </c>
      <c r="P182">
        <v>459562.4714374693</v>
      </c>
      <c r="Q182">
        <v>456045.68198442517</v>
      </c>
      <c r="R182">
        <v>455267.46519261564</v>
      </c>
      <c r="S182">
        <v>456325.33765210415</v>
      </c>
      <c r="T182">
        <v>457526.78540800506</v>
      </c>
      <c r="U182">
        <v>469623.7345932374</v>
      </c>
      <c r="V182">
        <v>484369.32984768617</v>
      </c>
      <c r="W182">
        <v>493784.97071951529</v>
      </c>
      <c r="X182">
        <v>495882.43037262949</v>
      </c>
      <c r="Y182">
        <v>503151.45433601481</v>
      </c>
      <c r="Z182">
        <v>509817.55700907635</v>
      </c>
      <c r="AA182">
        <v>513625.23860083212</v>
      </c>
      <c r="AB182">
        <v>516872.16564294323</v>
      </c>
      <c r="AC182">
        <v>548814.19640933361</v>
      </c>
      <c r="AD182">
        <v>555642.21599169273</v>
      </c>
      <c r="AE182">
        <v>580037.5139086108</v>
      </c>
      <c r="AF182">
        <v>580447.21702394309</v>
      </c>
      <c r="AG182">
        <v>607065.35385591933</v>
      </c>
      <c r="AH182">
        <v>609154.15601822617</v>
      </c>
      <c r="AI182">
        <v>622288.73906189296</v>
      </c>
      <c r="AJ182">
        <v>623261.46626383392</v>
      </c>
      <c r="AK182">
        <v>616634.37059164792</v>
      </c>
      <c r="AL182">
        <v>603041.51206617581</v>
      </c>
      <c r="AM182">
        <v>607841.73869451287</v>
      </c>
      <c r="AN182">
        <v>606030.86848796834</v>
      </c>
      <c r="AO182">
        <v>596502.41053327848</v>
      </c>
      <c r="AP182">
        <v>626177.81696042779</v>
      </c>
      <c r="AQ182">
        <v>632744.93931604247</v>
      </c>
      <c r="AR182">
        <v>619369.44219122909</v>
      </c>
      <c r="AS182">
        <v>525836.30157541484</v>
      </c>
      <c r="AT182">
        <v>556894.29837985418</v>
      </c>
      <c r="AU182">
        <v>557476.13615771418</v>
      </c>
    </row>
    <row r="183" spans="1:47">
      <c r="A183" t="s">
        <v>206</v>
      </c>
      <c r="B183" t="s">
        <v>234</v>
      </c>
      <c r="C183" t="s">
        <v>223</v>
      </c>
      <c r="D183">
        <v>259437.40928543828</v>
      </c>
      <c r="E183">
        <v>263790.18842513533</v>
      </c>
      <c r="F183">
        <v>266528.06856092031</v>
      </c>
      <c r="G183">
        <v>275082.93347807263</v>
      </c>
      <c r="H183">
        <v>277886.24768476881</v>
      </c>
      <c r="I183">
        <v>280426.95178861165</v>
      </c>
      <c r="J183">
        <v>286322.81831656705</v>
      </c>
      <c r="K183">
        <v>294106.8626590299</v>
      </c>
      <c r="L183">
        <v>297405.52242126194</v>
      </c>
      <c r="M183">
        <v>307407.04446896794</v>
      </c>
      <c r="N183">
        <v>310310.28647832299</v>
      </c>
      <c r="O183">
        <v>315250.30504656275</v>
      </c>
      <c r="P183">
        <v>314756.32992116286</v>
      </c>
      <c r="Q183">
        <v>312248.83386919001</v>
      </c>
      <c r="R183">
        <v>311649.37743071944</v>
      </c>
      <c r="S183">
        <v>312339.84379619622</v>
      </c>
      <c r="T183">
        <v>313429.51893711602</v>
      </c>
      <c r="U183">
        <v>322468.08823077421</v>
      </c>
      <c r="V183">
        <v>334198.33356111334</v>
      </c>
      <c r="W183">
        <v>341471.57688104012</v>
      </c>
      <c r="X183">
        <v>344256.23012595583</v>
      </c>
      <c r="Y183">
        <v>350066.06595277117</v>
      </c>
      <c r="Z183">
        <v>353928.53669463226</v>
      </c>
      <c r="AA183">
        <v>357069.49948988354</v>
      </c>
      <c r="AB183">
        <v>360115.86577620253</v>
      </c>
      <c r="AC183">
        <v>360599.7898481281</v>
      </c>
      <c r="AD183">
        <v>366639.31998479128</v>
      </c>
      <c r="AE183">
        <v>380515.2444201429</v>
      </c>
      <c r="AF183">
        <v>386508.66907294019</v>
      </c>
      <c r="AG183">
        <v>396859.56069164327</v>
      </c>
      <c r="AH183">
        <v>413957.81995535275</v>
      </c>
      <c r="AI183">
        <v>421574.21975796454</v>
      </c>
      <c r="AJ183">
        <v>422374.01545160689</v>
      </c>
      <c r="AK183">
        <v>398764.06417138712</v>
      </c>
      <c r="AL183">
        <v>425155.5555205401</v>
      </c>
      <c r="AM183">
        <v>421845.59506309126</v>
      </c>
      <c r="AN183">
        <v>395941.16452792671</v>
      </c>
      <c r="AO183">
        <v>400825.50109351682</v>
      </c>
      <c r="AP183">
        <v>452306.54616680933</v>
      </c>
      <c r="AQ183">
        <v>465462.55672242487</v>
      </c>
      <c r="AR183">
        <v>397060.82363680325</v>
      </c>
      <c r="AS183">
        <v>364973.99916257139</v>
      </c>
      <c r="AT183">
        <v>466693.31050873245</v>
      </c>
      <c r="AU183">
        <v>450731.46111042233</v>
      </c>
    </row>
    <row r="184" spans="1:47">
      <c r="A184" t="s">
        <v>206</v>
      </c>
      <c r="B184" t="s">
        <v>234</v>
      </c>
      <c r="C184" t="s">
        <v>224</v>
      </c>
      <c r="D184">
        <v>145528.00081967193</v>
      </c>
      <c r="E184">
        <v>146110.48925970108</v>
      </c>
      <c r="F184">
        <v>144170.78263990863</v>
      </c>
      <c r="G184">
        <v>145599.37125691326</v>
      </c>
      <c r="H184">
        <v>143601.28229298088</v>
      </c>
      <c r="I184">
        <v>143259.32087597589</v>
      </c>
      <c r="J184">
        <v>142339.82213247611</v>
      </c>
      <c r="K184">
        <v>143632.03021212947</v>
      </c>
      <c r="L184">
        <v>144343.07386556192</v>
      </c>
      <c r="M184">
        <v>147274.1785908677</v>
      </c>
      <c r="N184">
        <v>148227.05384610005</v>
      </c>
      <c r="O184">
        <v>150266.73782420973</v>
      </c>
      <c r="P184">
        <v>149562.68882432877</v>
      </c>
      <c r="Q184">
        <v>148260.55477868405</v>
      </c>
      <c r="R184">
        <v>148018.40873342517</v>
      </c>
      <c r="S184">
        <v>148532.71215688565</v>
      </c>
      <c r="T184">
        <v>148902.17729170475</v>
      </c>
      <c r="U184">
        <v>152673.68554831471</v>
      </c>
      <c r="V184">
        <v>157021.57170714904</v>
      </c>
      <c r="W184">
        <v>160498.763797522</v>
      </c>
      <c r="X184">
        <v>161534.48617513501</v>
      </c>
      <c r="Y184">
        <v>162605.82496112899</v>
      </c>
      <c r="Z184">
        <v>165765.29930886099</v>
      </c>
      <c r="AA184">
        <v>169761.200856279</v>
      </c>
      <c r="AB184">
        <v>174329.033470914</v>
      </c>
      <c r="AC184">
        <v>176383.79352574199</v>
      </c>
      <c r="AD184">
        <v>180050.71167751</v>
      </c>
      <c r="AE184">
        <v>182220.84771541788</v>
      </c>
      <c r="AF184">
        <v>185989.58429187501</v>
      </c>
      <c r="AG184">
        <v>189483.46461237932</v>
      </c>
      <c r="AH184">
        <v>190492.42887143322</v>
      </c>
      <c r="AI184">
        <v>192896.10912507999</v>
      </c>
      <c r="AJ184">
        <v>198953.65128959864</v>
      </c>
      <c r="AK184">
        <v>233842.15943451488</v>
      </c>
      <c r="AL184">
        <v>232409.72093148448</v>
      </c>
      <c r="AM184">
        <v>233298.84998471275</v>
      </c>
      <c r="AN184">
        <v>209816.79996928293</v>
      </c>
      <c r="AO184">
        <v>223304.94262037353</v>
      </c>
      <c r="AP184">
        <v>228848.14627612042</v>
      </c>
      <c r="AQ184">
        <v>244238.93511699521</v>
      </c>
      <c r="AR184">
        <v>145415.31595154561</v>
      </c>
      <c r="AS184">
        <v>8671.7125967724478</v>
      </c>
      <c r="AT184">
        <v>47662.823614763583</v>
      </c>
      <c r="AU184">
        <v>80723.917613802056</v>
      </c>
    </row>
    <row r="185" spans="1:47">
      <c r="A185" t="s">
        <v>206</v>
      </c>
      <c r="B185" t="s">
        <v>234</v>
      </c>
      <c r="C185" t="s">
        <v>225</v>
      </c>
      <c r="D185">
        <v>27308577.439675052</v>
      </c>
      <c r="E185">
        <v>27522307.996362213</v>
      </c>
      <c r="F185">
        <v>27800287.6989385</v>
      </c>
      <c r="G185">
        <v>28592498.4668983</v>
      </c>
      <c r="H185">
        <v>28601585.26921273</v>
      </c>
      <c r="I185">
        <v>29586763.390849698</v>
      </c>
      <c r="J185">
        <v>29915002.267386585</v>
      </c>
      <c r="K185">
        <v>30858072.333436079</v>
      </c>
      <c r="L185">
        <v>30898515.712656386</v>
      </c>
      <c r="M185">
        <v>31528620.791709721</v>
      </c>
      <c r="N185">
        <v>32305696.111049678</v>
      </c>
      <c r="O185">
        <v>33302135.403523359</v>
      </c>
      <c r="P185">
        <v>33512843.051797718</v>
      </c>
      <c r="Q185">
        <v>33854190.609654024</v>
      </c>
      <c r="R185">
        <v>34499246.114924058</v>
      </c>
      <c r="S185">
        <v>35397571.450039744</v>
      </c>
      <c r="T185">
        <v>35309000.383717701</v>
      </c>
      <c r="U185">
        <v>36223485.075633965</v>
      </c>
      <c r="V185">
        <v>36936669.267178535</v>
      </c>
      <c r="W185">
        <v>37856079.857993625</v>
      </c>
      <c r="X185">
        <v>38069087.728351623</v>
      </c>
      <c r="Y185">
        <v>38528667.148020342</v>
      </c>
      <c r="Z185">
        <v>38977771.837497823</v>
      </c>
      <c r="AA185">
        <v>39555824.285013445</v>
      </c>
      <c r="AB185">
        <v>39665452.09190172</v>
      </c>
      <c r="AC185">
        <v>40500652.906192385</v>
      </c>
      <c r="AD185">
        <v>41100510.50425937</v>
      </c>
      <c r="AE185">
        <v>41586423.490006827</v>
      </c>
      <c r="AF185">
        <v>40441841.15040981</v>
      </c>
      <c r="AG185">
        <v>40918042.014509313</v>
      </c>
      <c r="AH185">
        <v>42073992.384654865</v>
      </c>
      <c r="AI185">
        <v>42647800.162610561</v>
      </c>
      <c r="AJ185">
        <v>42197541.603644267</v>
      </c>
      <c r="AK185">
        <v>42756005.440134101</v>
      </c>
      <c r="AL185">
        <v>43628028.246640019</v>
      </c>
      <c r="AM185">
        <v>44917176.070632547</v>
      </c>
      <c r="AN185">
        <v>44209993.560636513</v>
      </c>
      <c r="AO185">
        <v>44736264.124817498</v>
      </c>
      <c r="AP185">
        <v>45776058.896904156</v>
      </c>
      <c r="AQ185">
        <v>47173547.377039745</v>
      </c>
      <c r="AR185">
        <v>45101082.88765762</v>
      </c>
      <c r="AS185">
        <v>41691665.662008032</v>
      </c>
      <c r="AT185">
        <v>43115278.684239358</v>
      </c>
      <c r="AU185">
        <v>45068675.880016029</v>
      </c>
    </row>
    <row r="186" spans="1:47">
      <c r="A186" t="s">
        <v>235</v>
      </c>
      <c r="B186" t="s">
        <v>236</v>
      </c>
      <c r="C186" t="s">
        <v>208</v>
      </c>
      <c r="D186">
        <v>314279.29075974936</v>
      </c>
      <c r="E186">
        <v>318422.26711497281</v>
      </c>
      <c r="F186">
        <v>322023.30173760041</v>
      </c>
      <c r="G186">
        <v>320900.57455848763</v>
      </c>
      <c r="H186">
        <v>315806.62905812723</v>
      </c>
      <c r="I186">
        <v>317895.10349272162</v>
      </c>
      <c r="J186">
        <v>321786.96550867346</v>
      </c>
      <c r="K186">
        <v>321789.16100653011</v>
      </c>
      <c r="L186">
        <v>326140.3864711576</v>
      </c>
      <c r="M186">
        <v>330442.25960989884</v>
      </c>
      <c r="N186">
        <v>330954.34174445318</v>
      </c>
      <c r="O186">
        <v>331772.53536428936</v>
      </c>
      <c r="P186">
        <v>331181.37276477867</v>
      </c>
      <c r="Q186">
        <v>334900.4454893184</v>
      </c>
      <c r="R186">
        <v>345370.16416442289</v>
      </c>
      <c r="S186">
        <v>342108.25655431417</v>
      </c>
      <c r="T186">
        <v>341996.72220812028</v>
      </c>
      <c r="U186">
        <v>338633.45919362019</v>
      </c>
      <c r="V186">
        <v>339107.38591223198</v>
      </c>
      <c r="W186">
        <v>340216.96015146706</v>
      </c>
      <c r="X186">
        <v>340684.91358528443</v>
      </c>
      <c r="Y186">
        <v>342111.58556855121</v>
      </c>
      <c r="Z186">
        <v>345183.55649702856</v>
      </c>
      <c r="AA186">
        <v>347444.09333983378</v>
      </c>
      <c r="AB186">
        <v>346673.64794027351</v>
      </c>
      <c r="AC186">
        <v>347489.83024305722</v>
      </c>
      <c r="AD186">
        <v>346428.98354069132</v>
      </c>
      <c r="AE186">
        <v>346933.83394961985</v>
      </c>
      <c r="AF186">
        <v>347258.81738134415</v>
      </c>
      <c r="AG186">
        <v>347752.75199415238</v>
      </c>
      <c r="AH186">
        <v>348108.53109263396</v>
      </c>
      <c r="AI186">
        <v>348414.06295751233</v>
      </c>
      <c r="AJ186">
        <v>347738.00670065777</v>
      </c>
      <c r="AK186">
        <v>348392.89125745965</v>
      </c>
      <c r="AL186">
        <v>348904.83476985013</v>
      </c>
      <c r="AM186">
        <v>349019.02968839288</v>
      </c>
      <c r="AN186">
        <v>349240.84917872329</v>
      </c>
      <c r="AO186">
        <v>349172.04796692112</v>
      </c>
      <c r="AP186">
        <v>350145.99959289673</v>
      </c>
      <c r="AQ186">
        <v>349658.00567424146</v>
      </c>
      <c r="AR186">
        <v>351319.80175498372</v>
      </c>
      <c r="AS186">
        <v>348402.87940116436</v>
      </c>
      <c r="AT186">
        <v>350823.81337499421</v>
      </c>
      <c r="AU186">
        <v>350520.64500553766</v>
      </c>
    </row>
    <row r="187" spans="1:47">
      <c r="A187" t="s">
        <v>235</v>
      </c>
      <c r="B187" t="s">
        <v>236</v>
      </c>
      <c r="C187" t="s">
        <v>209</v>
      </c>
      <c r="D187">
        <v>675319.27016729757</v>
      </c>
      <c r="E187">
        <v>699487.62578976317</v>
      </c>
      <c r="F187">
        <v>742611.27082198823</v>
      </c>
      <c r="G187">
        <v>786509.76349815028</v>
      </c>
      <c r="H187">
        <v>769653.38835321646</v>
      </c>
      <c r="I187">
        <v>754698.56610743678</v>
      </c>
      <c r="J187">
        <v>752938.56122519053</v>
      </c>
      <c r="K187">
        <v>752040.53220271773</v>
      </c>
      <c r="L187">
        <v>752286.68135679082</v>
      </c>
      <c r="M187">
        <v>752201.35259742441</v>
      </c>
      <c r="N187">
        <v>752479.6823670282</v>
      </c>
      <c r="O187">
        <v>752292.36253269599</v>
      </c>
      <c r="P187">
        <v>752768.2122867353</v>
      </c>
      <c r="Q187">
        <v>751364.9015658698</v>
      </c>
      <c r="R187">
        <v>749999.70682583097</v>
      </c>
      <c r="S187">
        <v>748653.99976855447</v>
      </c>
      <c r="T187">
        <v>747527.12811564188</v>
      </c>
      <c r="U187">
        <v>745723.62090941495</v>
      </c>
      <c r="V187">
        <v>743327.27789715969</v>
      </c>
      <c r="W187">
        <v>740391.30999517383</v>
      </c>
      <c r="X187">
        <v>739282.68010433286</v>
      </c>
      <c r="Y187">
        <v>737071.84520789364</v>
      </c>
      <c r="Z187">
        <v>739819.44733336917</v>
      </c>
      <c r="AA187">
        <v>739984.21473468305</v>
      </c>
      <c r="AB187">
        <v>741232.98766518012</v>
      </c>
      <c r="AC187">
        <v>723006.37201630813</v>
      </c>
      <c r="AD187">
        <v>723503.29556747526</v>
      </c>
      <c r="AE187">
        <v>724044.23643603805</v>
      </c>
      <c r="AF187">
        <v>716201.80877252447</v>
      </c>
      <c r="AG187">
        <v>722642.86132155918</v>
      </c>
      <c r="AH187">
        <v>739227.7406506103</v>
      </c>
      <c r="AI187">
        <v>738233.23889746261</v>
      </c>
      <c r="AJ187">
        <v>737141.72561965964</v>
      </c>
      <c r="AK187">
        <v>750086.70221106254</v>
      </c>
      <c r="AL187">
        <v>729985.95692111959</v>
      </c>
      <c r="AM187">
        <v>728116.29567491019</v>
      </c>
      <c r="AN187">
        <v>715798.78587858379</v>
      </c>
      <c r="AO187">
        <v>727798.93925820244</v>
      </c>
      <c r="AP187">
        <v>694222.79566886008</v>
      </c>
      <c r="AQ187">
        <v>689499.02443378512</v>
      </c>
      <c r="AR187">
        <v>675744.31922784145</v>
      </c>
      <c r="AS187">
        <v>669038.46978987334</v>
      </c>
      <c r="AT187">
        <v>682698.14591019903</v>
      </c>
      <c r="AU187">
        <v>617919.98608641187</v>
      </c>
    </row>
    <row r="188" spans="1:47">
      <c r="A188" t="s">
        <v>235</v>
      </c>
      <c r="B188" t="s">
        <v>236</v>
      </c>
      <c r="C188" t="s">
        <v>210</v>
      </c>
      <c r="D188">
        <v>37098458.297086693</v>
      </c>
      <c r="E188">
        <v>37777590.028332174</v>
      </c>
      <c r="F188">
        <v>38603286.208426185</v>
      </c>
      <c r="G188">
        <v>39171975.909382232</v>
      </c>
      <c r="H188">
        <v>38904747.659465887</v>
      </c>
      <c r="I188">
        <v>38749812.662328586</v>
      </c>
      <c r="J188">
        <v>39173822.650155909</v>
      </c>
      <c r="K188">
        <v>39411962.186094083</v>
      </c>
      <c r="L188">
        <v>39049836.262665883</v>
      </c>
      <c r="M188">
        <v>39864777.956930675</v>
      </c>
      <c r="N188">
        <v>40270452.026081592</v>
      </c>
      <c r="O188">
        <v>40826629.7298159</v>
      </c>
      <c r="P188">
        <v>40730245.379975095</v>
      </c>
      <c r="Q188">
        <v>41899229.274559051</v>
      </c>
      <c r="R188">
        <v>42853061.046454959</v>
      </c>
      <c r="S188">
        <v>43076072.498543859</v>
      </c>
      <c r="T188">
        <v>43493087.601865724</v>
      </c>
      <c r="U188">
        <v>44500102.906160168</v>
      </c>
      <c r="V188">
        <v>44614752.944788188</v>
      </c>
      <c r="W188">
        <v>45166946.986835986</v>
      </c>
      <c r="X188">
        <v>45729463.389169686</v>
      </c>
      <c r="Y188">
        <v>46744289.585170396</v>
      </c>
      <c r="Z188">
        <v>46903096.845309466</v>
      </c>
      <c r="AA188">
        <v>47425873.010412291</v>
      </c>
      <c r="AB188">
        <v>47447817.594218671</v>
      </c>
      <c r="AC188">
        <v>48522945.759390876</v>
      </c>
      <c r="AD188">
        <v>48593625.904946446</v>
      </c>
      <c r="AE188">
        <v>49061051.361205503</v>
      </c>
      <c r="AF188">
        <v>50469631.004112542</v>
      </c>
      <c r="AG188">
        <v>51446565.029766202</v>
      </c>
      <c r="AH188">
        <v>52616466.642083392</v>
      </c>
      <c r="AI188">
        <v>53385116.399345331</v>
      </c>
      <c r="AJ188">
        <v>54685859.917906754</v>
      </c>
      <c r="AK188">
        <v>54710219.352904014</v>
      </c>
      <c r="AL188">
        <v>55678069.619565696</v>
      </c>
      <c r="AM188">
        <v>54643743.75129085</v>
      </c>
      <c r="AN188">
        <v>54098401.086428232</v>
      </c>
      <c r="AO188">
        <v>52484678.9406716</v>
      </c>
      <c r="AP188">
        <v>55412742.856228538</v>
      </c>
      <c r="AQ188">
        <v>55050676.490370356</v>
      </c>
      <c r="AR188">
        <v>53305069.740143791</v>
      </c>
      <c r="AS188">
        <v>41722131.442027189</v>
      </c>
      <c r="AT188">
        <v>48749028.184626348</v>
      </c>
      <c r="AU188">
        <v>50833092.916874953</v>
      </c>
    </row>
    <row r="189" spans="1:47">
      <c r="A189" t="s">
        <v>235</v>
      </c>
      <c r="B189" t="s">
        <v>236</v>
      </c>
      <c r="C189" t="s">
        <v>211</v>
      </c>
      <c r="D189">
        <v>800447.60393745266</v>
      </c>
      <c r="E189">
        <v>814128.56416803924</v>
      </c>
      <c r="F189">
        <v>828716.15225807927</v>
      </c>
      <c r="G189">
        <v>845232.0139376492</v>
      </c>
      <c r="H189">
        <v>845429.01786932733</v>
      </c>
      <c r="I189">
        <v>860872.15553399059</v>
      </c>
      <c r="J189">
        <v>869185.65037110797</v>
      </c>
      <c r="K189">
        <v>882413.99313320476</v>
      </c>
      <c r="L189">
        <v>882018.86663536145</v>
      </c>
      <c r="M189">
        <v>912695.78378020844</v>
      </c>
      <c r="N189">
        <v>923295.70121988235</v>
      </c>
      <c r="O189">
        <v>924486.14549377491</v>
      </c>
      <c r="P189">
        <v>921711.06585552008</v>
      </c>
      <c r="Q189">
        <v>922612.61702956096</v>
      </c>
      <c r="R189">
        <v>905747.70858548884</v>
      </c>
      <c r="S189">
        <v>918059.24736942525</v>
      </c>
      <c r="T189">
        <v>895529.10090898094</v>
      </c>
      <c r="U189">
        <v>947219.98653176113</v>
      </c>
      <c r="V189">
        <v>948299.86319307948</v>
      </c>
      <c r="W189">
        <v>1035324.9739246261</v>
      </c>
      <c r="X189">
        <v>946458.12896719272</v>
      </c>
      <c r="Y189">
        <v>980868.31132019009</v>
      </c>
      <c r="Z189">
        <v>979672.95424658898</v>
      </c>
      <c r="AA189">
        <v>1016967.0311626941</v>
      </c>
      <c r="AB189">
        <v>972130.15748611197</v>
      </c>
      <c r="AC189">
        <v>1030913.4649842099</v>
      </c>
      <c r="AD189">
        <v>964990.04125841358</v>
      </c>
      <c r="AE189">
        <v>936534.11413517047</v>
      </c>
      <c r="AF189">
        <v>943840.95030215825</v>
      </c>
      <c r="AG189">
        <v>923388.42421652901</v>
      </c>
      <c r="AH189">
        <v>1222016.2094932692</v>
      </c>
      <c r="AI189">
        <v>1255285.4193687902</v>
      </c>
      <c r="AJ189">
        <v>1254733.5568826955</v>
      </c>
      <c r="AK189">
        <v>1327942.615754809</v>
      </c>
      <c r="AL189">
        <v>1364898.6273893709</v>
      </c>
      <c r="AM189">
        <v>1280676.4017557832</v>
      </c>
      <c r="AN189">
        <v>1284093.182946498</v>
      </c>
      <c r="AO189">
        <v>1408234.6524842875</v>
      </c>
      <c r="AP189">
        <v>1544279.8637027312</v>
      </c>
      <c r="AQ189">
        <v>1619864.0523701238</v>
      </c>
      <c r="AR189">
        <v>1357234.2216257264</v>
      </c>
      <c r="AS189">
        <v>1229005.749886967</v>
      </c>
      <c r="AT189">
        <v>1282108.8280598773</v>
      </c>
      <c r="AU189">
        <v>1346462.9656284396</v>
      </c>
    </row>
    <row r="190" spans="1:47">
      <c r="A190" t="s">
        <v>235</v>
      </c>
      <c r="B190" t="s">
        <v>236</v>
      </c>
      <c r="C190" t="s">
        <v>212</v>
      </c>
      <c r="D190">
        <v>133832.53426590885</v>
      </c>
      <c r="E190">
        <v>134821.51401394306</v>
      </c>
      <c r="F190">
        <v>142680.73277923872</v>
      </c>
      <c r="G190">
        <v>137683.13695544226</v>
      </c>
      <c r="H190">
        <v>138695.38612498692</v>
      </c>
      <c r="I190">
        <v>140458.94082808893</v>
      </c>
      <c r="J190">
        <v>142175.02722085785</v>
      </c>
      <c r="K190">
        <v>143754.28484363481</v>
      </c>
      <c r="L190">
        <v>143611.06255832239</v>
      </c>
      <c r="M190">
        <v>145691.90093219775</v>
      </c>
      <c r="N190">
        <v>147911.69727161774</v>
      </c>
      <c r="O190">
        <v>151300.18162692618</v>
      </c>
      <c r="P190">
        <v>147231.70244056956</v>
      </c>
      <c r="Q190">
        <v>152536.6168334469</v>
      </c>
      <c r="R190">
        <v>152252.9055481765</v>
      </c>
      <c r="S190">
        <v>156322.01670185706</v>
      </c>
      <c r="T190">
        <v>156337.64890352724</v>
      </c>
      <c r="U190">
        <v>157760.57164878762</v>
      </c>
      <c r="V190">
        <v>157129.52936219255</v>
      </c>
      <c r="W190">
        <v>159279.06132386732</v>
      </c>
      <c r="X190">
        <v>158697.39011981871</v>
      </c>
      <c r="Y190">
        <v>163050.30083341524</v>
      </c>
      <c r="Z190">
        <v>163148.13101391529</v>
      </c>
      <c r="AA190">
        <v>166916.85284033677</v>
      </c>
      <c r="AB190">
        <v>165456.83112854234</v>
      </c>
      <c r="AC190">
        <v>168579.99427292473</v>
      </c>
      <c r="AD190">
        <v>165631.53017309128</v>
      </c>
      <c r="AE190">
        <v>166534.22201253462</v>
      </c>
      <c r="AF190">
        <v>169615.10511976649</v>
      </c>
      <c r="AG190">
        <v>170598.87272946115</v>
      </c>
      <c r="AH190">
        <v>170172.17422908347</v>
      </c>
      <c r="AI190">
        <v>175304.44856078565</v>
      </c>
      <c r="AJ190">
        <v>173842.78097665039</v>
      </c>
      <c r="AK190">
        <v>188199.03280358718</v>
      </c>
      <c r="AL190">
        <v>187580.79165339013</v>
      </c>
      <c r="AM190">
        <v>187945.74385908575</v>
      </c>
      <c r="AN190">
        <v>183820.33965659529</v>
      </c>
      <c r="AO190">
        <v>188078.27067597013</v>
      </c>
      <c r="AP190">
        <v>192671.58161864561</v>
      </c>
      <c r="AQ190">
        <v>199104.16027906068</v>
      </c>
      <c r="AR190">
        <v>185800.98105923683</v>
      </c>
      <c r="AS190">
        <v>176401.82720722753</v>
      </c>
      <c r="AT190">
        <v>192016.46775619491</v>
      </c>
      <c r="AU190">
        <v>189008.45598589719</v>
      </c>
    </row>
    <row r="191" spans="1:47">
      <c r="A191" t="s">
        <v>235</v>
      </c>
      <c r="B191" t="s">
        <v>236</v>
      </c>
      <c r="C191" t="s">
        <v>213</v>
      </c>
      <c r="D191">
        <v>36551684.727792107</v>
      </c>
      <c r="E191">
        <v>37129444.795630358</v>
      </c>
      <c r="F191">
        <v>38140765.215950973</v>
      </c>
      <c r="G191">
        <v>38897764.064012408</v>
      </c>
      <c r="H191">
        <v>38722390.17774947</v>
      </c>
      <c r="I191">
        <v>39918493.134782471</v>
      </c>
      <c r="J191">
        <v>40640158.883284338</v>
      </c>
      <c r="K191">
        <v>40984088.954394966</v>
      </c>
      <c r="L191">
        <v>40574455.843477763</v>
      </c>
      <c r="M191">
        <v>41872013.695818745</v>
      </c>
      <c r="N191">
        <v>42836445.082764871</v>
      </c>
      <c r="O191">
        <v>43675294.945769981</v>
      </c>
      <c r="P191">
        <v>43055105.757540047</v>
      </c>
      <c r="Q191">
        <v>44402730.567751043</v>
      </c>
      <c r="R191">
        <v>45245675.455829442</v>
      </c>
      <c r="S191">
        <v>46679963.36777924</v>
      </c>
      <c r="T191">
        <v>45756353.61258436</v>
      </c>
      <c r="U191">
        <v>46749350.786723755</v>
      </c>
      <c r="V191">
        <v>47366367.781483203</v>
      </c>
      <c r="W191">
        <v>48422637.783010282</v>
      </c>
      <c r="X191">
        <v>47634317.239902876</v>
      </c>
      <c r="Y191">
        <v>49000469.45834329</v>
      </c>
      <c r="Z191">
        <v>49039179.82921537</v>
      </c>
      <c r="AA191">
        <v>50130685.508154295</v>
      </c>
      <c r="AB191">
        <v>47885382.234929577</v>
      </c>
      <c r="AC191">
        <v>49302129.488829464</v>
      </c>
      <c r="AD191">
        <v>50211329.965021916</v>
      </c>
      <c r="AE191">
        <v>51281333.406576529</v>
      </c>
      <c r="AF191">
        <v>49732637.13769792</v>
      </c>
      <c r="AG191">
        <v>51452705.807153001</v>
      </c>
      <c r="AH191">
        <v>53271863.29449255</v>
      </c>
      <c r="AI191">
        <v>54404489.440070175</v>
      </c>
      <c r="AJ191">
        <v>52250846.144836977</v>
      </c>
      <c r="AK191">
        <v>52006025.84042047</v>
      </c>
      <c r="AL191">
        <v>55747216.958365157</v>
      </c>
      <c r="AM191">
        <v>55891922.228009164</v>
      </c>
      <c r="AN191">
        <v>53639385.193356425</v>
      </c>
      <c r="AO191">
        <v>51775340.791614927</v>
      </c>
      <c r="AP191">
        <v>56101843.648791954</v>
      </c>
      <c r="AQ191">
        <v>58220796.745235361</v>
      </c>
      <c r="AR191">
        <v>54931801.167045072</v>
      </c>
      <c r="AS191">
        <v>46704282.109230928</v>
      </c>
      <c r="AT191">
        <v>52526114.735970862</v>
      </c>
      <c r="AU191">
        <v>53370613.724108405</v>
      </c>
    </row>
    <row r="192" spans="1:47">
      <c r="A192" t="s">
        <v>235</v>
      </c>
      <c r="B192" t="s">
        <v>236</v>
      </c>
      <c r="C192" t="s">
        <v>214</v>
      </c>
      <c r="D192">
        <v>43950754.057984665</v>
      </c>
      <c r="E192">
        <v>44845463.869249843</v>
      </c>
      <c r="F192">
        <v>45692623.281942464</v>
      </c>
      <c r="G192">
        <v>46326244.715714723</v>
      </c>
      <c r="H192">
        <v>46290216.985775329</v>
      </c>
      <c r="I192">
        <v>47805574.127721921</v>
      </c>
      <c r="J192">
        <v>49375879.416064255</v>
      </c>
      <c r="K192">
        <v>50298785.172278598</v>
      </c>
      <c r="L192">
        <v>49524306.134246096</v>
      </c>
      <c r="M192">
        <v>51146090.174668774</v>
      </c>
      <c r="N192">
        <v>52544911.454894893</v>
      </c>
      <c r="O192">
        <v>53746663.636913635</v>
      </c>
      <c r="P192">
        <v>52567506.55769515</v>
      </c>
      <c r="Q192">
        <v>54333993.052542441</v>
      </c>
      <c r="R192">
        <v>55239952.469590239</v>
      </c>
      <c r="S192">
        <v>55838856.750304699</v>
      </c>
      <c r="T192">
        <v>55101203.955036655</v>
      </c>
      <c r="U192">
        <v>57018206.462458238</v>
      </c>
      <c r="V192">
        <v>57967769.205180615</v>
      </c>
      <c r="W192">
        <v>58688552.486397713</v>
      </c>
      <c r="X192">
        <v>57043439.810745366</v>
      </c>
      <c r="Y192">
        <v>58591967.05443459</v>
      </c>
      <c r="Z192">
        <v>59405143.633690096</v>
      </c>
      <c r="AA192">
        <v>59707655.085142232</v>
      </c>
      <c r="AB192">
        <v>59995514.009486832</v>
      </c>
      <c r="AC192">
        <v>61561819.797231376</v>
      </c>
      <c r="AD192">
        <v>61526538.549184263</v>
      </c>
      <c r="AE192">
        <v>62793426.913564727</v>
      </c>
      <c r="AF192">
        <v>63013589.41576203</v>
      </c>
      <c r="AG192">
        <v>63994671.105308011</v>
      </c>
      <c r="AH192">
        <v>65686568.591168575</v>
      </c>
      <c r="AI192">
        <v>67070452.66798228</v>
      </c>
      <c r="AJ192">
        <v>67150895.53651315</v>
      </c>
      <c r="AK192">
        <v>68252998.198308945</v>
      </c>
      <c r="AL192">
        <v>69949219.664707825</v>
      </c>
      <c r="AM192">
        <v>70600687.292620361</v>
      </c>
      <c r="AN192">
        <v>69784251.461203054</v>
      </c>
      <c r="AO192">
        <v>71613258.669412047</v>
      </c>
      <c r="AP192">
        <v>75239511.15184702</v>
      </c>
      <c r="AQ192">
        <v>74601563.381832063</v>
      </c>
      <c r="AR192">
        <v>71306775.432456493</v>
      </c>
      <c r="AS192">
        <v>61941077.025375754</v>
      </c>
      <c r="AT192">
        <v>67909403.75587374</v>
      </c>
      <c r="AU192">
        <v>69576589.695085436</v>
      </c>
    </row>
    <row r="193" spans="1:47">
      <c r="A193" t="s">
        <v>235</v>
      </c>
      <c r="B193" t="s">
        <v>236</v>
      </c>
      <c r="C193" t="s">
        <v>215</v>
      </c>
      <c r="D193">
        <v>7209976.1515044831</v>
      </c>
      <c r="E193">
        <v>7330058.0515729673</v>
      </c>
      <c r="F193">
        <v>7584931.4559913892</v>
      </c>
      <c r="G193">
        <v>7732344.1981109604</v>
      </c>
      <c r="H193">
        <v>7736142.3394735912</v>
      </c>
      <c r="I193">
        <v>7872503.0532851983</v>
      </c>
      <c r="J193">
        <v>8138838.1342088347</v>
      </c>
      <c r="K193">
        <v>8334245.4508624226</v>
      </c>
      <c r="L193">
        <v>8355495.7950359825</v>
      </c>
      <c r="M193">
        <v>8479887.1622759681</v>
      </c>
      <c r="N193">
        <v>8662337.0481393896</v>
      </c>
      <c r="O193">
        <v>8808692.5889047347</v>
      </c>
      <c r="P193">
        <v>8870322.5551765822</v>
      </c>
      <c r="Q193">
        <v>9083367.4369301721</v>
      </c>
      <c r="R193">
        <v>9307148.6333472412</v>
      </c>
      <c r="S193">
        <v>9454119.7125505097</v>
      </c>
      <c r="T193">
        <v>10044592.828703512</v>
      </c>
      <c r="U193">
        <v>10302540.027141945</v>
      </c>
      <c r="V193">
        <v>10628160.626120212</v>
      </c>
      <c r="W193">
        <v>10805635.506002951</v>
      </c>
      <c r="X193">
        <v>10808112.935905369</v>
      </c>
      <c r="Y193">
        <v>11284433.527161233</v>
      </c>
      <c r="Z193">
        <v>11695396.990448963</v>
      </c>
      <c r="AA193">
        <v>12117209.421603506</v>
      </c>
      <c r="AB193">
        <v>12098536.488078047</v>
      </c>
      <c r="AC193">
        <v>12628234.963099916</v>
      </c>
      <c r="AD193">
        <v>13205532.478446664</v>
      </c>
      <c r="AE193">
        <v>13725615.165682305</v>
      </c>
      <c r="AF193">
        <v>13410713.170571189</v>
      </c>
      <c r="AG193">
        <v>13818627.680523027</v>
      </c>
      <c r="AH193">
        <v>14311797.967609879</v>
      </c>
      <c r="AI193">
        <v>14719411.73810626</v>
      </c>
      <c r="AJ193">
        <v>14715014.350103732</v>
      </c>
      <c r="AK193">
        <v>15118436.059822734</v>
      </c>
      <c r="AL193">
        <v>15608417.315786012</v>
      </c>
      <c r="AM193">
        <v>15887065.375696693</v>
      </c>
      <c r="AN193">
        <v>15801933.952704942</v>
      </c>
      <c r="AO193">
        <v>16246714.513078332</v>
      </c>
      <c r="AP193">
        <v>16983754.555266697</v>
      </c>
      <c r="AQ193">
        <v>17455643.80945915</v>
      </c>
      <c r="AR193">
        <v>16967760.354993258</v>
      </c>
      <c r="AS193">
        <v>12402364.602943592</v>
      </c>
      <c r="AT193">
        <v>15546580.478977211</v>
      </c>
      <c r="AU193">
        <v>16566920.203771371</v>
      </c>
    </row>
    <row r="194" spans="1:47">
      <c r="A194" t="s">
        <v>235</v>
      </c>
      <c r="B194" t="s">
        <v>236</v>
      </c>
      <c r="C194" t="s">
        <v>216</v>
      </c>
      <c r="D194">
        <v>13091735.189454004</v>
      </c>
      <c r="E194">
        <v>13274327.019930359</v>
      </c>
      <c r="F194">
        <v>13623505.801418949</v>
      </c>
      <c r="G194">
        <v>13870327.734652959</v>
      </c>
      <c r="H194">
        <v>14000618.099519102</v>
      </c>
      <c r="I194">
        <v>14235348.3288808</v>
      </c>
      <c r="J194">
        <v>14559698.947578935</v>
      </c>
      <c r="K194">
        <v>14831749.399126606</v>
      </c>
      <c r="L194">
        <v>14856628.90518238</v>
      </c>
      <c r="M194">
        <v>15099830.604981856</v>
      </c>
      <c r="N194">
        <v>15455570.337654062</v>
      </c>
      <c r="O194">
        <v>15846469.537343599</v>
      </c>
      <c r="P194">
        <v>15949352.344374496</v>
      </c>
      <c r="Q194">
        <v>16168030.212306561</v>
      </c>
      <c r="R194">
        <v>16470659.118885811</v>
      </c>
      <c r="S194">
        <v>16647389.358843038</v>
      </c>
      <c r="T194">
        <v>16842398.097688872</v>
      </c>
      <c r="U194">
        <v>17066324.402247991</v>
      </c>
      <c r="V194">
        <v>17365762.818226293</v>
      </c>
      <c r="W194">
        <v>17576123.968682662</v>
      </c>
      <c r="X194">
        <v>17604567.471901402</v>
      </c>
      <c r="Y194">
        <v>18062995.386110969</v>
      </c>
      <c r="Z194">
        <v>18383668.363124806</v>
      </c>
      <c r="AA194">
        <v>18548384.830462974</v>
      </c>
      <c r="AB194">
        <v>18604040.223193131</v>
      </c>
      <c r="AC194">
        <v>18862522.066273373</v>
      </c>
      <c r="AD194">
        <v>19436628.00209859</v>
      </c>
      <c r="AE194">
        <v>19970276.125003375</v>
      </c>
      <c r="AF194">
        <v>19993974.57433302</v>
      </c>
      <c r="AG194">
        <v>20253593.454674076</v>
      </c>
      <c r="AH194">
        <v>20560708.06690219</v>
      </c>
      <c r="AI194">
        <v>20581637.362572618</v>
      </c>
      <c r="AJ194">
        <v>20682784.034538314</v>
      </c>
      <c r="AK194">
        <v>21024346.749057256</v>
      </c>
      <c r="AL194">
        <v>21757441.347892549</v>
      </c>
      <c r="AM194">
        <v>21894931.407355569</v>
      </c>
      <c r="AN194">
        <v>22086335.627667069</v>
      </c>
      <c r="AO194">
        <v>22326276.62580565</v>
      </c>
      <c r="AP194">
        <v>23015393.729024783</v>
      </c>
      <c r="AQ194">
        <v>23887632.012491729</v>
      </c>
      <c r="AR194">
        <v>23013396.643877912</v>
      </c>
      <c r="AS194">
        <v>14521781.507621441</v>
      </c>
      <c r="AT194">
        <v>18773722.168691602</v>
      </c>
      <c r="AU194">
        <v>20201678.10900221</v>
      </c>
    </row>
    <row r="195" spans="1:47">
      <c r="A195" t="s">
        <v>235</v>
      </c>
      <c r="B195" t="s">
        <v>236</v>
      </c>
      <c r="C195" t="s">
        <v>217</v>
      </c>
      <c r="D195">
        <v>18837894.984744091</v>
      </c>
      <c r="E195">
        <v>19524190.93750421</v>
      </c>
      <c r="F195">
        <v>20893146.962015718</v>
      </c>
      <c r="G195">
        <v>21716050.30581519</v>
      </c>
      <c r="H195">
        <v>21772350.210634325</v>
      </c>
      <c r="I195">
        <v>22119545.794521134</v>
      </c>
      <c r="J195">
        <v>23087647.35353649</v>
      </c>
      <c r="K195">
        <v>23756876.584110845</v>
      </c>
      <c r="L195">
        <v>24369895.240433697</v>
      </c>
      <c r="M195">
        <v>25121788.004084826</v>
      </c>
      <c r="N195">
        <v>26177961.231300246</v>
      </c>
      <c r="O195">
        <v>27543033.209119406</v>
      </c>
      <c r="P195">
        <v>27858854.62444317</v>
      </c>
      <c r="Q195">
        <v>28364255.940279294</v>
      </c>
      <c r="R195">
        <v>29199207.110645618</v>
      </c>
      <c r="S195">
        <v>30326361.846604839</v>
      </c>
      <c r="T195">
        <v>30926439.05461276</v>
      </c>
      <c r="U195">
        <v>31478763.985717129</v>
      </c>
      <c r="V195">
        <v>32887842.183692615</v>
      </c>
      <c r="W195">
        <v>33217579.446391337</v>
      </c>
      <c r="X195">
        <v>33911826.856820919</v>
      </c>
      <c r="Y195">
        <v>34644322.316928253</v>
      </c>
      <c r="Z195">
        <v>36095129.531458721</v>
      </c>
      <c r="AA195">
        <v>36849517.738666214</v>
      </c>
      <c r="AB195">
        <v>37376834.337506533</v>
      </c>
      <c r="AC195">
        <v>38243418.795725919</v>
      </c>
      <c r="AD195">
        <v>40016992.820908472</v>
      </c>
      <c r="AE195">
        <v>40878410.032283224</v>
      </c>
      <c r="AF195">
        <v>41144119.697493061</v>
      </c>
      <c r="AG195">
        <v>42629422.41857256</v>
      </c>
      <c r="AH195">
        <v>43892850.500965878</v>
      </c>
      <c r="AI195">
        <v>44761413.56372045</v>
      </c>
      <c r="AJ195">
        <v>45150900.892479017</v>
      </c>
      <c r="AK195">
        <v>46443591.509613007</v>
      </c>
      <c r="AL195">
        <v>48193972.110392645</v>
      </c>
      <c r="AM195">
        <v>49134514.199368358</v>
      </c>
      <c r="AN195">
        <v>51066282.712552115</v>
      </c>
      <c r="AO195">
        <v>52492917.091523267</v>
      </c>
      <c r="AP195">
        <v>53697530.584061913</v>
      </c>
      <c r="AQ195">
        <v>53713241.921242282</v>
      </c>
      <c r="AR195">
        <v>55729153.603788428</v>
      </c>
      <c r="AS195">
        <v>59164264.410403304</v>
      </c>
      <c r="AT195">
        <v>59767453.140033901</v>
      </c>
      <c r="AU195">
        <v>59778312.898364015</v>
      </c>
    </row>
    <row r="196" spans="1:47">
      <c r="A196" t="s">
        <v>235</v>
      </c>
      <c r="B196" t="s">
        <v>236</v>
      </c>
      <c r="C196" t="s">
        <v>218</v>
      </c>
      <c r="D196">
        <v>27365274.212460514</v>
      </c>
      <c r="E196">
        <v>28289747.226248041</v>
      </c>
      <c r="F196">
        <v>27453887.31765347</v>
      </c>
      <c r="G196">
        <v>27595309.155689664</v>
      </c>
      <c r="H196">
        <v>29182568.798153505</v>
      </c>
      <c r="I196">
        <v>29712962.777783152</v>
      </c>
      <c r="J196">
        <v>28992431.037372988</v>
      </c>
      <c r="K196">
        <v>26751178.432158418</v>
      </c>
      <c r="L196">
        <v>29675721.89169893</v>
      </c>
      <c r="M196">
        <v>31025704.423427779</v>
      </c>
      <c r="N196">
        <v>32426855.276601642</v>
      </c>
      <c r="O196">
        <v>32288746.789935593</v>
      </c>
      <c r="P196">
        <v>33163407.850960791</v>
      </c>
      <c r="Q196">
        <v>33631732.478618115</v>
      </c>
      <c r="R196">
        <v>35463517.864427134</v>
      </c>
      <c r="S196">
        <v>32485644.124810722</v>
      </c>
      <c r="T196">
        <v>33929632.043569319</v>
      </c>
      <c r="U196">
        <v>35732358.210703395</v>
      </c>
      <c r="V196">
        <v>35085952.707634561</v>
      </c>
      <c r="W196">
        <v>35412429.684915937</v>
      </c>
      <c r="X196">
        <v>36935111.493611291</v>
      </c>
      <c r="Y196">
        <v>36758870.359873809</v>
      </c>
      <c r="Z196">
        <v>39711322.415597878</v>
      </c>
      <c r="AA196">
        <v>41757674.077176042</v>
      </c>
      <c r="AB196">
        <v>41076265.692419551</v>
      </c>
      <c r="AC196">
        <v>41809315.173604995</v>
      </c>
      <c r="AD196">
        <v>43814740.164777532</v>
      </c>
      <c r="AE196">
        <v>42097374.847832069</v>
      </c>
      <c r="AF196">
        <v>44928955.586422905</v>
      </c>
      <c r="AG196">
        <v>45077510.878926896</v>
      </c>
      <c r="AH196">
        <v>46223146.635830492</v>
      </c>
      <c r="AI196">
        <v>42601444.615980111</v>
      </c>
      <c r="AJ196">
        <v>44468969.147793412</v>
      </c>
      <c r="AK196">
        <v>44834221.08670456</v>
      </c>
      <c r="AL196">
        <v>47227535.8984029</v>
      </c>
      <c r="AM196">
        <v>47149907.556093812</v>
      </c>
      <c r="AN196">
        <v>49504151.607601076</v>
      </c>
      <c r="AO196">
        <v>47703732.344575219</v>
      </c>
      <c r="AP196">
        <v>51234953.866825297</v>
      </c>
      <c r="AQ196">
        <v>50561392.753666848</v>
      </c>
      <c r="AR196">
        <v>57317688.37407656</v>
      </c>
      <c r="AS196">
        <v>48083928.665248379</v>
      </c>
      <c r="AT196">
        <v>48918875.262063548</v>
      </c>
      <c r="AU196">
        <v>53352164.564586803</v>
      </c>
    </row>
    <row r="197" spans="1:47">
      <c r="A197" t="s">
        <v>235</v>
      </c>
      <c r="B197" t="s">
        <v>236</v>
      </c>
      <c r="C197" t="s">
        <v>219</v>
      </c>
      <c r="D197">
        <v>18280025.350020085</v>
      </c>
      <c r="E197">
        <v>18447385.519325372</v>
      </c>
      <c r="F197">
        <v>18787096.343611386</v>
      </c>
      <c r="G197">
        <v>18885592.340391811</v>
      </c>
      <c r="H197">
        <v>19200455.044505272</v>
      </c>
      <c r="I197">
        <v>19517749.108125623</v>
      </c>
      <c r="J197">
        <v>20125963.609706618</v>
      </c>
      <c r="K197">
        <v>20515396.859290916</v>
      </c>
      <c r="L197">
        <v>20581850.704721</v>
      </c>
      <c r="M197">
        <v>20852630.814215858</v>
      </c>
      <c r="N197">
        <v>21418594.262916118</v>
      </c>
      <c r="O197">
        <v>21836666.113234855</v>
      </c>
      <c r="P197">
        <v>21869751.664172739</v>
      </c>
      <c r="Q197">
        <v>22157981.633219481</v>
      </c>
      <c r="R197">
        <v>22357110.470631421</v>
      </c>
      <c r="S197">
        <v>22600666.766046975</v>
      </c>
      <c r="T197">
        <v>22820073.700922877</v>
      </c>
      <c r="U197">
        <v>23189787.747027319</v>
      </c>
      <c r="V197">
        <v>23523685.360476159</v>
      </c>
      <c r="W197">
        <v>23865645.048134159</v>
      </c>
      <c r="X197">
        <v>24047023.950499982</v>
      </c>
      <c r="Y197">
        <v>24352421.15467133</v>
      </c>
      <c r="Z197">
        <v>24627603.513719112</v>
      </c>
      <c r="AA197">
        <v>24782757.415855542</v>
      </c>
      <c r="AB197">
        <v>25139381.295069702</v>
      </c>
      <c r="AC197">
        <v>25468707.19003512</v>
      </c>
      <c r="AD197">
        <v>25812534.73710059</v>
      </c>
      <c r="AE197">
        <v>25975153.705944322</v>
      </c>
      <c r="AF197">
        <v>26253087.850597925</v>
      </c>
      <c r="AG197">
        <v>26499866.876393549</v>
      </c>
      <c r="AH197">
        <v>26866312.761100151</v>
      </c>
      <c r="AI197">
        <v>27162625.814520862</v>
      </c>
      <c r="AJ197">
        <v>27413855.280043911</v>
      </c>
      <c r="AK197">
        <v>27702104.849709377</v>
      </c>
      <c r="AL197">
        <v>27995575.594406154</v>
      </c>
      <c r="AM197">
        <v>28249100.70733599</v>
      </c>
      <c r="AN197">
        <v>28682023.138639875</v>
      </c>
      <c r="AO197">
        <v>28990244.580150571</v>
      </c>
      <c r="AP197">
        <v>29324527.78551523</v>
      </c>
      <c r="AQ197">
        <v>29587178.458551496</v>
      </c>
      <c r="AR197">
        <v>29828435.241664078</v>
      </c>
      <c r="AS197">
        <v>28937279.105572529</v>
      </c>
      <c r="AT197">
        <v>30028779.755569234</v>
      </c>
      <c r="AU197">
        <v>30033591.599994112</v>
      </c>
    </row>
    <row r="198" spans="1:47">
      <c r="A198" t="s">
        <v>235</v>
      </c>
      <c r="B198" t="s">
        <v>236</v>
      </c>
      <c r="C198" t="s">
        <v>220</v>
      </c>
      <c r="D198">
        <v>17816289.640298508</v>
      </c>
      <c r="E198">
        <v>17986152.709416043</v>
      </c>
      <c r="F198">
        <v>18373682.473442435</v>
      </c>
      <c r="G198">
        <v>18761064.028974507</v>
      </c>
      <c r="H198">
        <v>18983956.119358577</v>
      </c>
      <c r="I198">
        <v>19288965.274423558</v>
      </c>
      <c r="J198">
        <v>19869225.835377783</v>
      </c>
      <c r="K198">
        <v>20318655.770840101</v>
      </c>
      <c r="L198">
        <v>20360742.928497501</v>
      </c>
      <c r="M198">
        <v>20689303.262014423</v>
      </c>
      <c r="N198">
        <v>21244945.474621147</v>
      </c>
      <c r="O198">
        <v>21621959.334866945</v>
      </c>
      <c r="P198">
        <v>22124561.484975696</v>
      </c>
      <c r="Q198">
        <v>22519004.897324894</v>
      </c>
      <c r="R198">
        <v>22942082.996357247</v>
      </c>
      <c r="S198">
        <v>23250003.621342167</v>
      </c>
      <c r="T198">
        <v>24055230.993910931</v>
      </c>
      <c r="U198">
        <v>24529954.213924371</v>
      </c>
      <c r="V198">
        <v>25065598.120361175</v>
      </c>
      <c r="W198">
        <v>25314660.615303546</v>
      </c>
      <c r="X198">
        <v>25800702.099117376</v>
      </c>
      <c r="Y198">
        <v>26435399.370755661</v>
      </c>
      <c r="Z198">
        <v>27067205.415716723</v>
      </c>
      <c r="AA198">
        <v>27343290.910957035</v>
      </c>
      <c r="AB198">
        <v>27902677.495517209</v>
      </c>
      <c r="AC198">
        <v>28658840.055645753</v>
      </c>
      <c r="AD198">
        <v>29483928.060847796</v>
      </c>
      <c r="AE198">
        <v>30244297.926787417</v>
      </c>
      <c r="AF198">
        <v>30858862.060659733</v>
      </c>
      <c r="AG198">
        <v>31750991.762833405</v>
      </c>
      <c r="AH198">
        <v>32478565.870996043</v>
      </c>
      <c r="AI198">
        <v>33148929.844012644</v>
      </c>
      <c r="AJ198">
        <v>33485200.333278213</v>
      </c>
      <c r="AK198">
        <v>34318444.663256541</v>
      </c>
      <c r="AL198">
        <v>35295304.087826297</v>
      </c>
      <c r="AM198">
        <v>36388492.029876888</v>
      </c>
      <c r="AN198">
        <v>37822509.52763176</v>
      </c>
      <c r="AO198">
        <v>38798900.144925207</v>
      </c>
      <c r="AP198">
        <v>39194569.264256187</v>
      </c>
      <c r="AQ198">
        <v>39255429.100094311</v>
      </c>
      <c r="AR198">
        <v>39261317.414459325</v>
      </c>
      <c r="AS198">
        <v>35958266.1754888</v>
      </c>
      <c r="AT198">
        <v>38139359.326696597</v>
      </c>
      <c r="AU198">
        <v>38437247.384931222</v>
      </c>
    </row>
    <row r="199" spans="1:47">
      <c r="A199" t="s">
        <v>235</v>
      </c>
      <c r="B199" t="s">
        <v>236</v>
      </c>
      <c r="C199" t="s">
        <v>221</v>
      </c>
      <c r="D199">
        <v>12515942.966888625</v>
      </c>
      <c r="E199">
        <v>13831227.03055132</v>
      </c>
      <c r="F199">
        <v>13776647.298492394</v>
      </c>
      <c r="G199">
        <v>15119118.91997743</v>
      </c>
      <c r="H199">
        <v>14838627.186002679</v>
      </c>
      <c r="I199">
        <v>15402706.361368895</v>
      </c>
      <c r="J199">
        <v>15743498.347044211</v>
      </c>
      <c r="K199">
        <v>15815440.850322479</v>
      </c>
      <c r="L199">
        <v>15720119.311366653</v>
      </c>
      <c r="M199">
        <v>15831648.53283683</v>
      </c>
      <c r="N199">
        <v>15480807.359460201</v>
      </c>
      <c r="O199">
        <v>15618436.742304148</v>
      </c>
      <c r="P199">
        <v>15224362.293226549</v>
      </c>
      <c r="Q199">
        <v>15201707.316997183</v>
      </c>
      <c r="R199">
        <v>15203360.376468685</v>
      </c>
      <c r="S199">
        <v>15229836.136388171</v>
      </c>
      <c r="T199">
        <v>15143763.102178222</v>
      </c>
      <c r="U199">
        <v>15313308.031839097</v>
      </c>
      <c r="V199">
        <v>15547987.796382464</v>
      </c>
      <c r="W199">
        <v>15588994.612420525</v>
      </c>
      <c r="X199">
        <v>15309951.608858198</v>
      </c>
      <c r="Y199">
        <v>15499795.008808039</v>
      </c>
      <c r="Z199">
        <v>15687342.528414616</v>
      </c>
      <c r="AA199">
        <v>15822253.674158981</v>
      </c>
      <c r="AB199">
        <v>15574051.230730489</v>
      </c>
      <c r="AC199">
        <v>15848933.234952899</v>
      </c>
      <c r="AD199">
        <v>16758662.002639161</v>
      </c>
      <c r="AE199">
        <v>16207302.022752339</v>
      </c>
      <c r="AF199">
        <v>14994383.308106765</v>
      </c>
      <c r="AG199">
        <v>15484264.018952277</v>
      </c>
      <c r="AH199">
        <v>15609629.030866152</v>
      </c>
      <c r="AI199">
        <v>15505911.870949654</v>
      </c>
      <c r="AJ199">
        <v>15198115.626380902</v>
      </c>
      <c r="AK199">
        <v>18686353.631952047</v>
      </c>
      <c r="AL199">
        <v>17430259.110979427</v>
      </c>
      <c r="AM199">
        <v>16579047.888651781</v>
      </c>
      <c r="AN199">
        <v>15925218.370655484</v>
      </c>
      <c r="AO199">
        <v>20947051.189659066</v>
      </c>
      <c r="AP199">
        <v>17109913.728051171</v>
      </c>
      <c r="AQ199">
        <v>16343006.103703646</v>
      </c>
      <c r="AR199">
        <v>15995708.847856512</v>
      </c>
      <c r="AS199">
        <v>17414773.302313026</v>
      </c>
      <c r="AT199">
        <v>16784966.597933315</v>
      </c>
      <c r="AU199">
        <v>16032623.888146911</v>
      </c>
    </row>
    <row r="200" spans="1:47">
      <c r="A200" t="s">
        <v>235</v>
      </c>
      <c r="B200" t="s">
        <v>236</v>
      </c>
      <c r="C200" t="s">
        <v>222</v>
      </c>
      <c r="D200">
        <v>13453921.396655142</v>
      </c>
      <c r="E200">
        <v>13673967.77299373</v>
      </c>
      <c r="F200">
        <v>13939891.388123082</v>
      </c>
      <c r="G200">
        <v>14175343.783765115</v>
      </c>
      <c r="H200">
        <v>14283209.303240981</v>
      </c>
      <c r="I200">
        <v>14519546.506733384</v>
      </c>
      <c r="J200">
        <v>14816630.001449602</v>
      </c>
      <c r="K200">
        <v>15065048.521159984</v>
      </c>
      <c r="L200">
        <v>15229021.331644932</v>
      </c>
      <c r="M200">
        <v>15414356.14305645</v>
      </c>
      <c r="N200">
        <v>15720261.540275328</v>
      </c>
      <c r="O200">
        <v>15856560.985023294</v>
      </c>
      <c r="P200">
        <v>15800930.108579002</v>
      </c>
      <c r="Q200">
        <v>15918347.958286822</v>
      </c>
      <c r="R200">
        <v>16230769.808352614</v>
      </c>
      <c r="S200">
        <v>16477067.556656081</v>
      </c>
      <c r="T200">
        <v>16331204.775557799</v>
      </c>
      <c r="U200">
        <v>16497978.736387646</v>
      </c>
      <c r="V200">
        <v>16904070.213751908</v>
      </c>
      <c r="W200">
        <v>17109367.698788557</v>
      </c>
      <c r="X200">
        <v>16919453.717331998</v>
      </c>
      <c r="Y200">
        <v>17883407.445914924</v>
      </c>
      <c r="Z200">
        <v>18192790.394729234</v>
      </c>
      <c r="AA200">
        <v>18214621.74320291</v>
      </c>
      <c r="AB200">
        <v>17519369.631264854</v>
      </c>
      <c r="AC200">
        <v>18715942.577080246</v>
      </c>
      <c r="AD200">
        <v>18906489.588457499</v>
      </c>
      <c r="AE200">
        <v>19449105.839646228</v>
      </c>
      <c r="AF200">
        <v>18249013.060883824</v>
      </c>
      <c r="AG200">
        <v>18881888.83383527</v>
      </c>
      <c r="AH200">
        <v>19271109.435727909</v>
      </c>
      <c r="AI200">
        <v>19503191.709264714</v>
      </c>
      <c r="AJ200">
        <v>19231241.70362455</v>
      </c>
      <c r="AK200">
        <v>19831170.946648367</v>
      </c>
      <c r="AL200">
        <v>20371362.848409373</v>
      </c>
      <c r="AM200">
        <v>21061986.908233453</v>
      </c>
      <c r="AN200">
        <v>20011748.256316677</v>
      </c>
      <c r="AO200">
        <v>20775681.995524451</v>
      </c>
      <c r="AP200">
        <v>21594097.407999285</v>
      </c>
      <c r="AQ200">
        <v>22526932.06907339</v>
      </c>
      <c r="AR200">
        <v>21514792.119734421</v>
      </c>
      <c r="AS200">
        <v>21003744.750166077</v>
      </c>
      <c r="AT200">
        <v>22302133.281890389</v>
      </c>
      <c r="AU200">
        <v>22332620.088327687</v>
      </c>
    </row>
    <row r="201" spans="1:47">
      <c r="A201" t="s">
        <v>235</v>
      </c>
      <c r="B201" t="s">
        <v>236</v>
      </c>
      <c r="C201" t="s">
        <v>223</v>
      </c>
      <c r="D201">
        <v>3970251.6041975999</v>
      </c>
      <c r="E201">
        <v>4052427.1254850598</v>
      </c>
      <c r="F201">
        <v>4149128.5451537548</v>
      </c>
      <c r="G201">
        <v>4236486.305194688</v>
      </c>
      <c r="H201">
        <v>4285923.2052957118</v>
      </c>
      <c r="I201">
        <v>4379162.9184000865</v>
      </c>
      <c r="J201">
        <v>4496647.932671871</v>
      </c>
      <c r="K201">
        <v>4605808.704761249</v>
      </c>
      <c r="L201">
        <v>4661923.3476632247</v>
      </c>
      <c r="M201">
        <v>4756313.8579111015</v>
      </c>
      <c r="N201">
        <v>4886783.1084477054</v>
      </c>
      <c r="O201">
        <v>4963280.6350598084</v>
      </c>
      <c r="P201">
        <v>4971606.1758104702</v>
      </c>
      <c r="Q201">
        <v>5032238.0765933506</v>
      </c>
      <c r="R201">
        <v>5145998.3658800507</v>
      </c>
      <c r="S201">
        <v>5229436.4414463937</v>
      </c>
      <c r="T201">
        <v>5279248.4897287581</v>
      </c>
      <c r="U201">
        <v>5379208.6411702167</v>
      </c>
      <c r="V201">
        <v>5504669.9552635299</v>
      </c>
      <c r="W201">
        <v>5612132.5891592866</v>
      </c>
      <c r="X201">
        <v>5668815.1283097956</v>
      </c>
      <c r="Y201">
        <v>5832700.5736692315</v>
      </c>
      <c r="Z201">
        <v>5947021.5049131475</v>
      </c>
      <c r="AA201">
        <v>5977351.314588205</v>
      </c>
      <c r="AB201">
        <v>6069282.9778065709</v>
      </c>
      <c r="AC201">
        <v>6249540.6822474264</v>
      </c>
      <c r="AD201">
        <v>6368906.9092783518</v>
      </c>
      <c r="AE201">
        <v>6568253.6955387639</v>
      </c>
      <c r="AF201">
        <v>6569567.3462778712</v>
      </c>
      <c r="AG201">
        <v>6659570.4189218767</v>
      </c>
      <c r="AH201">
        <v>6779098.4537700759</v>
      </c>
      <c r="AI201">
        <v>6911789.4700580863</v>
      </c>
      <c r="AJ201">
        <v>6964309.6371809589</v>
      </c>
      <c r="AK201">
        <v>7078301.70065613</v>
      </c>
      <c r="AL201">
        <v>7188673.7092473349</v>
      </c>
      <c r="AM201">
        <v>7435348.9062951235</v>
      </c>
      <c r="AN201">
        <v>7391341.7881460227</v>
      </c>
      <c r="AO201">
        <v>7517897.1162741752</v>
      </c>
      <c r="AP201">
        <v>7674214.1481201882</v>
      </c>
      <c r="AQ201">
        <v>8044234.2454411276</v>
      </c>
      <c r="AR201">
        <v>8140103.3480936782</v>
      </c>
      <c r="AS201">
        <v>8243381.8457901115</v>
      </c>
      <c r="AT201">
        <v>10069493.352999635</v>
      </c>
      <c r="AU201">
        <v>10255710.327838032</v>
      </c>
    </row>
    <row r="202" spans="1:47">
      <c r="A202" t="s">
        <v>235</v>
      </c>
      <c r="B202" t="s">
        <v>236</v>
      </c>
      <c r="C202" t="s">
        <v>224</v>
      </c>
      <c r="D202">
        <v>8006103.6143383607</v>
      </c>
      <c r="E202">
        <v>8146069.2792247878</v>
      </c>
      <c r="F202">
        <v>8449050.1666498613</v>
      </c>
      <c r="G202">
        <v>8754757.7175250109</v>
      </c>
      <c r="H202">
        <v>8976242.0047008712</v>
      </c>
      <c r="I202">
        <v>9234180.7454451844</v>
      </c>
      <c r="J202">
        <v>9609537.9294776097</v>
      </c>
      <c r="K202">
        <v>9975418.1580084562</v>
      </c>
      <c r="L202">
        <v>9993781.6157360189</v>
      </c>
      <c r="M202">
        <v>10110271.792488012</v>
      </c>
      <c r="N202">
        <v>10399994.90010345</v>
      </c>
      <c r="O202">
        <v>10591594.861475421</v>
      </c>
      <c r="P202">
        <v>10674116.23478175</v>
      </c>
      <c r="Q202">
        <v>10871004.011984015</v>
      </c>
      <c r="R202">
        <v>11202071.565656886</v>
      </c>
      <c r="S202">
        <v>11461973.179804737</v>
      </c>
      <c r="T202">
        <v>11597687.712308364</v>
      </c>
      <c r="U202">
        <v>11832140.087653968</v>
      </c>
      <c r="V202">
        <v>12091358.892918929</v>
      </c>
      <c r="W202">
        <v>12349699.274557207</v>
      </c>
      <c r="X202">
        <v>12481841.056794968</v>
      </c>
      <c r="Y202">
        <v>12785149.794475084</v>
      </c>
      <c r="Z202">
        <v>13099664.47941917</v>
      </c>
      <c r="AA202">
        <v>13353797.970319903</v>
      </c>
      <c r="AB202">
        <v>13457957.594488397</v>
      </c>
      <c r="AC202">
        <v>13798443.921628956</v>
      </c>
      <c r="AD202">
        <v>14206877.86170917</v>
      </c>
      <c r="AE202">
        <v>14634504.885346616</v>
      </c>
      <c r="AF202">
        <v>14671091.147559982</v>
      </c>
      <c r="AG202">
        <v>15056940.84474081</v>
      </c>
      <c r="AH202">
        <v>15522690.154614082</v>
      </c>
      <c r="AI202">
        <v>15877619.526553409</v>
      </c>
      <c r="AJ202">
        <v>16039474.705684273</v>
      </c>
      <c r="AK202">
        <v>16347009.305353666</v>
      </c>
      <c r="AL202">
        <v>16707567.243384374</v>
      </c>
      <c r="AM202">
        <v>17045031.097672429</v>
      </c>
      <c r="AN202">
        <v>17415196.532182403</v>
      </c>
      <c r="AO202">
        <v>17787729.841625579</v>
      </c>
      <c r="AP202">
        <v>18145938.90057731</v>
      </c>
      <c r="AQ202">
        <v>18686881.460260391</v>
      </c>
      <c r="AR202">
        <v>18366362.711305417</v>
      </c>
      <c r="AS202">
        <v>15948101.83735601</v>
      </c>
      <c r="AT202">
        <v>17318910.167847972</v>
      </c>
      <c r="AU202">
        <v>17460357.075193137</v>
      </c>
    </row>
    <row r="203" spans="1:47">
      <c r="A203" t="s">
        <v>235</v>
      </c>
      <c r="B203" t="s">
        <v>236</v>
      </c>
      <c r="C203" t="s">
        <v>225</v>
      </c>
      <c r="D203">
        <v>260072190.89255527</v>
      </c>
      <c r="E203">
        <v>266274911.33655101</v>
      </c>
      <c r="F203">
        <v>271503673.91646898</v>
      </c>
      <c r="G203">
        <v>277332704.66815645</v>
      </c>
      <c r="H203">
        <v>279247031.55528098</v>
      </c>
      <c r="I203">
        <v>284830475.5597623</v>
      </c>
      <c r="J203">
        <v>290716066.28225529</v>
      </c>
      <c r="K203">
        <v>292764653.01459521</v>
      </c>
      <c r="L203">
        <v>295057836.30939168</v>
      </c>
      <c r="M203">
        <v>302405647.72163099</v>
      </c>
      <c r="N203">
        <v>309680560.52586365</v>
      </c>
      <c r="O203">
        <v>315383880.33478492</v>
      </c>
      <c r="P203">
        <v>315013015.38505912</v>
      </c>
      <c r="Q203">
        <v>321745037.43831062</v>
      </c>
      <c r="R203">
        <v>329013985.76765132</v>
      </c>
      <c r="S203">
        <v>330922534.88151556</v>
      </c>
      <c r="T203">
        <v>333462306.5688045</v>
      </c>
      <c r="U203">
        <v>341779361.87743878</v>
      </c>
      <c r="V203">
        <v>346741842.66264451</v>
      </c>
      <c r="W203">
        <v>351405618.00599533</v>
      </c>
      <c r="X203">
        <v>352079749.87174577</v>
      </c>
      <c r="Y203">
        <v>360099323.07924682</v>
      </c>
      <c r="Z203">
        <v>368082389.53484821</v>
      </c>
      <c r="AA203">
        <v>374302384.89277768</v>
      </c>
      <c r="AB203">
        <v>372372604.42892969</v>
      </c>
      <c r="AC203">
        <v>381940783.3672629</v>
      </c>
      <c r="AD203">
        <v>390543340.89595604</v>
      </c>
      <c r="AE203">
        <v>395060152.33469671</v>
      </c>
      <c r="AF203">
        <v>396466542.04205453</v>
      </c>
      <c r="AG203">
        <v>405171002.04086262</v>
      </c>
      <c r="AH203">
        <v>415570332.06159294</v>
      </c>
      <c r="AI203">
        <v>418151271.1929211</v>
      </c>
      <c r="AJ203">
        <v>419950923.38054383</v>
      </c>
      <c r="AK203">
        <v>428967845.13643408</v>
      </c>
      <c r="AL203">
        <v>441781985.72009945</v>
      </c>
      <c r="AM203">
        <v>444507536.81947875</v>
      </c>
      <c r="AN203">
        <v>445761732.41274559</v>
      </c>
      <c r="AO203">
        <v>452133707.75522554</v>
      </c>
      <c r="AP203">
        <v>467510311.8671487</v>
      </c>
      <c r="AQ203">
        <v>470792733.79417938</v>
      </c>
      <c r="AR203">
        <v>468248464.32316279</v>
      </c>
      <c r="AS203">
        <v>414468225.70582241</v>
      </c>
      <c r="AT203">
        <v>449342467.46427566</v>
      </c>
      <c r="AU203">
        <v>460735434.5289306</v>
      </c>
    </row>
    <row r="204" spans="1:47">
      <c r="A204" t="s">
        <v>237</v>
      </c>
      <c r="B204" t="s">
        <v>238</v>
      </c>
      <c r="C204" t="s">
        <v>208</v>
      </c>
      <c r="D204">
        <v>23285257.485524584</v>
      </c>
      <c r="E204">
        <v>21766175.400414146</v>
      </c>
      <c r="F204">
        <v>24186990.54964678</v>
      </c>
      <c r="G204">
        <v>19849836.780100048</v>
      </c>
      <c r="H204">
        <v>24675439.619676806</v>
      </c>
      <c r="I204">
        <v>21829050.261021741</v>
      </c>
      <c r="J204">
        <v>23467063.250038911</v>
      </c>
      <c r="K204">
        <v>18414959.263912387</v>
      </c>
      <c r="L204">
        <v>23303792.526886079</v>
      </c>
      <c r="M204">
        <v>21388982.406906102</v>
      </c>
      <c r="N204">
        <v>23965501.2084716</v>
      </c>
      <c r="O204">
        <v>19751183.869869165</v>
      </c>
      <c r="P204">
        <v>23792729.695502069</v>
      </c>
      <c r="Q204">
        <v>24098278.048378345</v>
      </c>
      <c r="R204">
        <v>25755657.749460354</v>
      </c>
      <c r="S204">
        <v>18743469.375537779</v>
      </c>
      <c r="T204">
        <v>23396295.908501778</v>
      </c>
      <c r="U204">
        <v>24711908.742879201</v>
      </c>
      <c r="V204">
        <v>25916918.852420557</v>
      </c>
      <c r="W204">
        <v>18628460.731438093</v>
      </c>
      <c r="X204">
        <v>24471351.465872809</v>
      </c>
      <c r="Y204">
        <v>26110274.212302905</v>
      </c>
      <c r="Z204">
        <v>24633120.415143121</v>
      </c>
      <c r="AA204">
        <v>17588052.878254902</v>
      </c>
      <c r="AB204">
        <v>24102565.651124455</v>
      </c>
      <c r="AC204">
        <v>27352327.393802296</v>
      </c>
      <c r="AD204">
        <v>27248013.12878193</v>
      </c>
      <c r="AE204">
        <v>19393674.137706578</v>
      </c>
      <c r="AF204">
        <v>25751565.532662295</v>
      </c>
      <c r="AG204">
        <v>28646398.356051624</v>
      </c>
      <c r="AH204">
        <v>27584735.604157198</v>
      </c>
      <c r="AI204">
        <v>17686670.534222133</v>
      </c>
      <c r="AJ204">
        <v>25612856.944207683</v>
      </c>
      <c r="AK204">
        <v>28600179.668904953</v>
      </c>
      <c r="AL204">
        <v>27492059.915178802</v>
      </c>
      <c r="AM204">
        <v>20047106.231905669</v>
      </c>
      <c r="AN204">
        <v>25306916.765978057</v>
      </c>
      <c r="AO204">
        <v>30540561.163476169</v>
      </c>
      <c r="AP204">
        <v>27054011.026726663</v>
      </c>
      <c r="AQ204">
        <v>21695261.33553087</v>
      </c>
      <c r="AR204">
        <v>22556689.48389376</v>
      </c>
      <c r="AS204">
        <v>32901892.139130063</v>
      </c>
      <c r="AT204">
        <v>28393372.433033332</v>
      </c>
      <c r="AU204">
        <v>23139985.931797706</v>
      </c>
    </row>
    <row r="205" spans="1:47">
      <c r="A205" t="s">
        <v>237</v>
      </c>
      <c r="B205" t="s">
        <v>238</v>
      </c>
      <c r="C205" t="s">
        <v>209</v>
      </c>
      <c r="D205">
        <v>7578143.2735217605</v>
      </c>
      <c r="E205">
        <v>7661367.5594277047</v>
      </c>
      <c r="F205">
        <v>7637319.6883544931</v>
      </c>
      <c r="G205">
        <v>7250101.1538408343</v>
      </c>
      <c r="H205">
        <v>6695795.9762750827</v>
      </c>
      <c r="I205">
        <v>7222005.3794177538</v>
      </c>
      <c r="J205">
        <v>7772076.5994641846</v>
      </c>
      <c r="K205">
        <v>7415607.8428455377</v>
      </c>
      <c r="L205">
        <v>6536372.582204001</v>
      </c>
      <c r="M205">
        <v>6661559.7799056433</v>
      </c>
      <c r="N205">
        <v>6946397.3235566746</v>
      </c>
      <c r="O205">
        <v>7069252.6211651172</v>
      </c>
      <c r="P205">
        <v>7296081.807666746</v>
      </c>
      <c r="Q205">
        <v>5866640.7451320952</v>
      </c>
      <c r="R205">
        <v>7295134.9021227742</v>
      </c>
      <c r="S205">
        <v>6414609.7392763291</v>
      </c>
      <c r="T205">
        <v>7185745.5176121229</v>
      </c>
      <c r="U205">
        <v>6609479.4247287456</v>
      </c>
      <c r="V205">
        <v>7091835.5359195368</v>
      </c>
      <c r="W205">
        <v>6404360.8849794557</v>
      </c>
      <c r="X205">
        <v>6578951.3962784503</v>
      </c>
      <c r="Y205">
        <v>6962427.2106199646</v>
      </c>
      <c r="Z205">
        <v>7055692.5622804202</v>
      </c>
      <c r="AA205">
        <v>6806748.9833969744</v>
      </c>
      <c r="AB205">
        <v>6553330.2974138251</v>
      </c>
      <c r="AC205">
        <v>6486508.5998557471</v>
      </c>
      <c r="AD205">
        <v>7085253.4250722332</v>
      </c>
      <c r="AE205">
        <v>7013592.2779748021</v>
      </c>
      <c r="AF205">
        <v>6615390.2308037076</v>
      </c>
      <c r="AG205">
        <v>6523963.7854867177</v>
      </c>
      <c r="AH205">
        <v>6542607.343300309</v>
      </c>
      <c r="AI205">
        <v>6907965.5223425934</v>
      </c>
      <c r="AJ205">
        <v>6217782.0733752167</v>
      </c>
      <c r="AK205">
        <v>6262318.3647440197</v>
      </c>
      <c r="AL205">
        <v>6243938.0912195686</v>
      </c>
      <c r="AM205">
        <v>6767187.339483114</v>
      </c>
      <c r="AN205">
        <v>6203161.2846961319</v>
      </c>
      <c r="AO205">
        <v>6178372.319825111</v>
      </c>
      <c r="AP205">
        <v>6163895.1684722323</v>
      </c>
      <c r="AQ205">
        <v>6245992.3419166803</v>
      </c>
      <c r="AR205">
        <v>6202884.5635094317</v>
      </c>
      <c r="AS205">
        <v>5763795.0097688371</v>
      </c>
      <c r="AT205">
        <v>5731504.5736987861</v>
      </c>
      <c r="AU205">
        <v>6073072.2559550796</v>
      </c>
    </row>
    <row r="206" spans="1:47">
      <c r="A206" t="s">
        <v>237</v>
      </c>
      <c r="B206" t="s">
        <v>238</v>
      </c>
      <c r="C206" t="s">
        <v>210</v>
      </c>
      <c r="D206">
        <v>99209240.862343118</v>
      </c>
      <c r="E206">
        <v>100868052.39661241</v>
      </c>
      <c r="F206">
        <v>101217308.79792115</v>
      </c>
      <c r="G206">
        <v>102276644.56603919</v>
      </c>
      <c r="H206">
        <v>104785096.13754097</v>
      </c>
      <c r="I206">
        <v>105171657.87243439</v>
      </c>
      <c r="J206">
        <v>108849235.13040978</v>
      </c>
      <c r="K206">
        <v>107378958.36944288</v>
      </c>
      <c r="L206">
        <v>108887443.33591655</v>
      </c>
      <c r="M206">
        <v>111861229.92236079</v>
      </c>
      <c r="N206">
        <v>111325235.40787071</v>
      </c>
      <c r="O206">
        <v>113601367.89551939</v>
      </c>
      <c r="P206">
        <v>115083996.71913746</v>
      </c>
      <c r="Q206">
        <v>120087952.28892507</v>
      </c>
      <c r="R206">
        <v>120206961.33869192</v>
      </c>
      <c r="S206">
        <v>122335161.93107362</v>
      </c>
      <c r="T206">
        <v>122201490.25640009</v>
      </c>
      <c r="U206">
        <v>126492872.76825441</v>
      </c>
      <c r="V206">
        <v>125994560.87562162</v>
      </c>
      <c r="W206">
        <v>127744699.1724584</v>
      </c>
      <c r="X206">
        <v>127119353.76836863</v>
      </c>
      <c r="Y206">
        <v>130595064.6061874</v>
      </c>
      <c r="Z206">
        <v>132045028.47485049</v>
      </c>
      <c r="AA206">
        <v>134707230.19292814</v>
      </c>
      <c r="AB206">
        <v>133656360.92298988</v>
      </c>
      <c r="AC206">
        <v>137499061.51021343</v>
      </c>
      <c r="AD206">
        <v>138176522.8224546</v>
      </c>
      <c r="AE206">
        <v>140139438.52017123</v>
      </c>
      <c r="AF206">
        <v>139833488.53131598</v>
      </c>
      <c r="AG206">
        <v>144188972.9692269</v>
      </c>
      <c r="AH206">
        <v>145767563.34292349</v>
      </c>
      <c r="AI206">
        <v>148913212.08069438</v>
      </c>
      <c r="AJ206">
        <v>149987979.72120175</v>
      </c>
      <c r="AK206">
        <v>153665793.49864489</v>
      </c>
      <c r="AL206">
        <v>155772254.83381277</v>
      </c>
      <c r="AM206">
        <v>157001041.93658948</v>
      </c>
      <c r="AN206">
        <v>159321490.32290071</v>
      </c>
      <c r="AO206">
        <v>158760204.36687347</v>
      </c>
      <c r="AP206">
        <v>162999307.70910779</v>
      </c>
      <c r="AQ206">
        <v>160271045.75186852</v>
      </c>
      <c r="AR206">
        <v>161835647.78405717</v>
      </c>
      <c r="AS206">
        <v>146052879.10973969</v>
      </c>
      <c r="AT206">
        <v>151783254.06560132</v>
      </c>
      <c r="AU206">
        <v>154619461.50885937</v>
      </c>
    </row>
    <row r="207" spans="1:47">
      <c r="A207" t="s">
        <v>237</v>
      </c>
      <c r="B207" t="s">
        <v>238</v>
      </c>
      <c r="C207" t="s">
        <v>211</v>
      </c>
      <c r="D207">
        <v>1343141.7222567194</v>
      </c>
      <c r="E207">
        <v>1317498.2595762978</v>
      </c>
      <c r="F207">
        <v>1323167.8348398278</v>
      </c>
      <c r="G207">
        <v>1350816.4097443647</v>
      </c>
      <c r="H207">
        <v>1201807.6255949959</v>
      </c>
      <c r="I207">
        <v>1231764.5600262587</v>
      </c>
      <c r="J207">
        <v>1303749.1057982037</v>
      </c>
      <c r="K207">
        <v>1388683.5718699442</v>
      </c>
      <c r="L207">
        <v>1298544.7123326289</v>
      </c>
      <c r="M207">
        <v>1419220.5191093425</v>
      </c>
      <c r="N207">
        <v>1390537.014406296</v>
      </c>
      <c r="O207">
        <v>1462947.8703497602</v>
      </c>
      <c r="P207">
        <v>1488990.296070802</v>
      </c>
      <c r="Q207">
        <v>1490636.4921357674</v>
      </c>
      <c r="R207">
        <v>1410771.4204214283</v>
      </c>
      <c r="S207">
        <v>1634833.7743387625</v>
      </c>
      <c r="T207">
        <v>1595961.3354339134</v>
      </c>
      <c r="U207">
        <v>1570053.7321478531</v>
      </c>
      <c r="V207">
        <v>1583608.8104754556</v>
      </c>
      <c r="W207">
        <v>1623662.1485458519</v>
      </c>
      <c r="X207">
        <v>1411758.161982975</v>
      </c>
      <c r="Y207">
        <v>1468561.8142283605</v>
      </c>
      <c r="Z207">
        <v>1470431.8813555897</v>
      </c>
      <c r="AA207">
        <v>1588901.4987135017</v>
      </c>
      <c r="AB207">
        <v>1480425.125361548</v>
      </c>
      <c r="AC207">
        <v>1442346.3020926449</v>
      </c>
      <c r="AD207">
        <v>1549470.438826371</v>
      </c>
      <c r="AE207">
        <v>1667303.383854806</v>
      </c>
      <c r="AF207">
        <v>1575126.2399125197</v>
      </c>
      <c r="AG207">
        <v>1175137.6571044154</v>
      </c>
      <c r="AH207">
        <v>1384227.7188535221</v>
      </c>
      <c r="AI207">
        <v>1303614.7629770613</v>
      </c>
      <c r="AJ207">
        <v>1363393.2659728574</v>
      </c>
      <c r="AK207">
        <v>1367646.9950545586</v>
      </c>
      <c r="AL207">
        <v>1393174.4684764741</v>
      </c>
      <c r="AM207">
        <v>1314733.1963306223</v>
      </c>
      <c r="AN207">
        <v>1299029.9320935197</v>
      </c>
      <c r="AO207">
        <v>1235447.5713716326</v>
      </c>
      <c r="AP207">
        <v>1421252.6638336675</v>
      </c>
      <c r="AQ207">
        <v>1417846.8418803187</v>
      </c>
      <c r="AR207">
        <v>1315003.1374737006</v>
      </c>
      <c r="AS207">
        <v>1137831.6252909324</v>
      </c>
      <c r="AT207">
        <v>1228230.096784462</v>
      </c>
      <c r="AU207">
        <v>1283249.8378451155</v>
      </c>
    </row>
    <row r="208" spans="1:47">
      <c r="A208" t="s">
        <v>237</v>
      </c>
      <c r="B208" t="s">
        <v>238</v>
      </c>
      <c r="C208" t="s">
        <v>212</v>
      </c>
      <c r="D208">
        <v>167721.87013297901</v>
      </c>
      <c r="E208">
        <v>174220.45936284101</v>
      </c>
      <c r="F208">
        <v>177784.56389420599</v>
      </c>
      <c r="G208">
        <v>182869.16349741101</v>
      </c>
      <c r="H208">
        <v>180358.42783152417</v>
      </c>
      <c r="I208">
        <v>185881.17781646273</v>
      </c>
      <c r="J208">
        <v>186285.42478994769</v>
      </c>
      <c r="K208">
        <v>188813.72031581955</v>
      </c>
      <c r="L208">
        <v>192991.89453977899</v>
      </c>
      <c r="M208">
        <v>196902.11313306401</v>
      </c>
      <c r="N208">
        <v>200944.60346920701</v>
      </c>
      <c r="O208">
        <v>203488.060070329</v>
      </c>
      <c r="P208">
        <v>206317.54787479501</v>
      </c>
      <c r="Q208">
        <v>210268.503530405</v>
      </c>
      <c r="R208">
        <v>214269.11713909401</v>
      </c>
      <c r="S208">
        <v>215114.38550879501</v>
      </c>
      <c r="T208">
        <v>210574.03257464484</v>
      </c>
      <c r="U208">
        <v>222590.9782101743</v>
      </c>
      <c r="V208">
        <v>223861.67240646586</v>
      </c>
      <c r="W208">
        <v>239237.10438709389</v>
      </c>
      <c r="X208">
        <v>231301.93875940304</v>
      </c>
      <c r="Y208">
        <v>237333.50196792069</v>
      </c>
      <c r="Z208">
        <v>239232.34</v>
      </c>
      <c r="AA208">
        <v>241110.05490000002</v>
      </c>
      <c r="AB208">
        <v>237002.57565307591</v>
      </c>
      <c r="AC208">
        <v>250668.11657361206</v>
      </c>
      <c r="AD208">
        <v>261800.90539044011</v>
      </c>
      <c r="AE208">
        <v>259546.85641205893</v>
      </c>
      <c r="AF208">
        <v>255593.19244096946</v>
      </c>
      <c r="AG208">
        <v>271925.59743794741</v>
      </c>
      <c r="AH208">
        <v>277893.55831778789</v>
      </c>
      <c r="AI208">
        <v>275552.28393164335</v>
      </c>
      <c r="AJ208">
        <v>273380.24824313534</v>
      </c>
      <c r="AK208">
        <v>285679.37289047398</v>
      </c>
      <c r="AL208">
        <v>287304.48296027823</v>
      </c>
      <c r="AM208">
        <v>288169.09074586927</v>
      </c>
      <c r="AN208">
        <v>285027.42816400144</v>
      </c>
      <c r="AO208">
        <v>292240.5363049187</v>
      </c>
      <c r="AP208">
        <v>288286.61974003864</v>
      </c>
      <c r="AQ208">
        <v>303371.57234202238</v>
      </c>
      <c r="AR208">
        <v>296153.51956646476</v>
      </c>
      <c r="AS208">
        <v>319169.14226085111</v>
      </c>
      <c r="AT208">
        <v>332150.99334176403</v>
      </c>
      <c r="AU208">
        <v>347706.35428087198</v>
      </c>
    </row>
    <row r="209" spans="1:47">
      <c r="A209" t="s">
        <v>237</v>
      </c>
      <c r="B209" t="s">
        <v>238</v>
      </c>
      <c r="C209" t="s">
        <v>213</v>
      </c>
      <c r="D209">
        <v>14587965.625046199</v>
      </c>
      <c r="E209">
        <v>15336611.965085801</v>
      </c>
      <c r="F209">
        <v>15918176.847521201</v>
      </c>
      <c r="G209">
        <v>17245044.6412961</v>
      </c>
      <c r="H209">
        <v>16758650.664977973</v>
      </c>
      <c r="I209">
        <v>17729380.271226395</v>
      </c>
      <c r="J209">
        <v>18152821.932928916</v>
      </c>
      <c r="K209">
        <v>19082370.479301821</v>
      </c>
      <c r="L209">
        <v>18370869.472305</v>
      </c>
      <c r="M209">
        <v>19697690.9868531</v>
      </c>
      <c r="N209">
        <v>20770960.0942792</v>
      </c>
      <c r="O209">
        <v>22358179.014906999</v>
      </c>
      <c r="P209">
        <v>20210905.095829401</v>
      </c>
      <c r="Q209">
        <v>21776723.9704055</v>
      </c>
      <c r="R209">
        <v>22209004.756751399</v>
      </c>
      <c r="S209">
        <v>23622003.286068</v>
      </c>
      <c r="T209">
        <v>21307255.08583254</v>
      </c>
      <c r="U209">
        <v>22708387.110708252</v>
      </c>
      <c r="V209">
        <v>23502975.048519325</v>
      </c>
      <c r="W209">
        <v>25084874.385947771</v>
      </c>
      <c r="X209">
        <v>22673696.054395866</v>
      </c>
      <c r="Y209">
        <v>23973240.437622204</v>
      </c>
      <c r="Z209">
        <v>25415976.967694338</v>
      </c>
      <c r="AA209">
        <v>26492341.256324206</v>
      </c>
      <c r="AB209">
        <v>24095802.793162104</v>
      </c>
      <c r="AC209">
        <v>25665419.973137964</v>
      </c>
      <c r="AD209">
        <v>26101381.424793787</v>
      </c>
      <c r="AE209">
        <v>27644465.25958775</v>
      </c>
      <c r="AF209">
        <v>25078819.809121117</v>
      </c>
      <c r="AG209">
        <v>27038287.987703156</v>
      </c>
      <c r="AH209">
        <v>28340830.047041673</v>
      </c>
      <c r="AI209">
        <v>30543091.321361657</v>
      </c>
      <c r="AJ209">
        <v>27405314.147595774</v>
      </c>
      <c r="AK209">
        <v>28880556.421986979</v>
      </c>
      <c r="AL209">
        <v>30299108.572150901</v>
      </c>
      <c r="AM209">
        <v>32720175.879912701</v>
      </c>
      <c r="AN209">
        <v>29572115.467846278</v>
      </c>
      <c r="AO209">
        <v>30732729.383256555</v>
      </c>
      <c r="AP209">
        <v>31869871.088793907</v>
      </c>
      <c r="AQ209">
        <v>34456482.76019197</v>
      </c>
      <c r="AR209">
        <v>31142359.888730101</v>
      </c>
      <c r="AS209">
        <v>28653976.599616323</v>
      </c>
      <c r="AT209">
        <v>29326497.304294799</v>
      </c>
      <c r="AU209">
        <v>29945750.348315872</v>
      </c>
    </row>
    <row r="210" spans="1:47">
      <c r="A210" t="s">
        <v>237</v>
      </c>
      <c r="B210" t="s">
        <v>238</v>
      </c>
      <c r="C210" t="s">
        <v>214</v>
      </c>
      <c r="D210">
        <v>33723114.06266816</v>
      </c>
      <c r="E210">
        <v>34840036.051560178</v>
      </c>
      <c r="F210">
        <v>35266901.818594046</v>
      </c>
      <c r="G210">
        <v>35851119.295497432</v>
      </c>
      <c r="H210">
        <v>36395414.013886578</v>
      </c>
      <c r="I210">
        <v>36957913.889007926</v>
      </c>
      <c r="J210">
        <v>38748196.270217538</v>
      </c>
      <c r="K210">
        <v>39005631.162559614</v>
      </c>
      <c r="L210">
        <v>40341129.156013958</v>
      </c>
      <c r="M210">
        <v>42901150.713355631</v>
      </c>
      <c r="N210">
        <v>42668915.130854659</v>
      </c>
      <c r="O210">
        <v>43027741.008654892</v>
      </c>
      <c r="P210">
        <v>43653994.742125422</v>
      </c>
      <c r="Q210">
        <v>44143932.152304269</v>
      </c>
      <c r="R210">
        <v>44607788.64007397</v>
      </c>
      <c r="S210">
        <v>45341802.658967175</v>
      </c>
      <c r="T210">
        <v>44007247.573215604</v>
      </c>
      <c r="U210">
        <v>45119289.077961773</v>
      </c>
      <c r="V210">
        <v>46510560.772270553</v>
      </c>
      <c r="W210">
        <v>47997825.406802222</v>
      </c>
      <c r="X210">
        <v>45602183.995249793</v>
      </c>
      <c r="Y210">
        <v>46913472.179281972</v>
      </c>
      <c r="Z210">
        <v>48690063.646339737</v>
      </c>
      <c r="AA210">
        <v>49234393.342664264</v>
      </c>
      <c r="AB210">
        <v>46733465.218649194</v>
      </c>
      <c r="AC210">
        <v>48841407.965891503</v>
      </c>
      <c r="AD210">
        <v>51339747.451040022</v>
      </c>
      <c r="AE210">
        <v>51950766.669852301</v>
      </c>
      <c r="AF210">
        <v>49252740.504802078</v>
      </c>
      <c r="AG210">
        <v>51160002.603953563</v>
      </c>
      <c r="AH210">
        <v>53487354.898662843</v>
      </c>
      <c r="AI210">
        <v>53962570.437105343</v>
      </c>
      <c r="AJ210">
        <v>51755955.565926313</v>
      </c>
      <c r="AK210">
        <v>53686974.004739769</v>
      </c>
      <c r="AL210">
        <v>55558259.148535371</v>
      </c>
      <c r="AM210">
        <v>55609966.091263518</v>
      </c>
      <c r="AN210">
        <v>54370341.059230313</v>
      </c>
      <c r="AO210">
        <v>58986263.82641124</v>
      </c>
      <c r="AP210">
        <v>59866073.817996204</v>
      </c>
      <c r="AQ210">
        <v>59649001.17842371</v>
      </c>
      <c r="AR210">
        <v>54458888.543520547</v>
      </c>
      <c r="AS210">
        <v>52406983.391153723</v>
      </c>
      <c r="AT210">
        <v>54019517.962510489</v>
      </c>
      <c r="AU210">
        <v>53489458.633915827</v>
      </c>
    </row>
    <row r="211" spans="1:47">
      <c r="A211" t="s">
        <v>237</v>
      </c>
      <c r="B211" t="s">
        <v>238</v>
      </c>
      <c r="C211" t="s">
        <v>215</v>
      </c>
      <c r="D211">
        <v>8930274.195816908</v>
      </c>
      <c r="E211">
        <v>9118074.3155991882</v>
      </c>
      <c r="F211">
        <v>9498695.5063440353</v>
      </c>
      <c r="G211">
        <v>9790667.0504671223</v>
      </c>
      <c r="H211">
        <v>9971026.7761543114</v>
      </c>
      <c r="I211">
        <v>10151524.011706881</v>
      </c>
      <c r="J211">
        <v>10618647.664506599</v>
      </c>
      <c r="K211">
        <v>10918808.380739221</v>
      </c>
      <c r="L211">
        <v>11099266.889091993</v>
      </c>
      <c r="M211">
        <v>11242853.105687961</v>
      </c>
      <c r="N211">
        <v>11599844.585037285</v>
      </c>
      <c r="O211">
        <v>11779434.722611722</v>
      </c>
      <c r="P211">
        <v>11714092.458818553</v>
      </c>
      <c r="Q211">
        <v>11788349.290124742</v>
      </c>
      <c r="R211">
        <v>12169346.699469991</v>
      </c>
      <c r="S211">
        <v>12294060.129601996</v>
      </c>
      <c r="T211">
        <v>12423128.537600422</v>
      </c>
      <c r="U211">
        <v>12627054.087035421</v>
      </c>
      <c r="V211">
        <v>13145611.41999661</v>
      </c>
      <c r="W211">
        <v>13383720.052774752</v>
      </c>
      <c r="X211">
        <v>13731345.267784897</v>
      </c>
      <c r="Y211">
        <v>13965532.718795983</v>
      </c>
      <c r="Z211">
        <v>14512462.433602054</v>
      </c>
      <c r="AA211">
        <v>14110691.391323471</v>
      </c>
      <c r="AB211">
        <v>14793606.999382436</v>
      </c>
      <c r="AC211">
        <v>14867033.992615357</v>
      </c>
      <c r="AD211">
        <v>16426004.750160418</v>
      </c>
      <c r="AE211">
        <v>15210738.844411213</v>
      </c>
      <c r="AF211">
        <v>15500752.277621068</v>
      </c>
      <c r="AG211">
        <v>15766383.608518612</v>
      </c>
      <c r="AH211">
        <v>16683597.264732564</v>
      </c>
      <c r="AI211">
        <v>16307908.41983474</v>
      </c>
      <c r="AJ211">
        <v>15988102.248318331</v>
      </c>
      <c r="AK211">
        <v>16613589.845915355</v>
      </c>
      <c r="AL211">
        <v>17589932.734464467</v>
      </c>
      <c r="AM211">
        <v>17510399.710816149</v>
      </c>
      <c r="AN211">
        <v>17225331.016157355</v>
      </c>
      <c r="AO211">
        <v>17653855.491801798</v>
      </c>
      <c r="AP211">
        <v>17642282.571615368</v>
      </c>
      <c r="AQ211">
        <v>18542890.840648741</v>
      </c>
      <c r="AR211">
        <v>18209164.673649881</v>
      </c>
      <c r="AS211">
        <v>15422727.667423042</v>
      </c>
      <c r="AT211">
        <v>16695505.379262423</v>
      </c>
      <c r="AU211">
        <v>17770013.75182566</v>
      </c>
    </row>
    <row r="212" spans="1:47">
      <c r="A212" t="s">
        <v>237</v>
      </c>
      <c r="B212" t="s">
        <v>238</v>
      </c>
      <c r="C212" t="s">
        <v>216</v>
      </c>
      <c r="D212">
        <v>5165767.3697889075</v>
      </c>
      <c r="E212">
        <v>5374015.0529979169</v>
      </c>
      <c r="F212">
        <v>5533200.2739436561</v>
      </c>
      <c r="G212">
        <v>5599480.3541605212</v>
      </c>
      <c r="H212">
        <v>5641285.2428115914</v>
      </c>
      <c r="I212">
        <v>5768849.4471087493</v>
      </c>
      <c r="J212">
        <v>5834572.7086134497</v>
      </c>
      <c r="K212">
        <v>5951332.0120867658</v>
      </c>
      <c r="L212">
        <v>6070928.2310643699</v>
      </c>
      <c r="M212">
        <v>6166046.0800573071</v>
      </c>
      <c r="N212">
        <v>6172497.0845286809</v>
      </c>
      <c r="O212">
        <v>6397246.4002111219</v>
      </c>
      <c r="P212">
        <v>6375533.7201950001</v>
      </c>
      <c r="Q212">
        <v>6462498.5566109102</v>
      </c>
      <c r="R212">
        <v>6538920.6249954309</v>
      </c>
      <c r="S212">
        <v>6608344.8399930801</v>
      </c>
      <c r="T212">
        <v>6577600.8497115457</v>
      </c>
      <c r="U212">
        <v>7022452.9126714161</v>
      </c>
      <c r="V212">
        <v>7129935.3405421469</v>
      </c>
      <c r="W212">
        <v>6815039.7061001975</v>
      </c>
      <c r="X212">
        <v>7119756.1199864456</v>
      </c>
      <c r="Y212">
        <v>7467867.6914540287</v>
      </c>
      <c r="Z212">
        <v>7563886.5412892522</v>
      </c>
      <c r="AA212">
        <v>7625035.8639106592</v>
      </c>
      <c r="AB212">
        <v>7788626.0354670109</v>
      </c>
      <c r="AC212">
        <v>7960071.3076759586</v>
      </c>
      <c r="AD212">
        <v>8294327.3845175989</v>
      </c>
      <c r="AE212">
        <v>8516328.6531629544</v>
      </c>
      <c r="AF212">
        <v>8532275.567879593</v>
      </c>
      <c r="AG212">
        <v>8632309.0725883022</v>
      </c>
      <c r="AH212">
        <v>9009627.3206927851</v>
      </c>
      <c r="AI212">
        <v>9111209.7449817751</v>
      </c>
      <c r="AJ212">
        <v>9204244.1638290826</v>
      </c>
      <c r="AK212">
        <v>9236692.6622445621</v>
      </c>
      <c r="AL212">
        <v>9798648.4312255755</v>
      </c>
      <c r="AM212">
        <v>9920557.918300543</v>
      </c>
      <c r="AN212">
        <v>9868069.5615756512</v>
      </c>
      <c r="AO212">
        <v>10328151.684289256</v>
      </c>
      <c r="AP212">
        <v>10642272.919050472</v>
      </c>
      <c r="AQ212">
        <v>10089821.583737534</v>
      </c>
      <c r="AR212">
        <v>10386752.605932081</v>
      </c>
      <c r="AS212">
        <v>7991386.5993555542</v>
      </c>
      <c r="AT212">
        <v>9765020.5589102861</v>
      </c>
      <c r="AU212">
        <v>10491693.922698664</v>
      </c>
    </row>
    <row r="213" spans="1:47">
      <c r="A213" t="s">
        <v>237</v>
      </c>
      <c r="B213" t="s">
        <v>238</v>
      </c>
      <c r="C213" t="s">
        <v>217</v>
      </c>
      <c r="D213">
        <v>4645118.6011073701</v>
      </c>
      <c r="E213">
        <v>4996483.2292644503</v>
      </c>
      <c r="F213">
        <v>5405905.5664751902</v>
      </c>
      <c r="G213">
        <v>5737614.8741373597</v>
      </c>
      <c r="H213">
        <v>6037367.0833517294</v>
      </c>
      <c r="I213">
        <v>6142302.8494866053</v>
      </c>
      <c r="J213">
        <v>6447799.6174152782</v>
      </c>
      <c r="K213">
        <v>6750789.7026901459</v>
      </c>
      <c r="L213">
        <v>6813934.0593798216</v>
      </c>
      <c r="M213">
        <v>6844327.8202347439</v>
      </c>
      <c r="N213">
        <v>7156476.6384024778</v>
      </c>
      <c r="O213">
        <v>7279266.0176883973</v>
      </c>
      <c r="P213">
        <v>7174577.5337870996</v>
      </c>
      <c r="Q213">
        <v>7305479.9636290297</v>
      </c>
      <c r="R213">
        <v>7978805.9819848202</v>
      </c>
      <c r="S213">
        <v>8192973.3321720604</v>
      </c>
      <c r="T213">
        <v>8492327.5242508091</v>
      </c>
      <c r="U213">
        <v>8636697.0921630785</v>
      </c>
      <c r="V213">
        <v>9170231.0309969354</v>
      </c>
      <c r="W213">
        <v>9706156.7141979858</v>
      </c>
      <c r="X213">
        <v>10017805.667112568</v>
      </c>
      <c r="Y213">
        <v>10287938.372292973</v>
      </c>
      <c r="Z213">
        <v>10534174.340465799</v>
      </c>
      <c r="AA213">
        <v>11038833.204249989</v>
      </c>
      <c r="AB213">
        <v>11691679.554085227</v>
      </c>
      <c r="AC213">
        <v>11772849.726768067</v>
      </c>
      <c r="AD213">
        <v>11973300.241694212</v>
      </c>
      <c r="AE213">
        <v>12418970.003341608</v>
      </c>
      <c r="AF213">
        <v>12904125.715230167</v>
      </c>
      <c r="AG213">
        <v>13166698.368457349</v>
      </c>
      <c r="AH213">
        <v>13189782.503853951</v>
      </c>
      <c r="AI213">
        <v>14266549.498377306</v>
      </c>
      <c r="AJ213">
        <v>14141556.054407774</v>
      </c>
      <c r="AK213">
        <v>14547680.07445118</v>
      </c>
      <c r="AL213">
        <v>14620413.736010427</v>
      </c>
      <c r="AM213">
        <v>15111101.463490812</v>
      </c>
      <c r="AN213">
        <v>15493439.477155693</v>
      </c>
      <c r="AO213">
        <v>16403092.17373112</v>
      </c>
      <c r="AP213">
        <v>16601479.79723984</v>
      </c>
      <c r="AQ213">
        <v>15363218.228572508</v>
      </c>
      <c r="AR213">
        <v>19049421.058244299</v>
      </c>
      <c r="AS213">
        <v>22123878.797352701</v>
      </c>
      <c r="AT213">
        <v>22372058.9433458</v>
      </c>
      <c r="AU213">
        <v>22434706.973190185</v>
      </c>
    </row>
    <row r="214" spans="1:47">
      <c r="A214" t="s">
        <v>237</v>
      </c>
      <c r="B214" t="s">
        <v>238</v>
      </c>
      <c r="C214" t="s">
        <v>218</v>
      </c>
      <c r="D214">
        <v>5065349.9427924203</v>
      </c>
      <c r="E214">
        <v>4907117.6886171252</v>
      </c>
      <c r="F214">
        <v>5094248.9739826024</v>
      </c>
      <c r="G214">
        <v>5175471.5889586452</v>
      </c>
      <c r="H214">
        <v>5343769.1546828039</v>
      </c>
      <c r="I214">
        <v>5500438.6396958316</v>
      </c>
      <c r="J214">
        <v>5235695.6166986935</v>
      </c>
      <c r="K214">
        <v>5487276.0468453076</v>
      </c>
      <c r="L214">
        <v>5499700.2643290674</v>
      </c>
      <c r="M214">
        <v>5691413.3502298482</v>
      </c>
      <c r="N214">
        <v>6066477.5248330189</v>
      </c>
      <c r="O214">
        <v>6179727.6264470322</v>
      </c>
      <c r="P214">
        <v>6425587.8501430741</v>
      </c>
      <c r="Q214">
        <v>6543029.0495082336</v>
      </c>
      <c r="R214">
        <v>6789108.9919876959</v>
      </c>
      <c r="S214">
        <v>6590045.9634383749</v>
      </c>
      <c r="T214">
        <v>6668034.4143157853</v>
      </c>
      <c r="U214">
        <v>6777418.0846396955</v>
      </c>
      <c r="V214">
        <v>7018101.4196571149</v>
      </c>
      <c r="W214">
        <v>7033697.5236673243</v>
      </c>
      <c r="X214">
        <v>7259838.2188001852</v>
      </c>
      <c r="Y214">
        <v>6897921.1872752775</v>
      </c>
      <c r="Z214">
        <v>7576377.2063520011</v>
      </c>
      <c r="AA214">
        <v>7787497.1965897866</v>
      </c>
      <c r="AB214">
        <v>7995122.9878632734</v>
      </c>
      <c r="AC214">
        <v>8167329.7374450853</v>
      </c>
      <c r="AD214">
        <v>8352965.1033224333</v>
      </c>
      <c r="AE214">
        <v>8515103.6881868057</v>
      </c>
      <c r="AF214">
        <v>8195344.371341805</v>
      </c>
      <c r="AG214">
        <v>8536434.4544125069</v>
      </c>
      <c r="AH214">
        <v>8572543.0267981067</v>
      </c>
      <c r="AI214">
        <v>8875622.8852926102</v>
      </c>
      <c r="AJ214">
        <v>8876525.7603663988</v>
      </c>
      <c r="AK214">
        <v>9073956.7827462889</v>
      </c>
      <c r="AL214">
        <v>9023481.8078588601</v>
      </c>
      <c r="AM214">
        <v>8753424.1623444688</v>
      </c>
      <c r="AN214">
        <v>8834018.6324128751</v>
      </c>
      <c r="AO214">
        <v>8891952.8336532116</v>
      </c>
      <c r="AP214">
        <v>9134530.6215477474</v>
      </c>
      <c r="AQ214">
        <v>9651780.7040928695</v>
      </c>
      <c r="AR214">
        <v>9369327.2070925534</v>
      </c>
      <c r="AS214">
        <v>8626508.5610280856</v>
      </c>
      <c r="AT214">
        <v>9297726.4249655064</v>
      </c>
      <c r="AU214">
        <v>9638823.9914961569</v>
      </c>
    </row>
    <row r="215" spans="1:47">
      <c r="A215" t="s">
        <v>237</v>
      </c>
      <c r="B215" t="s">
        <v>238</v>
      </c>
      <c r="C215" t="s">
        <v>219</v>
      </c>
      <c r="D215">
        <v>2315792.3634536802</v>
      </c>
      <c r="E215">
        <v>2399282.1548854802</v>
      </c>
      <c r="F215">
        <v>2518095.0437599001</v>
      </c>
      <c r="G215">
        <v>2622714.4873822299</v>
      </c>
      <c r="H215">
        <v>2666928.030625327</v>
      </c>
      <c r="I215">
        <v>2721231.2699948526</v>
      </c>
      <c r="J215">
        <v>2779490.5369315464</v>
      </c>
      <c r="K215">
        <v>2825029.4432701636</v>
      </c>
      <c r="L215">
        <v>2863550.6028447319</v>
      </c>
      <c r="M215">
        <v>2938742.642247533</v>
      </c>
      <c r="N215">
        <v>3031941.0246422696</v>
      </c>
      <c r="O215">
        <v>3082606.3155524353</v>
      </c>
      <c r="P215">
        <v>3101745.08243716</v>
      </c>
      <c r="Q215">
        <v>3124198.1259027701</v>
      </c>
      <c r="R215">
        <v>3155229.2243540701</v>
      </c>
      <c r="S215">
        <v>3180374.0125022698</v>
      </c>
      <c r="T215">
        <v>3167611.8984146295</v>
      </c>
      <c r="U215">
        <v>3227585.350357939</v>
      </c>
      <c r="V215">
        <v>3349857.0420473386</v>
      </c>
      <c r="W215">
        <v>3376265.081728809</v>
      </c>
      <c r="X215">
        <v>3396136.0666810088</v>
      </c>
      <c r="Y215">
        <v>3436282.6424294664</v>
      </c>
      <c r="Z215">
        <v>3491720.5799999982</v>
      </c>
      <c r="AA215">
        <v>3513550.1899999981</v>
      </c>
      <c r="AB215">
        <v>3672995.601777059</v>
      </c>
      <c r="AC215">
        <v>3678803.1325468933</v>
      </c>
      <c r="AD215">
        <v>3722122.5699999984</v>
      </c>
      <c r="AE215">
        <v>3664150.813100921</v>
      </c>
      <c r="AF215">
        <v>3838428.9297651439</v>
      </c>
      <c r="AG215">
        <v>3990046.8724908675</v>
      </c>
      <c r="AH215">
        <v>4088663.4961837735</v>
      </c>
      <c r="AI215">
        <v>4192784.203540727</v>
      </c>
      <c r="AJ215">
        <v>4229030.8229803368</v>
      </c>
      <c r="AK215">
        <v>4369208.2511051651</v>
      </c>
      <c r="AL215">
        <v>4461335.1314410558</v>
      </c>
      <c r="AM215">
        <v>4598812.9001098303</v>
      </c>
      <c r="AN215">
        <v>4588760.0516581042</v>
      </c>
      <c r="AO215">
        <v>4757392.810217292</v>
      </c>
      <c r="AP215">
        <v>4894976.9062171262</v>
      </c>
      <c r="AQ215">
        <v>5102987.9027209077</v>
      </c>
      <c r="AR215">
        <v>5146846.9921214869</v>
      </c>
      <c r="AS215">
        <v>4718074.1621755948</v>
      </c>
      <c r="AT215">
        <v>4774454.1135916999</v>
      </c>
      <c r="AU215">
        <v>5076684.20517495</v>
      </c>
    </row>
    <row r="216" spans="1:47">
      <c r="A216" t="s">
        <v>237</v>
      </c>
      <c r="B216" t="s">
        <v>238</v>
      </c>
      <c r="C216" t="s">
        <v>220</v>
      </c>
      <c r="D216">
        <v>730328.15900166205</v>
      </c>
      <c r="E216">
        <v>772627.35032421502</v>
      </c>
      <c r="F216">
        <v>834220.10589057696</v>
      </c>
      <c r="G216">
        <v>881074.24855572998</v>
      </c>
      <c r="H216">
        <v>875856.43092187901</v>
      </c>
      <c r="I216">
        <v>904028.21658839297</v>
      </c>
      <c r="J216">
        <v>936466.32219077297</v>
      </c>
      <c r="K216">
        <v>959945.21434272698</v>
      </c>
      <c r="L216">
        <v>965411.75858450204</v>
      </c>
      <c r="M216">
        <v>982213.79922652699</v>
      </c>
      <c r="N216">
        <v>1000973.4604004</v>
      </c>
      <c r="O216">
        <v>1008852.74979153</v>
      </c>
      <c r="P216">
        <v>1038093.0448442</v>
      </c>
      <c r="Q216">
        <v>1056103.4107788999</v>
      </c>
      <c r="R216">
        <v>1081696.47457113</v>
      </c>
      <c r="S216">
        <v>1090000.37788356</v>
      </c>
      <c r="T216">
        <v>1123531.3052485555</v>
      </c>
      <c r="U216">
        <v>1130384.8462105715</v>
      </c>
      <c r="V216">
        <v>1145780.0117702652</v>
      </c>
      <c r="W216">
        <v>1161384.8502775368</v>
      </c>
      <c r="X216">
        <v>1195872.1835611281</v>
      </c>
      <c r="Y216">
        <v>1220889.3682609054</v>
      </c>
      <c r="Z216">
        <v>1247511.5199999998</v>
      </c>
      <c r="AA216">
        <v>1268340.3106</v>
      </c>
      <c r="AB216">
        <v>1288057.1299999999</v>
      </c>
      <c r="AC216">
        <v>1301590.0465000002</v>
      </c>
      <c r="AD216">
        <v>1368137.0335499996</v>
      </c>
      <c r="AE216">
        <v>1377196.2281674496</v>
      </c>
      <c r="AF216">
        <v>1388587.1617596031</v>
      </c>
      <c r="AG216">
        <v>1401790</v>
      </c>
      <c r="AH216">
        <v>1465274.122016984</v>
      </c>
      <c r="AI216">
        <v>1528678.7517527703</v>
      </c>
      <c r="AJ216">
        <v>1545341.3501468755</v>
      </c>
      <c r="AK216">
        <v>1547103.2037257103</v>
      </c>
      <c r="AL216">
        <v>1560031.1933979639</v>
      </c>
      <c r="AM216">
        <v>1631654.9906175553</v>
      </c>
      <c r="AN216">
        <v>1645295.41531329</v>
      </c>
      <c r="AO216">
        <v>1723296.90495288</v>
      </c>
      <c r="AP216">
        <v>1702306.0382358583</v>
      </c>
      <c r="AQ216">
        <v>1788766.0366306219</v>
      </c>
      <c r="AR216">
        <v>1807668.3306467978</v>
      </c>
      <c r="AS216">
        <v>940646.16253702145</v>
      </c>
      <c r="AT216">
        <v>1380067.893463749</v>
      </c>
      <c r="AU216">
        <v>1470736.4681208751</v>
      </c>
    </row>
    <row r="217" spans="1:47">
      <c r="A217" t="s">
        <v>237</v>
      </c>
      <c r="B217" t="s">
        <v>238</v>
      </c>
      <c r="C217" t="s">
        <v>221</v>
      </c>
      <c r="D217">
        <v>5253674.7030662503</v>
      </c>
      <c r="E217">
        <v>6423618.0470548104</v>
      </c>
      <c r="F217">
        <v>5934748.0297648301</v>
      </c>
      <c r="G217">
        <v>5993300.4244976696</v>
      </c>
      <c r="H217">
        <v>5663256.8470542002</v>
      </c>
      <c r="I217">
        <v>5751285.8850018</v>
      </c>
      <c r="J217">
        <v>6092719.7192253396</v>
      </c>
      <c r="K217">
        <v>5432736.4208878502</v>
      </c>
      <c r="L217">
        <v>5277064.6560577396</v>
      </c>
      <c r="M217">
        <v>6712613.2214617096</v>
      </c>
      <c r="N217">
        <v>6007773.4362205099</v>
      </c>
      <c r="O217">
        <v>5903876.6217120802</v>
      </c>
      <c r="P217">
        <v>5766077.2314231796</v>
      </c>
      <c r="Q217">
        <v>5920803.3500296101</v>
      </c>
      <c r="R217">
        <v>5955307.9461691296</v>
      </c>
      <c r="S217">
        <v>5925829.8392390404</v>
      </c>
      <c r="T217">
        <v>5760279.5225811806</v>
      </c>
      <c r="U217">
        <v>5629552.1402870705</v>
      </c>
      <c r="V217">
        <v>6012016.8452962609</v>
      </c>
      <c r="W217">
        <v>6275028.4918354908</v>
      </c>
      <c r="X217">
        <v>5806485.5249822903</v>
      </c>
      <c r="Y217">
        <v>5877186.5057881363</v>
      </c>
      <c r="Z217">
        <v>6624129.8094267761</v>
      </c>
      <c r="AA217">
        <v>6679580.3332213787</v>
      </c>
      <c r="AB217">
        <v>5881969.8368070591</v>
      </c>
      <c r="AC217">
        <v>6415536.7897183299</v>
      </c>
      <c r="AD217">
        <v>6115396.6400628006</v>
      </c>
      <c r="AE217">
        <v>7326163.7094772086</v>
      </c>
      <c r="AF217">
        <v>6284296.5736446623</v>
      </c>
      <c r="AG217">
        <v>6725407.2166617252</v>
      </c>
      <c r="AH217">
        <v>6637039.9734601565</v>
      </c>
      <c r="AI217">
        <v>7286602.4254460325</v>
      </c>
      <c r="AJ217">
        <v>6425064.8168943021</v>
      </c>
      <c r="AK217">
        <v>6537095.8145951973</v>
      </c>
      <c r="AL217">
        <v>6640358.4934468865</v>
      </c>
      <c r="AM217">
        <v>7758045.6023723911</v>
      </c>
      <c r="AN217">
        <v>6446267.5307900542</v>
      </c>
      <c r="AO217">
        <v>7148616.1755615314</v>
      </c>
      <c r="AP217">
        <v>7201970.8563327277</v>
      </c>
      <c r="AQ217">
        <v>7907207.8419776717</v>
      </c>
      <c r="AR217">
        <v>6468297.7914399793</v>
      </c>
      <c r="AS217">
        <v>6527016.2698655296</v>
      </c>
      <c r="AT217">
        <v>6760827.9315366689</v>
      </c>
      <c r="AU217">
        <v>6960687.1477522254</v>
      </c>
    </row>
    <row r="218" spans="1:47">
      <c r="A218" t="s">
        <v>237</v>
      </c>
      <c r="B218" t="s">
        <v>238</v>
      </c>
      <c r="C218" t="s">
        <v>222</v>
      </c>
      <c r="D218">
        <v>4109887.826626258</v>
      </c>
      <c r="E218">
        <v>4429582.7589721959</v>
      </c>
      <c r="F218">
        <v>4647013.7845518561</v>
      </c>
      <c r="G218">
        <v>4775389.8408466307</v>
      </c>
      <c r="H218">
        <v>4912422.4207154317</v>
      </c>
      <c r="I218">
        <v>4992239.6524458723</v>
      </c>
      <c r="J218">
        <v>5254543.9269936644</v>
      </c>
      <c r="K218">
        <v>5437550.1080174614</v>
      </c>
      <c r="L218">
        <v>5529545.0913362997</v>
      </c>
      <c r="M218">
        <v>5790790.6072516898</v>
      </c>
      <c r="N218">
        <v>5983939.3177332934</v>
      </c>
      <c r="O218">
        <v>6303917.6878508683</v>
      </c>
      <c r="P218">
        <v>6339855.8390282597</v>
      </c>
      <c r="Q218">
        <v>6410762.7036559898</v>
      </c>
      <c r="R218">
        <v>6413439.1630888795</v>
      </c>
      <c r="S218">
        <v>6551216.5694073699</v>
      </c>
      <c r="T218">
        <v>7077272.3381989254</v>
      </c>
      <c r="U218">
        <v>7300206.3404046809</v>
      </c>
      <c r="V218">
        <v>7446775.5460946895</v>
      </c>
      <c r="W218">
        <v>7600651.4658047184</v>
      </c>
      <c r="X218">
        <v>7638935.8719786955</v>
      </c>
      <c r="Y218">
        <v>7914627.7270394992</v>
      </c>
      <c r="Z218">
        <v>8222890.0284810886</v>
      </c>
      <c r="AA218">
        <v>8642411.8697311189</v>
      </c>
      <c r="AB218">
        <v>8455209.9031121712</v>
      </c>
      <c r="AC218">
        <v>8636364.8184267338</v>
      </c>
      <c r="AD218">
        <v>8703982.2236870099</v>
      </c>
      <c r="AE218">
        <v>9090253.9595781881</v>
      </c>
      <c r="AF218">
        <v>9134045.7242280561</v>
      </c>
      <c r="AG218">
        <v>9497580.7440523319</v>
      </c>
      <c r="AH218">
        <v>9559315.0188886747</v>
      </c>
      <c r="AI218">
        <v>9718779.6061296985</v>
      </c>
      <c r="AJ218">
        <v>9593341.8671282008</v>
      </c>
      <c r="AK218">
        <v>10164150.536302751</v>
      </c>
      <c r="AL218">
        <v>10263416.360280845</v>
      </c>
      <c r="AM218">
        <v>10044571.49981083</v>
      </c>
      <c r="AN218">
        <v>9949927.3970426321</v>
      </c>
      <c r="AO218">
        <v>10265956.969813727</v>
      </c>
      <c r="AP218">
        <v>11116306.259820186</v>
      </c>
      <c r="AQ218">
        <v>10824108.938542716</v>
      </c>
      <c r="AR218">
        <v>10927550.676857004</v>
      </c>
      <c r="AS218">
        <v>10970084.541785575</v>
      </c>
      <c r="AT218">
        <v>11982705.0130377</v>
      </c>
      <c r="AU218">
        <v>11097852.93126763</v>
      </c>
    </row>
    <row r="219" spans="1:47">
      <c r="A219" t="s">
        <v>237</v>
      </c>
      <c r="B219" t="s">
        <v>238</v>
      </c>
      <c r="C219" t="s">
        <v>223</v>
      </c>
      <c r="D219">
        <v>1262259.771885677</v>
      </c>
      <c r="E219">
        <v>1319540.2776462014</v>
      </c>
      <c r="F219">
        <v>1357016.1746794875</v>
      </c>
      <c r="G219">
        <v>1388301.7393656829</v>
      </c>
      <c r="H219">
        <v>1396958.1670124989</v>
      </c>
      <c r="I219">
        <v>1426951.5907653791</v>
      </c>
      <c r="J219">
        <v>1464799.6703429627</v>
      </c>
      <c r="K219">
        <v>1501331.6309180397</v>
      </c>
      <c r="L219">
        <v>1532268.2532847344</v>
      </c>
      <c r="M219">
        <v>1557694.3016600038</v>
      </c>
      <c r="N219">
        <v>1591729.5414155715</v>
      </c>
      <c r="O219">
        <v>1622028.9958499908</v>
      </c>
      <c r="P219">
        <v>1654818.8093622201</v>
      </c>
      <c r="Q219">
        <v>1660578.5499044601</v>
      </c>
      <c r="R219">
        <v>1681506.3341518999</v>
      </c>
      <c r="S219">
        <v>1723266.64022759</v>
      </c>
      <c r="T219">
        <v>1878676.85131075</v>
      </c>
      <c r="U219">
        <v>1920301.5930005801</v>
      </c>
      <c r="V219">
        <v>1966052.71343835</v>
      </c>
      <c r="W219">
        <v>2015503.1729927598</v>
      </c>
      <c r="X219">
        <v>2154962.7940604626</v>
      </c>
      <c r="Y219">
        <v>2166489.0290359142</v>
      </c>
      <c r="Z219">
        <v>2221693.7499999995</v>
      </c>
      <c r="AA219">
        <v>2337612.7552499999</v>
      </c>
      <c r="AB219">
        <v>2410603.84</v>
      </c>
      <c r="AC219">
        <v>2325244.8671999997</v>
      </c>
      <c r="AD219">
        <v>2433286.2552</v>
      </c>
      <c r="AE219">
        <v>2553908.0202229451</v>
      </c>
      <c r="AF219">
        <v>2596954.5315307952</v>
      </c>
      <c r="AG219">
        <v>2535926.1000398216</v>
      </c>
      <c r="AH219">
        <v>2628382.7289207224</v>
      </c>
      <c r="AI219">
        <v>2776529.5414666217</v>
      </c>
      <c r="AJ219">
        <v>2794095.9203868825</v>
      </c>
      <c r="AK219">
        <v>2785926.0492746402</v>
      </c>
      <c r="AL219">
        <v>2851204.2281151307</v>
      </c>
      <c r="AM219">
        <v>2938733.0319828065</v>
      </c>
      <c r="AN219">
        <v>2963027.114408033</v>
      </c>
      <c r="AO219">
        <v>3161348.9641913418</v>
      </c>
      <c r="AP219">
        <v>3275412.7557603344</v>
      </c>
      <c r="AQ219">
        <v>3048226.2528444394</v>
      </c>
      <c r="AR219">
        <v>3224798.7371157561</v>
      </c>
      <c r="AS219">
        <v>2449933.9953899714</v>
      </c>
      <c r="AT219">
        <v>2827435.3334129099</v>
      </c>
      <c r="AU219">
        <v>3275319.1086813505</v>
      </c>
    </row>
    <row r="220" spans="1:47">
      <c r="A220" t="s">
        <v>237</v>
      </c>
      <c r="B220" t="s">
        <v>238</v>
      </c>
      <c r="C220" t="s">
        <v>224</v>
      </c>
      <c r="D220">
        <v>3525199.03006054</v>
      </c>
      <c r="E220">
        <v>3680174.8799310802</v>
      </c>
      <c r="F220">
        <v>3835286.3538659601</v>
      </c>
      <c r="G220">
        <v>4046519.1600798499</v>
      </c>
      <c r="H220">
        <v>4164839.2569423001</v>
      </c>
      <c r="I220">
        <v>4299496.35268771</v>
      </c>
      <c r="J220">
        <v>4416600.0471713999</v>
      </c>
      <c r="K220">
        <v>4569200.9825422</v>
      </c>
      <c r="L220">
        <v>4663247.9476667503</v>
      </c>
      <c r="M220">
        <v>4663949.23778586</v>
      </c>
      <c r="N220">
        <v>4740228.0281460397</v>
      </c>
      <c r="O220">
        <v>4794808.5666126404</v>
      </c>
      <c r="P220">
        <v>4945527.8247318501</v>
      </c>
      <c r="Q220">
        <v>5014535.8085818198</v>
      </c>
      <c r="R220">
        <v>5119894.4181391802</v>
      </c>
      <c r="S220">
        <v>5267898.9217294604</v>
      </c>
      <c r="T220">
        <v>5362457.8438097397</v>
      </c>
      <c r="U220">
        <v>5481236.4363508401</v>
      </c>
      <c r="V220">
        <v>5582970.7952901991</v>
      </c>
      <c r="W220">
        <v>5710874.9139675014</v>
      </c>
      <c r="X220">
        <v>5793295.7936898544</v>
      </c>
      <c r="Y220">
        <v>5917387.7949668923</v>
      </c>
      <c r="Z220">
        <v>6026315.2400000002</v>
      </c>
      <c r="AA220">
        <v>6383775.2160000019</v>
      </c>
      <c r="AB220">
        <v>6423673.8111000024</v>
      </c>
      <c r="AC220">
        <v>6379709.0707800016</v>
      </c>
      <c r="AD220">
        <v>6613844.3936776277</v>
      </c>
      <c r="AE220">
        <v>6809312.3037825171</v>
      </c>
      <c r="AF220">
        <v>6999536.9603297506</v>
      </c>
      <c r="AG220">
        <v>7012836.0805543773</v>
      </c>
      <c r="AH220">
        <v>7303668.363938204</v>
      </c>
      <c r="AI220">
        <v>7474520.1496842131</v>
      </c>
      <c r="AJ220">
        <v>7453844.3013249701</v>
      </c>
      <c r="AK220">
        <v>7548776.4966805037</v>
      </c>
      <c r="AL220">
        <v>7804679.8707031775</v>
      </c>
      <c r="AM220">
        <v>7907720.1820268398</v>
      </c>
      <c r="AN220">
        <v>7972957.2127522044</v>
      </c>
      <c r="AO220">
        <v>8157077.7918496467</v>
      </c>
      <c r="AP220">
        <v>8378757.2104357444</v>
      </c>
      <c r="AQ220">
        <v>8403212.9630706273</v>
      </c>
      <c r="AR220">
        <v>8955397.3829342704</v>
      </c>
      <c r="AS220">
        <v>6041144.0458380999</v>
      </c>
      <c r="AT220">
        <v>8351995.2362671802</v>
      </c>
      <c r="AU220">
        <v>8696831.9491924103</v>
      </c>
    </row>
    <row r="221" spans="1:47">
      <c r="A221" t="s">
        <v>237</v>
      </c>
      <c r="B221" t="s">
        <v>238</v>
      </c>
      <c r="C221" t="s">
        <v>225</v>
      </c>
      <c r="D221">
        <v>220898236.8650932</v>
      </c>
      <c r="E221">
        <v>225384477.84733203</v>
      </c>
      <c r="F221">
        <v>230386079.91402984</v>
      </c>
      <c r="G221">
        <v>230016965.77846682</v>
      </c>
      <c r="H221">
        <v>237366271.87605599</v>
      </c>
      <c r="I221">
        <v>237986001.32643297</v>
      </c>
      <c r="J221">
        <v>247560763.5437372</v>
      </c>
      <c r="K221">
        <v>242709024.35258785</v>
      </c>
      <c r="L221">
        <v>249246061.43383801</v>
      </c>
      <c r="M221">
        <v>256717380.60746685</v>
      </c>
      <c r="N221">
        <v>260620371.42426789</v>
      </c>
      <c r="O221">
        <v>261825926.04486349</v>
      </c>
      <c r="P221">
        <v>266268925.29897729</v>
      </c>
      <c r="Q221">
        <v>272960771.00953788</v>
      </c>
      <c r="R221">
        <v>278582843.78357315</v>
      </c>
      <c r="S221">
        <v>275731005.77696526</v>
      </c>
      <c r="T221">
        <v>278435490.79501301</v>
      </c>
      <c r="U221">
        <v>287187470.71801174</v>
      </c>
      <c r="V221">
        <v>292791653.73276341</v>
      </c>
      <c r="W221">
        <v>290801441.80790597</v>
      </c>
      <c r="X221">
        <v>292203030.28954548</v>
      </c>
      <c r="Y221">
        <v>301412496.99954981</v>
      </c>
      <c r="Z221">
        <v>307570707.73728067</v>
      </c>
      <c r="AA221">
        <v>306046106.53805834</v>
      </c>
      <c r="AB221">
        <v>307260498.2839483</v>
      </c>
      <c r="AC221">
        <v>319042273.35124356</v>
      </c>
      <c r="AD221">
        <v>325765556.19223148</v>
      </c>
      <c r="AE221">
        <v>323550913.32899129</v>
      </c>
      <c r="AF221">
        <v>323737071.85438931</v>
      </c>
      <c r="AG221">
        <v>336270101.47474021</v>
      </c>
      <c r="AH221">
        <v>342523106.33274275</v>
      </c>
      <c r="AI221">
        <v>341131862.16914135</v>
      </c>
      <c r="AJ221">
        <v>342867809.27230585</v>
      </c>
      <c r="AK221">
        <v>355173328.04400694</v>
      </c>
      <c r="AL221">
        <v>361659601.49927849</v>
      </c>
      <c r="AM221">
        <v>359923401.22810328</v>
      </c>
      <c r="AN221">
        <v>361345175.6701749</v>
      </c>
      <c r="AO221">
        <v>375216560.96758091</v>
      </c>
      <c r="AP221">
        <v>380252994.03092587</v>
      </c>
      <c r="AQ221">
        <v>374761223.07499272</v>
      </c>
      <c r="AR221">
        <v>371352852.37678528</v>
      </c>
      <c r="AS221">
        <v>353047927.81971157</v>
      </c>
      <c r="AT221">
        <v>365022324.25705886</v>
      </c>
      <c r="AU221">
        <v>365812035.3203699</v>
      </c>
    </row>
    <row r="222" spans="1:47">
      <c r="A222" t="s">
        <v>237</v>
      </c>
      <c r="B222" t="s">
        <v>239</v>
      </c>
      <c r="C222" t="s">
        <v>208</v>
      </c>
      <c r="D222">
        <v>25799824.627660174</v>
      </c>
      <c r="E222">
        <v>25594649.309028499</v>
      </c>
      <c r="F222">
        <v>27844838.04391557</v>
      </c>
      <c r="G222">
        <v>20333129.095629044</v>
      </c>
      <c r="H222">
        <v>25410171.445946295</v>
      </c>
      <c r="I222">
        <v>26953512.85865007</v>
      </c>
      <c r="J222">
        <v>29497494.346474856</v>
      </c>
      <c r="K222">
        <v>21528154.256418414</v>
      </c>
      <c r="L222">
        <v>27041248.659792822</v>
      </c>
      <c r="M222">
        <v>28078267.63619988</v>
      </c>
      <c r="N222">
        <v>29279858.363292795</v>
      </c>
      <c r="O222">
        <v>22137328.456141949</v>
      </c>
      <c r="P222">
        <v>27356978.779999997</v>
      </c>
      <c r="Q222">
        <v>29452119.039999995</v>
      </c>
      <c r="R222">
        <v>30532059.18</v>
      </c>
      <c r="S222">
        <v>21490953.549999997</v>
      </c>
      <c r="T222">
        <v>26854936.09</v>
      </c>
      <c r="U222">
        <v>28483386.120000001</v>
      </c>
      <c r="V222">
        <v>31122336.120000001</v>
      </c>
      <c r="W222">
        <v>21332722.559999995</v>
      </c>
      <c r="X222">
        <v>27941245.420000002</v>
      </c>
      <c r="Y222">
        <v>30613897.77</v>
      </c>
      <c r="Z222">
        <v>32448515.48</v>
      </c>
      <c r="AA222">
        <v>22822640.370000001</v>
      </c>
      <c r="AB222">
        <v>27394592.09</v>
      </c>
      <c r="AC222">
        <v>30607306.030000001</v>
      </c>
      <c r="AD222">
        <v>33399096.060000002</v>
      </c>
      <c r="AE222">
        <v>24930122.270000003</v>
      </c>
      <c r="AF222">
        <v>30209720.82</v>
      </c>
      <c r="AG222">
        <v>29743144.039999999</v>
      </c>
      <c r="AH222">
        <v>33208660.269999996</v>
      </c>
      <c r="AI222">
        <v>25288646.670000002</v>
      </c>
      <c r="AJ222">
        <v>30417751.330000002</v>
      </c>
      <c r="AK222">
        <v>31004700.820000004</v>
      </c>
      <c r="AL222">
        <v>34308919.640000001</v>
      </c>
      <c r="AM222">
        <v>25823106.449999999</v>
      </c>
      <c r="AN222">
        <v>30760392.789999999</v>
      </c>
      <c r="AO222">
        <v>32447808.23</v>
      </c>
      <c r="AP222">
        <v>33766480.539999999</v>
      </c>
      <c r="AQ222">
        <v>26221008.68</v>
      </c>
      <c r="AR222">
        <v>29304199.359999999</v>
      </c>
      <c r="AS222">
        <v>32751513.789999995</v>
      </c>
      <c r="AT222">
        <v>35996854.920000002</v>
      </c>
      <c r="AU222">
        <v>28203913.649698239</v>
      </c>
    </row>
    <row r="223" spans="1:47">
      <c r="A223" t="s">
        <v>237</v>
      </c>
      <c r="B223" t="s">
        <v>239</v>
      </c>
      <c r="C223" t="s">
        <v>209</v>
      </c>
      <c r="D223">
        <v>3185981.362354788</v>
      </c>
      <c r="E223">
        <v>3374133.8410735056</v>
      </c>
      <c r="F223">
        <v>3535971.7748113307</v>
      </c>
      <c r="G223">
        <v>3250305.6559289955</v>
      </c>
      <c r="H223">
        <v>3166505.9676613952</v>
      </c>
      <c r="I223">
        <v>3303282.0638497965</v>
      </c>
      <c r="J223">
        <v>3313360.3884610487</v>
      </c>
      <c r="K223">
        <v>3270985.8135805838</v>
      </c>
      <c r="L223">
        <v>3367038.751213273</v>
      </c>
      <c r="M223">
        <v>3488070.9911758676</v>
      </c>
      <c r="N223">
        <v>3525304.9905715804</v>
      </c>
      <c r="O223">
        <v>3365459.5712931519</v>
      </c>
      <c r="P223">
        <v>3450908.84</v>
      </c>
      <c r="Q223">
        <v>3699200.21</v>
      </c>
      <c r="R223">
        <v>3744615.77</v>
      </c>
      <c r="S223">
        <v>3699439.23</v>
      </c>
      <c r="T223">
        <v>3696536.11</v>
      </c>
      <c r="U223">
        <v>3873185.5300000003</v>
      </c>
      <c r="V223">
        <v>3980881.88</v>
      </c>
      <c r="W223">
        <v>4016045.3200000003</v>
      </c>
      <c r="X223">
        <v>3738139.9000000004</v>
      </c>
      <c r="Y223">
        <v>3998901.52</v>
      </c>
      <c r="Z223">
        <v>4276861.01</v>
      </c>
      <c r="AA223">
        <v>4264262.42</v>
      </c>
      <c r="AB223">
        <v>4622237.0200000005</v>
      </c>
      <c r="AC223">
        <v>4649714.8899999997</v>
      </c>
      <c r="AD223">
        <v>5005261.32</v>
      </c>
      <c r="AE223">
        <v>5090383.99</v>
      </c>
      <c r="AF223">
        <v>4927987.51</v>
      </c>
      <c r="AG223">
        <v>5006719.4000000004</v>
      </c>
      <c r="AH223">
        <v>5103900.01</v>
      </c>
      <c r="AI223">
        <v>5317876.2200000007</v>
      </c>
      <c r="AJ223">
        <v>5019258.41</v>
      </c>
      <c r="AK223">
        <v>5291388.53</v>
      </c>
      <c r="AL223">
        <v>5214545.8899999997</v>
      </c>
      <c r="AM223">
        <v>5330789.09</v>
      </c>
      <c r="AN223">
        <v>5317304.51</v>
      </c>
      <c r="AO223">
        <v>5457352.9900000002</v>
      </c>
      <c r="AP223">
        <v>5342708.41</v>
      </c>
      <c r="AQ223">
        <v>5439749.3599999994</v>
      </c>
      <c r="AR223">
        <v>5582590.6699999999</v>
      </c>
      <c r="AS223">
        <v>5198894.3599999994</v>
      </c>
      <c r="AT223">
        <v>5370299.8799999999</v>
      </c>
      <c r="AU223">
        <v>5233482.6100000003</v>
      </c>
    </row>
    <row r="224" spans="1:47">
      <c r="A224" t="s">
        <v>237</v>
      </c>
      <c r="B224" t="s">
        <v>239</v>
      </c>
      <c r="C224" t="s">
        <v>210</v>
      </c>
      <c r="D224">
        <v>53023921.282381408</v>
      </c>
      <c r="E224">
        <v>53989041.382611237</v>
      </c>
      <c r="F224">
        <v>54664107.516729534</v>
      </c>
      <c r="G224">
        <v>53479404.37282338</v>
      </c>
      <c r="H224">
        <v>54423836.679732367</v>
      </c>
      <c r="I224">
        <v>55474975.848547913</v>
      </c>
      <c r="J224">
        <v>57468520.920222484</v>
      </c>
      <c r="K224">
        <v>58958283.364700384</v>
      </c>
      <c r="L224">
        <v>58259437.366174877</v>
      </c>
      <c r="M224">
        <v>59857500.188767441</v>
      </c>
      <c r="N224">
        <v>61968677.20152998</v>
      </c>
      <c r="O224">
        <v>61443241.175167814</v>
      </c>
      <c r="P224">
        <v>60944600.780000001</v>
      </c>
      <c r="Q224">
        <v>63874281.669999994</v>
      </c>
      <c r="R224">
        <v>63806642.209999993</v>
      </c>
      <c r="S224">
        <v>66068594.290000007</v>
      </c>
      <c r="T224">
        <v>65717199.460000008</v>
      </c>
      <c r="U224">
        <v>67589929.99000001</v>
      </c>
      <c r="V224">
        <v>68459967.99000001</v>
      </c>
      <c r="W224">
        <v>69759675.739999995</v>
      </c>
      <c r="X224">
        <v>69373745.979999989</v>
      </c>
      <c r="Y224">
        <v>70331217.440000013</v>
      </c>
      <c r="Z224">
        <v>71548761.590000004</v>
      </c>
      <c r="AA224">
        <v>73052867.439999998</v>
      </c>
      <c r="AB224">
        <v>72250622.5</v>
      </c>
      <c r="AC224">
        <v>73904192.779999986</v>
      </c>
      <c r="AD224">
        <v>74549000.939999998</v>
      </c>
      <c r="AE224">
        <v>75257020.239999995</v>
      </c>
      <c r="AF224">
        <v>74950267.760000005</v>
      </c>
      <c r="AG224">
        <v>77623485.890000001</v>
      </c>
      <c r="AH224">
        <v>77705519.859999999</v>
      </c>
      <c r="AI224">
        <v>78490948.390000001</v>
      </c>
      <c r="AJ224">
        <v>78527841.729999974</v>
      </c>
      <c r="AK224">
        <v>80975177.859999985</v>
      </c>
      <c r="AL224">
        <v>80782729.409999996</v>
      </c>
      <c r="AM224">
        <v>81857538.280000001</v>
      </c>
      <c r="AN224">
        <v>81775915.039999992</v>
      </c>
      <c r="AO224">
        <v>84645535.790000007</v>
      </c>
      <c r="AP224">
        <v>86238123.839999974</v>
      </c>
      <c r="AQ224">
        <v>86160803.080000013</v>
      </c>
      <c r="AR224">
        <v>84236869.780000016</v>
      </c>
      <c r="AS224">
        <v>80911916.790000007</v>
      </c>
      <c r="AT224">
        <v>80114038.559999987</v>
      </c>
      <c r="AU224">
        <v>80902413.450000003</v>
      </c>
    </row>
    <row r="225" spans="1:47">
      <c r="A225" t="s">
        <v>237</v>
      </c>
      <c r="B225" t="s">
        <v>239</v>
      </c>
      <c r="C225" t="s">
        <v>211</v>
      </c>
      <c r="D225">
        <v>147105.89175926588</v>
      </c>
      <c r="E225">
        <v>162813.84057251844</v>
      </c>
      <c r="F225">
        <v>161827.45249419179</v>
      </c>
      <c r="G225">
        <v>164634.71542325124</v>
      </c>
      <c r="H225">
        <v>163746.13273950916</v>
      </c>
      <c r="I225">
        <v>171377.84154779007</v>
      </c>
      <c r="J225">
        <v>171201.73622639626</v>
      </c>
      <c r="K225">
        <v>176731.41813735687</v>
      </c>
      <c r="L225">
        <v>173950.63906230638</v>
      </c>
      <c r="M225">
        <v>187727.89927350113</v>
      </c>
      <c r="N225">
        <v>190504.59246289218</v>
      </c>
      <c r="O225">
        <v>198977.05880058734</v>
      </c>
      <c r="P225">
        <v>200116.55000000002</v>
      </c>
      <c r="Q225">
        <v>199763.57</v>
      </c>
      <c r="R225">
        <v>203681.04</v>
      </c>
      <c r="S225">
        <v>210043.45</v>
      </c>
      <c r="T225">
        <v>208042.99</v>
      </c>
      <c r="U225">
        <v>224632.86000000002</v>
      </c>
      <c r="V225">
        <v>223989.91</v>
      </c>
      <c r="W225">
        <v>209822.54</v>
      </c>
      <c r="X225">
        <v>208512.41999999998</v>
      </c>
      <c r="Y225">
        <v>225023.45</v>
      </c>
      <c r="Z225">
        <v>224650.91999999998</v>
      </c>
      <c r="AA225">
        <v>229397.58000000002</v>
      </c>
      <c r="AB225">
        <v>227533.05</v>
      </c>
      <c r="AC225">
        <v>227938.66999999998</v>
      </c>
      <c r="AD225">
        <v>227641.34</v>
      </c>
      <c r="AE225">
        <v>244993.04</v>
      </c>
      <c r="AF225">
        <v>236744.92</v>
      </c>
      <c r="AG225">
        <v>240513.27</v>
      </c>
      <c r="AH225">
        <v>244976.04</v>
      </c>
      <c r="AI225">
        <v>254318.64</v>
      </c>
      <c r="AJ225">
        <v>246474.26</v>
      </c>
      <c r="AK225">
        <v>252915.61</v>
      </c>
      <c r="AL225">
        <v>259304.6</v>
      </c>
      <c r="AM225">
        <v>270222.76999999996</v>
      </c>
      <c r="AN225">
        <v>261789.99</v>
      </c>
      <c r="AO225">
        <v>265081.05</v>
      </c>
      <c r="AP225">
        <v>271836.61</v>
      </c>
      <c r="AQ225">
        <v>286564.73000000004</v>
      </c>
      <c r="AR225">
        <v>273837.76999999996</v>
      </c>
      <c r="AS225">
        <v>261650.02</v>
      </c>
      <c r="AT225">
        <v>282394.78000000003</v>
      </c>
      <c r="AU225">
        <v>286844.253688353</v>
      </c>
    </row>
    <row r="226" spans="1:47">
      <c r="A226" t="s">
        <v>237</v>
      </c>
      <c r="B226" t="s">
        <v>239</v>
      </c>
      <c r="C226" t="s">
        <v>212</v>
      </c>
      <c r="D226">
        <v>130216.319132748</v>
      </c>
      <c r="E226">
        <v>136448.174113299</v>
      </c>
      <c r="F226">
        <v>137484.59810828301</v>
      </c>
      <c r="G226">
        <v>139086.80523970799</v>
      </c>
      <c r="H226">
        <v>143030.141439759</v>
      </c>
      <c r="I226">
        <v>141030.00348934301</v>
      </c>
      <c r="J226">
        <v>137492.63669696901</v>
      </c>
      <c r="K226">
        <v>133991.55586221701</v>
      </c>
      <c r="L226">
        <v>138862.28065926299</v>
      </c>
      <c r="M226">
        <v>137759.98018237099</v>
      </c>
      <c r="N226">
        <v>137380.10835605199</v>
      </c>
      <c r="O226">
        <v>133792.54339653801</v>
      </c>
      <c r="P226">
        <v>135355.03</v>
      </c>
      <c r="Q226">
        <v>136008.97</v>
      </c>
      <c r="R226">
        <v>138081.89000000001</v>
      </c>
      <c r="S226">
        <v>139594.54999999999</v>
      </c>
      <c r="T226">
        <v>143620.62</v>
      </c>
      <c r="U226">
        <v>140293.49</v>
      </c>
      <c r="V226">
        <v>142168.71</v>
      </c>
      <c r="W226">
        <v>141897.26</v>
      </c>
      <c r="X226">
        <v>146429.46</v>
      </c>
      <c r="Y226">
        <v>144678.25</v>
      </c>
      <c r="Z226">
        <v>141831.46</v>
      </c>
      <c r="AA226">
        <v>144322.51</v>
      </c>
      <c r="AB226">
        <v>142608.32999999999</v>
      </c>
      <c r="AC226">
        <v>146688.34</v>
      </c>
      <c r="AD226">
        <v>148300.91</v>
      </c>
      <c r="AE226">
        <v>152207.65</v>
      </c>
      <c r="AF226">
        <v>152856.20000000001</v>
      </c>
      <c r="AG226">
        <v>155638.18</v>
      </c>
      <c r="AH226">
        <v>158548.62</v>
      </c>
      <c r="AI226">
        <v>161164.67000000001</v>
      </c>
      <c r="AJ226">
        <v>163727.19</v>
      </c>
      <c r="AK226">
        <v>164595.99</v>
      </c>
      <c r="AL226">
        <v>164974.15</v>
      </c>
      <c r="AM226">
        <v>165583.07</v>
      </c>
      <c r="AN226">
        <v>167884.89</v>
      </c>
      <c r="AO226">
        <v>173276.01</v>
      </c>
      <c r="AP226">
        <v>172581.73</v>
      </c>
      <c r="AQ226">
        <v>173765.51</v>
      </c>
      <c r="AR226">
        <v>172992.01</v>
      </c>
      <c r="AS226">
        <v>175268</v>
      </c>
      <c r="AT226">
        <v>176353.24</v>
      </c>
      <c r="AU226">
        <v>178610.56</v>
      </c>
    </row>
    <row r="227" spans="1:47">
      <c r="A227" t="s">
        <v>237</v>
      </c>
      <c r="B227" t="s">
        <v>239</v>
      </c>
      <c r="C227" t="s">
        <v>213</v>
      </c>
      <c r="D227">
        <v>15894002.512640299</v>
      </c>
      <c r="E227">
        <v>15877761.3394982</v>
      </c>
      <c r="F227">
        <v>16053624.300861999</v>
      </c>
      <c r="G227">
        <v>16597860.075072199</v>
      </c>
      <c r="H227">
        <v>16150409.516004542</v>
      </c>
      <c r="I227">
        <v>16123082.849192014</v>
      </c>
      <c r="J227">
        <v>16498774.414578063</v>
      </c>
      <c r="K227">
        <v>17090112.853849176</v>
      </c>
      <c r="L227">
        <v>16986816.2900992</v>
      </c>
      <c r="M227">
        <v>17269435.057470098</v>
      </c>
      <c r="N227">
        <v>17804756.254654601</v>
      </c>
      <c r="O227">
        <v>17973615.0283885</v>
      </c>
      <c r="P227">
        <v>17787546.649999999</v>
      </c>
      <c r="Q227">
        <v>18101596.359999999</v>
      </c>
      <c r="R227">
        <v>18596145.82</v>
      </c>
      <c r="S227">
        <v>18980630.539999999</v>
      </c>
      <c r="T227">
        <v>18793844.300000001</v>
      </c>
      <c r="U227">
        <v>18858165.34</v>
      </c>
      <c r="V227">
        <v>19108497.469999999</v>
      </c>
      <c r="W227">
        <v>19921369.489999998</v>
      </c>
      <c r="X227">
        <v>19580430.739999998</v>
      </c>
      <c r="Y227">
        <v>19857589.960000001</v>
      </c>
      <c r="Z227">
        <v>20462314.140000001</v>
      </c>
      <c r="AA227">
        <v>21385778.379999999</v>
      </c>
      <c r="AB227">
        <v>20762527.350000001</v>
      </c>
      <c r="AC227">
        <v>21338588.920000002</v>
      </c>
      <c r="AD227">
        <v>22020435.600000001</v>
      </c>
      <c r="AE227">
        <v>22467450.440000001</v>
      </c>
      <c r="AF227">
        <v>21914429.949999999</v>
      </c>
      <c r="AG227">
        <v>22848667.57</v>
      </c>
      <c r="AH227">
        <v>23659228.559999999</v>
      </c>
      <c r="AI227">
        <v>24339692.18</v>
      </c>
      <c r="AJ227">
        <v>23353076.09</v>
      </c>
      <c r="AK227">
        <v>24068853.789999999</v>
      </c>
      <c r="AL227">
        <v>25451133.309999999</v>
      </c>
      <c r="AM227">
        <v>25520677.82</v>
      </c>
      <c r="AN227">
        <v>24593648.030000001</v>
      </c>
      <c r="AO227">
        <v>24898548.280000001</v>
      </c>
      <c r="AP227">
        <v>26863671.210000001</v>
      </c>
      <c r="AQ227">
        <v>26906450.620000001</v>
      </c>
      <c r="AR227">
        <v>24860329.809999999</v>
      </c>
      <c r="AS227">
        <v>23442376.5</v>
      </c>
      <c r="AT227">
        <v>25354998.420000002</v>
      </c>
      <c r="AU227">
        <v>25723003.100000001</v>
      </c>
    </row>
    <row r="228" spans="1:47">
      <c r="A228" t="s">
        <v>237</v>
      </c>
      <c r="B228" t="s">
        <v>239</v>
      </c>
      <c r="C228" t="s">
        <v>214</v>
      </c>
      <c r="D228">
        <v>21808517.966901071</v>
      </c>
      <c r="E228">
        <v>22322223.899373759</v>
      </c>
      <c r="F228">
        <v>23410097.954695776</v>
      </c>
      <c r="G228">
        <v>24137829.408739612</v>
      </c>
      <c r="H228">
        <v>22732830.163665265</v>
      </c>
      <c r="I228">
        <v>25541527.819333583</v>
      </c>
      <c r="J228">
        <v>26317959.64558829</v>
      </c>
      <c r="K228">
        <v>24635263.259898711</v>
      </c>
      <c r="L228">
        <v>24643032.150077529</v>
      </c>
      <c r="M228">
        <v>25588099.428478912</v>
      </c>
      <c r="N228">
        <v>25664126.182693869</v>
      </c>
      <c r="O228">
        <v>25163350.917725772</v>
      </c>
      <c r="P228">
        <v>24985079.579999998</v>
      </c>
      <c r="Q228">
        <v>26825180.300000001</v>
      </c>
      <c r="R228">
        <v>27494276.060000002</v>
      </c>
      <c r="S228">
        <v>26520770.370000001</v>
      </c>
      <c r="T228">
        <v>26748143.5</v>
      </c>
      <c r="U228">
        <v>27571662.27</v>
      </c>
      <c r="V228">
        <v>29090249.100000001</v>
      </c>
      <c r="W228">
        <v>27489138.710000001</v>
      </c>
      <c r="X228">
        <v>27525813.459999997</v>
      </c>
      <c r="Y228">
        <v>28443207.409999996</v>
      </c>
      <c r="Z228">
        <v>29727853.410000004</v>
      </c>
      <c r="AA228">
        <v>29733246.560000002</v>
      </c>
      <c r="AB228">
        <v>29730344.34</v>
      </c>
      <c r="AC228">
        <v>30165235.640000001</v>
      </c>
      <c r="AD228">
        <v>30424687.149999999</v>
      </c>
      <c r="AE228">
        <v>31650539.870000001</v>
      </c>
      <c r="AF228">
        <v>31222767.560000002</v>
      </c>
      <c r="AG228">
        <v>32458616.02</v>
      </c>
      <c r="AH228">
        <v>32699785.960000001</v>
      </c>
      <c r="AI228">
        <v>32752337.509999998</v>
      </c>
      <c r="AJ228">
        <v>32832541.400000002</v>
      </c>
      <c r="AK228">
        <v>34221880.850000001</v>
      </c>
      <c r="AL228">
        <v>34631913.07</v>
      </c>
      <c r="AM228">
        <v>34894901.829999998</v>
      </c>
      <c r="AN228">
        <v>35059576.519999996</v>
      </c>
      <c r="AO228">
        <v>36456518.439999998</v>
      </c>
      <c r="AP228">
        <v>36905260.310000002</v>
      </c>
      <c r="AQ228">
        <v>36308312.099999994</v>
      </c>
      <c r="AR228">
        <v>36210120.509999998</v>
      </c>
      <c r="AS228">
        <v>32690776.91</v>
      </c>
      <c r="AT228">
        <v>34841378.32</v>
      </c>
      <c r="AU228">
        <v>35484228.369999997</v>
      </c>
    </row>
    <row r="229" spans="1:47">
      <c r="A229" t="s">
        <v>237</v>
      </c>
      <c r="B229" t="s">
        <v>239</v>
      </c>
      <c r="C229" t="s">
        <v>215</v>
      </c>
      <c r="D229">
        <v>4551181.1723881159</v>
      </c>
      <c r="E229">
        <v>4597110.0067965947</v>
      </c>
      <c r="F229">
        <v>4771358.5474675912</v>
      </c>
      <c r="G229">
        <v>4724623.0039422251</v>
      </c>
      <c r="H229">
        <v>4724422.4177822545</v>
      </c>
      <c r="I229">
        <v>4857855.2736132788</v>
      </c>
      <c r="J229">
        <v>4907346.9461347284</v>
      </c>
      <c r="K229">
        <v>5032801.9602932641</v>
      </c>
      <c r="L229">
        <v>5049688.6189191407</v>
      </c>
      <c r="M229">
        <v>5142066.2870385246</v>
      </c>
      <c r="N229">
        <v>5248584.9678246919</v>
      </c>
      <c r="O229">
        <v>5378128.7569857882</v>
      </c>
      <c r="P229">
        <v>5467048.4699999997</v>
      </c>
      <c r="Q229">
        <v>5639470.7399999993</v>
      </c>
      <c r="R229">
        <v>5863278.9099999992</v>
      </c>
      <c r="S229">
        <v>5790352.8500000006</v>
      </c>
      <c r="T229">
        <v>5819619.8500000006</v>
      </c>
      <c r="U229">
        <v>5934398.6200000001</v>
      </c>
      <c r="V229">
        <v>6346805.1799999988</v>
      </c>
      <c r="W229">
        <v>6767457.0999999996</v>
      </c>
      <c r="X229">
        <v>6598517.0700000003</v>
      </c>
      <c r="Y229">
        <v>6593727.0100000007</v>
      </c>
      <c r="Z229">
        <v>6752684.6499999994</v>
      </c>
      <c r="AA229">
        <v>6835991.7599999998</v>
      </c>
      <c r="AB229">
        <v>6833239.6900000004</v>
      </c>
      <c r="AC229">
        <v>6833236.8899999997</v>
      </c>
      <c r="AD229">
        <v>7144396.7400000012</v>
      </c>
      <c r="AE229">
        <v>7286198.5199999996</v>
      </c>
      <c r="AF229">
        <v>7259647.8599999994</v>
      </c>
      <c r="AG229">
        <v>7410281.5499999998</v>
      </c>
      <c r="AH229">
        <v>7585944.3300000001</v>
      </c>
      <c r="AI229">
        <v>7611459.2999999998</v>
      </c>
      <c r="AJ229">
        <v>7615305.7599999988</v>
      </c>
      <c r="AK229">
        <v>8048908.8100000005</v>
      </c>
      <c r="AL229">
        <v>8079180.3700000001</v>
      </c>
      <c r="AM229">
        <v>8377614.3900000006</v>
      </c>
      <c r="AN229">
        <v>8370773.2599999998</v>
      </c>
      <c r="AO229">
        <v>8718873.2400000002</v>
      </c>
      <c r="AP229">
        <v>8747620.6900000013</v>
      </c>
      <c r="AQ229">
        <v>9010856.1400000006</v>
      </c>
      <c r="AR229">
        <v>8624253.0299999993</v>
      </c>
      <c r="AS229">
        <v>3230613.7700000005</v>
      </c>
      <c r="AT229">
        <v>5451132.5199999996</v>
      </c>
      <c r="AU229">
        <v>5989958.1299999999</v>
      </c>
    </row>
    <row r="230" spans="1:47">
      <c r="A230" t="s">
        <v>237</v>
      </c>
      <c r="B230" t="s">
        <v>239</v>
      </c>
      <c r="C230" t="s">
        <v>216</v>
      </c>
      <c r="D230">
        <v>4611266.4597755363</v>
      </c>
      <c r="E230">
        <v>4664233.753395075</v>
      </c>
      <c r="F230">
        <v>4731081.0360652227</v>
      </c>
      <c r="G230">
        <v>4765918.8098306963</v>
      </c>
      <c r="H230">
        <v>4917618.3498819992</v>
      </c>
      <c r="I230">
        <v>4959074.7620847709</v>
      </c>
      <c r="J230">
        <v>4966374.2222355315</v>
      </c>
      <c r="K230">
        <v>4975656.6689095842</v>
      </c>
      <c r="L230">
        <v>5245357.4007320898</v>
      </c>
      <c r="M230">
        <v>5250734.2704436621</v>
      </c>
      <c r="N230">
        <v>5180008.4091492025</v>
      </c>
      <c r="O230">
        <v>5195504.5589214563</v>
      </c>
      <c r="P230">
        <v>5351885.1000000006</v>
      </c>
      <c r="Q230">
        <v>5517709.4800000004</v>
      </c>
      <c r="R230">
        <v>5437350.3899999997</v>
      </c>
      <c r="S230">
        <v>5505625.0800000001</v>
      </c>
      <c r="T230">
        <v>5637883.4400000004</v>
      </c>
      <c r="U230">
        <v>5872337.7799999993</v>
      </c>
      <c r="V230">
        <v>5954282.0800000001</v>
      </c>
      <c r="W230">
        <v>6007137.7699999996</v>
      </c>
      <c r="X230">
        <v>6106530.2000000002</v>
      </c>
      <c r="Y230">
        <v>6237398</v>
      </c>
      <c r="Z230">
        <v>6311355.3799999999</v>
      </c>
      <c r="AA230">
        <v>6408991.5600000005</v>
      </c>
      <c r="AB230">
        <v>6484718.8300000001</v>
      </c>
      <c r="AC230">
        <v>6657065.2400000002</v>
      </c>
      <c r="AD230">
        <v>6711681.5600000005</v>
      </c>
      <c r="AE230">
        <v>6780008.1800000006</v>
      </c>
      <c r="AF230">
        <v>6879363.6900000004</v>
      </c>
      <c r="AG230">
        <v>7016334.290000001</v>
      </c>
      <c r="AH230">
        <v>7124194.2800000003</v>
      </c>
      <c r="AI230">
        <v>7330236.1500000004</v>
      </c>
      <c r="AJ230">
        <v>7583988.8700000001</v>
      </c>
      <c r="AK230">
        <v>7597843.3399999999</v>
      </c>
      <c r="AL230">
        <v>7645863.2599999998</v>
      </c>
      <c r="AM230">
        <v>7833092.5299999993</v>
      </c>
      <c r="AN230">
        <v>8031968.2299999995</v>
      </c>
      <c r="AO230">
        <v>8304616.5599999996</v>
      </c>
      <c r="AP230">
        <v>8428614.5500000007</v>
      </c>
      <c r="AQ230">
        <v>8677056.7300000004</v>
      </c>
      <c r="AR230">
        <v>8351534.5199999996</v>
      </c>
      <c r="AS230">
        <v>6683770</v>
      </c>
      <c r="AT230">
        <v>7809567.8300000001</v>
      </c>
      <c r="AU230">
        <v>7928872.3900000006</v>
      </c>
    </row>
    <row r="231" spans="1:47">
      <c r="A231" t="s">
        <v>237</v>
      </c>
      <c r="B231" t="s">
        <v>239</v>
      </c>
      <c r="C231" t="s">
        <v>217</v>
      </c>
      <c r="D231">
        <v>5018631.1902243504</v>
      </c>
      <c r="E231">
        <v>4996100.43620006</v>
      </c>
      <c r="F231">
        <v>5334864.7533016903</v>
      </c>
      <c r="G231">
        <v>5477339.1626093304</v>
      </c>
      <c r="H231">
        <v>5508842.6526892986</v>
      </c>
      <c r="I231">
        <v>5593565.9386498146</v>
      </c>
      <c r="J231">
        <v>5690165.8441480333</v>
      </c>
      <c r="K231">
        <v>5705852.9379363544</v>
      </c>
      <c r="L231">
        <v>5883477.9254334513</v>
      </c>
      <c r="M231">
        <v>6133147.4063754939</v>
      </c>
      <c r="N231">
        <v>6248900.5462621702</v>
      </c>
      <c r="O231">
        <v>6424693.3938648449</v>
      </c>
      <c r="P231">
        <v>6509944.6799999997</v>
      </c>
      <c r="Q231">
        <v>6712246.5999999996</v>
      </c>
      <c r="R231">
        <v>6798647.9699999997</v>
      </c>
      <c r="S231">
        <v>6642743.8200000003</v>
      </c>
      <c r="T231">
        <v>7196160.2699999996</v>
      </c>
      <c r="U231">
        <v>7448152.75</v>
      </c>
      <c r="V231">
        <v>7641238.5599999996</v>
      </c>
      <c r="W231">
        <v>7844610.0499999998</v>
      </c>
      <c r="X231">
        <v>8028977.8899999997</v>
      </c>
      <c r="Y231">
        <v>8081818.25</v>
      </c>
      <c r="Z231">
        <v>8367420.6100000003</v>
      </c>
      <c r="AA231">
        <v>8523054.6300000008</v>
      </c>
      <c r="AB231">
        <v>8756856.3300000001</v>
      </c>
      <c r="AC231">
        <v>8859038.9000000004</v>
      </c>
      <c r="AD231">
        <v>9001668.9100000001</v>
      </c>
      <c r="AE231">
        <v>9124991.7699999996</v>
      </c>
      <c r="AF231">
        <v>9376678.8699999992</v>
      </c>
      <c r="AG231">
        <v>10023669.710000001</v>
      </c>
      <c r="AH231">
        <v>10244190.449999999</v>
      </c>
      <c r="AI231">
        <v>10840963.039999999</v>
      </c>
      <c r="AJ231">
        <v>10988745.01</v>
      </c>
      <c r="AK231">
        <v>11209668.039999999</v>
      </c>
      <c r="AL231">
        <v>11428514.300000001</v>
      </c>
      <c r="AM231">
        <v>11873987.859999999</v>
      </c>
      <c r="AN231">
        <v>12323961.140000001</v>
      </c>
      <c r="AO231">
        <v>12600607.060000001</v>
      </c>
      <c r="AP231">
        <v>12744934.42</v>
      </c>
      <c r="AQ231">
        <v>13119775.68</v>
      </c>
      <c r="AR231">
        <v>13713294.949999999</v>
      </c>
      <c r="AS231">
        <v>14967809.09</v>
      </c>
      <c r="AT231">
        <v>14994519.550000001</v>
      </c>
      <c r="AU231">
        <v>15063588.210000001</v>
      </c>
    </row>
    <row r="232" spans="1:47">
      <c r="A232" t="s">
        <v>237</v>
      </c>
      <c r="B232" t="s">
        <v>239</v>
      </c>
      <c r="C232" t="s">
        <v>218</v>
      </c>
      <c r="D232">
        <v>4208781.9851705292</v>
      </c>
      <c r="E232">
        <v>4285961.7394763874</v>
      </c>
      <c r="F232">
        <v>4318321.8809001418</v>
      </c>
      <c r="G232">
        <v>4421266.8799996069</v>
      </c>
      <c r="H232">
        <v>4471158.792512509</v>
      </c>
      <c r="I232">
        <v>4509381.9719791003</v>
      </c>
      <c r="J232">
        <v>4417652.1731910771</v>
      </c>
      <c r="K232">
        <v>4549359.8000779012</v>
      </c>
      <c r="L232">
        <v>4594784.4183954028</v>
      </c>
      <c r="M232">
        <v>4616064.681147649</v>
      </c>
      <c r="N232">
        <v>4661862.5803373083</v>
      </c>
      <c r="O232">
        <v>4716026.4424227914</v>
      </c>
      <c r="P232">
        <v>4813675.8499999996</v>
      </c>
      <c r="Q232">
        <v>4876416.1000000006</v>
      </c>
      <c r="R232">
        <v>4765874.92</v>
      </c>
      <c r="S232">
        <v>4855487.93</v>
      </c>
      <c r="T232">
        <v>4971493.84</v>
      </c>
      <c r="U232">
        <v>5051850.7</v>
      </c>
      <c r="V232">
        <v>5001875.34</v>
      </c>
      <c r="W232">
        <v>5081631.76</v>
      </c>
      <c r="X232">
        <v>5320321.45</v>
      </c>
      <c r="Y232">
        <v>5156037.7799999993</v>
      </c>
      <c r="Z232">
        <v>5431324.4300000006</v>
      </c>
      <c r="AA232">
        <v>5728942.4799999995</v>
      </c>
      <c r="AB232">
        <v>5714423.8399999999</v>
      </c>
      <c r="AC232">
        <v>5790948.3600000003</v>
      </c>
      <c r="AD232">
        <v>5932424.790000001</v>
      </c>
      <c r="AE232">
        <v>6095612.6500000004</v>
      </c>
      <c r="AF232">
        <v>5963300.7999999998</v>
      </c>
      <c r="AG232">
        <v>6186799.6699999999</v>
      </c>
      <c r="AH232">
        <v>6275440.9300000006</v>
      </c>
      <c r="AI232">
        <v>6324376.9900000002</v>
      </c>
      <c r="AJ232">
        <v>6343094.6800000006</v>
      </c>
      <c r="AK232">
        <v>6410258.7599999998</v>
      </c>
      <c r="AL232">
        <v>6384969.4500000002</v>
      </c>
      <c r="AM232">
        <v>6497223.9100000001</v>
      </c>
      <c r="AN232">
        <v>6510458.71</v>
      </c>
      <c r="AO232">
        <v>6421704.9499999993</v>
      </c>
      <c r="AP232">
        <v>6670154.9500000002</v>
      </c>
      <c r="AQ232">
        <v>6932688.6700000009</v>
      </c>
      <c r="AR232">
        <v>7092146.4999999991</v>
      </c>
      <c r="AS232">
        <v>6517729.6399999997</v>
      </c>
      <c r="AT232">
        <v>6691338.1299999999</v>
      </c>
      <c r="AU232">
        <v>6771174.5054468298</v>
      </c>
    </row>
    <row r="233" spans="1:47">
      <c r="A233" t="s">
        <v>237</v>
      </c>
      <c r="B233" t="s">
        <v>239</v>
      </c>
      <c r="C233" t="s">
        <v>219</v>
      </c>
      <c r="D233">
        <v>2608461.15020788</v>
      </c>
      <c r="E233">
        <v>2631188.6110235299</v>
      </c>
      <c r="F233">
        <v>2687315.6917967401</v>
      </c>
      <c r="G233">
        <v>2743174.97812921</v>
      </c>
      <c r="H233">
        <v>2757927.9299420626</v>
      </c>
      <c r="I233">
        <v>2841596.024125569</v>
      </c>
      <c r="J233">
        <v>2841858.5381556517</v>
      </c>
      <c r="K233">
        <v>2877898.7479951577</v>
      </c>
      <c r="L233">
        <v>2884912.7111971248</v>
      </c>
      <c r="M233">
        <v>3011838.7299794704</v>
      </c>
      <c r="N233">
        <v>3024085.3059167983</v>
      </c>
      <c r="O233">
        <v>3013586.3756388151</v>
      </c>
      <c r="P233">
        <v>3071484.72</v>
      </c>
      <c r="Q233">
        <v>3186456.26</v>
      </c>
      <c r="R233">
        <v>3290633.61</v>
      </c>
      <c r="S233">
        <v>3304643.52</v>
      </c>
      <c r="T233">
        <v>3344461.72</v>
      </c>
      <c r="U233">
        <v>3436699.08</v>
      </c>
      <c r="V233">
        <v>3464655.84</v>
      </c>
      <c r="W233">
        <v>3531046.9</v>
      </c>
      <c r="X233">
        <v>3569276.37</v>
      </c>
      <c r="Y233">
        <v>3678118.07</v>
      </c>
      <c r="Z233">
        <v>3767923.33</v>
      </c>
      <c r="AA233">
        <v>3806977.31</v>
      </c>
      <c r="AB233">
        <v>3844109.75</v>
      </c>
      <c r="AC233">
        <v>3913210.45</v>
      </c>
      <c r="AD233">
        <v>3989740</v>
      </c>
      <c r="AE233">
        <v>4084417.65</v>
      </c>
      <c r="AF233">
        <v>4119321.48</v>
      </c>
      <c r="AG233">
        <v>4178228.19</v>
      </c>
      <c r="AH233">
        <v>4239853.78</v>
      </c>
      <c r="AI233">
        <v>4319559.7</v>
      </c>
      <c r="AJ233">
        <v>4396335.4000000004</v>
      </c>
      <c r="AK233">
        <v>4415991.5</v>
      </c>
      <c r="AL233">
        <v>4462933.8099999996</v>
      </c>
      <c r="AM233">
        <v>4522240.99</v>
      </c>
      <c r="AN233">
        <v>4584148.0199999996</v>
      </c>
      <c r="AO233">
        <v>4692284.83</v>
      </c>
      <c r="AP233">
        <v>4740503.4000000004</v>
      </c>
      <c r="AQ233">
        <v>4765464.05</v>
      </c>
      <c r="AR233">
        <v>4759324.45</v>
      </c>
      <c r="AS233">
        <v>4558480.96</v>
      </c>
      <c r="AT233">
        <v>4689891.4000000004</v>
      </c>
      <c r="AU233">
        <v>4722654.1399999997</v>
      </c>
    </row>
    <row r="234" spans="1:47">
      <c r="A234" t="s">
        <v>237</v>
      </c>
      <c r="B234" t="s">
        <v>239</v>
      </c>
      <c r="C234" t="s">
        <v>220</v>
      </c>
      <c r="D234">
        <v>411409.23820958799</v>
      </c>
      <c r="E234">
        <v>427886.92680689198</v>
      </c>
      <c r="F234">
        <v>448704.76102168101</v>
      </c>
      <c r="G234">
        <v>494799.175939393</v>
      </c>
      <c r="H234">
        <v>477382.78096819401</v>
      </c>
      <c r="I234">
        <v>485362.11279489403</v>
      </c>
      <c r="J234">
        <v>490106.67539441498</v>
      </c>
      <c r="K234">
        <v>496302.23109473701</v>
      </c>
      <c r="L234">
        <v>491342.66615419299</v>
      </c>
      <c r="M234">
        <v>522640.80825122102</v>
      </c>
      <c r="N234">
        <v>523123.368797437</v>
      </c>
      <c r="O234">
        <v>550023.61314677296</v>
      </c>
      <c r="P234">
        <v>559816.80000000005</v>
      </c>
      <c r="Q234">
        <v>587090.29</v>
      </c>
      <c r="R234">
        <v>596305.38</v>
      </c>
      <c r="S234">
        <v>596905.93000000005</v>
      </c>
      <c r="T234">
        <v>607759.80000000005</v>
      </c>
      <c r="U234">
        <v>625179.82999999996</v>
      </c>
      <c r="V234">
        <v>641422.07999999996</v>
      </c>
      <c r="W234">
        <v>652253.91</v>
      </c>
      <c r="X234">
        <v>661955.68000000005</v>
      </c>
      <c r="Y234">
        <v>679694.03</v>
      </c>
      <c r="Z234">
        <v>699773.57</v>
      </c>
      <c r="AA234">
        <v>699719.58</v>
      </c>
      <c r="AB234">
        <v>734208.54</v>
      </c>
      <c r="AC234">
        <v>753196.71</v>
      </c>
      <c r="AD234">
        <v>770165.18</v>
      </c>
      <c r="AE234">
        <v>774759.77</v>
      </c>
      <c r="AF234">
        <v>793562.57</v>
      </c>
      <c r="AG234">
        <v>828722.82</v>
      </c>
      <c r="AH234">
        <v>812598.06</v>
      </c>
      <c r="AI234">
        <v>861772</v>
      </c>
      <c r="AJ234">
        <v>881937.67</v>
      </c>
      <c r="AK234">
        <v>920239.24</v>
      </c>
      <c r="AL234">
        <v>889599.97</v>
      </c>
      <c r="AM234">
        <v>917521.04</v>
      </c>
      <c r="AN234">
        <v>959221.03</v>
      </c>
      <c r="AO234">
        <v>1009112.75</v>
      </c>
      <c r="AP234">
        <v>1010002.57</v>
      </c>
      <c r="AQ234">
        <v>1011486.1</v>
      </c>
      <c r="AR234">
        <v>1010533</v>
      </c>
      <c r="AS234">
        <v>832771.94</v>
      </c>
      <c r="AT234">
        <v>902374.87</v>
      </c>
      <c r="AU234">
        <v>957236.48</v>
      </c>
    </row>
    <row r="235" spans="1:47">
      <c r="A235" t="s">
        <v>237</v>
      </c>
      <c r="B235" t="s">
        <v>239</v>
      </c>
      <c r="C235" t="s">
        <v>221</v>
      </c>
      <c r="D235">
        <v>4631802.6886437535</v>
      </c>
      <c r="E235">
        <v>5085036.7888141582</v>
      </c>
      <c r="F235">
        <v>4895716.4118699059</v>
      </c>
      <c r="G235">
        <v>5152326.1976548955</v>
      </c>
      <c r="H235">
        <v>4920774.4734493513</v>
      </c>
      <c r="I235">
        <v>5099536.051699806</v>
      </c>
      <c r="J235">
        <v>5225450.0231824415</v>
      </c>
      <c r="K235">
        <v>5026827.7017133925</v>
      </c>
      <c r="L235">
        <v>4986035.0344789904</v>
      </c>
      <c r="M235">
        <v>5201350.1627825899</v>
      </c>
      <c r="N235">
        <v>4952200.9037228301</v>
      </c>
      <c r="O235">
        <v>5233993.8443584898</v>
      </c>
      <c r="P235">
        <v>5193349.9800000004</v>
      </c>
      <c r="Q235">
        <v>5203341.33</v>
      </c>
      <c r="R235">
        <v>5306409.8099999996</v>
      </c>
      <c r="S235">
        <v>5209727.2699999996</v>
      </c>
      <c r="T235">
        <v>5231515.72</v>
      </c>
      <c r="U235">
        <v>5054469.08</v>
      </c>
      <c r="V235">
        <v>5284707.3099999996</v>
      </c>
      <c r="W235">
        <v>5504954.4299999997</v>
      </c>
      <c r="X235">
        <v>5439183.6500000004</v>
      </c>
      <c r="Y235">
        <v>5451119.3499999996</v>
      </c>
      <c r="Z235">
        <v>5614006.0899999999</v>
      </c>
      <c r="AA235">
        <v>5690385.71</v>
      </c>
      <c r="AB235">
        <v>5668492.0899999999</v>
      </c>
      <c r="AC235">
        <v>5736465.9100000001</v>
      </c>
      <c r="AD235">
        <v>5608246.0899999999</v>
      </c>
      <c r="AE235">
        <v>5707239.5599999996</v>
      </c>
      <c r="AF235">
        <v>5621367.21</v>
      </c>
      <c r="AG235">
        <v>5730983.4199999999</v>
      </c>
      <c r="AH235">
        <v>5813158.9299999997</v>
      </c>
      <c r="AI235">
        <v>6139027.79</v>
      </c>
      <c r="AJ235">
        <v>5802622.4100000001</v>
      </c>
      <c r="AK235">
        <v>5926880.4199999999</v>
      </c>
      <c r="AL235">
        <v>5916669.29</v>
      </c>
      <c r="AM235">
        <v>6491685.7199999997</v>
      </c>
      <c r="AN235">
        <v>5975341.54</v>
      </c>
      <c r="AO235">
        <v>6204005.2699999996</v>
      </c>
      <c r="AP235">
        <v>6163038.5899999999</v>
      </c>
      <c r="AQ235">
        <v>6691116.9100000001</v>
      </c>
      <c r="AR235">
        <v>6068314.0599999996</v>
      </c>
      <c r="AS235">
        <v>6120318.7199999997</v>
      </c>
      <c r="AT235">
        <v>6127119.2400000002</v>
      </c>
      <c r="AU235">
        <v>6389820.1799999997</v>
      </c>
    </row>
    <row r="236" spans="1:47">
      <c r="A236" t="s">
        <v>237</v>
      </c>
      <c r="B236" t="s">
        <v>239</v>
      </c>
      <c r="C236" t="s">
        <v>222</v>
      </c>
      <c r="D236">
        <v>3615743.9819139899</v>
      </c>
      <c r="E236">
        <v>3912730.8507267698</v>
      </c>
      <c r="F236">
        <v>4256636.8727997504</v>
      </c>
      <c r="G236">
        <v>4566961.3351496151</v>
      </c>
      <c r="H236">
        <v>4590069.5229680873</v>
      </c>
      <c r="I236">
        <v>4652883.4910408268</v>
      </c>
      <c r="J236">
        <v>4987188.3524246151</v>
      </c>
      <c r="K236">
        <v>5131769.7078054603</v>
      </c>
      <c r="L236">
        <v>5250646.0102061722</v>
      </c>
      <c r="M236">
        <v>5654495.8591958359</v>
      </c>
      <c r="N236">
        <v>5442316.9349746956</v>
      </c>
      <c r="O236">
        <v>6413424.8849198259</v>
      </c>
      <c r="P236">
        <v>5963205.6699999999</v>
      </c>
      <c r="Q236">
        <v>5857533.7000000002</v>
      </c>
      <c r="R236">
        <v>6042297.2599999998</v>
      </c>
      <c r="S236">
        <v>7067550.6900000004</v>
      </c>
      <c r="T236">
        <v>6450339.5</v>
      </c>
      <c r="U236">
        <v>6426952.6600000001</v>
      </c>
      <c r="V236">
        <v>6784011.5700000003</v>
      </c>
      <c r="W236">
        <v>7604916.3399999999</v>
      </c>
      <c r="X236">
        <v>7183526.3399999999</v>
      </c>
      <c r="Y236">
        <v>7111295.3300000001</v>
      </c>
      <c r="Z236">
        <v>7232857.7400000002</v>
      </c>
      <c r="AA236">
        <v>7796402.4900000002</v>
      </c>
      <c r="AB236">
        <v>7860954.0999999996</v>
      </c>
      <c r="AC236">
        <v>7861055.4699999997</v>
      </c>
      <c r="AD236">
        <v>7889791.7400000002</v>
      </c>
      <c r="AE236">
        <v>7867672.8200000003</v>
      </c>
      <c r="AF236">
        <v>8006596.0300000003</v>
      </c>
      <c r="AG236">
        <v>8444207.0099999998</v>
      </c>
      <c r="AH236">
        <v>8654013.7899999991</v>
      </c>
      <c r="AI236">
        <v>8569770.6199999992</v>
      </c>
      <c r="AJ236">
        <v>8573235</v>
      </c>
      <c r="AK236">
        <v>8972566.4000000004</v>
      </c>
      <c r="AL236">
        <v>9334787.9499999993</v>
      </c>
      <c r="AM236">
        <v>9405732.3399999999</v>
      </c>
      <c r="AN236">
        <v>9203252.7400000002</v>
      </c>
      <c r="AO236">
        <v>9617523.6999999993</v>
      </c>
      <c r="AP236">
        <v>9971187.75</v>
      </c>
      <c r="AQ236">
        <v>10248790.59</v>
      </c>
      <c r="AR236">
        <v>9623197.7599999998</v>
      </c>
      <c r="AS236">
        <v>9544317.1600000001</v>
      </c>
      <c r="AT236">
        <v>9785433.1300000008</v>
      </c>
      <c r="AU236">
        <v>9995122.8300000001</v>
      </c>
    </row>
    <row r="237" spans="1:47">
      <c r="A237" t="s">
        <v>237</v>
      </c>
      <c r="B237" t="s">
        <v>239</v>
      </c>
      <c r="C237" t="s">
        <v>223</v>
      </c>
      <c r="D237">
        <v>984397.94409595861</v>
      </c>
      <c r="E237">
        <v>1008337.15377279</v>
      </c>
      <c r="F237">
        <v>1041724.7026577878</v>
      </c>
      <c r="G237">
        <v>1061646.083791849</v>
      </c>
      <c r="H237">
        <v>1060705.0354386363</v>
      </c>
      <c r="I237">
        <v>1089837.624602258</v>
      </c>
      <c r="J237">
        <v>1156291.0066290665</v>
      </c>
      <c r="K237">
        <v>1188257.5083038893</v>
      </c>
      <c r="L237">
        <v>1193727.5220962481</v>
      </c>
      <c r="M237">
        <v>1227485.6554829599</v>
      </c>
      <c r="N237">
        <v>1230762.5244884554</v>
      </c>
      <c r="O237">
        <v>1307400.2427324171</v>
      </c>
      <c r="P237">
        <v>1256094.26</v>
      </c>
      <c r="Q237">
        <v>1281769.6499999999</v>
      </c>
      <c r="R237">
        <v>1315226.31</v>
      </c>
      <c r="S237">
        <v>1459519.58</v>
      </c>
      <c r="T237">
        <v>1419298.99</v>
      </c>
      <c r="U237">
        <v>1454339.92</v>
      </c>
      <c r="V237">
        <v>1475134.37</v>
      </c>
      <c r="W237">
        <v>1567937.33</v>
      </c>
      <c r="X237">
        <v>1546580.27</v>
      </c>
      <c r="Y237">
        <v>1513557.36</v>
      </c>
      <c r="Z237">
        <v>1567389.42</v>
      </c>
      <c r="AA237">
        <v>1680090.21</v>
      </c>
      <c r="AB237">
        <v>1708651.74</v>
      </c>
      <c r="AC237">
        <v>1725396.53</v>
      </c>
      <c r="AD237">
        <v>1731346.17</v>
      </c>
      <c r="AE237">
        <v>1764101.48</v>
      </c>
      <c r="AF237">
        <v>1788620.15</v>
      </c>
      <c r="AG237">
        <v>1895196.1</v>
      </c>
      <c r="AH237">
        <v>1901518.4</v>
      </c>
      <c r="AI237">
        <v>1940335.22</v>
      </c>
      <c r="AJ237">
        <v>1946397.98</v>
      </c>
      <c r="AK237">
        <v>2008657.34</v>
      </c>
      <c r="AL237">
        <v>2069652.59</v>
      </c>
      <c r="AM237">
        <v>2163200.89</v>
      </c>
      <c r="AN237">
        <v>2121852.85</v>
      </c>
      <c r="AO237">
        <v>2167119.7200000002</v>
      </c>
      <c r="AP237">
        <v>2175361.64</v>
      </c>
      <c r="AQ237">
        <v>2274033.5699999998</v>
      </c>
      <c r="AR237">
        <v>2291362.2400000002</v>
      </c>
      <c r="AS237">
        <v>2321346.92</v>
      </c>
      <c r="AT237">
        <v>2358684.0099999998</v>
      </c>
      <c r="AU237">
        <v>2483065.83</v>
      </c>
    </row>
    <row r="238" spans="1:47">
      <c r="A238" t="s">
        <v>237</v>
      </c>
      <c r="B238" t="s">
        <v>239</v>
      </c>
      <c r="C238" t="s">
        <v>224</v>
      </c>
      <c r="D238">
        <v>2329317.6352373501</v>
      </c>
      <c r="E238">
        <v>2413570.13290272</v>
      </c>
      <c r="F238">
        <v>2473142.4796049302</v>
      </c>
      <c r="G238">
        <v>2507705.19681685</v>
      </c>
      <c r="H238">
        <v>2478655.4937117798</v>
      </c>
      <c r="I238">
        <v>2484442.7654937301</v>
      </c>
      <c r="J238">
        <v>2516121.4737665602</v>
      </c>
      <c r="K238">
        <v>2506107.9867887902</v>
      </c>
      <c r="L238">
        <v>2527640.8684116201</v>
      </c>
      <c r="M238">
        <v>2462966.88152812</v>
      </c>
      <c r="N238">
        <v>2485707.3235033201</v>
      </c>
      <c r="O238">
        <v>2578757.30164321</v>
      </c>
      <c r="P238">
        <v>2675216.86</v>
      </c>
      <c r="Q238">
        <v>2717765.93</v>
      </c>
      <c r="R238">
        <v>2754759.24</v>
      </c>
      <c r="S238">
        <v>2835990.84</v>
      </c>
      <c r="T238">
        <v>2886896.95</v>
      </c>
      <c r="U238">
        <v>2950841.8</v>
      </c>
      <c r="V238">
        <v>3005610.83</v>
      </c>
      <c r="W238">
        <v>3074468.43</v>
      </c>
      <c r="X238">
        <v>3127736.96</v>
      </c>
      <c r="Y238">
        <v>2918597.2</v>
      </c>
      <c r="Z238">
        <v>3052786.11</v>
      </c>
      <c r="AA238">
        <v>3200910.4</v>
      </c>
      <c r="AB238">
        <v>3276531.34</v>
      </c>
      <c r="AC238">
        <v>3297453.06</v>
      </c>
      <c r="AD238">
        <v>3371247.65</v>
      </c>
      <c r="AE238">
        <v>3417118.92</v>
      </c>
      <c r="AF238">
        <v>3479139.1</v>
      </c>
      <c r="AG238">
        <v>3624503.23</v>
      </c>
      <c r="AH238">
        <v>3704471.1</v>
      </c>
      <c r="AI238">
        <v>3753724.87</v>
      </c>
      <c r="AJ238">
        <v>3799898.39</v>
      </c>
      <c r="AK238">
        <v>3984510.54</v>
      </c>
      <c r="AL238">
        <v>4034971.99</v>
      </c>
      <c r="AM238">
        <v>4118092.41</v>
      </c>
      <c r="AN238">
        <v>4167795.65</v>
      </c>
      <c r="AO238">
        <v>4382544.2</v>
      </c>
      <c r="AP238">
        <v>4410966.78</v>
      </c>
      <c r="AQ238">
        <v>4414350.01</v>
      </c>
      <c r="AR238">
        <v>4373111.3099999996</v>
      </c>
      <c r="AS238">
        <v>3563054.5</v>
      </c>
      <c r="AT238">
        <v>4022710.56</v>
      </c>
      <c r="AU238">
        <v>4025386.22</v>
      </c>
    </row>
    <row r="239" spans="1:47">
      <c r="A239" t="s">
        <v>237</v>
      </c>
      <c r="B239" t="s">
        <v>239</v>
      </c>
      <c r="C239" t="s">
        <v>225</v>
      </c>
      <c r="D239">
        <v>152960563.4086968</v>
      </c>
      <c r="E239">
        <v>155479228.18618602</v>
      </c>
      <c r="F239">
        <v>160766818.77910212</v>
      </c>
      <c r="G239">
        <v>154018010.95271987</v>
      </c>
      <c r="H239">
        <v>158098087.49653333</v>
      </c>
      <c r="I239">
        <v>164282325.30069456</v>
      </c>
      <c r="J239">
        <v>170603359.34351024</v>
      </c>
      <c r="K239">
        <v>163284357.77336535</v>
      </c>
      <c r="L239">
        <v>168717999.31310368</v>
      </c>
      <c r="M239">
        <v>173829651.92377359</v>
      </c>
      <c r="N239">
        <v>177568160.55853868</v>
      </c>
      <c r="O239">
        <v>171227304.16554871</v>
      </c>
      <c r="P239">
        <v>175722308.60000002</v>
      </c>
      <c r="Q239">
        <v>183867950.19999999</v>
      </c>
      <c r="R239">
        <v>186686285.77000001</v>
      </c>
      <c r="S239">
        <v>180378573.48999995</v>
      </c>
      <c r="T239">
        <v>185727753.15000001</v>
      </c>
      <c r="U239">
        <v>190996477.82000002</v>
      </c>
      <c r="V239">
        <v>197727834.33999997</v>
      </c>
      <c r="W239">
        <v>190507085.63999999</v>
      </c>
      <c r="X239">
        <v>196096923.25999999</v>
      </c>
      <c r="Y239">
        <v>201035878.18000004</v>
      </c>
      <c r="Z239">
        <v>207628309.34</v>
      </c>
      <c r="AA239">
        <v>202003981.38999999</v>
      </c>
      <c r="AB239">
        <v>206012650.93000001</v>
      </c>
      <c r="AC239">
        <v>212466732.78999999</v>
      </c>
      <c r="AD239">
        <v>217925132.15000001</v>
      </c>
      <c r="AE239">
        <v>212694838.82000002</v>
      </c>
      <c r="AF239">
        <v>216902372.47999999</v>
      </c>
      <c r="AG239">
        <v>223415710.35999998</v>
      </c>
      <c r="AH239">
        <v>229136003.37</v>
      </c>
      <c r="AI239">
        <v>224296209.95999998</v>
      </c>
      <c r="AJ239">
        <v>228492231.57999998</v>
      </c>
      <c r="AK239">
        <v>235475037.83999997</v>
      </c>
      <c r="AL239">
        <v>241060663.04999995</v>
      </c>
      <c r="AM239">
        <v>236063211.38999996</v>
      </c>
      <c r="AN239">
        <v>240185284.93999997</v>
      </c>
      <c r="AO239">
        <v>248462513.07000002</v>
      </c>
      <c r="AP239">
        <v>254623047.98999998</v>
      </c>
      <c r="AQ239">
        <v>248642272.53000003</v>
      </c>
      <c r="AR239">
        <v>246548011.72999996</v>
      </c>
      <c r="AS239">
        <v>233772609.07000002</v>
      </c>
      <c r="AT239">
        <v>244969089.36000001</v>
      </c>
      <c r="AU239">
        <v>240339374.90883344</v>
      </c>
    </row>
    <row r="240" spans="1:47">
      <c r="A240" t="s">
        <v>237</v>
      </c>
      <c r="B240" t="s">
        <v>240</v>
      </c>
      <c r="C240" t="s">
        <v>208</v>
      </c>
      <c r="D240">
        <v>2280705.8502524234</v>
      </c>
      <c r="E240">
        <v>1496332.3583879489</v>
      </c>
      <c r="F240">
        <v>1929762.9298896161</v>
      </c>
      <c r="G240">
        <v>1545794.0512601261</v>
      </c>
      <c r="H240">
        <v>2174734.1534794471</v>
      </c>
      <c r="I240">
        <v>1616655.7054248571</v>
      </c>
      <c r="J240">
        <v>1743041.6814001452</v>
      </c>
      <c r="K240">
        <v>1600247.3971641758</v>
      </c>
      <c r="L240">
        <v>2293205.8995064716</v>
      </c>
      <c r="M240">
        <v>1652437.0575032788</v>
      </c>
      <c r="N240">
        <v>1834739.3494029175</v>
      </c>
      <c r="O240">
        <v>1720345.9072194272</v>
      </c>
      <c r="P240">
        <v>2157228.0296378499</v>
      </c>
      <c r="Q240">
        <v>1890735.0481888603</v>
      </c>
      <c r="R240">
        <v>2067257.2388636675</v>
      </c>
      <c r="S240">
        <v>1554805.8759058216</v>
      </c>
      <c r="T240">
        <v>2362714.4672524142</v>
      </c>
      <c r="U240">
        <v>1743936.9068877543</v>
      </c>
      <c r="V240">
        <v>2020012.2720607137</v>
      </c>
      <c r="W240">
        <v>1382316.6839179287</v>
      </c>
      <c r="X240">
        <v>2369124.4174642344</v>
      </c>
      <c r="Y240">
        <v>1784771.4319120483</v>
      </c>
      <c r="Z240">
        <v>2114687.3406859701</v>
      </c>
      <c r="AA240">
        <v>1399018.480188186</v>
      </c>
      <c r="AB240">
        <v>2319083.9657756528</v>
      </c>
      <c r="AC240">
        <v>1810016.5460737965</v>
      </c>
      <c r="AD240">
        <v>2195469.0502975145</v>
      </c>
      <c r="AE240">
        <v>1455231.7069851079</v>
      </c>
      <c r="AF240">
        <v>2412342.9853013209</v>
      </c>
      <c r="AG240">
        <v>1902971.7660241881</v>
      </c>
      <c r="AH240">
        <v>2166905.9780859784</v>
      </c>
      <c r="AI240">
        <v>1448093.7814037083</v>
      </c>
      <c r="AJ240">
        <v>2483906.4416395994</v>
      </c>
      <c r="AK240">
        <v>1964239.3251312838</v>
      </c>
      <c r="AL240">
        <v>2162604.1373968008</v>
      </c>
      <c r="AM240">
        <v>1490483.346448944</v>
      </c>
      <c r="AN240">
        <v>2604403.3214188684</v>
      </c>
      <c r="AO240">
        <v>1941039.2704107515</v>
      </c>
      <c r="AP240">
        <v>2158569.6909726635</v>
      </c>
      <c r="AQ240">
        <v>1479677.146878209</v>
      </c>
      <c r="AR240">
        <v>2355615.1056843312</v>
      </c>
      <c r="AS240">
        <v>2146563.7288021846</v>
      </c>
      <c r="AT240">
        <v>2319982.7109251861</v>
      </c>
      <c r="AU240">
        <v>1704578.7923938772</v>
      </c>
    </row>
    <row r="241" spans="1:47">
      <c r="A241" t="s">
        <v>237</v>
      </c>
      <c r="B241" t="s">
        <v>240</v>
      </c>
      <c r="C241" t="s">
        <v>209</v>
      </c>
      <c r="D241">
        <v>96833.430600723295</v>
      </c>
      <c r="E241">
        <v>99693.425677674226</v>
      </c>
      <c r="F241">
        <v>104407.55793291298</v>
      </c>
      <c r="G241">
        <v>105776.58578868958</v>
      </c>
      <c r="H241">
        <v>105320.62914928554</v>
      </c>
      <c r="I241">
        <v>108111.37793151625</v>
      </c>
      <c r="J241">
        <v>110272.95095281262</v>
      </c>
      <c r="K241">
        <v>112623.7428119181</v>
      </c>
      <c r="L241">
        <v>107699.75675826725</v>
      </c>
      <c r="M241">
        <v>107714.36946219721</v>
      </c>
      <c r="N241">
        <v>111384.85255035688</v>
      </c>
      <c r="O241">
        <v>116827.93724323</v>
      </c>
      <c r="P241">
        <v>110193.01182143282</v>
      </c>
      <c r="Q241">
        <v>113128.06589536146</v>
      </c>
      <c r="R241">
        <v>115944.69498894156</v>
      </c>
      <c r="S241">
        <v>121748.06274359027</v>
      </c>
      <c r="T241">
        <v>116398.49487193747</v>
      </c>
      <c r="U241">
        <v>117092.51053918697</v>
      </c>
      <c r="V241">
        <v>118746.87628903531</v>
      </c>
      <c r="W241">
        <v>118496.7546361876</v>
      </c>
      <c r="X241">
        <v>111451.53777714459</v>
      </c>
      <c r="Y241">
        <v>120024.95953963841</v>
      </c>
      <c r="Z241">
        <v>120885.43248079326</v>
      </c>
      <c r="AA241">
        <v>118961.31766045964</v>
      </c>
      <c r="AB241">
        <v>108466.74733766395</v>
      </c>
      <c r="AC241">
        <v>120786.27326652833</v>
      </c>
      <c r="AD241">
        <v>122423.77911907082</v>
      </c>
      <c r="AE241">
        <v>121621.87472285891</v>
      </c>
      <c r="AF241">
        <v>110667.33376186695</v>
      </c>
      <c r="AG241">
        <v>117928.21072411769</v>
      </c>
      <c r="AH241">
        <v>125161.77375923203</v>
      </c>
      <c r="AI241">
        <v>135591.92157250136</v>
      </c>
      <c r="AJ241">
        <v>120403.26625925516</v>
      </c>
      <c r="AK241">
        <v>131413.65441561516</v>
      </c>
      <c r="AL241">
        <v>138927.73280918613</v>
      </c>
      <c r="AM241">
        <v>150438.96993902381</v>
      </c>
      <c r="AN241">
        <v>135382.56593513075</v>
      </c>
      <c r="AO241">
        <v>134870.53674691811</v>
      </c>
      <c r="AP241">
        <v>141846.40041776234</v>
      </c>
      <c r="AQ241">
        <v>145553.97884776237</v>
      </c>
      <c r="AR241">
        <v>126022.44749023972</v>
      </c>
      <c r="AS241">
        <v>119044.51023910726</v>
      </c>
      <c r="AT241">
        <v>126811.91968634108</v>
      </c>
      <c r="AU241">
        <v>136497.13822750433</v>
      </c>
    </row>
    <row r="242" spans="1:47">
      <c r="A242" t="s">
        <v>237</v>
      </c>
      <c r="B242" t="s">
        <v>240</v>
      </c>
      <c r="C242" t="s">
        <v>210</v>
      </c>
      <c r="D242">
        <v>2202477.4878722616</v>
      </c>
      <c r="E242">
        <v>2266856.6132026454</v>
      </c>
      <c r="F242">
        <v>2365856.1963138781</v>
      </c>
      <c r="G242">
        <v>2380309.7499887254</v>
      </c>
      <c r="H242">
        <v>2396645.0270963302</v>
      </c>
      <c r="I242">
        <v>2461219.3269454082</v>
      </c>
      <c r="J242">
        <v>2531812.2864060933</v>
      </c>
      <c r="K242">
        <v>2322115.0673904568</v>
      </c>
      <c r="L242">
        <v>2288181.6777295982</v>
      </c>
      <c r="M242">
        <v>2283639.4971201969</v>
      </c>
      <c r="N242">
        <v>2395871.2153563295</v>
      </c>
      <c r="O242">
        <v>2468195.6597068519</v>
      </c>
      <c r="P242">
        <v>2468712.5165157667</v>
      </c>
      <c r="Q242">
        <v>2572421.7823667098</v>
      </c>
      <c r="R242">
        <v>2504460.7699244218</v>
      </c>
      <c r="S242">
        <v>2538618.1898351428</v>
      </c>
      <c r="T242">
        <v>2566769.9096804084</v>
      </c>
      <c r="U242">
        <v>2639122.2570219701</v>
      </c>
      <c r="V242">
        <v>2642140.2336212904</v>
      </c>
      <c r="W242">
        <v>2621716.2111134855</v>
      </c>
      <c r="X242">
        <v>2606836.5828142301</v>
      </c>
      <c r="Y242">
        <v>2651551.2248360384</v>
      </c>
      <c r="Z242">
        <v>2697566.8359487886</v>
      </c>
      <c r="AA242">
        <v>2737081.097297613</v>
      </c>
      <c r="AB242">
        <v>2737286.9246614031</v>
      </c>
      <c r="AC242">
        <v>2766716.4767848095</v>
      </c>
      <c r="AD242">
        <v>2825902.8319629054</v>
      </c>
      <c r="AE242">
        <v>2904566.4086170648</v>
      </c>
      <c r="AF242">
        <v>2906519.6629135595</v>
      </c>
      <c r="AG242">
        <v>2960132.4390947614</v>
      </c>
      <c r="AH242">
        <v>2981307.0109771332</v>
      </c>
      <c r="AI242">
        <v>3031003.3133712122</v>
      </c>
      <c r="AJ242">
        <v>3080043.9959529159</v>
      </c>
      <c r="AK242">
        <v>3108069.1786797987</v>
      </c>
      <c r="AL242">
        <v>3147159.514221434</v>
      </c>
      <c r="AM242">
        <v>3151582.691113079</v>
      </c>
      <c r="AN242">
        <v>3256973.4999809084</v>
      </c>
      <c r="AO242">
        <v>3268419.4335120865</v>
      </c>
      <c r="AP242">
        <v>3336605.9409090439</v>
      </c>
      <c r="AQ242">
        <v>3339738.2479853034</v>
      </c>
      <c r="AR242">
        <v>3215117.3177898028</v>
      </c>
      <c r="AS242">
        <v>3022299.2785617728</v>
      </c>
      <c r="AT242">
        <v>3157696.4086505636</v>
      </c>
      <c r="AU242">
        <v>3228501.3554489627</v>
      </c>
    </row>
    <row r="243" spans="1:47">
      <c r="A243" t="s">
        <v>237</v>
      </c>
      <c r="B243" t="s">
        <v>240</v>
      </c>
      <c r="C243" t="s">
        <v>211</v>
      </c>
      <c r="D243">
        <v>22566.336742268992</v>
      </c>
      <c r="E243">
        <v>23725.021686449305</v>
      </c>
      <c r="F243">
        <v>23831.709276381091</v>
      </c>
      <c r="G243">
        <v>24606.967975076492</v>
      </c>
      <c r="H243">
        <v>23916.322550915767</v>
      </c>
      <c r="I243">
        <v>25144.802788029643</v>
      </c>
      <c r="J243">
        <v>24275.564964141209</v>
      </c>
      <c r="K243">
        <v>26722.243917274784</v>
      </c>
      <c r="L243">
        <v>26474.369976626873</v>
      </c>
      <c r="M243">
        <v>27535.863507035505</v>
      </c>
      <c r="N243">
        <v>27814.464115011713</v>
      </c>
      <c r="O243">
        <v>28445.136804514783</v>
      </c>
      <c r="P243">
        <v>29384.792685429609</v>
      </c>
      <c r="Q243">
        <v>29937.342471808104</v>
      </c>
      <c r="R243">
        <v>28650.010787599502</v>
      </c>
      <c r="S243">
        <v>28997.055507988116</v>
      </c>
      <c r="T243">
        <v>28756.37194600821</v>
      </c>
      <c r="U243">
        <v>32812.689577882848</v>
      </c>
      <c r="V243">
        <v>31109.242448886285</v>
      </c>
      <c r="W243">
        <v>32281.843731048371</v>
      </c>
      <c r="X243">
        <v>30002.532349430167</v>
      </c>
      <c r="Y243">
        <v>32485.3288740262</v>
      </c>
      <c r="Z243">
        <v>30756.752348468664</v>
      </c>
      <c r="AA243">
        <v>34456.677040837305</v>
      </c>
      <c r="AB243">
        <v>36279.908135665799</v>
      </c>
      <c r="AC243">
        <v>37509.698523482672</v>
      </c>
      <c r="AD243">
        <v>35622.251734415899</v>
      </c>
      <c r="AE243">
        <v>36498.193307800429</v>
      </c>
      <c r="AF243">
        <v>36751.135718217076</v>
      </c>
      <c r="AG243">
        <v>38026.929578769807</v>
      </c>
      <c r="AH243">
        <v>38134.37952687424</v>
      </c>
      <c r="AI243">
        <v>38768.405301865256</v>
      </c>
      <c r="AJ243">
        <v>36961.583220459106</v>
      </c>
      <c r="AK243">
        <v>38934.609813779396</v>
      </c>
      <c r="AL243">
        <v>38512.292832346226</v>
      </c>
      <c r="AM243">
        <v>42297.967829903893</v>
      </c>
      <c r="AN243">
        <v>39676.567423007073</v>
      </c>
      <c r="AO243">
        <v>40824.291030069653</v>
      </c>
      <c r="AP243">
        <v>39600.799396903843</v>
      </c>
      <c r="AQ243">
        <v>45115.734298902142</v>
      </c>
      <c r="AR243">
        <v>42559.041116082728</v>
      </c>
      <c r="AS243">
        <v>38888.647985425807</v>
      </c>
      <c r="AT243">
        <v>40317.437832699914</v>
      </c>
      <c r="AU243">
        <v>41164.676870094569</v>
      </c>
    </row>
    <row r="244" spans="1:47">
      <c r="A244" t="s">
        <v>237</v>
      </c>
      <c r="B244" t="s">
        <v>240</v>
      </c>
      <c r="C244" t="s">
        <v>212</v>
      </c>
      <c r="D244">
        <v>19037.948464133773</v>
      </c>
      <c r="E244">
        <v>19054.496241473415</v>
      </c>
      <c r="F244">
        <v>18889.540235281482</v>
      </c>
      <c r="G244">
        <v>19128.885448285797</v>
      </c>
      <c r="H244">
        <v>17438.219146722036</v>
      </c>
      <c r="I244">
        <v>18243.385887198019</v>
      </c>
      <c r="J244">
        <v>19646.386442898198</v>
      </c>
      <c r="K244">
        <v>21021.458531009648</v>
      </c>
      <c r="L244">
        <v>19064.334234621656</v>
      </c>
      <c r="M244">
        <v>19907.992735763084</v>
      </c>
      <c r="N244">
        <v>19924.247039367172</v>
      </c>
      <c r="O244">
        <v>20095.623964578692</v>
      </c>
      <c r="P244">
        <v>19625.200799859293</v>
      </c>
      <c r="Q244">
        <v>19884.559678317957</v>
      </c>
      <c r="R244">
        <v>20132.444924235446</v>
      </c>
      <c r="S244">
        <v>20097.711230461784</v>
      </c>
      <c r="T244">
        <v>20056.715541773716</v>
      </c>
      <c r="U244">
        <v>20285.151460114266</v>
      </c>
      <c r="V244">
        <v>21201.822530800797</v>
      </c>
      <c r="W244">
        <v>21311.700054278564</v>
      </c>
      <c r="X244">
        <v>20950.613158085489</v>
      </c>
      <c r="Y244">
        <v>21323.854746282563</v>
      </c>
      <c r="Z244">
        <v>21419.546025939009</v>
      </c>
      <c r="AA244">
        <v>21566.138884492695</v>
      </c>
      <c r="AB244">
        <v>21473.747461095016</v>
      </c>
      <c r="AC244">
        <v>21960.761631990685</v>
      </c>
      <c r="AD244">
        <v>21924.877792815594</v>
      </c>
      <c r="AE244">
        <v>21908.799574700763</v>
      </c>
      <c r="AF244">
        <v>22178.245157815629</v>
      </c>
      <c r="AG244">
        <v>22543.423598717651</v>
      </c>
      <c r="AH244">
        <v>22881.269763663149</v>
      </c>
      <c r="AI244">
        <v>22685.905393215526</v>
      </c>
      <c r="AJ244">
        <v>22348.986006187573</v>
      </c>
      <c r="AK244">
        <v>23390.656694399953</v>
      </c>
      <c r="AL244">
        <v>24722.993268532678</v>
      </c>
      <c r="AM244">
        <v>24460.691564549961</v>
      </c>
      <c r="AN244">
        <v>23714.661828645145</v>
      </c>
      <c r="AO244">
        <v>25425.736453316928</v>
      </c>
      <c r="AP244">
        <v>26638.290016296087</v>
      </c>
      <c r="AQ244">
        <v>27593.928776040924</v>
      </c>
      <c r="AR244">
        <v>23277.594150302022</v>
      </c>
      <c r="AS244">
        <v>26227.937926656254</v>
      </c>
      <c r="AT244">
        <v>27118.465701873916</v>
      </c>
      <c r="AU244">
        <v>27276.994598001093</v>
      </c>
    </row>
    <row r="245" spans="1:47">
      <c r="A245" t="s">
        <v>237</v>
      </c>
      <c r="B245" t="s">
        <v>240</v>
      </c>
      <c r="C245" t="s">
        <v>213</v>
      </c>
      <c r="D245">
        <v>1352205.7736060901</v>
      </c>
      <c r="E245">
        <v>1441397.5129342985</v>
      </c>
      <c r="F245">
        <v>1560013.5178593309</v>
      </c>
      <c r="G245">
        <v>1829823.3349059699</v>
      </c>
      <c r="H245">
        <v>1346447.5063425896</v>
      </c>
      <c r="I245">
        <v>1388302.0875648016</v>
      </c>
      <c r="J245">
        <v>1651202.2059430128</v>
      </c>
      <c r="K245">
        <v>2097315.6148434263</v>
      </c>
      <c r="L245">
        <v>1486801.818771</v>
      </c>
      <c r="M245">
        <v>1552588.25847236</v>
      </c>
      <c r="N245">
        <v>1739321.09813753</v>
      </c>
      <c r="O245">
        <v>1993764.7216367801</v>
      </c>
      <c r="P245">
        <v>1635086.553210567</v>
      </c>
      <c r="Q245">
        <v>1683649.7465716901</v>
      </c>
      <c r="R245">
        <v>1812115.2077509498</v>
      </c>
      <c r="S245">
        <v>1976003.2234342331</v>
      </c>
      <c r="T245">
        <v>1752273.3712554441</v>
      </c>
      <c r="U245">
        <v>1815209.988926932</v>
      </c>
      <c r="V245">
        <v>1904048.6868201711</v>
      </c>
      <c r="W245">
        <v>2037011.2609223684</v>
      </c>
      <c r="X245">
        <v>1736896.777733824</v>
      </c>
      <c r="Y245">
        <v>1865933.8136339122</v>
      </c>
      <c r="Z245">
        <v>1999365.4632785809</v>
      </c>
      <c r="AA245">
        <v>2224504.6388316406</v>
      </c>
      <c r="AB245">
        <v>1855125.4274371427</v>
      </c>
      <c r="AC245">
        <v>1940224.2657095545</v>
      </c>
      <c r="AD245">
        <v>2106994.9234368233</v>
      </c>
      <c r="AE245">
        <v>2348263.7050356125</v>
      </c>
      <c r="AF245">
        <v>1975743.0283586252</v>
      </c>
      <c r="AG245">
        <v>2077386.1241598842</v>
      </c>
      <c r="AH245">
        <v>2275304.4302140055</v>
      </c>
      <c r="AI245">
        <v>2500214.4650754128</v>
      </c>
      <c r="AJ245">
        <v>2121577.9692325508</v>
      </c>
      <c r="AK245">
        <v>2299927.0834463513</v>
      </c>
      <c r="AL245">
        <v>2602254.5019133785</v>
      </c>
      <c r="AM245">
        <v>2961000.4025668274</v>
      </c>
      <c r="AN245">
        <v>2552469.9363838043</v>
      </c>
      <c r="AO245">
        <v>2734859.652368315</v>
      </c>
      <c r="AP245">
        <v>2822457.0804282958</v>
      </c>
      <c r="AQ245">
        <v>3310853.4699011999</v>
      </c>
      <c r="AR245">
        <v>2303692.6618047361</v>
      </c>
      <c r="AS245">
        <v>2128401.6649859627</v>
      </c>
      <c r="AT245">
        <v>2478404.781176846</v>
      </c>
      <c r="AU245">
        <v>2724336.9668082101</v>
      </c>
    </row>
    <row r="246" spans="1:47">
      <c r="A246" t="s">
        <v>237</v>
      </c>
      <c r="B246" t="s">
        <v>240</v>
      </c>
      <c r="C246" t="s">
        <v>214</v>
      </c>
      <c r="D246">
        <v>1241696.7276085198</v>
      </c>
      <c r="E246">
        <v>1290245.7392831401</v>
      </c>
      <c r="F246">
        <v>1394566.9158006478</v>
      </c>
      <c r="G246">
        <v>1219957.6119711918</v>
      </c>
      <c r="H246">
        <v>1230942.8799429871</v>
      </c>
      <c r="I246">
        <v>1458930.7090335123</v>
      </c>
      <c r="J246">
        <v>1508902.5573716147</v>
      </c>
      <c r="K246">
        <v>1211320.3887914573</v>
      </c>
      <c r="L246">
        <v>1272592.5703758451</v>
      </c>
      <c r="M246">
        <v>1508783.2129909177</v>
      </c>
      <c r="N246">
        <v>1585988.1332030317</v>
      </c>
      <c r="O246">
        <v>1511067.8105534818</v>
      </c>
      <c r="P246">
        <v>1414887.9462074635</v>
      </c>
      <c r="Q246">
        <v>1555793.4111723115</v>
      </c>
      <c r="R246">
        <v>1626124.7095143476</v>
      </c>
      <c r="S246">
        <v>1591049.0355419428</v>
      </c>
      <c r="T246">
        <v>1552826.2916348954</v>
      </c>
      <c r="U246">
        <v>1605269.9333970523</v>
      </c>
      <c r="V246">
        <v>1700448.936914671</v>
      </c>
      <c r="W246">
        <v>1681562.3568342635</v>
      </c>
      <c r="X246">
        <v>1678033.8772452879</v>
      </c>
      <c r="Y246">
        <v>1719153.8877212733</v>
      </c>
      <c r="Z246">
        <v>1791889.1120488939</v>
      </c>
      <c r="AA246">
        <v>1755825.8074513173</v>
      </c>
      <c r="AB246">
        <v>1761364.5304857909</v>
      </c>
      <c r="AC246">
        <v>1842130.2200717151</v>
      </c>
      <c r="AD246">
        <v>1895349.2671875497</v>
      </c>
      <c r="AE246">
        <v>1867480.7301337156</v>
      </c>
      <c r="AF246">
        <v>1861382.5854118606</v>
      </c>
      <c r="AG246">
        <v>1942277.3473566286</v>
      </c>
      <c r="AH246">
        <v>1995848.2077600521</v>
      </c>
      <c r="AI246">
        <v>1988033.2030268649</v>
      </c>
      <c r="AJ246">
        <v>1962399.7635870255</v>
      </c>
      <c r="AK246">
        <v>2057671.2888882859</v>
      </c>
      <c r="AL246">
        <v>2097886.9830335788</v>
      </c>
      <c r="AM246">
        <v>2101331.3084755642</v>
      </c>
      <c r="AN246">
        <v>2065913.2812666856</v>
      </c>
      <c r="AO246">
        <v>2166145.0418913197</v>
      </c>
      <c r="AP246">
        <v>2224756.4858252131</v>
      </c>
      <c r="AQ246">
        <v>2186623.1303992891</v>
      </c>
      <c r="AR246">
        <v>2064929.2478626512</v>
      </c>
      <c r="AS246">
        <v>1961817.5482931098</v>
      </c>
      <c r="AT246">
        <v>2120216.871335119</v>
      </c>
      <c r="AU246">
        <v>2106061.509149428</v>
      </c>
    </row>
    <row r="247" spans="1:47">
      <c r="A247" t="s">
        <v>237</v>
      </c>
      <c r="B247" t="s">
        <v>240</v>
      </c>
      <c r="C247" t="s">
        <v>215</v>
      </c>
      <c r="D247">
        <v>895392.47723018634</v>
      </c>
      <c r="E247">
        <v>905715.67480643617</v>
      </c>
      <c r="F247">
        <v>919723.97363278945</v>
      </c>
      <c r="G247">
        <v>930875.15255707828</v>
      </c>
      <c r="H247">
        <v>864207.62842782889</v>
      </c>
      <c r="I247">
        <v>949416.2416718665</v>
      </c>
      <c r="J247">
        <v>983822.84792264376</v>
      </c>
      <c r="K247">
        <v>998098.00139770587</v>
      </c>
      <c r="L247">
        <v>940235.41825046844</v>
      </c>
      <c r="M247">
        <v>977965.12598920707</v>
      </c>
      <c r="N247">
        <v>1018316.7903616318</v>
      </c>
      <c r="O247">
        <v>1038553.1198732861</v>
      </c>
      <c r="P247">
        <v>1016697.5687057822</v>
      </c>
      <c r="Q247">
        <v>1029890.6762187519</v>
      </c>
      <c r="R247">
        <v>1066379.5121200872</v>
      </c>
      <c r="S247">
        <v>1104539.1672145142</v>
      </c>
      <c r="T247">
        <v>1033164.035775851</v>
      </c>
      <c r="U247">
        <v>1069901.9496480622</v>
      </c>
      <c r="V247">
        <v>1112260.129301599</v>
      </c>
      <c r="W247">
        <v>1162523.7220149096</v>
      </c>
      <c r="X247">
        <v>1080916.0236001103</v>
      </c>
      <c r="Y247">
        <v>1116421.2328641559</v>
      </c>
      <c r="Z247">
        <v>1144766.8404204722</v>
      </c>
      <c r="AA247">
        <v>1199205.3931028643</v>
      </c>
      <c r="AB247">
        <v>1130884.3007305658</v>
      </c>
      <c r="AC247">
        <v>1171466.3144220856</v>
      </c>
      <c r="AD247">
        <v>1197344.6897118883</v>
      </c>
      <c r="AE247">
        <v>1250477.4776811516</v>
      </c>
      <c r="AF247">
        <v>1162306.5969055288</v>
      </c>
      <c r="AG247">
        <v>1225260.9003558392</v>
      </c>
      <c r="AH247">
        <v>1287548.3415327205</v>
      </c>
      <c r="AI247">
        <v>1301289.8789802787</v>
      </c>
      <c r="AJ247">
        <v>1236840.5612362565</v>
      </c>
      <c r="AK247">
        <v>1316531.6132483324</v>
      </c>
      <c r="AL247">
        <v>1356694.7297886186</v>
      </c>
      <c r="AM247">
        <v>1394776.7165672942</v>
      </c>
      <c r="AN247">
        <v>1289913.2133205784</v>
      </c>
      <c r="AO247">
        <v>1343899.539451442</v>
      </c>
      <c r="AP247">
        <v>1412056.4510085927</v>
      </c>
      <c r="AQ247">
        <v>1447533.0284814145</v>
      </c>
      <c r="AR247">
        <v>1248266.5705179712</v>
      </c>
      <c r="AS247">
        <v>882959.37001074536</v>
      </c>
      <c r="AT247">
        <v>1087497.7258510403</v>
      </c>
      <c r="AU247">
        <v>1164483.5548440197</v>
      </c>
    </row>
    <row r="248" spans="1:47">
      <c r="A248" t="s">
        <v>237</v>
      </c>
      <c r="B248" t="s">
        <v>240</v>
      </c>
      <c r="C248" t="s">
        <v>216</v>
      </c>
      <c r="D248">
        <v>1382137.0661155279</v>
      </c>
      <c r="E248">
        <v>1461981.8454850502</v>
      </c>
      <c r="F248">
        <v>1507271.7147728198</v>
      </c>
      <c r="G248">
        <v>1388719.0101972662</v>
      </c>
      <c r="H248">
        <v>1479402.8468595296</v>
      </c>
      <c r="I248">
        <v>1505595.6024376098</v>
      </c>
      <c r="J248">
        <v>1534046.7775056097</v>
      </c>
      <c r="K248">
        <v>1547486.6283499012</v>
      </c>
      <c r="L248">
        <v>1601244.7798523125</v>
      </c>
      <c r="M248">
        <v>1606803.3481367696</v>
      </c>
      <c r="N248">
        <v>1591134.1230641245</v>
      </c>
      <c r="O248">
        <v>1681216.9118979943</v>
      </c>
      <c r="P248">
        <v>1663703.4794814717</v>
      </c>
      <c r="Q248">
        <v>1725093.1347105198</v>
      </c>
      <c r="R248">
        <v>1745218.9577158957</v>
      </c>
      <c r="S248">
        <v>1808525.5034515415</v>
      </c>
      <c r="T248">
        <v>1758001.2423505352</v>
      </c>
      <c r="U248">
        <v>1863168.3153254115</v>
      </c>
      <c r="V248">
        <v>1883282.3536002969</v>
      </c>
      <c r="W248">
        <v>1909569.0556706209</v>
      </c>
      <c r="X248">
        <v>1856729.216487203</v>
      </c>
      <c r="Y248">
        <v>1960322.4411336808</v>
      </c>
      <c r="Z248">
        <v>2035195.6329962038</v>
      </c>
      <c r="AA248">
        <v>1989895.9716459056</v>
      </c>
      <c r="AB248">
        <v>1975922.3415841081</v>
      </c>
      <c r="AC248">
        <v>2043469.7255443924</v>
      </c>
      <c r="AD248">
        <v>2131146.4257230125</v>
      </c>
      <c r="AE248">
        <v>2123962.8600695133</v>
      </c>
      <c r="AF248">
        <v>2113299.2043069415</v>
      </c>
      <c r="AG248">
        <v>2142615.8750819629</v>
      </c>
      <c r="AH248">
        <v>2277881.0049173879</v>
      </c>
      <c r="AI248">
        <v>2254915.2090759147</v>
      </c>
      <c r="AJ248">
        <v>2263033.5889162766</v>
      </c>
      <c r="AK248">
        <v>2282632.5408146135</v>
      </c>
      <c r="AL248">
        <v>2422554.1591774272</v>
      </c>
      <c r="AM248">
        <v>2415383.0452901195</v>
      </c>
      <c r="AN248">
        <v>2411354.65143845</v>
      </c>
      <c r="AO248">
        <v>2453849.8780479175</v>
      </c>
      <c r="AP248">
        <v>2643328.9692458273</v>
      </c>
      <c r="AQ248">
        <v>2709143.3760729656</v>
      </c>
      <c r="AR248">
        <v>2384400.8678404745</v>
      </c>
      <c r="AS248">
        <v>1491668.5078489168</v>
      </c>
      <c r="AT248">
        <v>2145975.694770657</v>
      </c>
      <c r="AU248">
        <v>2467660.6650676038</v>
      </c>
    </row>
    <row r="249" spans="1:47">
      <c r="A249" t="s">
        <v>237</v>
      </c>
      <c r="B249" t="s">
        <v>240</v>
      </c>
      <c r="C249" t="s">
        <v>217</v>
      </c>
      <c r="D249">
        <v>1397859.6283668345</v>
      </c>
      <c r="E249">
        <v>1501537.0371631661</v>
      </c>
      <c r="F249">
        <v>1627543.0781001956</v>
      </c>
      <c r="G249">
        <v>1657565.6996477523</v>
      </c>
      <c r="H249">
        <v>1691374.1766940649</v>
      </c>
      <c r="I249">
        <v>1669323.3693996689</v>
      </c>
      <c r="J249">
        <v>1693899.669929005</v>
      </c>
      <c r="K249">
        <v>1720796.964383662</v>
      </c>
      <c r="L249">
        <v>1737997.196202148</v>
      </c>
      <c r="M249">
        <v>1850164.1453588682</v>
      </c>
      <c r="N249">
        <v>1953012.1955877712</v>
      </c>
      <c r="O249">
        <v>1961984.0924848537</v>
      </c>
      <c r="P249">
        <v>1917801.2209627465</v>
      </c>
      <c r="Q249">
        <v>1942126.7911819736</v>
      </c>
      <c r="R249">
        <v>2041277.7216137839</v>
      </c>
      <c r="S249">
        <v>2068764.6522048388</v>
      </c>
      <c r="T249">
        <v>2000077.4018274376</v>
      </c>
      <c r="U249">
        <v>2076096.8600894401</v>
      </c>
      <c r="V249">
        <v>2168392.9236324816</v>
      </c>
      <c r="W249">
        <v>2214146.014321127</v>
      </c>
      <c r="X249">
        <v>2098556.741752618</v>
      </c>
      <c r="Y249">
        <v>2192319.0743649006</v>
      </c>
      <c r="Z249">
        <v>2283908.3542602146</v>
      </c>
      <c r="AA249">
        <v>2316360.7316471743</v>
      </c>
      <c r="AB249">
        <v>2258968.6085799853</v>
      </c>
      <c r="AC249">
        <v>2336245.436744221</v>
      </c>
      <c r="AD249">
        <v>2457771.876394582</v>
      </c>
      <c r="AE249">
        <v>2577653.1984080346</v>
      </c>
      <c r="AF249">
        <v>2432064.1639902298</v>
      </c>
      <c r="AG249">
        <v>2498622.7531698155</v>
      </c>
      <c r="AH249">
        <v>2590535.4026039001</v>
      </c>
      <c r="AI249">
        <v>2701161.0109308972</v>
      </c>
      <c r="AJ249">
        <v>2581387.4074472366</v>
      </c>
      <c r="AK249">
        <v>2654631.0727033685</v>
      </c>
      <c r="AL249">
        <v>2758270.5701914714</v>
      </c>
      <c r="AM249">
        <v>2890243.5478754919</v>
      </c>
      <c r="AN249">
        <v>2767110.3527439488</v>
      </c>
      <c r="AO249">
        <v>2849189.262294108</v>
      </c>
      <c r="AP249">
        <v>3000266.7292440357</v>
      </c>
      <c r="AQ249">
        <v>3078425.4075388201</v>
      </c>
      <c r="AR249">
        <v>3078266.5111685926</v>
      </c>
      <c r="AS249">
        <v>3429759.9471342727</v>
      </c>
      <c r="AT249">
        <v>3535340.2273670388</v>
      </c>
      <c r="AU249">
        <v>3954969.2275307602</v>
      </c>
    </row>
    <row r="250" spans="1:47">
      <c r="A250" t="s">
        <v>237</v>
      </c>
      <c r="B250" t="s">
        <v>240</v>
      </c>
      <c r="C250" t="s">
        <v>218</v>
      </c>
      <c r="D250">
        <v>493249.98368191003</v>
      </c>
      <c r="E250">
        <v>511105.42529372277</v>
      </c>
      <c r="F250">
        <v>517497.82743655681</v>
      </c>
      <c r="G250">
        <v>515518.33909059974</v>
      </c>
      <c r="H250">
        <v>551260.9636167055</v>
      </c>
      <c r="I250">
        <v>567013.90823150112</v>
      </c>
      <c r="J250">
        <v>572361.72346517269</v>
      </c>
      <c r="K250">
        <v>577636.01726513728</v>
      </c>
      <c r="L250">
        <v>576208.52480308712</v>
      </c>
      <c r="M250">
        <v>577018.6559759482</v>
      </c>
      <c r="N250">
        <v>592699.34541548055</v>
      </c>
      <c r="O250">
        <v>595671.18247087928</v>
      </c>
      <c r="P250">
        <v>633029.65659769811</v>
      </c>
      <c r="Q250">
        <v>635433.25014228933</v>
      </c>
      <c r="R250">
        <v>664533.61234511249</v>
      </c>
      <c r="S250">
        <v>677922.63078518887</v>
      </c>
      <c r="T250">
        <v>680880.72945380572</v>
      </c>
      <c r="U250">
        <v>692531.3536995817</v>
      </c>
      <c r="V250">
        <v>708033.31930808234</v>
      </c>
      <c r="W250">
        <v>745488.13829873281</v>
      </c>
      <c r="X250">
        <v>770809.72476634197</v>
      </c>
      <c r="Y250">
        <v>704270.75402401853</v>
      </c>
      <c r="Z250">
        <v>782984.00949167542</v>
      </c>
      <c r="AA250">
        <v>802668.4096566051</v>
      </c>
      <c r="AB250">
        <v>796242.2054094841</v>
      </c>
      <c r="AC250">
        <v>799321.26114843006</v>
      </c>
      <c r="AD250">
        <v>794833.97487800196</v>
      </c>
      <c r="AE250">
        <v>823080.60948700306</v>
      </c>
      <c r="AF250">
        <v>817179.55394205928</v>
      </c>
      <c r="AG250">
        <v>829917.9467411642</v>
      </c>
      <c r="AH250">
        <v>813581.75930788787</v>
      </c>
      <c r="AI250">
        <v>843118.32078992343</v>
      </c>
      <c r="AJ250">
        <v>846219.70579489658</v>
      </c>
      <c r="AK250">
        <v>855318.85532432271</v>
      </c>
      <c r="AL250">
        <v>891579.29308994859</v>
      </c>
      <c r="AM250">
        <v>913469.75921260659</v>
      </c>
      <c r="AN250">
        <v>980982.12689151929</v>
      </c>
      <c r="AO250">
        <v>922320.43411458936</v>
      </c>
      <c r="AP250">
        <v>946541.53512808203</v>
      </c>
      <c r="AQ250">
        <v>955541.86016159505</v>
      </c>
      <c r="AR250">
        <v>961573.23589602578</v>
      </c>
      <c r="AS250">
        <v>924035.42331791949</v>
      </c>
      <c r="AT250">
        <v>929513.06796660821</v>
      </c>
      <c r="AU250">
        <v>948774.34514779167</v>
      </c>
    </row>
    <row r="251" spans="1:47">
      <c r="A251" t="s">
        <v>237</v>
      </c>
      <c r="B251" t="s">
        <v>240</v>
      </c>
      <c r="C251" t="s">
        <v>219</v>
      </c>
      <c r="D251">
        <v>1052672.2769480743</v>
      </c>
      <c r="E251">
        <v>1053809.6851640441</v>
      </c>
      <c r="F251">
        <v>1168844.6763111472</v>
      </c>
      <c r="G251">
        <v>1222986.0051232947</v>
      </c>
      <c r="H251">
        <v>1122197.4906171386</v>
      </c>
      <c r="I251">
        <v>1146584.0898512658</v>
      </c>
      <c r="J251">
        <v>1182620.1005314817</v>
      </c>
      <c r="K251">
        <v>1247961.7684399134</v>
      </c>
      <c r="L251">
        <v>1271629.1626226418</v>
      </c>
      <c r="M251">
        <v>1260126.5960375054</v>
      </c>
      <c r="N251">
        <v>1289687.4131879592</v>
      </c>
      <c r="O251">
        <v>1295445.0685664644</v>
      </c>
      <c r="P251">
        <v>1295927.6770110179</v>
      </c>
      <c r="Q251">
        <v>1303051.4431194507</v>
      </c>
      <c r="R251">
        <v>1331361.1540171441</v>
      </c>
      <c r="S251">
        <v>1391663.4863976676</v>
      </c>
      <c r="T251">
        <v>1387813.9936597892</v>
      </c>
      <c r="U251">
        <v>1420910.5373946435</v>
      </c>
      <c r="V251">
        <v>1438914.7947002265</v>
      </c>
      <c r="W251">
        <v>1487817.7355132308</v>
      </c>
      <c r="X251">
        <v>1482027.6532568259</v>
      </c>
      <c r="Y251">
        <v>1519743.086106685</v>
      </c>
      <c r="Z251">
        <v>1528799.0851345772</v>
      </c>
      <c r="AA251">
        <v>1551918.9199664174</v>
      </c>
      <c r="AB251">
        <v>1570994.5359998103</v>
      </c>
      <c r="AC251">
        <v>1586973.1767843885</v>
      </c>
      <c r="AD251">
        <v>1604734.8877084563</v>
      </c>
      <c r="AE251">
        <v>1631546.1870958966</v>
      </c>
      <c r="AF251">
        <v>1638043.1268357805</v>
      </c>
      <c r="AG251">
        <v>1654703.7212004184</v>
      </c>
      <c r="AH251">
        <v>1698338.343111963</v>
      </c>
      <c r="AI251">
        <v>1717154.2359134362</v>
      </c>
      <c r="AJ251">
        <v>1732763.9095758176</v>
      </c>
      <c r="AK251">
        <v>1744052.273807582</v>
      </c>
      <c r="AL251">
        <v>1797477.6840460361</v>
      </c>
      <c r="AM251">
        <v>1805545.4498267421</v>
      </c>
      <c r="AN251">
        <v>1829414.4869968214</v>
      </c>
      <c r="AO251">
        <v>1831733.6321955065</v>
      </c>
      <c r="AP251">
        <v>1928395.0375884091</v>
      </c>
      <c r="AQ251">
        <v>1910084.2151938388</v>
      </c>
      <c r="AR251">
        <v>1876315.8303629451</v>
      </c>
      <c r="AS251">
        <v>1850603.2268904052</v>
      </c>
      <c r="AT251">
        <v>1964367.8739793734</v>
      </c>
      <c r="AU251">
        <v>1903242.5991767601</v>
      </c>
    </row>
    <row r="252" spans="1:47">
      <c r="A252" t="s">
        <v>237</v>
      </c>
      <c r="B252" t="s">
        <v>240</v>
      </c>
      <c r="C252" t="s">
        <v>220</v>
      </c>
      <c r="D252">
        <v>180710.87445394066</v>
      </c>
      <c r="E252">
        <v>167661.21598514848</v>
      </c>
      <c r="F252">
        <v>176188.6176645025</v>
      </c>
      <c r="G252">
        <v>197932.34770240349</v>
      </c>
      <c r="H252">
        <v>206511.80602077709</v>
      </c>
      <c r="I252">
        <v>182521.736144105</v>
      </c>
      <c r="J252">
        <v>187907.29487963274</v>
      </c>
      <c r="K252">
        <v>193022.49780583734</v>
      </c>
      <c r="L252">
        <v>204642.64839570428</v>
      </c>
      <c r="M252">
        <v>208039.74921942505</v>
      </c>
      <c r="N252">
        <v>219624.08825028632</v>
      </c>
      <c r="O252">
        <v>199210.59431747321</v>
      </c>
      <c r="P252">
        <v>210689.69990347727</v>
      </c>
      <c r="Q252">
        <v>209505.91947129075</v>
      </c>
      <c r="R252">
        <v>216905.08811069262</v>
      </c>
      <c r="S252">
        <v>221633.45150509238</v>
      </c>
      <c r="T252">
        <v>221384.06485055675</v>
      </c>
      <c r="U252">
        <v>228945.59797851474</v>
      </c>
      <c r="V252">
        <v>233160.28609583474</v>
      </c>
      <c r="W252">
        <v>240551.77361064265</v>
      </c>
      <c r="X252">
        <v>240247.65549892324</v>
      </c>
      <c r="Y252">
        <v>245720.99306900904</v>
      </c>
      <c r="Z252">
        <v>247252.84925141654</v>
      </c>
      <c r="AA252">
        <v>258342.29695480972</v>
      </c>
      <c r="AB252">
        <v>256581.03701451782</v>
      </c>
      <c r="AC252">
        <v>247512.81166817131</v>
      </c>
      <c r="AD252">
        <v>255750.7108960317</v>
      </c>
      <c r="AE252">
        <v>266318.9220900826</v>
      </c>
      <c r="AF252">
        <v>263935.82862974156</v>
      </c>
      <c r="AG252">
        <v>268112.68198126537</v>
      </c>
      <c r="AH252">
        <v>271576.59497735178</v>
      </c>
      <c r="AI252">
        <v>283286.71910839906</v>
      </c>
      <c r="AJ252">
        <v>271792.37099344289</v>
      </c>
      <c r="AK252">
        <v>281081.53283433168</v>
      </c>
      <c r="AL252">
        <v>291340.38775397808</v>
      </c>
      <c r="AM252">
        <v>302597.27118277655</v>
      </c>
      <c r="AN252">
        <v>287173.46979332255</v>
      </c>
      <c r="AO252">
        <v>299018.02206089831</v>
      </c>
      <c r="AP252">
        <v>313694.7858665653</v>
      </c>
      <c r="AQ252">
        <v>324348.72627299593</v>
      </c>
      <c r="AR252">
        <v>267163.2008753221</v>
      </c>
      <c r="AS252">
        <v>218050.56060275706</v>
      </c>
      <c r="AT252">
        <v>278014.57794078154</v>
      </c>
      <c r="AU252">
        <v>278765.17131541332</v>
      </c>
    </row>
    <row r="253" spans="1:47">
      <c r="A253" t="s">
        <v>237</v>
      </c>
      <c r="B253" t="s">
        <v>240</v>
      </c>
      <c r="C253" t="s">
        <v>221</v>
      </c>
      <c r="D253">
        <v>1080678.308011991</v>
      </c>
      <c r="E253">
        <v>1225083.2594255132</v>
      </c>
      <c r="F253">
        <v>1212689.847101961</v>
      </c>
      <c r="G253">
        <v>1259214.4759312537</v>
      </c>
      <c r="H253">
        <v>1156830.9730056408</v>
      </c>
      <c r="I253">
        <v>1190462.021702823</v>
      </c>
      <c r="J253">
        <v>1349014.1516724492</v>
      </c>
      <c r="K253">
        <v>1302919.9850116011</v>
      </c>
      <c r="L253">
        <v>1231620.6119759709</v>
      </c>
      <c r="M253">
        <v>1450791.290622232</v>
      </c>
      <c r="N253">
        <v>1374498.3992239954</v>
      </c>
      <c r="O253">
        <v>1316993.883989349</v>
      </c>
      <c r="P253">
        <v>1326216.3039796699</v>
      </c>
      <c r="Q253">
        <v>1364805.14845741</v>
      </c>
      <c r="R253">
        <v>1493493.9980463919</v>
      </c>
      <c r="S253">
        <v>1454896.315827209</v>
      </c>
      <c r="T253">
        <v>1400156.4490707992</v>
      </c>
      <c r="U253">
        <v>1426033.3547428444</v>
      </c>
      <c r="V253">
        <v>1571345.1220013052</v>
      </c>
      <c r="W253">
        <v>1574450.7165989266</v>
      </c>
      <c r="X253">
        <v>1433617.8799028492</v>
      </c>
      <c r="Y253">
        <v>1503323.7175415498</v>
      </c>
      <c r="Z253">
        <v>1647945.4530701982</v>
      </c>
      <c r="AA253">
        <v>1720023.6844483006</v>
      </c>
      <c r="AB253">
        <v>1518671.9295314217</v>
      </c>
      <c r="AC253">
        <v>1620084.8497606739</v>
      </c>
      <c r="AD253">
        <v>1726095.2395370996</v>
      </c>
      <c r="AE253">
        <v>1791330.7148803931</v>
      </c>
      <c r="AF253">
        <v>1542457.3983575031</v>
      </c>
      <c r="AG253">
        <v>1606614.3253727034</v>
      </c>
      <c r="AH253">
        <v>1853609.6963907003</v>
      </c>
      <c r="AI253">
        <v>1953859.9293844828</v>
      </c>
      <c r="AJ253">
        <v>1572650.3147602144</v>
      </c>
      <c r="AK253">
        <v>1685360.0328190285</v>
      </c>
      <c r="AL253">
        <v>1894356.8846098867</v>
      </c>
      <c r="AM253">
        <v>2086784.6701645018</v>
      </c>
      <c r="AN253">
        <v>1650587.703709875</v>
      </c>
      <c r="AO253">
        <v>1833447.8823312481</v>
      </c>
      <c r="AP253">
        <v>1904687.9246031526</v>
      </c>
      <c r="AQ253">
        <v>2089197.9629528511</v>
      </c>
      <c r="AR253">
        <v>1688462.6191983181</v>
      </c>
      <c r="AS253">
        <v>1917632.4661739999</v>
      </c>
      <c r="AT253">
        <v>1821977.6325066299</v>
      </c>
      <c r="AU253">
        <v>1883517.2375869888</v>
      </c>
    </row>
    <row r="254" spans="1:47">
      <c r="A254" t="s">
        <v>237</v>
      </c>
      <c r="B254" t="s">
        <v>240</v>
      </c>
      <c r="C254" t="s">
        <v>222</v>
      </c>
      <c r="D254">
        <v>1203897.7816850811</v>
      </c>
      <c r="E254">
        <v>1312652.2671765832</v>
      </c>
      <c r="F254">
        <v>1461719.1364829272</v>
      </c>
      <c r="G254">
        <v>1449785.5752392295</v>
      </c>
      <c r="H254">
        <v>1376581.2181961196</v>
      </c>
      <c r="I254">
        <v>1454158.0189704259</v>
      </c>
      <c r="J254">
        <v>1506700.080100948</v>
      </c>
      <c r="K254">
        <v>1504263.0194971401</v>
      </c>
      <c r="L254">
        <v>1418542.3070886547</v>
      </c>
      <c r="M254">
        <v>1467573.4022158408</v>
      </c>
      <c r="N254">
        <v>1585001.1769040001</v>
      </c>
      <c r="O254">
        <v>1677620.45354879</v>
      </c>
      <c r="P254">
        <v>1504771.8611200764</v>
      </c>
      <c r="Q254">
        <v>1457633.8777427718</v>
      </c>
      <c r="R254">
        <v>1579798.1418718889</v>
      </c>
      <c r="S254">
        <v>1888181.6265954247</v>
      </c>
      <c r="T254">
        <v>1639468.5058300095</v>
      </c>
      <c r="U254">
        <v>1626286.6052411576</v>
      </c>
      <c r="V254">
        <v>1742294.1677825565</v>
      </c>
      <c r="W254">
        <v>1930796.0334505409</v>
      </c>
      <c r="X254">
        <v>1753701.5428949294</v>
      </c>
      <c r="Y254">
        <v>1763703.0410827205</v>
      </c>
      <c r="Z254">
        <v>1866622.0617882251</v>
      </c>
      <c r="AA254">
        <v>2060249.8914698036</v>
      </c>
      <c r="AB254">
        <v>1873074.9484095031</v>
      </c>
      <c r="AC254">
        <v>1892896.5935754373</v>
      </c>
      <c r="AD254">
        <v>1955600.5785229835</v>
      </c>
      <c r="AE254">
        <v>1951277.8320886353</v>
      </c>
      <c r="AF254">
        <v>1964906.5900823779</v>
      </c>
      <c r="AG254">
        <v>1981546.5894338151</v>
      </c>
      <c r="AH254">
        <v>2074945.2986953929</v>
      </c>
      <c r="AI254">
        <v>2074947.4600686103</v>
      </c>
      <c r="AJ254">
        <v>2068071.7747378799</v>
      </c>
      <c r="AK254">
        <v>2089254.5754921306</v>
      </c>
      <c r="AL254">
        <v>2206458.5466584987</v>
      </c>
      <c r="AM254">
        <v>2219288.65560443</v>
      </c>
      <c r="AN254">
        <v>2198745.4724137979</v>
      </c>
      <c r="AO254">
        <v>2217539.1617302764</v>
      </c>
      <c r="AP254">
        <v>2353199.5365171232</v>
      </c>
      <c r="AQ254">
        <v>2377299.6049232967</v>
      </c>
      <c r="AR254">
        <v>2330528.7005158779</v>
      </c>
      <c r="AS254">
        <v>2331296.4944165065</v>
      </c>
      <c r="AT254">
        <v>2443856.0062436042</v>
      </c>
      <c r="AU254">
        <v>2449814.2678276501</v>
      </c>
    </row>
    <row r="255" spans="1:47">
      <c r="A255" t="s">
        <v>237</v>
      </c>
      <c r="B255" t="s">
        <v>240</v>
      </c>
      <c r="C255" t="s">
        <v>223</v>
      </c>
      <c r="D255">
        <v>371471.53190206998</v>
      </c>
      <c r="E255">
        <v>355842.90686692798</v>
      </c>
      <c r="F255">
        <v>394434.83760335593</v>
      </c>
      <c r="G255">
        <v>418356.56978218572</v>
      </c>
      <c r="H255">
        <v>412174.76082901959</v>
      </c>
      <c r="I255">
        <v>402547.24467066553</v>
      </c>
      <c r="J255">
        <v>412217.80629127932</v>
      </c>
      <c r="K255">
        <v>413539.15895929519</v>
      </c>
      <c r="L255">
        <v>449554.66968338116</v>
      </c>
      <c r="M255">
        <v>455548.02126041998</v>
      </c>
      <c r="N255">
        <v>440772.97563847015</v>
      </c>
      <c r="O255">
        <v>445200.32799616869</v>
      </c>
      <c r="P255">
        <v>467115.01998771692</v>
      </c>
      <c r="Q255">
        <v>464651.67412269581</v>
      </c>
      <c r="R255">
        <v>469902.90530637582</v>
      </c>
      <c r="S255">
        <v>514704.1355722915</v>
      </c>
      <c r="T255">
        <v>490421.23492059525</v>
      </c>
      <c r="U255">
        <v>498678.40817459382</v>
      </c>
      <c r="V255">
        <v>512111.89709946624</v>
      </c>
      <c r="W255">
        <v>561767.04373406188</v>
      </c>
      <c r="X255">
        <v>529096.65080779779</v>
      </c>
      <c r="Y255">
        <v>536008.15214693081</v>
      </c>
      <c r="Z255">
        <v>547074.24845586543</v>
      </c>
      <c r="AA255">
        <v>598226.53115940595</v>
      </c>
      <c r="AB255">
        <v>566716.88987610291</v>
      </c>
      <c r="AC255">
        <v>565650.25029909564</v>
      </c>
      <c r="AD255">
        <v>573241.27542759117</v>
      </c>
      <c r="AE255">
        <v>604748.01134337287</v>
      </c>
      <c r="AF255">
        <v>595312.30112587067</v>
      </c>
      <c r="AG255">
        <v>603691.22119836626</v>
      </c>
      <c r="AH255">
        <v>613541.31722128973</v>
      </c>
      <c r="AI255">
        <v>632695.7634991036</v>
      </c>
      <c r="AJ255">
        <v>631657.77035678318</v>
      </c>
      <c r="AK255">
        <v>637349.13241920667</v>
      </c>
      <c r="AL255">
        <v>648862.5361016182</v>
      </c>
      <c r="AM255">
        <v>675363.94086222828</v>
      </c>
      <c r="AN255">
        <v>673550.17989161168</v>
      </c>
      <c r="AO255">
        <v>682638.1980622774</v>
      </c>
      <c r="AP255">
        <v>694842.83491950226</v>
      </c>
      <c r="AQ255">
        <v>713540.1957233533</v>
      </c>
      <c r="AR255">
        <v>737848.59307035198</v>
      </c>
      <c r="AS255">
        <v>804930.59839790314</v>
      </c>
      <c r="AT255">
        <v>846673.4571998613</v>
      </c>
      <c r="AU255">
        <v>905346.47263950703</v>
      </c>
    </row>
    <row r="256" spans="1:47">
      <c r="A256" t="s">
        <v>237</v>
      </c>
      <c r="B256" t="s">
        <v>240</v>
      </c>
      <c r="C256" t="s">
        <v>224</v>
      </c>
      <c r="D256">
        <v>432384.54242536868</v>
      </c>
      <c r="E256">
        <v>424536.03361170314</v>
      </c>
      <c r="F256">
        <v>439125.94330711378</v>
      </c>
      <c r="G256">
        <v>427041.26864353643</v>
      </c>
      <c r="H256">
        <v>459514.33407346613</v>
      </c>
      <c r="I256">
        <v>455271.0764410838</v>
      </c>
      <c r="J256">
        <v>458209.2693381139</v>
      </c>
      <c r="K256">
        <v>467829.49228118727</v>
      </c>
      <c r="L256">
        <v>486822.27154016274</v>
      </c>
      <c r="M256">
        <v>488851.16457355319</v>
      </c>
      <c r="N256">
        <v>472829.25778396946</v>
      </c>
      <c r="O256">
        <v>471185.85783639457</v>
      </c>
      <c r="P256">
        <v>505292.47628816601</v>
      </c>
      <c r="Q256">
        <v>507583.41429886792</v>
      </c>
      <c r="R256">
        <v>498238.44332607964</v>
      </c>
      <c r="S256">
        <v>501816.55039952631</v>
      </c>
      <c r="T256">
        <v>496654.54250315914</v>
      </c>
      <c r="U256">
        <v>512349.39386080834</v>
      </c>
      <c r="V256">
        <v>551067.35635161051</v>
      </c>
      <c r="W256">
        <v>559254.65189465089</v>
      </c>
      <c r="X256">
        <v>536724.15917491377</v>
      </c>
      <c r="Y256">
        <v>549549.44829850621</v>
      </c>
      <c r="Z256">
        <v>597098.77676225652</v>
      </c>
      <c r="AA256">
        <v>605577.73591883923</v>
      </c>
      <c r="AB256">
        <v>580345.33025555429</v>
      </c>
      <c r="AC256">
        <v>581544.82316431601</v>
      </c>
      <c r="AD256">
        <v>617883.61531665886</v>
      </c>
      <c r="AE256">
        <v>639759.26386817021</v>
      </c>
      <c r="AF256">
        <v>615543.63436531881</v>
      </c>
      <c r="AG256">
        <v>626471.58349277731</v>
      </c>
      <c r="AH256">
        <v>650487.63765705784</v>
      </c>
      <c r="AI256">
        <v>666378.70321421209</v>
      </c>
      <c r="AJ256">
        <v>653815.59965076612</v>
      </c>
      <c r="AK256">
        <v>661562.6732559331</v>
      </c>
      <c r="AL256">
        <v>690611.26943631796</v>
      </c>
      <c r="AM256">
        <v>711396.57104766462</v>
      </c>
      <c r="AN256">
        <v>696447.84133886581</v>
      </c>
      <c r="AO256">
        <v>700156.98774548015</v>
      </c>
      <c r="AP256">
        <v>735601.40160676162</v>
      </c>
      <c r="AQ256">
        <v>754993.57512913854</v>
      </c>
      <c r="AR256">
        <v>681254.6034788097</v>
      </c>
      <c r="AS256">
        <v>400823.32819470036</v>
      </c>
      <c r="AT256">
        <v>563659.03318022471</v>
      </c>
      <c r="AU256">
        <v>786887.91474921349</v>
      </c>
    </row>
    <row r="257" spans="1:47">
      <c r="A257" t="s">
        <v>237</v>
      </c>
      <c r="B257" t="s">
        <v>240</v>
      </c>
      <c r="C257" t="s">
        <v>225</v>
      </c>
      <c r="D257">
        <v>15705978.025967402</v>
      </c>
      <c r="E257">
        <v>15557230.518391926</v>
      </c>
      <c r="F257">
        <v>16822368.019721419</v>
      </c>
      <c r="G257">
        <v>16593391.631252667</v>
      </c>
      <c r="H257">
        <v>16615500.936048571</v>
      </c>
      <c r="I257">
        <v>16599500.705096338</v>
      </c>
      <c r="J257">
        <v>17469953.355117057</v>
      </c>
      <c r="K257">
        <v>17364919.446841098</v>
      </c>
      <c r="L257">
        <v>17412518.017766956</v>
      </c>
      <c r="M257">
        <v>17495487.751181517</v>
      </c>
      <c r="N257">
        <v>18252619.125222236</v>
      </c>
      <c r="O257">
        <v>18541824.290110517</v>
      </c>
      <c r="P257">
        <v>18376363.014916193</v>
      </c>
      <c r="Q257">
        <v>18505325.285811082</v>
      </c>
      <c r="R257">
        <v>19281794.611227609</v>
      </c>
      <c r="S257">
        <v>19463966.674152475</v>
      </c>
      <c r="T257">
        <v>19507817.822425421</v>
      </c>
      <c r="U257">
        <v>19388631.81396595</v>
      </c>
      <c r="V257">
        <v>20358570.42055903</v>
      </c>
      <c r="W257">
        <v>20281061.696317002</v>
      </c>
      <c r="X257">
        <v>20335723.586684749</v>
      </c>
      <c r="Y257">
        <v>20286626.441895373</v>
      </c>
      <c r="Z257">
        <v>21458217.79444854</v>
      </c>
      <c r="AA257">
        <v>21393883.723324671</v>
      </c>
      <c r="AB257">
        <v>21367483.378685471</v>
      </c>
      <c r="AC257">
        <v>21384509.485173091</v>
      </c>
      <c r="AD257">
        <v>22518090.255647402</v>
      </c>
      <c r="AE257">
        <v>22415726.495389115</v>
      </c>
      <c r="AF257">
        <v>22470633.375164617</v>
      </c>
      <c r="AG257">
        <v>22498823.838565197</v>
      </c>
      <c r="AH257">
        <v>23737588.446502596</v>
      </c>
      <c r="AI257">
        <v>23593198.226110041</v>
      </c>
      <c r="AJ257">
        <v>23685875.009367567</v>
      </c>
      <c r="AK257">
        <v>23831420.099788364</v>
      </c>
      <c r="AL257">
        <v>25170274.216329053</v>
      </c>
      <c r="AM257">
        <v>25336445.005571745</v>
      </c>
      <c r="AN257">
        <v>25463813.332775839</v>
      </c>
      <c r="AO257">
        <v>25445376.960446518</v>
      </c>
      <c r="AP257">
        <v>26683089.893694229</v>
      </c>
      <c r="AQ257">
        <v>26895263.589536976</v>
      </c>
      <c r="AR257">
        <v>25385294.148822837</v>
      </c>
      <c r="AS257">
        <v>23695003.239782348</v>
      </c>
      <c r="AT257">
        <v>25887423.892314449</v>
      </c>
      <c r="AU257">
        <v>26711878.889381785</v>
      </c>
    </row>
    <row r="258" spans="1:47">
      <c r="A258" t="s">
        <v>237</v>
      </c>
      <c r="B258" t="s">
        <v>241</v>
      </c>
      <c r="C258" t="s">
        <v>208</v>
      </c>
      <c r="D258">
        <v>34523342.497475907</v>
      </c>
      <c r="E258">
        <v>35502635.053016052</v>
      </c>
      <c r="F258">
        <v>36965826.889586829</v>
      </c>
      <c r="G258">
        <v>26512754.060843073</v>
      </c>
      <c r="H258">
        <v>35572165.8950914</v>
      </c>
      <c r="I258">
        <v>36717744.577853709</v>
      </c>
      <c r="J258">
        <v>38469227.172803544</v>
      </c>
      <c r="K258">
        <v>28110952.573760174</v>
      </c>
      <c r="L258">
        <v>37381719.078845873</v>
      </c>
      <c r="M258">
        <v>38381155.790756017</v>
      </c>
      <c r="N258">
        <v>40868496.69299075</v>
      </c>
      <c r="O258">
        <v>29371202.932809725</v>
      </c>
      <c r="P258">
        <v>38896330.471959427</v>
      </c>
      <c r="Q258">
        <v>39250304.461286917</v>
      </c>
      <c r="R258">
        <v>41312620.582016267</v>
      </c>
      <c r="S258">
        <v>31004466.181054488</v>
      </c>
      <c r="T258">
        <v>39745194.168577552</v>
      </c>
      <c r="U258">
        <v>40615476.704557069</v>
      </c>
      <c r="V258">
        <v>43516328.949586548</v>
      </c>
      <c r="W258">
        <v>31906955.277746752</v>
      </c>
      <c r="X258">
        <v>39894691.599999994</v>
      </c>
      <c r="Y258">
        <v>43135044.600000001</v>
      </c>
      <c r="Z258">
        <v>44597262.899999991</v>
      </c>
      <c r="AA258">
        <v>33262399.599999998</v>
      </c>
      <c r="AB258">
        <v>40234884.392619997</v>
      </c>
      <c r="AC258">
        <v>44677748.899999991</v>
      </c>
      <c r="AD258">
        <v>45775452.200000003</v>
      </c>
      <c r="AE258">
        <v>34074825.831749998</v>
      </c>
      <c r="AF258">
        <v>41666274.58539556</v>
      </c>
      <c r="AG258">
        <v>44316796.439907998</v>
      </c>
      <c r="AH258">
        <v>46467001.326740697</v>
      </c>
      <c r="AI258">
        <v>34910493.28639099</v>
      </c>
      <c r="AJ258">
        <v>40669378.928501099</v>
      </c>
      <c r="AK258">
        <v>42919622.064647436</v>
      </c>
      <c r="AL258">
        <v>44934101.216882959</v>
      </c>
      <c r="AM258">
        <v>35276841.343190901</v>
      </c>
      <c r="AN258">
        <v>40945512.465983197</v>
      </c>
      <c r="AO258">
        <v>44335207.163912423</v>
      </c>
      <c r="AP258">
        <v>45602191.520020619</v>
      </c>
      <c r="AQ258">
        <v>34855310.737348728</v>
      </c>
      <c r="AR258">
        <v>37337183.063653961</v>
      </c>
      <c r="AS258">
        <v>47537036.023630634</v>
      </c>
      <c r="AT258">
        <v>47583365.605589986</v>
      </c>
      <c r="AU258">
        <v>34846124.569630884</v>
      </c>
    </row>
    <row r="259" spans="1:47">
      <c r="A259" t="s">
        <v>237</v>
      </c>
      <c r="B259" t="s">
        <v>241</v>
      </c>
      <c r="C259" t="s">
        <v>209</v>
      </c>
      <c r="D259">
        <v>12873786.38460627</v>
      </c>
      <c r="E259">
        <v>13979845.014701203</v>
      </c>
      <c r="F259">
        <v>13635486.302673424</v>
      </c>
      <c r="G259">
        <v>13531411.407023437</v>
      </c>
      <c r="H259">
        <v>14181634.415784899</v>
      </c>
      <c r="I259">
        <v>14650083.919947091</v>
      </c>
      <c r="J259">
        <v>14655029.518242568</v>
      </c>
      <c r="K259">
        <v>14653581.064745918</v>
      </c>
      <c r="L259">
        <v>14396477.996667583</v>
      </c>
      <c r="M259">
        <v>15109557.560577769</v>
      </c>
      <c r="N259">
        <v>14428911.449350558</v>
      </c>
      <c r="O259">
        <v>14352999.859662207</v>
      </c>
      <c r="P259">
        <v>14571134.143325448</v>
      </c>
      <c r="Q259">
        <v>15237233.073949281</v>
      </c>
      <c r="R259">
        <v>14606161.550477194</v>
      </c>
      <c r="S259">
        <v>14635461.778244216</v>
      </c>
      <c r="T259">
        <v>14723109.330061216</v>
      </c>
      <c r="U259">
        <v>15309100.787011381</v>
      </c>
      <c r="V259">
        <v>15733618.479861697</v>
      </c>
      <c r="W259">
        <v>15096518.697533742</v>
      </c>
      <c r="X259">
        <v>15230710.9</v>
      </c>
      <c r="Y259">
        <v>16541869.4</v>
      </c>
      <c r="Z259">
        <v>17052830.800000001</v>
      </c>
      <c r="AA259">
        <v>16881596.200000003</v>
      </c>
      <c r="AB259">
        <v>16875935</v>
      </c>
      <c r="AC259">
        <v>18138238.399999999</v>
      </c>
      <c r="AD259">
        <v>19969696.699999999</v>
      </c>
      <c r="AE259">
        <v>20041015.100000001</v>
      </c>
      <c r="AF259">
        <v>19068769.199999999</v>
      </c>
      <c r="AG259">
        <v>19673810.5</v>
      </c>
      <c r="AH259">
        <v>20872330.600000001</v>
      </c>
      <c r="AI259">
        <v>21021473.5</v>
      </c>
      <c r="AJ259">
        <v>19934257.153747432</v>
      </c>
      <c r="AK259">
        <v>20396840.641086251</v>
      </c>
      <c r="AL259">
        <v>20759086.79628402</v>
      </c>
      <c r="AM259">
        <v>21483374.825535119</v>
      </c>
      <c r="AN259">
        <v>20344782.137556341</v>
      </c>
      <c r="AO259">
        <v>20764306.200283587</v>
      </c>
      <c r="AP259">
        <v>21087387.894632448</v>
      </c>
      <c r="AQ259">
        <v>21591106.291396789</v>
      </c>
      <c r="AR259">
        <v>21422603.370998092</v>
      </c>
      <c r="AS259">
        <v>18596802.386821564</v>
      </c>
      <c r="AT259">
        <v>18823311.402671456</v>
      </c>
      <c r="AU259">
        <v>21443991.976214275</v>
      </c>
    </row>
    <row r="260" spans="1:47">
      <c r="A260" t="s">
        <v>237</v>
      </c>
      <c r="B260" t="s">
        <v>241</v>
      </c>
      <c r="C260" t="s">
        <v>210</v>
      </c>
      <c r="D260">
        <v>70592823.739063129</v>
      </c>
      <c r="E260">
        <v>73248931.897686839</v>
      </c>
      <c r="F260">
        <v>74761634.574949786</v>
      </c>
      <c r="G260">
        <v>74104997.077529252</v>
      </c>
      <c r="H260">
        <v>73966981.557452679</v>
      </c>
      <c r="I260">
        <v>76925173.90007025</v>
      </c>
      <c r="J260">
        <v>77985934.578289896</v>
      </c>
      <c r="K260">
        <v>77194268.130189896</v>
      </c>
      <c r="L260">
        <v>78754428.525497779</v>
      </c>
      <c r="M260">
        <v>82124411.727181569</v>
      </c>
      <c r="N260">
        <v>83291843.482815549</v>
      </c>
      <c r="O260">
        <v>82511082.709134132</v>
      </c>
      <c r="P260">
        <v>83842731.599677697</v>
      </c>
      <c r="Q260">
        <v>86507822.12121065</v>
      </c>
      <c r="R260">
        <v>87918116.186570123</v>
      </c>
      <c r="S260">
        <v>87525886.347468495</v>
      </c>
      <c r="T260">
        <v>91102150.478029266</v>
      </c>
      <c r="U260">
        <v>93347912.707310781</v>
      </c>
      <c r="V260">
        <v>93638993.639687434</v>
      </c>
      <c r="W260">
        <v>94227230.337518349</v>
      </c>
      <c r="X260">
        <v>96195571.299999982</v>
      </c>
      <c r="Y260">
        <v>98383769.299999997</v>
      </c>
      <c r="Z260">
        <v>99376162.200000003</v>
      </c>
      <c r="AA260">
        <v>99317450.700000003</v>
      </c>
      <c r="AB260">
        <v>100801624.79999998</v>
      </c>
      <c r="AC260">
        <v>102118456.40000001</v>
      </c>
      <c r="AD260">
        <v>103828499.99999999</v>
      </c>
      <c r="AE260">
        <v>103992732.69999997</v>
      </c>
      <c r="AF260">
        <v>105640872.49999999</v>
      </c>
      <c r="AG260">
        <v>106851436.89999999</v>
      </c>
      <c r="AH260">
        <v>110786909.7</v>
      </c>
      <c r="AI260">
        <v>110834941.10000001</v>
      </c>
      <c r="AJ260">
        <v>112266355.70883685</v>
      </c>
      <c r="AK260">
        <v>114481947.22176364</v>
      </c>
      <c r="AL260">
        <v>120519494.65421315</v>
      </c>
      <c r="AM260">
        <v>119640239.48627478</v>
      </c>
      <c r="AN260">
        <v>120440971.71612144</v>
      </c>
      <c r="AO260">
        <v>122296102.29895318</v>
      </c>
      <c r="AP260">
        <v>128154657.16885863</v>
      </c>
      <c r="AQ260">
        <v>127983493.98720704</v>
      </c>
      <c r="AR260">
        <v>124816122.7504077</v>
      </c>
      <c r="AS260">
        <v>115018037.21954888</v>
      </c>
      <c r="AT260">
        <v>123961892.26691721</v>
      </c>
      <c r="AU260">
        <v>124798352.85665649</v>
      </c>
    </row>
    <row r="261" spans="1:47">
      <c r="A261" t="s">
        <v>237</v>
      </c>
      <c r="B261" t="s">
        <v>241</v>
      </c>
      <c r="C261" t="s">
        <v>211</v>
      </c>
      <c r="D261">
        <v>1118911.566162016</v>
      </c>
      <c r="E261">
        <v>1109036.2221110216</v>
      </c>
      <c r="F261">
        <v>1113317.3513960084</v>
      </c>
      <c r="G261">
        <v>1150712.1134457686</v>
      </c>
      <c r="H261">
        <v>1079490.3757147333</v>
      </c>
      <c r="I261">
        <v>1074013.5969220945</v>
      </c>
      <c r="J261">
        <v>1107393.2478495429</v>
      </c>
      <c r="K261">
        <v>1144068.4007979964</v>
      </c>
      <c r="L261">
        <v>1036991.1649272284</v>
      </c>
      <c r="M261">
        <v>1051882.904180951</v>
      </c>
      <c r="N261">
        <v>1052662.4727615025</v>
      </c>
      <c r="O261">
        <v>1117502.7511878526</v>
      </c>
      <c r="P261">
        <v>1086844.1440627426</v>
      </c>
      <c r="Q261">
        <v>1061892.2206332944</v>
      </c>
      <c r="R261">
        <v>1087012.7708881134</v>
      </c>
      <c r="S261">
        <v>1144594.7969191549</v>
      </c>
      <c r="T261">
        <v>1110018.5498567559</v>
      </c>
      <c r="U261">
        <v>1144057.2057426183</v>
      </c>
      <c r="V261">
        <v>1128916.875710181</v>
      </c>
      <c r="W261">
        <v>1162127.0027243611</v>
      </c>
      <c r="X261">
        <v>1097686.8</v>
      </c>
      <c r="Y261">
        <v>1146059.8</v>
      </c>
      <c r="Z261">
        <v>1086964.3</v>
      </c>
      <c r="AA261">
        <v>1124559.3</v>
      </c>
      <c r="AB261">
        <v>1098522.7000000002</v>
      </c>
      <c r="AC261">
        <v>1134935.6000000001</v>
      </c>
      <c r="AD261">
        <v>1080045.7</v>
      </c>
      <c r="AE261">
        <v>1170429.7</v>
      </c>
      <c r="AF261">
        <v>1120751.6000000001</v>
      </c>
      <c r="AG261">
        <v>1080784.6000000001</v>
      </c>
      <c r="AH261">
        <v>1176936.1000000001</v>
      </c>
      <c r="AI261">
        <v>1221068.3999999999</v>
      </c>
      <c r="AJ261">
        <v>1151010.3735484299</v>
      </c>
      <c r="AK261">
        <v>1100997.430605124</v>
      </c>
      <c r="AL261">
        <v>1122210.683662761</v>
      </c>
      <c r="AM261">
        <v>1124778.329438413</v>
      </c>
      <c r="AN261">
        <v>1103474.5095360661</v>
      </c>
      <c r="AO261">
        <v>1123800.4185349769</v>
      </c>
      <c r="AP261">
        <v>1157305.456643421</v>
      </c>
      <c r="AQ261">
        <v>1176447.6857652829</v>
      </c>
      <c r="AR261">
        <v>1116639.1313812891</v>
      </c>
      <c r="AS261">
        <v>1078799.6432983859</v>
      </c>
      <c r="AT261">
        <v>1123806.6527829389</v>
      </c>
      <c r="AU261">
        <v>1132642.906280959</v>
      </c>
    </row>
    <row r="262" spans="1:47">
      <c r="A262" t="s">
        <v>237</v>
      </c>
      <c r="B262" t="s">
        <v>241</v>
      </c>
      <c r="C262" t="s">
        <v>212</v>
      </c>
      <c r="D262">
        <v>265290.09891068703</v>
      </c>
      <c r="E262">
        <v>267467.61132355512</v>
      </c>
      <c r="F262">
        <v>269318.46937231574</v>
      </c>
      <c r="G262">
        <v>273804.40679748281</v>
      </c>
      <c r="H262">
        <v>291570.09001850861</v>
      </c>
      <c r="I262">
        <v>294221.06954509334</v>
      </c>
      <c r="J262">
        <v>291746.67798005184</v>
      </c>
      <c r="K262">
        <v>293769.98396588123</v>
      </c>
      <c r="L262">
        <v>290302.44677641353</v>
      </c>
      <c r="M262">
        <v>295189.3935452149</v>
      </c>
      <c r="N262">
        <v>296045.79343641881</v>
      </c>
      <c r="O262">
        <v>300474.43102688598</v>
      </c>
      <c r="P262">
        <v>301833.88559621986</v>
      </c>
      <c r="Q262">
        <v>307488.28855685389</v>
      </c>
      <c r="R262">
        <v>310848.71871498099</v>
      </c>
      <c r="S262">
        <v>310876.28026428039</v>
      </c>
      <c r="T262">
        <v>307985.8933093581</v>
      </c>
      <c r="U262">
        <v>307948.78328339959</v>
      </c>
      <c r="V262">
        <v>311017.49260480027</v>
      </c>
      <c r="W262">
        <v>307178.66548160993</v>
      </c>
      <c r="X262">
        <v>320626.8</v>
      </c>
      <c r="Y262">
        <v>321244.5</v>
      </c>
      <c r="Z262">
        <v>327791.59999999998</v>
      </c>
      <c r="AA262">
        <v>329607.8</v>
      </c>
      <c r="AB262">
        <v>332624.09999999998</v>
      </c>
      <c r="AC262">
        <v>338656.4</v>
      </c>
      <c r="AD262">
        <v>344279.7</v>
      </c>
      <c r="AE262">
        <v>351106.6</v>
      </c>
      <c r="AF262">
        <v>355443.3</v>
      </c>
      <c r="AG262">
        <v>363532.7</v>
      </c>
      <c r="AH262">
        <v>365464.5</v>
      </c>
      <c r="AI262">
        <v>370199.1</v>
      </c>
      <c r="AJ262">
        <v>370631.46223374899</v>
      </c>
      <c r="AK262">
        <v>376640.46223374899</v>
      </c>
      <c r="AL262">
        <v>382779.70176815899</v>
      </c>
      <c r="AM262">
        <v>385377.26309999998</v>
      </c>
      <c r="AN262">
        <v>389192.49800468999</v>
      </c>
      <c r="AO262">
        <v>395188.166633819</v>
      </c>
      <c r="AP262">
        <v>400325.61280005798</v>
      </c>
      <c r="AQ262">
        <v>402025.56086591998</v>
      </c>
      <c r="AR262">
        <v>405683.99346979999</v>
      </c>
      <c r="AS262">
        <v>413011.15294900403</v>
      </c>
      <c r="AT262">
        <v>421766.98939152301</v>
      </c>
      <c r="AU262">
        <v>426069.01268331701</v>
      </c>
    </row>
    <row r="263" spans="1:47">
      <c r="A263" t="s">
        <v>237</v>
      </c>
      <c r="B263" t="s">
        <v>241</v>
      </c>
      <c r="C263" t="s">
        <v>213</v>
      </c>
      <c r="D263">
        <v>20207202.094805714</v>
      </c>
      <c r="E263">
        <v>21512048.776692946</v>
      </c>
      <c r="F263">
        <v>23498449.080154009</v>
      </c>
      <c r="G263">
        <v>24475331.607695471</v>
      </c>
      <c r="H263">
        <v>21955447.920098346</v>
      </c>
      <c r="I263">
        <v>22727853.653097164</v>
      </c>
      <c r="J263">
        <v>24708464.643818013</v>
      </c>
      <c r="K263">
        <v>25765968.580778062</v>
      </c>
      <c r="L263">
        <v>23285153.571247645</v>
      </c>
      <c r="M263">
        <v>24438159.082508419</v>
      </c>
      <c r="N263">
        <v>26853132.825072415</v>
      </c>
      <c r="O263">
        <v>27674479.420279995</v>
      </c>
      <c r="P263">
        <v>24836222.716419954</v>
      </c>
      <c r="Q263">
        <v>26737499.896479551</v>
      </c>
      <c r="R263">
        <v>29028027.580188718</v>
      </c>
      <c r="S263">
        <v>29883701.425460085</v>
      </c>
      <c r="T263">
        <v>26190290.534348231</v>
      </c>
      <c r="U263">
        <v>28474250.338755399</v>
      </c>
      <c r="V263">
        <v>30204515.690437011</v>
      </c>
      <c r="W263">
        <v>31629173.365831222</v>
      </c>
      <c r="X263">
        <v>27601644.899999999</v>
      </c>
      <c r="Y263">
        <v>28519274.899999999</v>
      </c>
      <c r="Z263">
        <v>31103884</v>
      </c>
      <c r="AA263">
        <v>33463461.399999999</v>
      </c>
      <c r="AB263">
        <v>29743783.600000001</v>
      </c>
      <c r="AC263">
        <v>30495236.399999999</v>
      </c>
      <c r="AD263">
        <v>32433331.100000001</v>
      </c>
      <c r="AE263">
        <v>34662288</v>
      </c>
      <c r="AF263">
        <v>31704718.5</v>
      </c>
      <c r="AG263">
        <v>32725394.5</v>
      </c>
      <c r="AH263">
        <v>34939537.299999997</v>
      </c>
      <c r="AI263">
        <v>36766743.100000001</v>
      </c>
      <c r="AJ263">
        <v>34185282.892506398</v>
      </c>
      <c r="AK263">
        <v>34808997.259771697</v>
      </c>
      <c r="AL263">
        <v>37066551.207787402</v>
      </c>
      <c r="AM263">
        <v>39079371.240989998</v>
      </c>
      <c r="AN263">
        <v>36328284.885139503</v>
      </c>
      <c r="AO263">
        <v>37185060.638078101</v>
      </c>
      <c r="AP263">
        <v>39398546.3491285</v>
      </c>
      <c r="AQ263">
        <v>40777696.195378497</v>
      </c>
      <c r="AR263">
        <v>38000518.1730593</v>
      </c>
      <c r="AS263">
        <v>35277022.213329099</v>
      </c>
      <c r="AT263">
        <v>38482842.3726248</v>
      </c>
      <c r="AU263">
        <v>36892058.825007997</v>
      </c>
    </row>
    <row r="264" spans="1:47">
      <c r="A264" t="s">
        <v>237</v>
      </c>
      <c r="B264" t="s">
        <v>241</v>
      </c>
      <c r="C264" t="s">
        <v>214</v>
      </c>
      <c r="D264">
        <v>41353599.63392517</v>
      </c>
      <c r="E264">
        <v>42498419.076677345</v>
      </c>
      <c r="F264">
        <v>44644704.718528591</v>
      </c>
      <c r="G264">
        <v>46258778.611969516</v>
      </c>
      <c r="H264">
        <v>45274729.411695644</v>
      </c>
      <c r="I264">
        <v>46814254.801818885</v>
      </c>
      <c r="J264">
        <v>48508709.995642878</v>
      </c>
      <c r="K264">
        <v>50173976.357720129</v>
      </c>
      <c r="L264">
        <v>49266910.108557597</v>
      </c>
      <c r="M264">
        <v>50601044.627856523</v>
      </c>
      <c r="N264">
        <v>52553934.055363387</v>
      </c>
      <c r="O264">
        <v>54011779.916561618</v>
      </c>
      <c r="P264">
        <v>51795000.888304099</v>
      </c>
      <c r="Q264">
        <v>53350283.992491238</v>
      </c>
      <c r="R264">
        <v>56070482.81523598</v>
      </c>
      <c r="S264">
        <v>58030306.464024797</v>
      </c>
      <c r="T264">
        <v>54667856.158180043</v>
      </c>
      <c r="U264">
        <v>56330888.282112032</v>
      </c>
      <c r="V264">
        <v>59405660.301569328</v>
      </c>
      <c r="W264">
        <v>59821401.465254508</v>
      </c>
      <c r="X264">
        <v>57938915.599999994</v>
      </c>
      <c r="Y264">
        <v>59844644.100000001</v>
      </c>
      <c r="Z264">
        <v>62823880.900000006</v>
      </c>
      <c r="AA264">
        <v>62407219.700000003</v>
      </c>
      <c r="AB264">
        <v>61256969.600000001</v>
      </c>
      <c r="AC264">
        <v>63636456.799999997</v>
      </c>
      <c r="AD264">
        <v>66516382.899999999</v>
      </c>
      <c r="AE264">
        <v>65716850.700000003</v>
      </c>
      <c r="AF264">
        <v>64594457.199999996</v>
      </c>
      <c r="AG264">
        <v>67956375.5</v>
      </c>
      <c r="AH264">
        <v>71173984.799999997</v>
      </c>
      <c r="AI264">
        <v>69488583.200000003</v>
      </c>
      <c r="AJ264">
        <v>68712035.121611595</v>
      </c>
      <c r="AK264">
        <v>72489846.126179308</v>
      </c>
      <c r="AL264">
        <v>75685386.775908098</v>
      </c>
      <c r="AM264">
        <v>73249028.845529795</v>
      </c>
      <c r="AN264">
        <v>73035437.458064392</v>
      </c>
      <c r="AO264">
        <v>77014764.699220091</v>
      </c>
      <c r="AP264">
        <v>79639086.900587782</v>
      </c>
      <c r="AQ264">
        <v>77751629.782396898</v>
      </c>
      <c r="AR264">
        <v>75283290.515916392</v>
      </c>
      <c r="AS264">
        <v>67466318.238312095</v>
      </c>
      <c r="AT264">
        <v>72313300.757691503</v>
      </c>
      <c r="AU264">
        <v>74737498.594336003</v>
      </c>
    </row>
    <row r="265" spans="1:47">
      <c r="A265" t="s">
        <v>237</v>
      </c>
      <c r="B265" t="s">
        <v>241</v>
      </c>
      <c r="C265" t="s">
        <v>215</v>
      </c>
      <c r="D265">
        <v>6515102.548340749</v>
      </c>
      <c r="E265">
        <v>6690452.6307226587</v>
      </c>
      <c r="F265">
        <v>6919121.5388857182</v>
      </c>
      <c r="G265">
        <v>6957753.3593359161</v>
      </c>
      <c r="H265">
        <v>7028427.9401936838</v>
      </c>
      <c r="I265">
        <v>7277561.0018841187</v>
      </c>
      <c r="J265">
        <v>7537355.9735307954</v>
      </c>
      <c r="K265">
        <v>7556524.5895975102</v>
      </c>
      <c r="L265">
        <v>7586861.4682439212</v>
      </c>
      <c r="M265">
        <v>7727272.9074205589</v>
      </c>
      <c r="N265">
        <v>8102086.3958707321</v>
      </c>
      <c r="O265">
        <v>8112499.8417142797</v>
      </c>
      <c r="P265">
        <v>8254330.3036481813</v>
      </c>
      <c r="Q265">
        <v>8446266.1410937533</v>
      </c>
      <c r="R265">
        <v>8751200.1299899742</v>
      </c>
      <c r="S265">
        <v>8789413.5262441207</v>
      </c>
      <c r="T265">
        <v>8843671.1339007709</v>
      </c>
      <c r="U265">
        <v>8930441.4806473088</v>
      </c>
      <c r="V265">
        <v>9217954.4412919171</v>
      </c>
      <c r="W265">
        <v>9469695.2566063777</v>
      </c>
      <c r="X265">
        <v>9430590.1000000015</v>
      </c>
      <c r="Y265">
        <v>9492113.6999999993</v>
      </c>
      <c r="Z265">
        <v>9761740.9000000004</v>
      </c>
      <c r="AA265">
        <v>10211227.9</v>
      </c>
      <c r="AB265">
        <v>10031016.100000001</v>
      </c>
      <c r="AC265">
        <v>10159869.199999999</v>
      </c>
      <c r="AD265">
        <v>10411699.199999999</v>
      </c>
      <c r="AE265">
        <v>10512744.300000001</v>
      </c>
      <c r="AF265">
        <v>10451219.800000001</v>
      </c>
      <c r="AG265">
        <v>10809317.699999999</v>
      </c>
      <c r="AH265">
        <v>11199686.4</v>
      </c>
      <c r="AI265">
        <v>11375104.799999999</v>
      </c>
      <c r="AJ265">
        <v>11224014.475160949</v>
      </c>
      <c r="AK265">
        <v>11696770.515653733</v>
      </c>
      <c r="AL265">
        <v>11832438.680090064</v>
      </c>
      <c r="AM265">
        <v>11959225.56718496</v>
      </c>
      <c r="AN265">
        <v>11629960.331175115</v>
      </c>
      <c r="AO265">
        <v>11996098.589905243</v>
      </c>
      <c r="AP265">
        <v>12244055.02187185</v>
      </c>
      <c r="AQ265">
        <v>12601288.878260177</v>
      </c>
      <c r="AR265">
        <v>11966987.42596044</v>
      </c>
      <c r="AS265">
        <v>8675447.7734940685</v>
      </c>
      <c r="AT265">
        <v>10526686.0850688</v>
      </c>
      <c r="AU265">
        <v>11891138.94473337</v>
      </c>
    </row>
    <row r="266" spans="1:47">
      <c r="A266" t="s">
        <v>237</v>
      </c>
      <c r="B266" t="s">
        <v>241</v>
      </c>
      <c r="C266" t="s">
        <v>216</v>
      </c>
      <c r="D266">
        <v>11457968.32037775</v>
      </c>
      <c r="E266">
        <v>11462987.613393899</v>
      </c>
      <c r="F266">
        <v>11825741.207684658</v>
      </c>
      <c r="G266">
        <v>12349723.872310126</v>
      </c>
      <c r="H266">
        <v>12584756.92694479</v>
      </c>
      <c r="I266">
        <v>12641048.949109074</v>
      </c>
      <c r="J266">
        <v>13005971.657638205</v>
      </c>
      <c r="K266">
        <v>13435244.522583997</v>
      </c>
      <c r="L266">
        <v>13259367.672126286</v>
      </c>
      <c r="M266">
        <v>13347441.677677903</v>
      </c>
      <c r="N266">
        <v>13710347.225775203</v>
      </c>
      <c r="O266">
        <v>14284078.288710767</v>
      </c>
      <c r="P266">
        <v>13960872.172488755</v>
      </c>
      <c r="Q266">
        <v>14089707.602929696</v>
      </c>
      <c r="R266">
        <v>14523386.820592823</v>
      </c>
      <c r="S266">
        <v>15110972.590497339</v>
      </c>
      <c r="T266">
        <v>14812773.312679695</v>
      </c>
      <c r="U266">
        <v>15202445.080091372</v>
      </c>
      <c r="V266">
        <v>16284666.514886038</v>
      </c>
      <c r="W266">
        <v>16507910.616610482</v>
      </c>
      <c r="X266">
        <v>15872094.700000001</v>
      </c>
      <c r="Y266">
        <v>16290088.700000001</v>
      </c>
      <c r="Z266">
        <v>17484875.300000001</v>
      </c>
      <c r="AA266">
        <v>18009978.899999999</v>
      </c>
      <c r="AB266">
        <v>17479695.100000001</v>
      </c>
      <c r="AC266">
        <v>17751711.699999999</v>
      </c>
      <c r="AD266">
        <v>19048048.300000001</v>
      </c>
      <c r="AE266">
        <v>19118467.5</v>
      </c>
      <c r="AF266">
        <v>18893080.800000001</v>
      </c>
      <c r="AG266">
        <v>19455503.5</v>
      </c>
      <c r="AH266">
        <v>20008613.100000001</v>
      </c>
      <c r="AI266">
        <v>20844988.900000002</v>
      </c>
      <c r="AJ266">
        <v>20501684.58484187</v>
      </c>
      <c r="AK266">
        <v>21120461.030957509</v>
      </c>
      <c r="AL266">
        <v>21657971.80624637</v>
      </c>
      <c r="AM266">
        <v>21957384.714078199</v>
      </c>
      <c r="AN266">
        <v>21900563.796078749</v>
      </c>
      <c r="AO266">
        <v>22824168.309271801</v>
      </c>
      <c r="AP266">
        <v>23221014.145781308</v>
      </c>
      <c r="AQ266">
        <v>23723643.494228218</v>
      </c>
      <c r="AR266">
        <v>22767711.659773652</v>
      </c>
      <c r="AS266">
        <v>18576226.857610781</v>
      </c>
      <c r="AT266">
        <v>20380565.873727161</v>
      </c>
      <c r="AU266">
        <v>21814115.012652669</v>
      </c>
    </row>
    <row r="267" spans="1:47">
      <c r="A267" t="s">
        <v>237</v>
      </c>
      <c r="B267" t="s">
        <v>241</v>
      </c>
      <c r="C267" t="s">
        <v>217</v>
      </c>
      <c r="D267">
        <v>11478538.964229155</v>
      </c>
      <c r="E267">
        <v>11782419.066301513</v>
      </c>
      <c r="F267">
        <v>12073539.406799065</v>
      </c>
      <c r="G267">
        <v>12213711.344446976</v>
      </c>
      <c r="H267">
        <v>12570246.43451163</v>
      </c>
      <c r="I267">
        <v>12768734.052656768</v>
      </c>
      <c r="J267">
        <v>13121507.981209386</v>
      </c>
      <c r="K267">
        <v>13421133.395688992</v>
      </c>
      <c r="L267">
        <v>14201897.893743331</v>
      </c>
      <c r="M267">
        <v>14349566.658509858</v>
      </c>
      <c r="N267">
        <v>14781667.797786441</v>
      </c>
      <c r="O267">
        <v>14966045.275152517</v>
      </c>
      <c r="P267">
        <v>15892616.759854896</v>
      </c>
      <c r="Q267">
        <v>16216867.511707962</v>
      </c>
      <c r="R267">
        <v>16445333.32355986</v>
      </c>
      <c r="S267">
        <v>16759129.323507389</v>
      </c>
      <c r="T267">
        <v>17021522.797039472</v>
      </c>
      <c r="U267">
        <v>17146632.251346398</v>
      </c>
      <c r="V267">
        <v>17347086.466555778</v>
      </c>
      <c r="W267">
        <v>17639855.476555001</v>
      </c>
      <c r="X267">
        <v>18208431.800000001</v>
      </c>
      <c r="Y267">
        <v>18315333.300000001</v>
      </c>
      <c r="Z267">
        <v>18495333.300000001</v>
      </c>
      <c r="AA267">
        <v>18620866</v>
      </c>
      <c r="AB267">
        <v>19451080.100000001</v>
      </c>
      <c r="AC267">
        <v>19738223.800000001</v>
      </c>
      <c r="AD267">
        <v>19926508.399999999</v>
      </c>
      <c r="AE267">
        <v>20101150.199999999</v>
      </c>
      <c r="AF267">
        <v>20252681.399999999</v>
      </c>
      <c r="AG267">
        <v>21325019.100000001</v>
      </c>
      <c r="AH267">
        <v>21502107.5</v>
      </c>
      <c r="AI267">
        <v>21619372.899999999</v>
      </c>
      <c r="AJ267">
        <v>21621921.309484199</v>
      </c>
      <c r="AK267">
        <v>22820732.779718399</v>
      </c>
      <c r="AL267">
        <v>22971908.869282499</v>
      </c>
      <c r="AM267">
        <v>23001657.569515198</v>
      </c>
      <c r="AN267">
        <v>23005056.304012202</v>
      </c>
      <c r="AO267">
        <v>24342241.336775601</v>
      </c>
      <c r="AP267">
        <v>24791341.4972388</v>
      </c>
      <c r="AQ267">
        <v>24931997.033058699</v>
      </c>
      <c r="AR267">
        <v>25251618.599306401</v>
      </c>
      <c r="AS267">
        <v>26868953.589561202</v>
      </c>
      <c r="AT267">
        <v>27114415.788217001</v>
      </c>
      <c r="AU267">
        <v>27377566.740848899</v>
      </c>
    </row>
    <row r="268" spans="1:47">
      <c r="A268" t="s">
        <v>237</v>
      </c>
      <c r="B268" t="s">
        <v>241</v>
      </c>
      <c r="C268" t="s">
        <v>218</v>
      </c>
      <c r="D268">
        <v>5435456.2183150593</v>
      </c>
      <c r="E268">
        <v>5477236.9009500081</v>
      </c>
      <c r="F268">
        <v>5569875.1972878091</v>
      </c>
      <c r="G268">
        <v>5587939.419940372</v>
      </c>
      <c r="H268">
        <v>5897578.5365049765</v>
      </c>
      <c r="I268">
        <v>6068848.7159049185</v>
      </c>
      <c r="J268">
        <v>5951602.7283769175</v>
      </c>
      <c r="K268">
        <v>6170294.6354324818</v>
      </c>
      <c r="L268">
        <v>6234395.7107606847</v>
      </c>
      <c r="M268">
        <v>6559987.5335087199</v>
      </c>
      <c r="N268">
        <v>6809898.4861247921</v>
      </c>
      <c r="O268">
        <v>7063737.7948424732</v>
      </c>
      <c r="P268">
        <v>7218785.0629689256</v>
      </c>
      <c r="Q268">
        <v>7577381.0397890536</v>
      </c>
      <c r="R268">
        <v>7730403.590177604</v>
      </c>
      <c r="S268">
        <v>7821784.120122781</v>
      </c>
      <c r="T268">
        <v>7756870.9251476023</v>
      </c>
      <c r="U268">
        <v>8098570.0827908367</v>
      </c>
      <c r="V268">
        <v>8189902.2678178726</v>
      </c>
      <c r="W268">
        <v>8354292.8906319486</v>
      </c>
      <c r="X268">
        <v>8466625.9000000004</v>
      </c>
      <c r="Y268">
        <v>8253263.8999999994</v>
      </c>
      <c r="Z268">
        <v>8826013.9999999981</v>
      </c>
      <c r="AA268">
        <v>9184355.6999999993</v>
      </c>
      <c r="AB268">
        <v>9050537.1000000015</v>
      </c>
      <c r="AC268">
        <v>9210215.5</v>
      </c>
      <c r="AD268">
        <v>9358544.9999999981</v>
      </c>
      <c r="AE268">
        <v>9539326</v>
      </c>
      <c r="AF268">
        <v>9311282.4491655752</v>
      </c>
      <c r="AG268">
        <v>9417825.8000000007</v>
      </c>
      <c r="AH268">
        <v>9487660.0999999996</v>
      </c>
      <c r="AI268">
        <v>9847735.8402544409</v>
      </c>
      <c r="AJ268">
        <v>9815740.1919882279</v>
      </c>
      <c r="AK268">
        <v>9935218.4276650399</v>
      </c>
      <c r="AL268">
        <v>10137865.499934031</v>
      </c>
      <c r="AM268">
        <v>9971098.8697281349</v>
      </c>
      <c r="AN268">
        <v>10153715.757536113</v>
      </c>
      <c r="AO268">
        <v>10253849.264639031</v>
      </c>
      <c r="AP268">
        <v>10437120.429795804</v>
      </c>
      <c r="AQ268">
        <v>10529843.529204071</v>
      </c>
      <c r="AR268">
        <v>10544415.015205782</v>
      </c>
      <c r="AS268">
        <v>10076815.285295358</v>
      </c>
      <c r="AT268">
        <v>10386747.068690563</v>
      </c>
      <c r="AU268">
        <v>10441279.860166447</v>
      </c>
    </row>
    <row r="269" spans="1:47">
      <c r="A269" t="s">
        <v>237</v>
      </c>
      <c r="B269" t="s">
        <v>241</v>
      </c>
      <c r="C269" t="s">
        <v>219</v>
      </c>
      <c r="D269">
        <v>3906978.5047553773</v>
      </c>
      <c r="E269">
        <v>4067292.4761695154</v>
      </c>
      <c r="F269">
        <v>4134763.6983169299</v>
      </c>
      <c r="G269">
        <v>4197266.2590124598</v>
      </c>
      <c r="H269">
        <v>4250127.6979208281</v>
      </c>
      <c r="I269">
        <v>4418610.3615747001</v>
      </c>
      <c r="J269">
        <v>4496072.2314967532</v>
      </c>
      <c r="K269">
        <v>4572896.0719906026</v>
      </c>
      <c r="L269">
        <v>4596770.6936597815</v>
      </c>
      <c r="M269">
        <v>4777682.7075769743</v>
      </c>
      <c r="N269">
        <v>4847817.340618412</v>
      </c>
      <c r="O269">
        <v>4931562.1031245887</v>
      </c>
      <c r="P269">
        <v>4932455.2936307415</v>
      </c>
      <c r="Q269">
        <v>5139512.6389050204</v>
      </c>
      <c r="R269">
        <v>5209472.8229724411</v>
      </c>
      <c r="S269">
        <v>5283617.1822555112</v>
      </c>
      <c r="T269">
        <v>5348817.8536428204</v>
      </c>
      <c r="U269">
        <v>5461526.4199037766</v>
      </c>
      <c r="V269">
        <v>5567973.8910791157</v>
      </c>
      <c r="W269">
        <v>5619975.2898769937</v>
      </c>
      <c r="X269">
        <v>5700150.0999999996</v>
      </c>
      <c r="Y269">
        <v>5680523</v>
      </c>
      <c r="Z269">
        <v>5802523</v>
      </c>
      <c r="AA269">
        <v>5909441.0999999996</v>
      </c>
      <c r="AB269">
        <v>5986494</v>
      </c>
      <c r="AC269">
        <v>6045586.7999999998</v>
      </c>
      <c r="AD269">
        <v>6101294</v>
      </c>
      <c r="AE269">
        <v>6165168.0999999996</v>
      </c>
      <c r="AF269">
        <v>6169509.4000000004</v>
      </c>
      <c r="AG269">
        <v>6235103.2000000002</v>
      </c>
      <c r="AH269">
        <v>6294442.2999999998</v>
      </c>
      <c r="AI269">
        <v>6548549.7000000002</v>
      </c>
      <c r="AJ269">
        <v>6599854.2691252502</v>
      </c>
      <c r="AK269">
        <v>6644022.1448166696</v>
      </c>
      <c r="AL269">
        <v>6649985.0494897198</v>
      </c>
      <c r="AM269">
        <v>6929184.5815344704</v>
      </c>
      <c r="AN269">
        <v>6961754.2239427697</v>
      </c>
      <c r="AO269">
        <v>7034862.9926409703</v>
      </c>
      <c r="AP269">
        <v>7112407.6804544302</v>
      </c>
      <c r="AQ269">
        <v>7332475.1782211699</v>
      </c>
      <c r="AR269">
        <v>7336623.7073135199</v>
      </c>
      <c r="AS269">
        <v>7339377.7321125502</v>
      </c>
      <c r="AT269">
        <v>7415896.2587933801</v>
      </c>
      <c r="AU269">
        <v>7473791.5934261102</v>
      </c>
    </row>
    <row r="270" spans="1:47">
      <c r="A270" t="s">
        <v>237</v>
      </c>
      <c r="B270" t="s">
        <v>241</v>
      </c>
      <c r="C270" t="s">
        <v>220</v>
      </c>
      <c r="D270">
        <v>1858958.8465745267</v>
      </c>
      <c r="E270">
        <v>1891552.8252368602</v>
      </c>
      <c r="F270">
        <v>1995211.074726691</v>
      </c>
      <c r="G270">
        <v>2028288.9984844779</v>
      </c>
      <c r="H270">
        <v>1967732.5584122923</v>
      </c>
      <c r="I270">
        <v>1986461.0137084802</v>
      </c>
      <c r="J270">
        <v>2097629.1570808096</v>
      </c>
      <c r="K270">
        <v>2104838.8000850691</v>
      </c>
      <c r="L270">
        <v>2036631.6820192391</v>
      </c>
      <c r="M270">
        <v>2041423.8171376274</v>
      </c>
      <c r="N270">
        <v>2169361.0473635844</v>
      </c>
      <c r="O270">
        <v>2169461.5534207923</v>
      </c>
      <c r="P270">
        <v>2188977.0764434007</v>
      </c>
      <c r="Q270">
        <v>2190833.1841581073</v>
      </c>
      <c r="R270">
        <v>2327151.0100909648</v>
      </c>
      <c r="S270">
        <v>2337188.552273449</v>
      </c>
      <c r="T270">
        <v>2419269.6132329167</v>
      </c>
      <c r="U270">
        <v>2424519.1016429998</v>
      </c>
      <c r="V270">
        <v>2456750.9541456499</v>
      </c>
      <c r="W270">
        <v>2514461.4642403652</v>
      </c>
      <c r="X270">
        <v>2536387.2999999998</v>
      </c>
      <c r="Y270">
        <v>2589083.5</v>
      </c>
      <c r="Z270">
        <v>2592083.5</v>
      </c>
      <c r="AA270">
        <v>2631497.2999999998</v>
      </c>
      <c r="AB270">
        <v>2659128</v>
      </c>
      <c r="AC270">
        <v>2708204.6</v>
      </c>
      <c r="AD270">
        <v>2736371.8</v>
      </c>
      <c r="AE270">
        <v>2780998.3</v>
      </c>
      <c r="AF270">
        <v>2811551.3</v>
      </c>
      <c r="AG270">
        <v>2850352.5</v>
      </c>
      <c r="AH270">
        <v>2858842.2</v>
      </c>
      <c r="AI270">
        <v>2966126.2</v>
      </c>
      <c r="AJ270">
        <v>3004080.5377759398</v>
      </c>
      <c r="AK270">
        <v>3064828.2578411601</v>
      </c>
      <c r="AL270">
        <v>3074155.5659750402</v>
      </c>
      <c r="AM270">
        <v>3165443.4479148998</v>
      </c>
      <c r="AN270">
        <v>3192970.4963948801</v>
      </c>
      <c r="AO270">
        <v>3280662.2141692601</v>
      </c>
      <c r="AP270">
        <v>3281507.8070653598</v>
      </c>
      <c r="AQ270">
        <v>3372877.0055041499</v>
      </c>
      <c r="AR270">
        <v>3345048.7593009002</v>
      </c>
      <c r="AS270">
        <v>2817186.6472588298</v>
      </c>
      <c r="AT270">
        <v>2964863.6722850101</v>
      </c>
      <c r="AU270">
        <v>3052922.2230682801</v>
      </c>
    </row>
    <row r="271" spans="1:47">
      <c r="A271" t="s">
        <v>237</v>
      </c>
      <c r="B271" t="s">
        <v>241</v>
      </c>
      <c r="C271" t="s">
        <v>221</v>
      </c>
      <c r="D271">
        <v>6182299.3534164401</v>
      </c>
      <c r="E271">
        <v>6257085.066298713</v>
      </c>
      <c r="F271">
        <v>6976114.5538482442</v>
      </c>
      <c r="G271">
        <v>7118591.5072033713</v>
      </c>
      <c r="H271">
        <v>6488462.4720519828</v>
      </c>
      <c r="I271">
        <v>6566490.2904698811</v>
      </c>
      <c r="J271">
        <v>7308003.3835920934</v>
      </c>
      <c r="K271">
        <v>7460855.9559655385</v>
      </c>
      <c r="L271">
        <v>6590552.1620145347</v>
      </c>
      <c r="M271">
        <v>6654329.3805207228</v>
      </c>
      <c r="N271">
        <v>7394794.2166362954</v>
      </c>
      <c r="O271">
        <v>7570412.5755990893</v>
      </c>
      <c r="P271">
        <v>6671479.6656286297</v>
      </c>
      <c r="Q271">
        <v>6847515.9272528896</v>
      </c>
      <c r="R271">
        <v>7428809.4732598113</v>
      </c>
      <c r="S271">
        <v>7616943.9223470325</v>
      </c>
      <c r="T271">
        <v>6459060.4269872596</v>
      </c>
      <c r="U271">
        <v>6789379.3059818819</v>
      </c>
      <c r="V271">
        <v>7459864.4174429104</v>
      </c>
      <c r="W271">
        <v>8021280.35744265</v>
      </c>
      <c r="X271">
        <v>6758405.5</v>
      </c>
      <c r="Y271">
        <v>7097850.5999999996</v>
      </c>
      <c r="Z271">
        <v>7813314.5</v>
      </c>
      <c r="AA271">
        <v>8566680.5</v>
      </c>
      <c r="AB271">
        <v>7169058.5</v>
      </c>
      <c r="AC271">
        <v>7753573.4000000004</v>
      </c>
      <c r="AD271">
        <v>8099955.5</v>
      </c>
      <c r="AE271">
        <v>8645553.3000000007</v>
      </c>
      <c r="AF271">
        <v>7608313</v>
      </c>
      <c r="AG271">
        <v>7749957.5999999996</v>
      </c>
      <c r="AH271">
        <v>8314705.2000000002</v>
      </c>
      <c r="AI271">
        <v>8696768.4000000004</v>
      </c>
      <c r="AJ271">
        <v>7957325.9405148998</v>
      </c>
      <c r="AK271">
        <v>8397969.7309602201</v>
      </c>
      <c r="AL271">
        <v>8356327.94031379</v>
      </c>
      <c r="AM271">
        <v>9018571.3340687696</v>
      </c>
      <c r="AN271">
        <v>8367484.4831415201</v>
      </c>
      <c r="AO271">
        <v>8818874.0285534095</v>
      </c>
      <c r="AP271">
        <v>8657356.2018862907</v>
      </c>
      <c r="AQ271">
        <v>9140625.5152987093</v>
      </c>
      <c r="AR271">
        <v>8651533.0774624906</v>
      </c>
      <c r="AS271">
        <v>8763893.7749336995</v>
      </c>
      <c r="AT271">
        <v>8649454.2160856593</v>
      </c>
      <c r="AU271">
        <v>8783627.1108446792</v>
      </c>
    </row>
    <row r="272" spans="1:47">
      <c r="A272" t="s">
        <v>237</v>
      </c>
      <c r="B272" t="s">
        <v>241</v>
      </c>
      <c r="C272" t="s">
        <v>222</v>
      </c>
      <c r="D272">
        <v>5338859.0761124864</v>
      </c>
      <c r="E272">
        <v>6013282.6471584011</v>
      </c>
      <c r="F272">
        <v>6258851.2917194357</v>
      </c>
      <c r="G272">
        <v>7333817.8097410938</v>
      </c>
      <c r="H272">
        <v>6039541.6602035519</v>
      </c>
      <c r="I272">
        <v>6251916.1499064341</v>
      </c>
      <c r="J272">
        <v>6522651.8509524297</v>
      </c>
      <c r="K272">
        <v>7679945.0133926561</v>
      </c>
      <c r="L272">
        <v>6482436.3464479968</v>
      </c>
      <c r="M272">
        <v>6862378.6551623587</v>
      </c>
      <c r="N272">
        <v>6959321.7288192222</v>
      </c>
      <c r="O272">
        <v>8485229.9888637271</v>
      </c>
      <c r="P272">
        <v>7329456.8521731095</v>
      </c>
      <c r="Q272">
        <v>7366800.4738946343</v>
      </c>
      <c r="R272">
        <v>7602923.9832731001</v>
      </c>
      <c r="S272">
        <v>8966274.0071711894</v>
      </c>
      <c r="T272">
        <v>7695946.3359640203</v>
      </c>
      <c r="U272">
        <v>7821285.2316519506</v>
      </c>
      <c r="V272">
        <v>8346394.1640934898</v>
      </c>
      <c r="W272">
        <v>9301276.1103555504</v>
      </c>
      <c r="X272">
        <v>8357866.7000000002</v>
      </c>
      <c r="Y272">
        <v>8484152.1999999993</v>
      </c>
      <c r="Z272">
        <v>8956514.4000000004</v>
      </c>
      <c r="AA272">
        <v>9532139.5</v>
      </c>
      <c r="AB272">
        <v>8990171.4000000004</v>
      </c>
      <c r="AC272">
        <v>9118587</v>
      </c>
      <c r="AD272">
        <v>9413383.5999999996</v>
      </c>
      <c r="AE272">
        <v>9916556.0999999996</v>
      </c>
      <c r="AF272">
        <v>9342738.3000000007</v>
      </c>
      <c r="AG272">
        <v>9531473.9000000004</v>
      </c>
      <c r="AH272">
        <v>9739689.3000000007</v>
      </c>
      <c r="AI272">
        <v>10317747.199999999</v>
      </c>
      <c r="AJ272">
        <v>9810961.7738933805</v>
      </c>
      <c r="AK272">
        <v>10085351.5991407</v>
      </c>
      <c r="AL272">
        <v>10268261.2281224</v>
      </c>
      <c r="AM272">
        <v>10871653.5731805</v>
      </c>
      <c r="AN272">
        <v>10409128.834124999</v>
      </c>
      <c r="AO272">
        <v>10625822.5831786</v>
      </c>
      <c r="AP272">
        <v>11170771.1265292</v>
      </c>
      <c r="AQ272">
        <v>11813240.776885999</v>
      </c>
      <c r="AR272">
        <v>11040796.7453415</v>
      </c>
      <c r="AS272">
        <v>11004989.5351722</v>
      </c>
      <c r="AT272">
        <v>11518101.126042901</v>
      </c>
      <c r="AU272">
        <v>12196108.8443287</v>
      </c>
    </row>
    <row r="273" spans="1:47">
      <c r="A273" t="s">
        <v>237</v>
      </c>
      <c r="B273" t="s">
        <v>241</v>
      </c>
      <c r="C273" t="s">
        <v>223</v>
      </c>
      <c r="D273">
        <v>1242637.0250757672</v>
      </c>
      <c r="E273">
        <v>1299090.7673751954</v>
      </c>
      <c r="F273">
        <v>1390873.6897897089</v>
      </c>
      <c r="G273">
        <v>1476340.3933988416</v>
      </c>
      <c r="H273">
        <v>1453674.491491409</v>
      </c>
      <c r="I273">
        <v>1528311.3299811452</v>
      </c>
      <c r="J273">
        <v>1637225.9648568421</v>
      </c>
      <c r="K273">
        <v>1733829.8014246083</v>
      </c>
      <c r="L273">
        <v>1615702.4619458811</v>
      </c>
      <c r="M273">
        <v>1679463.0255973283</v>
      </c>
      <c r="N273">
        <v>1800694.7291715643</v>
      </c>
      <c r="O273">
        <v>1937195.6761511653</v>
      </c>
      <c r="P273">
        <v>1751628.85776513</v>
      </c>
      <c r="Q273">
        <v>1817108.13721137</v>
      </c>
      <c r="R273">
        <v>1947806.2069333605</v>
      </c>
      <c r="S273">
        <v>2076277.6930285508</v>
      </c>
      <c r="T273">
        <v>1927914.9251545118</v>
      </c>
      <c r="U273">
        <v>2063454.7454480573</v>
      </c>
      <c r="V273">
        <v>2066367.2419270168</v>
      </c>
      <c r="W273">
        <v>2155112.9797604163</v>
      </c>
      <c r="X273">
        <v>2094093.4</v>
      </c>
      <c r="Y273">
        <v>2151394</v>
      </c>
      <c r="Z273">
        <v>2218013.7000000002</v>
      </c>
      <c r="AA273">
        <v>2279838.9</v>
      </c>
      <c r="AB273">
        <v>2211112.9</v>
      </c>
      <c r="AC273">
        <v>2262800.2999999998</v>
      </c>
      <c r="AD273">
        <v>2358029.1</v>
      </c>
      <c r="AE273">
        <v>2413432.7000000002</v>
      </c>
      <c r="AF273">
        <v>2349997.7999999998</v>
      </c>
      <c r="AG273">
        <v>2395918.5</v>
      </c>
      <c r="AH273">
        <v>2449626.7000000002</v>
      </c>
      <c r="AI273">
        <v>2548295</v>
      </c>
      <c r="AJ273">
        <v>2533761.97595783</v>
      </c>
      <c r="AK273">
        <v>2584691.8476349199</v>
      </c>
      <c r="AL273">
        <v>2645242.4730154499</v>
      </c>
      <c r="AM273">
        <v>2721966.9906978402</v>
      </c>
      <c r="AN273">
        <v>2732858.5333322901</v>
      </c>
      <c r="AO273">
        <v>2773899.53907202</v>
      </c>
      <c r="AP273">
        <v>2868665.7736205701</v>
      </c>
      <c r="AQ273">
        <v>2902376.0966543001</v>
      </c>
      <c r="AR273">
        <v>2982000.5412500701</v>
      </c>
      <c r="AS273">
        <v>3022257.5400541201</v>
      </c>
      <c r="AT273">
        <v>3113878.1432198999</v>
      </c>
      <c r="AU273">
        <v>3141324.8977931598</v>
      </c>
    </row>
    <row r="274" spans="1:47">
      <c r="A274" t="s">
        <v>237</v>
      </c>
      <c r="B274" t="s">
        <v>241</v>
      </c>
      <c r="C274" t="s">
        <v>224</v>
      </c>
      <c r="D274">
        <v>3739745.7997193309</v>
      </c>
      <c r="E274">
        <v>3911686.6199282245</v>
      </c>
      <c r="F274">
        <v>3940926.4028673125</v>
      </c>
      <c r="G274">
        <v>4040895.2057492496</v>
      </c>
      <c r="H274">
        <v>3884273.6621259088</v>
      </c>
      <c r="I274">
        <v>4059389.9099883619</v>
      </c>
      <c r="J274">
        <v>4087274.0786922392</v>
      </c>
      <c r="K274">
        <v>4180265.625879894</v>
      </c>
      <c r="L274">
        <v>3992168.4112416869</v>
      </c>
      <c r="M274">
        <v>4172756.161265498</v>
      </c>
      <c r="N274">
        <v>4193998.0800318969</v>
      </c>
      <c r="O274">
        <v>4307409.7793958848</v>
      </c>
      <c r="P274">
        <v>4198171.7596958019</v>
      </c>
      <c r="Q274">
        <v>4396715.3761955518</v>
      </c>
      <c r="R274">
        <v>4404190.388978662</v>
      </c>
      <c r="S274">
        <v>4518855.9201139687</v>
      </c>
      <c r="T274">
        <v>4441661.2902665697</v>
      </c>
      <c r="U274">
        <v>4645054.3735019397</v>
      </c>
      <c r="V274">
        <v>4651251.4378305161</v>
      </c>
      <c r="W274">
        <v>4735729.9805567488</v>
      </c>
      <c r="X274">
        <v>4716794.0999999996</v>
      </c>
      <c r="Y274">
        <v>4852761</v>
      </c>
      <c r="Z274">
        <v>4879811.2</v>
      </c>
      <c r="AA274">
        <v>4925019.9000000004</v>
      </c>
      <c r="AB274">
        <v>4921187.0999999996</v>
      </c>
      <c r="AC274">
        <v>5041416.3</v>
      </c>
      <c r="AD274">
        <v>5150464.5</v>
      </c>
      <c r="AE274">
        <v>5185136.2</v>
      </c>
      <c r="AF274">
        <v>5125826.2</v>
      </c>
      <c r="AG274">
        <v>5295062.5</v>
      </c>
      <c r="AH274">
        <v>5360681.2</v>
      </c>
      <c r="AI274">
        <v>5422015.0999999996</v>
      </c>
      <c r="AJ274">
        <v>5392708.7304258998</v>
      </c>
      <c r="AK274">
        <v>5576917.1723040603</v>
      </c>
      <c r="AL274">
        <v>5592057.46574903</v>
      </c>
      <c r="AM274">
        <v>5697940.8226480596</v>
      </c>
      <c r="AN274">
        <v>5703646.0809251498</v>
      </c>
      <c r="AO274">
        <v>5889564.6726885997</v>
      </c>
      <c r="AP274">
        <v>5956198.8174103396</v>
      </c>
      <c r="AQ274">
        <v>6102834.0814761603</v>
      </c>
      <c r="AR274">
        <v>5968269.21090052</v>
      </c>
      <c r="AS274">
        <v>3855404.4934475999</v>
      </c>
      <c r="AT274">
        <v>5038097.2944499897</v>
      </c>
      <c r="AU274">
        <v>5527415.3849001601</v>
      </c>
    </row>
    <row r="275" spans="1:47">
      <c r="A275" t="s">
        <v>237</v>
      </c>
      <c r="B275" t="s">
        <v>241</v>
      </c>
      <c r="C275" t="s">
        <v>225</v>
      </c>
      <c r="D275">
        <v>238091500.67186552</v>
      </c>
      <c r="E275">
        <v>246971470.26574397</v>
      </c>
      <c r="F275">
        <v>255973755.44858652</v>
      </c>
      <c r="G275">
        <v>249612117.45492688</v>
      </c>
      <c r="H275">
        <v>254486842.04621726</v>
      </c>
      <c r="I275">
        <v>262770717.29443815</v>
      </c>
      <c r="J275">
        <v>271491800.842053</v>
      </c>
      <c r="K275">
        <v>265652413.50399938</v>
      </c>
      <c r="L275">
        <v>271008767.39472347</v>
      </c>
      <c r="M275">
        <v>280173703.61098403</v>
      </c>
      <c r="N275">
        <v>290115013.81998873</v>
      </c>
      <c r="O275">
        <v>283167154.89763767</v>
      </c>
      <c r="P275">
        <v>287728871.65364313</v>
      </c>
      <c r="Q275">
        <v>296541232.08774579</v>
      </c>
      <c r="R275">
        <v>306703947.95392001</v>
      </c>
      <c r="S275">
        <v>301815750.11099684</v>
      </c>
      <c r="T275">
        <v>304574113.72637808</v>
      </c>
      <c r="U275">
        <v>314112942.88177925</v>
      </c>
      <c r="V275">
        <v>325527263.22652727</v>
      </c>
      <c r="W275">
        <v>318470175.23472703</v>
      </c>
      <c r="X275">
        <v>320421287.5</v>
      </c>
      <c r="Y275">
        <v>331098470.5</v>
      </c>
      <c r="Z275">
        <v>343199000.5</v>
      </c>
      <c r="AA275">
        <v>336657340.4000001</v>
      </c>
      <c r="AB275">
        <v>338293824.49261999</v>
      </c>
      <c r="AC275">
        <v>350329917.5</v>
      </c>
      <c r="AD275">
        <v>362551987.69999993</v>
      </c>
      <c r="AE275">
        <v>354387781.33174998</v>
      </c>
      <c r="AF275">
        <v>356467487.33456111</v>
      </c>
      <c r="AG275">
        <v>368033665.43990803</v>
      </c>
      <c r="AH275">
        <v>382998218.32674074</v>
      </c>
      <c r="AI275">
        <v>374800205.72664547</v>
      </c>
      <c r="AJ275">
        <v>375751005.43015397</v>
      </c>
      <c r="AK275">
        <v>388501854.71297956</v>
      </c>
      <c r="AL275">
        <v>403655825.61472493</v>
      </c>
      <c r="AM275">
        <v>395533138.80461001</v>
      </c>
      <c r="AN275">
        <v>396644794.51106936</v>
      </c>
      <c r="AO275">
        <v>410954473.11651069</v>
      </c>
      <c r="AP275">
        <v>425179939.40432543</v>
      </c>
      <c r="AQ275">
        <v>416988911.82915086</v>
      </c>
      <c r="AR275">
        <v>408237045.74070179</v>
      </c>
      <c r="AS275">
        <v>386387580.10683006</v>
      </c>
      <c r="AT275">
        <v>409818991.5742498</v>
      </c>
      <c r="AU275">
        <v>405976029.35357237</v>
      </c>
    </row>
    <row r="276" spans="1:47">
      <c r="A276" t="s">
        <v>237</v>
      </c>
      <c r="B276" t="s">
        <v>242</v>
      </c>
      <c r="C276" t="s">
        <v>208</v>
      </c>
      <c r="D276">
        <v>4532040.5739667602</v>
      </c>
      <c r="E276">
        <v>3842305.8047803929</v>
      </c>
      <c r="F276">
        <v>4411443.8500757376</v>
      </c>
      <c r="G276">
        <v>3951816.7168923211</v>
      </c>
      <c r="H276">
        <v>4620372.0444610389</v>
      </c>
      <c r="I276">
        <v>4053826.5557656828</v>
      </c>
      <c r="J276">
        <v>4286673.0248214472</v>
      </c>
      <c r="K276">
        <v>4281208.8947779927</v>
      </c>
      <c r="L276">
        <v>4624303.2534390055</v>
      </c>
      <c r="M276">
        <v>4397253.093833114</v>
      </c>
      <c r="N276">
        <v>4542727.8460659022</v>
      </c>
      <c r="O276">
        <v>4229091.3321428671</v>
      </c>
      <c r="P276">
        <v>5310984.8099841224</v>
      </c>
      <c r="Q276">
        <v>4415396.8229910238</v>
      </c>
      <c r="R276">
        <v>4847335.5181497028</v>
      </c>
      <c r="S276">
        <v>4417198.777309468</v>
      </c>
      <c r="T276">
        <v>4994375.5149315922</v>
      </c>
      <c r="U276">
        <v>4848833.0792895956</v>
      </c>
      <c r="V276">
        <v>4960276.7220931724</v>
      </c>
      <c r="W276">
        <v>4653469.113374142</v>
      </c>
      <c r="X276">
        <v>5192522.0058737872</v>
      </c>
      <c r="Y276">
        <v>5433131.1835327819</v>
      </c>
      <c r="Z276">
        <v>5534016.8692611214</v>
      </c>
      <c r="AA276">
        <v>4583800.7516457066</v>
      </c>
      <c r="AB276">
        <v>5223946.5749532292</v>
      </c>
      <c r="AC276">
        <v>5570711.4261341179</v>
      </c>
      <c r="AD276">
        <v>5906741.4195030769</v>
      </c>
      <c r="AE276">
        <v>5407346.8604366472</v>
      </c>
      <c r="AF276">
        <v>5956897.4169566007</v>
      </c>
      <c r="AG276">
        <v>5903957.3582121171</v>
      </c>
      <c r="AH276">
        <v>6157551.7949869819</v>
      </c>
      <c r="AI276">
        <v>5037140.332511195</v>
      </c>
      <c r="AJ276">
        <v>5802649.6541215684</v>
      </c>
      <c r="AK276">
        <v>5798335.6309539704</v>
      </c>
      <c r="AL276">
        <v>6179267.4453557488</v>
      </c>
      <c r="AM276">
        <v>6100519.3987750588</v>
      </c>
      <c r="AN276">
        <v>6001243.1040672325</v>
      </c>
      <c r="AO276">
        <v>6106819.0025533764</v>
      </c>
      <c r="AP276">
        <v>6188682.5221406939</v>
      </c>
      <c r="AQ276">
        <v>6111583.7540352391</v>
      </c>
      <c r="AR276">
        <v>6236840.217084513</v>
      </c>
      <c r="AS276">
        <v>6360623.7060282417</v>
      </c>
      <c r="AT276">
        <v>6440941.2113501392</v>
      </c>
      <c r="AU276">
        <v>6236676.0644257637</v>
      </c>
    </row>
    <row r="277" spans="1:47">
      <c r="A277" t="s">
        <v>237</v>
      </c>
      <c r="B277" t="s">
        <v>242</v>
      </c>
      <c r="C277" t="s">
        <v>209</v>
      </c>
      <c r="D277">
        <v>622934.30764956865</v>
      </c>
      <c r="E277">
        <v>644188.46091684408</v>
      </c>
      <c r="F277">
        <v>669186.09802083415</v>
      </c>
      <c r="G277">
        <v>677816.50183120498</v>
      </c>
      <c r="H277">
        <v>672394.23985548143</v>
      </c>
      <c r="I277">
        <v>672953.98514888529</v>
      </c>
      <c r="J277">
        <v>702570.26587472891</v>
      </c>
      <c r="K277">
        <v>699039.25348548824</v>
      </c>
      <c r="L277">
        <v>701649.41614736617</v>
      </c>
      <c r="M277">
        <v>697676.31437316432</v>
      </c>
      <c r="N277">
        <v>684576.29618714121</v>
      </c>
      <c r="O277">
        <v>661834.36578170769</v>
      </c>
      <c r="P277">
        <v>642577.15254725749</v>
      </c>
      <c r="Q277">
        <v>638490.81211202068</v>
      </c>
      <c r="R277">
        <v>641939.77654437476</v>
      </c>
      <c r="S277">
        <v>652226.99345273478</v>
      </c>
      <c r="T277">
        <v>656004.41952321841</v>
      </c>
      <c r="U277">
        <v>666511.7547675774</v>
      </c>
      <c r="V277">
        <v>672992.96395039209</v>
      </c>
      <c r="W277">
        <v>681772.51984959899</v>
      </c>
      <c r="X277">
        <v>673351.88384795026</v>
      </c>
      <c r="Y277">
        <v>686861.49476975144</v>
      </c>
      <c r="Z277">
        <v>704998.56512990885</v>
      </c>
      <c r="AA277">
        <v>710036.82897628774</v>
      </c>
      <c r="AB277">
        <v>711318.69544775679</v>
      </c>
      <c r="AC277">
        <v>717246.35200346855</v>
      </c>
      <c r="AD277">
        <v>719075.13764222944</v>
      </c>
      <c r="AE277">
        <v>722844.10042154801</v>
      </c>
      <c r="AF277">
        <v>728347.68109096226</v>
      </c>
      <c r="AG277">
        <v>696282.35705652868</v>
      </c>
      <c r="AH277">
        <v>717442.24263164168</v>
      </c>
      <c r="AI277">
        <v>708773.26215590059</v>
      </c>
      <c r="AJ277">
        <v>722889.11571252963</v>
      </c>
      <c r="AK277">
        <v>716169.81068176345</v>
      </c>
      <c r="AL277">
        <v>714837.06886095169</v>
      </c>
      <c r="AM277">
        <v>717563.6010461963</v>
      </c>
      <c r="AN277">
        <v>714523.6254424291</v>
      </c>
      <c r="AO277">
        <v>718923.53879272495</v>
      </c>
      <c r="AP277">
        <v>723383.35581515473</v>
      </c>
      <c r="AQ277">
        <v>725592.96884918597</v>
      </c>
      <c r="AR277">
        <v>733694.11280432902</v>
      </c>
      <c r="AS277">
        <v>710970.25920604018</v>
      </c>
      <c r="AT277">
        <v>601509.92207241373</v>
      </c>
      <c r="AU277">
        <v>597121.51812476199</v>
      </c>
    </row>
    <row r="278" spans="1:47">
      <c r="A278" t="s">
        <v>237</v>
      </c>
      <c r="B278" t="s">
        <v>242</v>
      </c>
      <c r="C278" t="s">
        <v>210</v>
      </c>
      <c r="D278">
        <v>26458591.951565783</v>
      </c>
      <c r="E278">
        <v>26715697.194510683</v>
      </c>
      <c r="F278">
        <v>26805253.202324104</v>
      </c>
      <c r="G278">
        <v>27827013.433184087</v>
      </c>
      <c r="H278">
        <v>28372219.638829093</v>
      </c>
      <c r="I278">
        <v>28410820.660875142</v>
      </c>
      <c r="J278">
        <v>28655408.446534932</v>
      </c>
      <c r="K278">
        <v>28023896.896129463</v>
      </c>
      <c r="L278">
        <v>28600196.925479881</v>
      </c>
      <c r="M278">
        <v>29729021.515217531</v>
      </c>
      <c r="N278">
        <v>30354558.674217362</v>
      </c>
      <c r="O278">
        <v>30162423.153924219</v>
      </c>
      <c r="P278">
        <v>30975533.112720903</v>
      </c>
      <c r="Q278">
        <v>32565839.091952063</v>
      </c>
      <c r="R278">
        <v>33420475.935494509</v>
      </c>
      <c r="S278">
        <v>31171583.110971931</v>
      </c>
      <c r="T278">
        <v>31465947.254578963</v>
      </c>
      <c r="U278">
        <v>32537174.013417978</v>
      </c>
      <c r="V278">
        <v>32527628.596827749</v>
      </c>
      <c r="W278">
        <v>33775152.976886921</v>
      </c>
      <c r="X278">
        <v>33108993.362576764</v>
      </c>
      <c r="Y278">
        <v>33639455.795314848</v>
      </c>
      <c r="Z278">
        <v>34110574.586293347</v>
      </c>
      <c r="AA278">
        <v>34048445.215973496</v>
      </c>
      <c r="AB278">
        <v>33959920.315041959</v>
      </c>
      <c r="AC278">
        <v>34480552.930705503</v>
      </c>
      <c r="AD278">
        <v>35206085.438173227</v>
      </c>
      <c r="AE278">
        <v>35426981.66414389</v>
      </c>
      <c r="AF278">
        <v>35515450.218513347</v>
      </c>
      <c r="AG278">
        <v>35812434.583237469</v>
      </c>
      <c r="AH278">
        <v>36092650.216007054</v>
      </c>
      <c r="AI278">
        <v>36798611.307451025</v>
      </c>
      <c r="AJ278">
        <v>37149018.424274229</v>
      </c>
      <c r="AK278">
        <v>37184068.889265947</v>
      </c>
      <c r="AL278">
        <v>37496373.11349453</v>
      </c>
      <c r="AM278">
        <v>37595597.788660184</v>
      </c>
      <c r="AN278">
        <v>38248866.954937264</v>
      </c>
      <c r="AO278">
        <v>38339595.976632215</v>
      </c>
      <c r="AP278">
        <v>38942912.637778692</v>
      </c>
      <c r="AQ278">
        <v>39318480.409929231</v>
      </c>
      <c r="AR278">
        <v>38390253.375858061</v>
      </c>
      <c r="AS278">
        <v>34844858.420150079</v>
      </c>
      <c r="AT278">
        <v>36382793.93434342</v>
      </c>
      <c r="AU278">
        <v>37998306.929167926</v>
      </c>
    </row>
    <row r="279" spans="1:47">
      <c r="A279" t="s">
        <v>237</v>
      </c>
      <c r="B279" t="s">
        <v>242</v>
      </c>
      <c r="C279" t="s">
        <v>211</v>
      </c>
      <c r="D279">
        <v>997521.58234135667</v>
      </c>
      <c r="E279">
        <v>978094.97864216531</v>
      </c>
      <c r="F279">
        <v>1020076.8093101829</v>
      </c>
      <c r="G279">
        <v>1048665.7675414558</v>
      </c>
      <c r="H279">
        <v>976903.23115479713</v>
      </c>
      <c r="I279">
        <v>983635.21499690192</v>
      </c>
      <c r="J279">
        <v>1017451.2513944814</v>
      </c>
      <c r="K279">
        <v>1088749.2595882579</v>
      </c>
      <c r="L279">
        <v>1019338.3745210815</v>
      </c>
      <c r="M279">
        <v>1030089.2779811429</v>
      </c>
      <c r="N279">
        <v>1099550.1302650566</v>
      </c>
      <c r="O279">
        <v>1058639.5181925276</v>
      </c>
      <c r="P279">
        <v>979474.87195480184</v>
      </c>
      <c r="Q279">
        <v>978038.98680029507</v>
      </c>
      <c r="R279">
        <v>1009730.4288006655</v>
      </c>
      <c r="S279">
        <v>1096229.2629346843</v>
      </c>
      <c r="T279">
        <v>1078786.1196075589</v>
      </c>
      <c r="U279">
        <v>1152682.9678821869</v>
      </c>
      <c r="V279">
        <v>1076827.6543476793</v>
      </c>
      <c r="W279">
        <v>1090870.4526786834</v>
      </c>
      <c r="X279">
        <v>1052639.2291799262</v>
      </c>
      <c r="Y279">
        <v>1077755.9350600876</v>
      </c>
      <c r="Z279">
        <v>1091659.4800951604</v>
      </c>
      <c r="AA279">
        <v>1116037.3275946227</v>
      </c>
      <c r="AB279">
        <v>1058318.4404214332</v>
      </c>
      <c r="AC279">
        <v>1069868.7574786404</v>
      </c>
      <c r="AD279">
        <v>1001365.5232656205</v>
      </c>
      <c r="AE279">
        <v>1029091.6123867937</v>
      </c>
      <c r="AF279">
        <v>1007009.1169841862</v>
      </c>
      <c r="AG279">
        <v>1039822.6674811316</v>
      </c>
      <c r="AH279">
        <v>1053225.76191784</v>
      </c>
      <c r="AI279">
        <v>1079521.360599716</v>
      </c>
      <c r="AJ279">
        <v>1092152.2653618879</v>
      </c>
      <c r="AK279">
        <v>1105217.6086807032</v>
      </c>
      <c r="AL279">
        <v>1137399.7273740354</v>
      </c>
      <c r="AM279">
        <v>1145642.9809206573</v>
      </c>
      <c r="AN279">
        <v>1115202.5168480009</v>
      </c>
      <c r="AO279">
        <v>1055531.5824358461</v>
      </c>
      <c r="AP279">
        <v>1084414.7230974436</v>
      </c>
      <c r="AQ279">
        <v>1072157.6016305382</v>
      </c>
      <c r="AR279">
        <v>1038590.5915963815</v>
      </c>
      <c r="AS279">
        <v>860797.49666517554</v>
      </c>
      <c r="AT279">
        <v>945898.08852848969</v>
      </c>
      <c r="AU279">
        <v>987231.62546407478</v>
      </c>
    </row>
    <row r="280" spans="1:47">
      <c r="A280" t="s">
        <v>237</v>
      </c>
      <c r="B280" t="s">
        <v>242</v>
      </c>
      <c r="C280" t="s">
        <v>212</v>
      </c>
      <c r="D280">
        <v>68852.023392614748</v>
      </c>
      <c r="E280">
        <v>70830.71305965184</v>
      </c>
      <c r="F280">
        <v>72337.72511455162</v>
      </c>
      <c r="G280">
        <v>73660.220105070592</v>
      </c>
      <c r="H280">
        <v>73708.508697091616</v>
      </c>
      <c r="I280">
        <v>73771.198087129946</v>
      </c>
      <c r="J280">
        <v>74009.564668651627</v>
      </c>
      <c r="K280">
        <v>74044.442318132482</v>
      </c>
      <c r="L280">
        <v>74098.408462187232</v>
      </c>
      <c r="M280">
        <v>74154.299593569376</v>
      </c>
      <c r="N280">
        <v>74291.737401639723</v>
      </c>
      <c r="O280">
        <v>74553.691773374143</v>
      </c>
      <c r="P280">
        <v>75212.299323960848</v>
      </c>
      <c r="Q280">
        <v>76511.702376711357</v>
      </c>
      <c r="R280">
        <v>77269.185177954219</v>
      </c>
      <c r="S280">
        <v>78310.729326921224</v>
      </c>
      <c r="T280">
        <v>80349.619332011367</v>
      </c>
      <c r="U280">
        <v>81871.386943453472</v>
      </c>
      <c r="V280">
        <v>82785.095774535905</v>
      </c>
      <c r="W280">
        <v>84275.271171222761</v>
      </c>
      <c r="X280">
        <v>85021.708247883114</v>
      </c>
      <c r="Y280">
        <v>87443.033383411443</v>
      </c>
      <c r="Z280">
        <v>86020.736326306345</v>
      </c>
      <c r="AA280">
        <v>87802.352638962853</v>
      </c>
      <c r="AB280">
        <v>90059.321844554899</v>
      </c>
      <c r="AC280">
        <v>92886.463344894102</v>
      </c>
      <c r="AD280">
        <v>93238.517141461489</v>
      </c>
      <c r="AE280">
        <v>93744.216452356341</v>
      </c>
      <c r="AF280">
        <v>95540.640800787092</v>
      </c>
      <c r="AG280">
        <v>98860.130515376906</v>
      </c>
      <c r="AH280">
        <v>100924.55350877665</v>
      </c>
      <c r="AI280">
        <v>101590.14964429464</v>
      </c>
      <c r="AJ280">
        <v>102087.59136998438</v>
      </c>
      <c r="AK280">
        <v>104069.9093906761</v>
      </c>
      <c r="AL280">
        <v>104671.595687721</v>
      </c>
      <c r="AM280">
        <v>105444.92467711837</v>
      </c>
      <c r="AN280">
        <v>106666.98527469407</v>
      </c>
      <c r="AO280">
        <v>110022.60609156966</v>
      </c>
      <c r="AP280">
        <v>109846.90932594698</v>
      </c>
      <c r="AQ280">
        <v>111442.94777290775</v>
      </c>
      <c r="AR280">
        <v>113423.99089430895</v>
      </c>
      <c r="AS280">
        <v>116998.15034303417</v>
      </c>
      <c r="AT280">
        <v>118933.13732738751</v>
      </c>
      <c r="AU280">
        <v>121237.65014110027</v>
      </c>
    </row>
    <row r="281" spans="1:47">
      <c r="A281" t="s">
        <v>237</v>
      </c>
      <c r="B281" t="s">
        <v>242</v>
      </c>
      <c r="C281" t="s">
        <v>213</v>
      </c>
      <c r="D281">
        <v>5063577.2613327233</v>
      </c>
      <c r="E281">
        <v>5430878.0189371286</v>
      </c>
      <c r="F281">
        <v>5553278.4087270591</v>
      </c>
      <c r="G281">
        <v>5638460.5232961895</v>
      </c>
      <c r="H281">
        <v>5454554.6749774106</v>
      </c>
      <c r="I281">
        <v>5760348.25966282</v>
      </c>
      <c r="J281">
        <v>5917257.3658602592</v>
      </c>
      <c r="K281">
        <v>6156352.9904644266</v>
      </c>
      <c r="L281">
        <v>5972835.2291603461</v>
      </c>
      <c r="M281">
        <v>6378820.0440927008</v>
      </c>
      <c r="N281">
        <v>6620932.3950285437</v>
      </c>
      <c r="O281">
        <v>6833249.6820801208</v>
      </c>
      <c r="P281">
        <v>6556580.156107137</v>
      </c>
      <c r="Q281">
        <v>6832859.620309867</v>
      </c>
      <c r="R281">
        <v>7096975.8692453289</v>
      </c>
      <c r="S281">
        <v>7897170.1831065295</v>
      </c>
      <c r="T281">
        <v>7364863.3087877249</v>
      </c>
      <c r="U281">
        <v>8048295.7758126901</v>
      </c>
      <c r="V281">
        <v>8109517.4103539158</v>
      </c>
      <c r="W281">
        <v>8113792.4574680598</v>
      </c>
      <c r="X281">
        <v>7885516.13583712</v>
      </c>
      <c r="Y281">
        <v>8322660.9571319679</v>
      </c>
      <c r="Z281">
        <v>8739957.9103806596</v>
      </c>
      <c r="AA281">
        <v>9205764.9387328085</v>
      </c>
      <c r="AB281">
        <v>8368719.8066463433</v>
      </c>
      <c r="AC281">
        <v>8823079.873329686</v>
      </c>
      <c r="AD281">
        <v>9307498.330348501</v>
      </c>
      <c r="AE281">
        <v>9808412.1004951876</v>
      </c>
      <c r="AF281">
        <v>8986442.4923829064</v>
      </c>
      <c r="AG281">
        <v>9416003.4674031977</v>
      </c>
      <c r="AH281">
        <v>10148357.261641616</v>
      </c>
      <c r="AI281">
        <v>10763003.543153817</v>
      </c>
      <c r="AJ281">
        <v>9699838.881998539</v>
      </c>
      <c r="AK281">
        <v>10097376.902932987</v>
      </c>
      <c r="AL281">
        <v>10982614.501697164</v>
      </c>
      <c r="AM281">
        <v>11583173.393895024</v>
      </c>
      <c r="AN281">
        <v>10532700.797294395</v>
      </c>
      <c r="AO281">
        <v>11049698.651699433</v>
      </c>
      <c r="AP281">
        <v>11868980.865301337</v>
      </c>
      <c r="AQ281">
        <v>12596615.564979248</v>
      </c>
      <c r="AR281">
        <v>11182408.589326691</v>
      </c>
      <c r="AS281">
        <v>10352823.835360684</v>
      </c>
      <c r="AT281">
        <v>11198678.823129214</v>
      </c>
      <c r="AU281">
        <v>12014530.364782024</v>
      </c>
    </row>
    <row r="282" spans="1:47">
      <c r="A282" t="s">
        <v>237</v>
      </c>
      <c r="B282" t="s">
        <v>242</v>
      </c>
      <c r="C282" t="s">
        <v>214</v>
      </c>
      <c r="D282">
        <v>7819717.4855994461</v>
      </c>
      <c r="E282">
        <v>8461338.5878081881</v>
      </c>
      <c r="F282">
        <v>8973873.3147346862</v>
      </c>
      <c r="G282">
        <v>9167875.1201706715</v>
      </c>
      <c r="H282">
        <v>8969633.0338244755</v>
      </c>
      <c r="I282">
        <v>9382401.4307024088</v>
      </c>
      <c r="J282">
        <v>10131489.841008015</v>
      </c>
      <c r="K282">
        <v>10183029.29225798</v>
      </c>
      <c r="L282">
        <v>10364701.921580166</v>
      </c>
      <c r="M282">
        <v>10405792.838026972</v>
      </c>
      <c r="N282">
        <v>10812559.044034299</v>
      </c>
      <c r="O282">
        <v>10692062.353992723</v>
      </c>
      <c r="P282">
        <v>10944696.129199961</v>
      </c>
      <c r="Q282">
        <v>11058925.753250632</v>
      </c>
      <c r="R282">
        <v>11273257.814269789</v>
      </c>
      <c r="S282">
        <v>11282244.928747192</v>
      </c>
      <c r="T282">
        <v>11485398.33144746</v>
      </c>
      <c r="U282">
        <v>11613246.866772046</v>
      </c>
      <c r="V282">
        <v>12130272.020411067</v>
      </c>
      <c r="W282">
        <v>12020442.810699489</v>
      </c>
      <c r="X282">
        <v>12003527.322978813</v>
      </c>
      <c r="Y282">
        <v>12359100.379496677</v>
      </c>
      <c r="Z282">
        <v>12515031.172341829</v>
      </c>
      <c r="AA282">
        <v>12697705.505800636</v>
      </c>
      <c r="AB282">
        <v>12492185.614889489</v>
      </c>
      <c r="AC282">
        <v>12886914.412473883</v>
      </c>
      <c r="AD282">
        <v>13024738.968345739</v>
      </c>
      <c r="AE282">
        <v>13082621.532868069</v>
      </c>
      <c r="AF282">
        <v>13229454.240493929</v>
      </c>
      <c r="AG282">
        <v>13544414.268158589</v>
      </c>
      <c r="AH282">
        <v>13881248.490333777</v>
      </c>
      <c r="AI282">
        <v>13996497.35829345</v>
      </c>
      <c r="AJ282">
        <v>14209579.733385282</v>
      </c>
      <c r="AK282">
        <v>14504465.216769418</v>
      </c>
      <c r="AL282">
        <v>14926897.053456467</v>
      </c>
      <c r="AM282">
        <v>14973285.264694249</v>
      </c>
      <c r="AN282">
        <v>15158856.059839871</v>
      </c>
      <c r="AO282">
        <v>15482704.426518217</v>
      </c>
      <c r="AP282">
        <v>15800273.344520759</v>
      </c>
      <c r="AQ282">
        <v>15872085.798067538</v>
      </c>
      <c r="AR282">
        <v>15782398.363183642</v>
      </c>
      <c r="AS282">
        <v>14703602.960991414</v>
      </c>
      <c r="AT282">
        <v>15189548.643293887</v>
      </c>
      <c r="AU282">
        <v>14857202.742416268</v>
      </c>
    </row>
    <row r="283" spans="1:47">
      <c r="A283" t="s">
        <v>237</v>
      </c>
      <c r="B283" t="s">
        <v>242</v>
      </c>
      <c r="C283" t="s">
        <v>215</v>
      </c>
      <c r="D283">
        <v>3749484.455802571</v>
      </c>
      <c r="E283">
        <v>3933976.5085267257</v>
      </c>
      <c r="F283">
        <v>4217634.4821341522</v>
      </c>
      <c r="G283">
        <v>4355896.9800932854</v>
      </c>
      <c r="H283">
        <v>4299032.1340816105</v>
      </c>
      <c r="I283">
        <v>4512359.4400406666</v>
      </c>
      <c r="J283">
        <v>4661080.6521974476</v>
      </c>
      <c r="K283">
        <v>4751471.8150335066</v>
      </c>
      <c r="L283">
        <v>4763544.0479239821</v>
      </c>
      <c r="M283">
        <v>4883402.254262263</v>
      </c>
      <c r="N283">
        <v>5090043.5933325775</v>
      </c>
      <c r="O283">
        <v>5216792.3411759678</v>
      </c>
      <c r="P283">
        <v>4975872.7740963567</v>
      </c>
      <c r="Q283">
        <v>5166357.7065148801</v>
      </c>
      <c r="R283">
        <v>5271092.4896336915</v>
      </c>
      <c r="S283">
        <v>5369216.3985915557</v>
      </c>
      <c r="T283">
        <v>5249645.4194524223</v>
      </c>
      <c r="U283">
        <v>5381941.1820178432</v>
      </c>
      <c r="V283">
        <v>5540153.3534897286</v>
      </c>
      <c r="W283">
        <v>5736576.040215034</v>
      </c>
      <c r="X283">
        <v>5549584.1134589612</v>
      </c>
      <c r="Y283">
        <v>5807315.7717016162</v>
      </c>
      <c r="Z283">
        <v>5929811.0693355855</v>
      </c>
      <c r="AA283">
        <v>6061932.3215329545</v>
      </c>
      <c r="AB283">
        <v>6063491.2341894722</v>
      </c>
      <c r="AC283">
        <v>6262209.3025147542</v>
      </c>
      <c r="AD283">
        <v>6356961.986496632</v>
      </c>
      <c r="AE283">
        <v>6451268.1641669339</v>
      </c>
      <c r="AF283">
        <v>6471299.6650467375</v>
      </c>
      <c r="AG283">
        <v>6765544.6498423982</v>
      </c>
      <c r="AH283">
        <v>6935631.185296325</v>
      </c>
      <c r="AI283">
        <v>7116608.0988246147</v>
      </c>
      <c r="AJ283">
        <v>6921217.9830030845</v>
      </c>
      <c r="AK283">
        <v>7288838.1205430068</v>
      </c>
      <c r="AL283">
        <v>7428255.407626519</v>
      </c>
      <c r="AM283">
        <v>7430204.9683497082</v>
      </c>
      <c r="AN283">
        <v>6984593.2115378436</v>
      </c>
      <c r="AO283">
        <v>7115734.4106828924</v>
      </c>
      <c r="AP283">
        <v>7429159.451860969</v>
      </c>
      <c r="AQ283">
        <v>7734735.6117449924</v>
      </c>
      <c r="AR283">
        <v>6779902.2865705006</v>
      </c>
      <c r="AS283">
        <v>3802546.3266163277</v>
      </c>
      <c r="AT283">
        <v>4787104.6884589633</v>
      </c>
      <c r="AU283">
        <v>5499032.368644353</v>
      </c>
    </row>
    <row r="284" spans="1:47">
      <c r="A284" t="s">
        <v>237</v>
      </c>
      <c r="B284" t="s">
        <v>242</v>
      </c>
      <c r="C284" t="s">
        <v>216</v>
      </c>
      <c r="D284">
        <v>1480180.4841932105</v>
      </c>
      <c r="E284">
        <v>1546337.4706890723</v>
      </c>
      <c r="F284">
        <v>1562470.4243570801</v>
      </c>
      <c r="G284">
        <v>1596428.6024196283</v>
      </c>
      <c r="H284">
        <v>1613582.6859703078</v>
      </c>
      <c r="I284">
        <v>1678526.8289748037</v>
      </c>
      <c r="J284">
        <v>1699655.6148907964</v>
      </c>
      <c r="K284">
        <v>1717962.6427240865</v>
      </c>
      <c r="L284">
        <v>1742450.3619626393</v>
      </c>
      <c r="M284">
        <v>1763973.0226014215</v>
      </c>
      <c r="N284">
        <v>1780448.5536495773</v>
      </c>
      <c r="O284">
        <v>1794564.3369466115</v>
      </c>
      <c r="P284">
        <v>1795330.8237726013</v>
      </c>
      <c r="Q284">
        <v>1808097.3011591514</v>
      </c>
      <c r="R284">
        <v>1847822.3664284823</v>
      </c>
      <c r="S284">
        <v>1905721.2682012799</v>
      </c>
      <c r="T284">
        <v>1955723.3531349651</v>
      </c>
      <c r="U284">
        <v>1983405.2020962264</v>
      </c>
      <c r="V284">
        <v>2021572.2934474358</v>
      </c>
      <c r="W284">
        <v>2046250.4274308784</v>
      </c>
      <c r="X284">
        <v>2042302.4799594569</v>
      </c>
      <c r="Y284">
        <v>2092270.1201416543</v>
      </c>
      <c r="Z284">
        <v>2156016.8562827404</v>
      </c>
      <c r="AA284">
        <v>2229448.1074533425</v>
      </c>
      <c r="AB284">
        <v>2232915.158613184</v>
      </c>
      <c r="AC284">
        <v>2274400.3887041351</v>
      </c>
      <c r="AD284">
        <v>2304900.4317527954</v>
      </c>
      <c r="AE284">
        <v>2353514.1440051496</v>
      </c>
      <c r="AF284">
        <v>2394837.086297466</v>
      </c>
      <c r="AG284">
        <v>2470071.7256497764</v>
      </c>
      <c r="AH284">
        <v>2501868.535005141</v>
      </c>
      <c r="AI284">
        <v>2557976.8319923012</v>
      </c>
      <c r="AJ284">
        <v>2572585.0097932066</v>
      </c>
      <c r="AK284">
        <v>2654936.8982341196</v>
      </c>
      <c r="AL284">
        <v>2690147.3300149827</v>
      </c>
      <c r="AM284">
        <v>2746732.3487422466</v>
      </c>
      <c r="AN284">
        <v>2759722.5882547013</v>
      </c>
      <c r="AO284">
        <v>2848074.4765779097</v>
      </c>
      <c r="AP284">
        <v>2885440.5497825262</v>
      </c>
      <c r="AQ284">
        <v>2952614.015541866</v>
      </c>
      <c r="AR284">
        <v>2944212.4644649918</v>
      </c>
      <c r="AS284">
        <v>2511096.1245660949</v>
      </c>
      <c r="AT284">
        <v>2632630.8647457333</v>
      </c>
      <c r="AU284">
        <v>2774832.110357326</v>
      </c>
    </row>
    <row r="285" spans="1:47">
      <c r="A285" t="s">
        <v>237</v>
      </c>
      <c r="B285" t="s">
        <v>242</v>
      </c>
      <c r="C285" t="s">
        <v>217</v>
      </c>
      <c r="D285">
        <v>2652270.626513849</v>
      </c>
      <c r="E285">
        <v>2775772.7138428688</v>
      </c>
      <c r="F285">
        <v>2863284.7402477618</v>
      </c>
      <c r="G285">
        <v>2954772.4847530574</v>
      </c>
      <c r="H285">
        <v>2982334.0150568741</v>
      </c>
      <c r="I285">
        <v>2999724.3441102849</v>
      </c>
      <c r="J285">
        <v>3102040.5348203722</v>
      </c>
      <c r="K285">
        <v>3259042.2813150347</v>
      </c>
      <c r="L285">
        <v>3407026.9986743359</v>
      </c>
      <c r="M285">
        <v>3473198.6540766149</v>
      </c>
      <c r="N285">
        <v>3570301.2429371714</v>
      </c>
      <c r="O285">
        <v>3678556.7811131072</v>
      </c>
      <c r="P285">
        <v>3716392.3233377808</v>
      </c>
      <c r="Q285">
        <v>3756690.9117291975</v>
      </c>
      <c r="R285">
        <v>3836087.4951932048</v>
      </c>
      <c r="S285">
        <v>3953833.1733462145</v>
      </c>
      <c r="T285">
        <v>4330199.1532386951</v>
      </c>
      <c r="U285">
        <v>4440823.4939997969</v>
      </c>
      <c r="V285">
        <v>4652094.1644493463</v>
      </c>
      <c r="W285">
        <v>4695947.0853156475</v>
      </c>
      <c r="X285">
        <v>4730912.9886929551</v>
      </c>
      <c r="Y285">
        <v>4874548.4311678074</v>
      </c>
      <c r="Z285">
        <v>5066248.9605404492</v>
      </c>
      <c r="AA285">
        <v>5111184.6087187007</v>
      </c>
      <c r="AB285">
        <v>5123658.0274428437</v>
      </c>
      <c r="AC285">
        <v>5303566.2856220361</v>
      </c>
      <c r="AD285">
        <v>5466707.3974657105</v>
      </c>
      <c r="AE285">
        <v>5479127.4119762527</v>
      </c>
      <c r="AF285">
        <v>5499841.0577024808</v>
      </c>
      <c r="AG285">
        <v>5767887.9448544681</v>
      </c>
      <c r="AH285">
        <v>5946235.7816824028</v>
      </c>
      <c r="AI285">
        <v>5959752.663430077</v>
      </c>
      <c r="AJ285">
        <v>5964600.5129427956</v>
      </c>
      <c r="AK285">
        <v>6253751.7062253151</v>
      </c>
      <c r="AL285">
        <v>6384895.1352268467</v>
      </c>
      <c r="AM285">
        <v>6395046.3652504543</v>
      </c>
      <c r="AN285">
        <v>6494686.5019045863</v>
      </c>
      <c r="AO285">
        <v>6813386.7862775633</v>
      </c>
      <c r="AP285">
        <v>6957896.2631685557</v>
      </c>
      <c r="AQ285">
        <v>6978362.3647266505</v>
      </c>
      <c r="AR285">
        <v>7059489.2903380562</v>
      </c>
      <c r="AS285">
        <v>7481954.8237493476</v>
      </c>
      <c r="AT285">
        <v>7591436.7896775678</v>
      </c>
      <c r="AU285">
        <v>7602939.2263382487</v>
      </c>
    </row>
    <row r="286" spans="1:47">
      <c r="A286" t="s">
        <v>237</v>
      </c>
      <c r="B286" t="s">
        <v>242</v>
      </c>
      <c r="C286" t="s">
        <v>218</v>
      </c>
      <c r="D286">
        <v>1618497.0573706599</v>
      </c>
      <c r="E286">
        <v>1629069.5860484571</v>
      </c>
      <c r="F286">
        <v>1658590.874016627</v>
      </c>
      <c r="G286">
        <v>1743152.6273265386</v>
      </c>
      <c r="H286">
        <v>1810105.1597135162</v>
      </c>
      <c r="I286">
        <v>1841540.6696157507</v>
      </c>
      <c r="J286">
        <v>1867380.4588892255</v>
      </c>
      <c r="K286">
        <v>1895372.4834274605</v>
      </c>
      <c r="L286">
        <v>1908737.17180881</v>
      </c>
      <c r="M286">
        <v>2041399.2653011139</v>
      </c>
      <c r="N286">
        <v>2128290.8319595195</v>
      </c>
      <c r="O286">
        <v>2138294.6378956065</v>
      </c>
      <c r="P286">
        <v>2184580.8899907297</v>
      </c>
      <c r="Q286">
        <v>2240138.772969346</v>
      </c>
      <c r="R286">
        <v>2265855.3711425052</v>
      </c>
      <c r="S286">
        <v>2236815.884430089</v>
      </c>
      <c r="T286">
        <v>2263099.9346218412</v>
      </c>
      <c r="U286">
        <v>2314944.8443856435</v>
      </c>
      <c r="V286">
        <v>2374940.1408535307</v>
      </c>
      <c r="W286">
        <v>2398275.6907602907</v>
      </c>
      <c r="X286">
        <v>2473388.1558191092</v>
      </c>
      <c r="Y286">
        <v>2390820.3959572325</v>
      </c>
      <c r="Z286">
        <v>2594989.9886783934</v>
      </c>
      <c r="AA286">
        <v>2677374.420441363</v>
      </c>
      <c r="AB286">
        <v>2816923.1512111519</v>
      </c>
      <c r="AC286">
        <v>2868658.0654140441</v>
      </c>
      <c r="AD286">
        <v>2933540.5181594561</v>
      </c>
      <c r="AE286">
        <v>2968476.921505216</v>
      </c>
      <c r="AF286">
        <v>2932861.8780641551</v>
      </c>
      <c r="AG286">
        <v>2979524.5381946471</v>
      </c>
      <c r="AH286">
        <v>3017912.0836941823</v>
      </c>
      <c r="AI286">
        <v>3107599.1082236432</v>
      </c>
      <c r="AJ286">
        <v>3112715.7687436449</v>
      </c>
      <c r="AK286">
        <v>3111175.6971616591</v>
      </c>
      <c r="AL286">
        <v>3261390.6906570527</v>
      </c>
      <c r="AM286">
        <v>3388338.2078294442</v>
      </c>
      <c r="AN286">
        <v>3300206.3300173357</v>
      </c>
      <c r="AO286">
        <v>3214496.2048576917</v>
      </c>
      <c r="AP286">
        <v>3266179.6915781498</v>
      </c>
      <c r="AQ286">
        <v>3353236.409591889</v>
      </c>
      <c r="AR286">
        <v>3373549.8616950787</v>
      </c>
      <c r="AS286">
        <v>3311192.5586237744</v>
      </c>
      <c r="AT286">
        <v>3356644.1444896227</v>
      </c>
      <c r="AU286">
        <v>3450467.7861498203</v>
      </c>
    </row>
    <row r="287" spans="1:47">
      <c r="A287" t="s">
        <v>237</v>
      </c>
      <c r="B287" t="s">
        <v>242</v>
      </c>
      <c r="C287" t="s">
        <v>219</v>
      </c>
      <c r="D287">
        <v>4983934.3920431733</v>
      </c>
      <c r="E287">
        <v>5061370.1928769443</v>
      </c>
      <c r="F287">
        <v>5194783.4786919765</v>
      </c>
      <c r="G287">
        <v>5288798.4262905745</v>
      </c>
      <c r="H287">
        <v>5308786.2294398565</v>
      </c>
      <c r="I287">
        <v>5421805.2801749632</v>
      </c>
      <c r="J287">
        <v>5582499.0869045649</v>
      </c>
      <c r="K287">
        <v>5705644.4998111185</v>
      </c>
      <c r="L287">
        <v>5761679.7249287711</v>
      </c>
      <c r="M287">
        <v>5883425.6225370262</v>
      </c>
      <c r="N287">
        <v>6035497.4794814503</v>
      </c>
      <c r="O287">
        <v>6124063.9135037651</v>
      </c>
      <c r="P287">
        <v>6224491.1200368199</v>
      </c>
      <c r="Q287">
        <v>6311011.4701658906</v>
      </c>
      <c r="R287">
        <v>6438618.5322075794</v>
      </c>
      <c r="S287">
        <v>6572628.183388494</v>
      </c>
      <c r="T287">
        <v>6690740.4941543778</v>
      </c>
      <c r="U287">
        <v>6844022.3933914742</v>
      </c>
      <c r="V287">
        <v>7010474.1802974436</v>
      </c>
      <c r="W287">
        <v>7152056.9903509626</v>
      </c>
      <c r="X287">
        <v>7142189.8070109198</v>
      </c>
      <c r="Y287">
        <v>7365413.6697151093</v>
      </c>
      <c r="Z287">
        <v>7521336.3777900776</v>
      </c>
      <c r="AA287">
        <v>7658789.9037617492</v>
      </c>
      <c r="AB287">
        <v>7776609.0204430195</v>
      </c>
      <c r="AC287">
        <v>7939884.3736504279</v>
      </c>
      <c r="AD287">
        <v>8119621.493560181</v>
      </c>
      <c r="AE287">
        <v>8167430.0751100238</v>
      </c>
      <c r="AF287">
        <v>8243869.1621709047</v>
      </c>
      <c r="AG287">
        <v>8553537.6419021487</v>
      </c>
      <c r="AH287">
        <v>8826507.5838759877</v>
      </c>
      <c r="AI287">
        <v>8914828.129651757</v>
      </c>
      <c r="AJ287">
        <v>8918369.7094800323</v>
      </c>
      <c r="AK287">
        <v>9221632.0408368614</v>
      </c>
      <c r="AL287">
        <v>9546002.206712639</v>
      </c>
      <c r="AM287">
        <v>9574621.5189952999</v>
      </c>
      <c r="AN287">
        <v>9660931.1270113513</v>
      </c>
      <c r="AO287">
        <v>10033125.237934757</v>
      </c>
      <c r="AP287">
        <v>10391353.779785471</v>
      </c>
      <c r="AQ287">
        <v>10436055.10024602</v>
      </c>
      <c r="AR287">
        <v>10459078.89780261</v>
      </c>
      <c r="AS287">
        <v>10015041.488748727</v>
      </c>
      <c r="AT287">
        <v>10369555.188256772</v>
      </c>
      <c r="AU287">
        <v>10548032.772634156</v>
      </c>
    </row>
    <row r="288" spans="1:47">
      <c r="A288" t="s">
        <v>237</v>
      </c>
      <c r="B288" t="s">
        <v>242</v>
      </c>
      <c r="C288" t="s">
        <v>220</v>
      </c>
      <c r="D288">
        <v>588883.34268600529</v>
      </c>
      <c r="E288">
        <v>612337.71346323413</v>
      </c>
      <c r="F288">
        <v>625653.8796592867</v>
      </c>
      <c r="G288">
        <v>643573.08964116091</v>
      </c>
      <c r="H288">
        <v>646034.71464410459</v>
      </c>
      <c r="I288">
        <v>657425.58902496391</v>
      </c>
      <c r="J288">
        <v>671303.06366968749</v>
      </c>
      <c r="K288">
        <v>691414.2514323747</v>
      </c>
      <c r="L288">
        <v>696995.99846256827</v>
      </c>
      <c r="M288">
        <v>704085.52870927157</v>
      </c>
      <c r="N288">
        <v>718536.32385967975</v>
      </c>
      <c r="O288">
        <v>738688.60782068048</v>
      </c>
      <c r="P288">
        <v>748197.5027751493</v>
      </c>
      <c r="Q288">
        <v>760935.39616921288</v>
      </c>
      <c r="R288">
        <v>781091.86106326221</v>
      </c>
      <c r="S288">
        <v>786390.81695933756</v>
      </c>
      <c r="T288">
        <v>819003.81989400019</v>
      </c>
      <c r="U288">
        <v>829148.32504908228</v>
      </c>
      <c r="V288">
        <v>844988.8382486616</v>
      </c>
      <c r="W288">
        <v>853736.35789816233</v>
      </c>
      <c r="X288">
        <v>879010.81622914772</v>
      </c>
      <c r="Y288">
        <v>892321.03328757151</v>
      </c>
      <c r="Z288">
        <v>910349.86355193122</v>
      </c>
      <c r="AA288">
        <v>925583.37321942998</v>
      </c>
      <c r="AB288">
        <v>950916.97277740971</v>
      </c>
      <c r="AC288">
        <v>961613.90129060065</v>
      </c>
      <c r="AD288">
        <v>974245.10970055265</v>
      </c>
      <c r="AE288">
        <v>988850.45776398224</v>
      </c>
      <c r="AF288">
        <v>1011254.1428074335</v>
      </c>
      <c r="AG288">
        <v>1036438.5741269013</v>
      </c>
      <c r="AH288">
        <v>1062537.7227700162</v>
      </c>
      <c r="AI288">
        <v>1071789.9698435119</v>
      </c>
      <c r="AJ288">
        <v>1075814.0267210887</v>
      </c>
      <c r="AK288">
        <v>1103797.1403865509</v>
      </c>
      <c r="AL288">
        <v>1129526.8107080467</v>
      </c>
      <c r="AM288">
        <v>1149845.4629270262</v>
      </c>
      <c r="AN288">
        <v>1166064.8187329192</v>
      </c>
      <c r="AO288">
        <v>1197103.0829161461</v>
      </c>
      <c r="AP288">
        <v>1227436.9922442748</v>
      </c>
      <c r="AQ288">
        <v>1250488.1122128419</v>
      </c>
      <c r="AR288">
        <v>1264892.2048585496</v>
      </c>
      <c r="AS288">
        <v>1086743.8163537534</v>
      </c>
      <c r="AT288">
        <v>1146499.9271816264</v>
      </c>
      <c r="AU288">
        <v>1129074.2735550273</v>
      </c>
    </row>
    <row r="289" spans="1:47">
      <c r="A289" t="s">
        <v>237</v>
      </c>
      <c r="B289" t="s">
        <v>242</v>
      </c>
      <c r="C289" t="s">
        <v>221</v>
      </c>
      <c r="D289">
        <v>1237347.1385851589</v>
      </c>
      <c r="E289">
        <v>1239274.7970282582</v>
      </c>
      <c r="F289">
        <v>1250555.3225074692</v>
      </c>
      <c r="G289">
        <v>1256710.6957295353</v>
      </c>
      <c r="H289">
        <v>1257216.6832965428</v>
      </c>
      <c r="I289">
        <v>1268724.4725758054</v>
      </c>
      <c r="J289">
        <v>1296699.8618029375</v>
      </c>
      <c r="K289">
        <v>1321804.0012687645</v>
      </c>
      <c r="L289">
        <v>1337703.6617379333</v>
      </c>
      <c r="M289">
        <v>1361100.8381175334</v>
      </c>
      <c r="N289">
        <v>1383099.6962414747</v>
      </c>
      <c r="O289">
        <v>1381397.6761679081</v>
      </c>
      <c r="P289">
        <v>1353773.1469129664</v>
      </c>
      <c r="Q289">
        <v>1364829.2801782712</v>
      </c>
      <c r="R289">
        <v>1388047.2725448154</v>
      </c>
      <c r="S289">
        <v>1412736.7121164221</v>
      </c>
      <c r="T289">
        <v>1456651.3162821338</v>
      </c>
      <c r="U289">
        <v>1480310.5050536576</v>
      </c>
      <c r="V289">
        <v>1508145.5895217983</v>
      </c>
      <c r="W289">
        <v>1525593.9190708613</v>
      </c>
      <c r="X289">
        <v>1538028.8974913163</v>
      </c>
      <c r="Y289">
        <v>1569233.9280485115</v>
      </c>
      <c r="Z289">
        <v>1586785.5951913304</v>
      </c>
      <c r="AA289">
        <v>1667664.0575652041</v>
      </c>
      <c r="AB289">
        <v>1670467.282332204</v>
      </c>
      <c r="AC289">
        <v>1709911.3162462341</v>
      </c>
      <c r="AD289">
        <v>1714315.2459539378</v>
      </c>
      <c r="AE289">
        <v>1719116.5162494031</v>
      </c>
      <c r="AF289">
        <v>1724485.5386523537</v>
      </c>
      <c r="AG289">
        <v>1790918.5488409577</v>
      </c>
      <c r="AH289">
        <v>1799308.0893150335</v>
      </c>
      <c r="AI289">
        <v>1825752.1545675716</v>
      </c>
      <c r="AJ289">
        <v>1801341.742995017</v>
      </c>
      <c r="AK289">
        <v>1887030.0745931042</v>
      </c>
      <c r="AL289">
        <v>1900369.6788934104</v>
      </c>
      <c r="AM289">
        <v>1929224.7666595739</v>
      </c>
      <c r="AN289">
        <v>1950311.2010760619</v>
      </c>
      <c r="AO289">
        <v>2044703.6494043625</v>
      </c>
      <c r="AP289">
        <v>2048526.6485771739</v>
      </c>
      <c r="AQ289">
        <v>2065719.6439683957</v>
      </c>
      <c r="AR289">
        <v>2002161.4386470721</v>
      </c>
      <c r="AS289">
        <v>1980525.9777317727</v>
      </c>
      <c r="AT289">
        <v>2014043.2799309602</v>
      </c>
      <c r="AU289">
        <v>2060103.4886614848</v>
      </c>
    </row>
    <row r="290" spans="1:47">
      <c r="A290" t="s">
        <v>237</v>
      </c>
      <c r="B290" t="s">
        <v>242</v>
      </c>
      <c r="C290" t="s">
        <v>222</v>
      </c>
      <c r="D290">
        <v>2037852.0357668623</v>
      </c>
      <c r="E290">
        <v>2041967.5882204175</v>
      </c>
      <c r="F290">
        <v>2072282.0155375525</v>
      </c>
      <c r="G290">
        <v>2076723.6923092306</v>
      </c>
      <c r="H290">
        <v>2115850.0420863628</v>
      </c>
      <c r="I290">
        <v>2127562.9986143559</v>
      </c>
      <c r="J290">
        <v>2157836.2959375083</v>
      </c>
      <c r="K290">
        <v>2166594.7276362777</v>
      </c>
      <c r="L290">
        <v>2210472.0145520866</v>
      </c>
      <c r="M290">
        <v>2209168.3351722211</v>
      </c>
      <c r="N290">
        <v>2245784.0590198636</v>
      </c>
      <c r="O290">
        <v>2260126.6398390085</v>
      </c>
      <c r="P290">
        <v>2292189.0457857894</v>
      </c>
      <c r="Q290">
        <v>2302063.9091987144</v>
      </c>
      <c r="R290">
        <v>2339657.0253943587</v>
      </c>
      <c r="S290">
        <v>2343376.038391198</v>
      </c>
      <c r="T290">
        <v>2437896.4117972408</v>
      </c>
      <c r="U290">
        <v>2460055.2056771247</v>
      </c>
      <c r="V290">
        <v>2534969.8532371717</v>
      </c>
      <c r="W290">
        <v>2546762.4213945633</v>
      </c>
      <c r="X290">
        <v>2551690.0920444448</v>
      </c>
      <c r="Y290">
        <v>2630611.3362101493</v>
      </c>
      <c r="Z290">
        <v>2686722.5463697277</v>
      </c>
      <c r="AA290">
        <v>2778483.1175579433</v>
      </c>
      <c r="AB290">
        <v>2780281.0352543718</v>
      </c>
      <c r="AC290">
        <v>2828211.8155854139</v>
      </c>
      <c r="AD290">
        <v>2842607.0381011837</v>
      </c>
      <c r="AE290">
        <v>2903515.4588104831</v>
      </c>
      <c r="AF290">
        <v>2924812.7947406676</v>
      </c>
      <c r="AG290">
        <v>3052484.9023592127</v>
      </c>
      <c r="AH290">
        <v>3073283.066070118</v>
      </c>
      <c r="AI290">
        <v>3146526.1630178513</v>
      </c>
      <c r="AJ290">
        <v>3147715.2974629365</v>
      </c>
      <c r="AK290">
        <v>3281809.6485517826</v>
      </c>
      <c r="AL290">
        <v>3307421.5794742908</v>
      </c>
      <c r="AM290">
        <v>3366762.3178743683</v>
      </c>
      <c r="AN290">
        <v>3392651.6393681187</v>
      </c>
      <c r="AO290">
        <v>3541163.7966504521</v>
      </c>
      <c r="AP290">
        <v>3569620.8505684291</v>
      </c>
      <c r="AQ290">
        <v>3608470.0974596478</v>
      </c>
      <c r="AR290">
        <v>3495295.8316984661</v>
      </c>
      <c r="AS290">
        <v>3482282.2690512044</v>
      </c>
      <c r="AT290">
        <v>3641784.8300803201</v>
      </c>
      <c r="AU290">
        <v>3680010.6816458912</v>
      </c>
    </row>
    <row r="291" spans="1:47">
      <c r="A291" t="s">
        <v>237</v>
      </c>
      <c r="B291" t="s">
        <v>242</v>
      </c>
      <c r="C291" t="s">
        <v>223</v>
      </c>
      <c r="D291">
        <v>824498.00512375531</v>
      </c>
      <c r="E291">
        <v>839738.1271078526</v>
      </c>
      <c r="F291">
        <v>855320.15897730738</v>
      </c>
      <c r="G291">
        <v>865758.62850349338</v>
      </c>
      <c r="H291">
        <v>857440.09169950173</v>
      </c>
      <c r="I291">
        <v>875324.98280033458</v>
      </c>
      <c r="J291">
        <v>896393.59065263241</v>
      </c>
      <c r="K291">
        <v>903373.19106193958</v>
      </c>
      <c r="L291">
        <v>916044.38225116441</v>
      </c>
      <c r="M291">
        <v>925958.75084152038</v>
      </c>
      <c r="N291">
        <v>935688.06828864827</v>
      </c>
      <c r="O291">
        <v>942015.32649885584</v>
      </c>
      <c r="P291">
        <v>942513.72245960624</v>
      </c>
      <c r="Q291">
        <v>943684.9464175856</v>
      </c>
      <c r="R291">
        <v>944921.79455871508</v>
      </c>
      <c r="S291">
        <v>949817.42607738462</v>
      </c>
      <c r="T291">
        <v>984068.27093280863</v>
      </c>
      <c r="U291">
        <v>1006506.1199603698</v>
      </c>
      <c r="V291">
        <v>1013606.871261134</v>
      </c>
      <c r="W291">
        <v>1016286.0893540484</v>
      </c>
      <c r="X291">
        <v>1017469.4106338988</v>
      </c>
      <c r="Y291">
        <v>1038304.696939638</v>
      </c>
      <c r="Z291">
        <v>1065738.3683566246</v>
      </c>
      <c r="AA291">
        <v>1107248.4048980607</v>
      </c>
      <c r="AB291">
        <v>1108695.8520521407</v>
      </c>
      <c r="AC291">
        <v>1124754.1017064347</v>
      </c>
      <c r="AD291">
        <v>1129014.921037396</v>
      </c>
      <c r="AE291">
        <v>1180249.6502127438</v>
      </c>
      <c r="AF291">
        <v>1192147.7815119638</v>
      </c>
      <c r="AG291">
        <v>1212494.5438338271</v>
      </c>
      <c r="AH291">
        <v>1238926.0645455653</v>
      </c>
      <c r="AI291">
        <v>1269393.7901520154</v>
      </c>
      <c r="AJ291">
        <v>1269766.7380475621</v>
      </c>
      <c r="AK291">
        <v>1296359.5845092554</v>
      </c>
      <c r="AL291">
        <v>1325272.1162310867</v>
      </c>
      <c r="AM291">
        <v>1358004.2690172757</v>
      </c>
      <c r="AN291">
        <v>1378330.5605824895</v>
      </c>
      <c r="AO291">
        <v>1407461.2335489958</v>
      </c>
      <c r="AP291">
        <v>1440103.8749439893</v>
      </c>
      <c r="AQ291">
        <v>1472442.9534346112</v>
      </c>
      <c r="AR291">
        <v>1497221.2215508583</v>
      </c>
      <c r="AS291">
        <v>1455682.3977948753</v>
      </c>
      <c r="AT291">
        <v>1518964.7869145798</v>
      </c>
      <c r="AU291">
        <v>1653939.4222167195</v>
      </c>
    </row>
    <row r="292" spans="1:47">
      <c r="A292" t="s">
        <v>237</v>
      </c>
      <c r="B292" t="s">
        <v>242</v>
      </c>
      <c r="C292" t="s">
        <v>224</v>
      </c>
      <c r="D292">
        <v>950287.5933375184</v>
      </c>
      <c r="E292">
        <v>961777.17296324088</v>
      </c>
      <c r="F292">
        <v>990836.77627197653</v>
      </c>
      <c r="G292">
        <v>1029872.211058332</v>
      </c>
      <c r="H292">
        <v>1028001.3316855781</v>
      </c>
      <c r="I292">
        <v>1030687.4437287167</v>
      </c>
      <c r="J292">
        <v>1048692.4369449383</v>
      </c>
      <c r="K292">
        <v>1048788.8248281267</v>
      </c>
      <c r="L292">
        <v>1049241.0478013649</v>
      </c>
      <c r="M292">
        <v>1049668.199253066</v>
      </c>
      <c r="N292">
        <v>1067744.8101467183</v>
      </c>
      <c r="O292">
        <v>1095400.5315774463</v>
      </c>
      <c r="P292">
        <v>1113922.7091780638</v>
      </c>
      <c r="Q292">
        <v>1122974.0365337003</v>
      </c>
      <c r="R292">
        <v>1143596.9143144113</v>
      </c>
      <c r="S292">
        <v>1174660.8545593016</v>
      </c>
      <c r="T292">
        <v>1195807.3310321746</v>
      </c>
      <c r="U292">
        <v>1213978.7455536574</v>
      </c>
      <c r="V292">
        <v>1233876.9545093691</v>
      </c>
      <c r="W292">
        <v>1252532.3968930941</v>
      </c>
      <c r="X292">
        <v>1269818.7648218961</v>
      </c>
      <c r="Y292">
        <v>1290742.6832497872</v>
      </c>
      <c r="Z292">
        <v>1315293.4499184599</v>
      </c>
      <c r="AA292">
        <v>1340391.3708123658</v>
      </c>
      <c r="AB292">
        <v>1363060.3251404678</v>
      </c>
      <c r="AC292">
        <v>1386795.168582065</v>
      </c>
      <c r="AD292">
        <v>1414669.7095157397</v>
      </c>
      <c r="AE292">
        <v>1444419.6124303832</v>
      </c>
      <c r="AF292">
        <v>1460144.8864702773</v>
      </c>
      <c r="AG292">
        <v>1501238.4989630496</v>
      </c>
      <c r="AH292">
        <v>1536635.7553923875</v>
      </c>
      <c r="AI292">
        <v>1574775.8069977481</v>
      </c>
      <c r="AJ292">
        <v>1576903.0867550054</v>
      </c>
      <c r="AK292">
        <v>1622718.5104057845</v>
      </c>
      <c r="AL292">
        <v>1656056.9994102728</v>
      </c>
      <c r="AM292">
        <v>1680309.1814638858</v>
      </c>
      <c r="AN292">
        <v>1711609.8534531451</v>
      </c>
      <c r="AO292">
        <v>1763264.997405078</v>
      </c>
      <c r="AP292">
        <v>1800269.2581885278</v>
      </c>
      <c r="AQ292">
        <v>1827285.2412001467</v>
      </c>
      <c r="AR292">
        <v>1848017.30526808</v>
      </c>
      <c r="AS292">
        <v>1555909.4272475799</v>
      </c>
      <c r="AT292">
        <v>1643512.0354158306</v>
      </c>
      <c r="AU292">
        <v>1669499.167121591</v>
      </c>
    </row>
    <row r="293" spans="1:47">
      <c r="A293" t="s">
        <v>237</v>
      </c>
      <c r="B293" t="s">
        <v>242</v>
      </c>
      <c r="C293" t="s">
        <v>225</v>
      </c>
      <c r="D293">
        <v>65686470.317271009</v>
      </c>
      <c r="E293">
        <v>66784955.629422128</v>
      </c>
      <c r="F293">
        <v>68796861.560708344</v>
      </c>
      <c r="G293">
        <v>70196995.721145824</v>
      </c>
      <c r="H293">
        <v>71058168.459473655</v>
      </c>
      <c r="I293">
        <v>71751439.35489963</v>
      </c>
      <c r="J293">
        <v>73768441.356872618</v>
      </c>
      <c r="K293">
        <v>73967789.747560427</v>
      </c>
      <c r="L293">
        <v>75151018.938893691</v>
      </c>
      <c r="M293">
        <v>77008187.853990242</v>
      </c>
      <c r="N293">
        <v>79144630.782116652</v>
      </c>
      <c r="O293">
        <v>79081754.890426517</v>
      </c>
      <c r="P293">
        <v>80832322.590183988</v>
      </c>
      <c r="Q293">
        <v>82342846.52082856</v>
      </c>
      <c r="R293">
        <v>84623775.650163352</v>
      </c>
      <c r="S293">
        <v>83300160.741910711</v>
      </c>
      <c r="T293">
        <v>84508560.072749183</v>
      </c>
      <c r="U293">
        <v>86903751.862070411</v>
      </c>
      <c r="V293">
        <v>88295122.703074127</v>
      </c>
      <c r="W293">
        <v>89643793.020811662</v>
      </c>
      <c r="X293">
        <v>89195967.174704358</v>
      </c>
      <c r="Y293">
        <v>91557990.845108598</v>
      </c>
      <c r="Z293">
        <v>93615552.395843655</v>
      </c>
      <c r="AA293">
        <v>94007692.607323617</v>
      </c>
      <c r="AB293">
        <v>93791486.828701034</v>
      </c>
      <c r="AC293">
        <v>96301264.93478635</v>
      </c>
      <c r="AD293">
        <v>98515327.18616344</v>
      </c>
      <c r="AE293">
        <v>99227010.499435067</v>
      </c>
      <c r="AF293">
        <v>99374695.800687179</v>
      </c>
      <c r="AG293">
        <v>101641916.40063179</v>
      </c>
      <c r="AH293">
        <v>104090246.18867484</v>
      </c>
      <c r="AI293">
        <v>105030140.0305105</v>
      </c>
      <c r="AJ293">
        <v>105139245.54216839</v>
      </c>
      <c r="AK293">
        <v>107231753.39012289</v>
      </c>
      <c r="AL293">
        <v>110171398.46088177</v>
      </c>
      <c r="AM293">
        <v>111240316.75977775</v>
      </c>
      <c r="AN293">
        <v>110677167.87564243</v>
      </c>
      <c r="AO293">
        <v>112841809.66097921</v>
      </c>
      <c r="AP293">
        <v>115734481.71867809</v>
      </c>
      <c r="AQ293">
        <v>117487368.59539095</v>
      </c>
      <c r="AR293">
        <v>114201430.04364218</v>
      </c>
      <c r="AS293">
        <v>104633650.03922811</v>
      </c>
      <c r="AT293">
        <v>109580480.29519694</v>
      </c>
      <c r="AU293">
        <v>112880238.19184653</v>
      </c>
    </row>
    <row r="294" spans="1:47">
      <c r="A294" t="s">
        <v>243</v>
      </c>
      <c r="B294" t="s">
        <v>244</v>
      </c>
      <c r="C294" t="s">
        <v>208</v>
      </c>
      <c r="D294">
        <v>3920800.5248285094</v>
      </c>
      <c r="E294">
        <v>3952943.4855124904</v>
      </c>
      <c r="F294">
        <v>4236677.6005692119</v>
      </c>
      <c r="G294">
        <v>3982300.0081818849</v>
      </c>
      <c r="H294">
        <v>3696484.148092851</v>
      </c>
      <c r="I294">
        <v>4106313.2308315723</v>
      </c>
      <c r="J294">
        <v>4365908.9825641587</v>
      </c>
      <c r="K294">
        <v>4090032.2548890831</v>
      </c>
      <c r="L294">
        <v>3703887.6105470303</v>
      </c>
      <c r="M294">
        <v>4368807.5144816311</v>
      </c>
      <c r="N294">
        <v>4522074.2676566802</v>
      </c>
      <c r="O294">
        <v>4375110.3731164783</v>
      </c>
      <c r="P294">
        <v>4155905.1086489554</v>
      </c>
      <c r="Q294">
        <v>4413244.5633138036</v>
      </c>
      <c r="R294">
        <v>4464989.0622145664</v>
      </c>
      <c r="S294">
        <v>4309146.2860959312</v>
      </c>
      <c r="T294">
        <v>4354542.9415331418</v>
      </c>
      <c r="U294">
        <v>4514398.1685851021</v>
      </c>
      <c r="V294">
        <v>4538481.9620614005</v>
      </c>
      <c r="W294">
        <v>4743785.5214461945</v>
      </c>
      <c r="X294">
        <v>4477490.7874839362</v>
      </c>
      <c r="Y294">
        <v>4717852.145017527</v>
      </c>
      <c r="Z294">
        <v>4579498.1470675971</v>
      </c>
      <c r="AA294">
        <v>4862506.385637695</v>
      </c>
      <c r="AB294">
        <v>4597423.2014557719</v>
      </c>
      <c r="AC294">
        <v>4718813.9445432955</v>
      </c>
      <c r="AD294">
        <v>4866405.4617802715</v>
      </c>
      <c r="AE294">
        <v>5113053.9852735009</v>
      </c>
      <c r="AF294">
        <v>4792405.7271228191</v>
      </c>
      <c r="AG294">
        <v>4938112.3431225168</v>
      </c>
      <c r="AH294">
        <v>5051213.4310335563</v>
      </c>
      <c r="AI294">
        <v>5039982.4215763034</v>
      </c>
      <c r="AJ294">
        <v>5031708.5195269166</v>
      </c>
      <c r="AK294">
        <v>5124986.0422778539</v>
      </c>
      <c r="AL294">
        <v>5253526.4364062091</v>
      </c>
      <c r="AM294">
        <v>5350001.1710095201</v>
      </c>
      <c r="AN294">
        <v>5132040.7345327456</v>
      </c>
      <c r="AO294">
        <v>5459077.3083738945</v>
      </c>
      <c r="AP294">
        <v>5414675.5140211349</v>
      </c>
      <c r="AQ294">
        <v>5460720.0665257517</v>
      </c>
      <c r="AR294">
        <v>5141475.46836913</v>
      </c>
      <c r="AS294">
        <v>5340099.3788036341</v>
      </c>
      <c r="AT294">
        <v>5325719.0369305098</v>
      </c>
      <c r="AU294">
        <v>5431919.4106849553</v>
      </c>
    </row>
    <row r="295" spans="1:47">
      <c r="A295" t="s">
        <v>243</v>
      </c>
      <c r="B295" t="s">
        <v>244</v>
      </c>
      <c r="C295" t="s">
        <v>209</v>
      </c>
      <c r="D295">
        <v>258504.59662154343</v>
      </c>
      <c r="E295">
        <v>273381.99760810967</v>
      </c>
      <c r="F295">
        <v>297199.26238442108</v>
      </c>
      <c r="G295">
        <v>304829.146548622</v>
      </c>
      <c r="H295">
        <v>305514.36907940218</v>
      </c>
      <c r="I295">
        <v>312790.1375647707</v>
      </c>
      <c r="J295">
        <v>316160.86741603992</v>
      </c>
      <c r="K295">
        <v>317777.63617654867</v>
      </c>
      <c r="L295">
        <v>339911.50829827192</v>
      </c>
      <c r="M295">
        <v>355159.84656137385</v>
      </c>
      <c r="N295">
        <v>368340.59112138179</v>
      </c>
      <c r="O295">
        <v>380710.38980430883</v>
      </c>
      <c r="P295">
        <v>386722.25752791413</v>
      </c>
      <c r="Q295">
        <v>392238.38060458616</v>
      </c>
      <c r="R295">
        <v>387338.54983469273</v>
      </c>
      <c r="S295">
        <v>389060.71964398969</v>
      </c>
      <c r="T295">
        <v>366769.37619015103</v>
      </c>
      <c r="U295">
        <v>381309.13649141061</v>
      </c>
      <c r="V295">
        <v>394678.42573510722</v>
      </c>
      <c r="W295">
        <v>403348.47259772907</v>
      </c>
      <c r="X295">
        <v>351397.5137294099</v>
      </c>
      <c r="Y295">
        <v>356394.01502848446</v>
      </c>
      <c r="Z295">
        <v>355940.77821574168</v>
      </c>
      <c r="AA295">
        <v>376831.25504737097</v>
      </c>
      <c r="AB295">
        <v>369011.23442572012</v>
      </c>
      <c r="AC295">
        <v>378866.97284925834</v>
      </c>
      <c r="AD295">
        <v>376254.71914590162</v>
      </c>
      <c r="AE295">
        <v>378135.99274163111</v>
      </c>
      <c r="AF295">
        <v>378382.17222905508</v>
      </c>
      <c r="AG295">
        <v>380362.96506245696</v>
      </c>
      <c r="AH295">
        <v>383453.50338674104</v>
      </c>
      <c r="AI295">
        <v>338470.03679825156</v>
      </c>
      <c r="AJ295">
        <v>354693.72915959125</v>
      </c>
      <c r="AK295">
        <v>368498.45996156329</v>
      </c>
      <c r="AL295">
        <v>368121.43906968291</v>
      </c>
      <c r="AM295">
        <v>350097.26160856581</v>
      </c>
      <c r="AN295">
        <v>340141.73623311333</v>
      </c>
      <c r="AO295">
        <v>338586.12405050534</v>
      </c>
      <c r="AP295">
        <v>371944.78797226376</v>
      </c>
      <c r="AQ295">
        <v>373065.20216674381</v>
      </c>
      <c r="AR295">
        <v>351178.47229691362</v>
      </c>
      <c r="AS295">
        <v>338234.302798633</v>
      </c>
      <c r="AT295">
        <v>341395.10652303282</v>
      </c>
      <c r="AU295">
        <v>331963.15928461927</v>
      </c>
    </row>
    <row r="296" spans="1:47">
      <c r="A296" t="s">
        <v>243</v>
      </c>
      <c r="B296" t="s">
        <v>244</v>
      </c>
      <c r="C296" t="s">
        <v>210</v>
      </c>
      <c r="D296">
        <v>1618134.2752107033</v>
      </c>
      <c r="E296">
        <v>1616755.5186576811</v>
      </c>
      <c r="F296">
        <v>1657123.6692922902</v>
      </c>
      <c r="G296">
        <v>1670925.3377692832</v>
      </c>
      <c r="H296">
        <v>1668518.827070419</v>
      </c>
      <c r="I296">
        <v>1665786.4983556673</v>
      </c>
      <c r="J296">
        <v>1627592.3395020068</v>
      </c>
      <c r="K296">
        <v>1658977.384458092</v>
      </c>
      <c r="L296">
        <v>1643974.2402015363</v>
      </c>
      <c r="M296">
        <v>1706958.1450265297</v>
      </c>
      <c r="N296">
        <v>1775359.4078204604</v>
      </c>
      <c r="O296">
        <v>1840614.0137530537</v>
      </c>
      <c r="P296">
        <v>1824302.2849601964</v>
      </c>
      <c r="Q296">
        <v>1876698.9176826654</v>
      </c>
      <c r="R296">
        <v>1891436.7943899245</v>
      </c>
      <c r="S296">
        <v>1972809.8649719651</v>
      </c>
      <c r="T296">
        <v>2001757.6187369507</v>
      </c>
      <c r="U296">
        <v>2052248.8578723057</v>
      </c>
      <c r="V296">
        <v>2062583.2333264067</v>
      </c>
      <c r="W296">
        <v>2120801.0292120413</v>
      </c>
      <c r="X296">
        <v>2130668.0504392432</v>
      </c>
      <c r="Y296">
        <v>2220020.3631089409</v>
      </c>
      <c r="Z296">
        <v>2200105.9370535766</v>
      </c>
      <c r="AA296">
        <v>2257713.2396131833</v>
      </c>
      <c r="AB296">
        <v>2236516.5411193096</v>
      </c>
      <c r="AC296">
        <v>2275377.5767560648</v>
      </c>
      <c r="AD296">
        <v>2275520.011441282</v>
      </c>
      <c r="AE296">
        <v>2317262.0661702678</v>
      </c>
      <c r="AF296">
        <v>2316553.571029074</v>
      </c>
      <c r="AG296">
        <v>2273951.4894242561</v>
      </c>
      <c r="AH296">
        <v>2285892.7773436243</v>
      </c>
      <c r="AI296">
        <v>2301299.5817887387</v>
      </c>
      <c r="AJ296">
        <v>2348084.926066143</v>
      </c>
      <c r="AK296">
        <v>2398105.7348298784</v>
      </c>
      <c r="AL296">
        <v>2440514.0164625454</v>
      </c>
      <c r="AM296">
        <v>2513617.606562769</v>
      </c>
      <c r="AN296">
        <v>2574169.646708379</v>
      </c>
      <c r="AO296">
        <v>2571877.4935295014</v>
      </c>
      <c r="AP296">
        <v>2546766.8821511432</v>
      </c>
      <c r="AQ296">
        <v>2672151.7083232431</v>
      </c>
      <c r="AR296">
        <v>2370498.9217208824</v>
      </c>
      <c r="AS296">
        <v>2370003.7828645171</v>
      </c>
      <c r="AT296">
        <v>2451302.4679162852</v>
      </c>
      <c r="AU296">
        <v>2470402.4993180949</v>
      </c>
    </row>
    <row r="297" spans="1:47">
      <c r="A297" t="s">
        <v>243</v>
      </c>
      <c r="B297" t="s">
        <v>244</v>
      </c>
      <c r="C297" t="s">
        <v>211</v>
      </c>
      <c r="D297">
        <v>45743.306819575133</v>
      </c>
      <c r="E297">
        <v>48539.963048123616</v>
      </c>
      <c r="F297">
        <v>48255.788472769455</v>
      </c>
      <c r="G297">
        <v>49558.247965358132</v>
      </c>
      <c r="H297">
        <v>50851.648635982594</v>
      </c>
      <c r="I297">
        <v>52302.425085459319</v>
      </c>
      <c r="J297">
        <v>52327.550348563491</v>
      </c>
      <c r="K297">
        <v>54117.456177881693</v>
      </c>
      <c r="L297">
        <v>54693.985015382183</v>
      </c>
      <c r="M297">
        <v>57911.797827692644</v>
      </c>
      <c r="N297">
        <v>59879.120855037945</v>
      </c>
      <c r="O297">
        <v>60994.736616355192</v>
      </c>
      <c r="P297">
        <v>62464.514571200096</v>
      </c>
      <c r="Q297">
        <v>62659.877136638352</v>
      </c>
      <c r="R297">
        <v>62658.926007551745</v>
      </c>
      <c r="S297">
        <v>63534.216299878215</v>
      </c>
      <c r="T297">
        <v>62309.800924729308</v>
      </c>
      <c r="U297">
        <v>68775.872086061194</v>
      </c>
      <c r="V297">
        <v>67959.082779833188</v>
      </c>
      <c r="W297">
        <v>74818.162929207552</v>
      </c>
      <c r="X297">
        <v>67653.602566497706</v>
      </c>
      <c r="Y297">
        <v>67054.591913168944</v>
      </c>
      <c r="Z297">
        <v>67574.855036927707</v>
      </c>
      <c r="AA297">
        <v>75922.117089759355</v>
      </c>
      <c r="AB297">
        <v>74809.928219545167</v>
      </c>
      <c r="AC297">
        <v>77571.625229098092</v>
      </c>
      <c r="AD297">
        <v>74263.26346578628</v>
      </c>
      <c r="AE297">
        <v>74684.99749910862</v>
      </c>
      <c r="AF297">
        <v>75108.603218030839</v>
      </c>
      <c r="AG297">
        <v>77451.315184029838</v>
      </c>
      <c r="AH297">
        <v>80504.217417326159</v>
      </c>
      <c r="AI297">
        <v>84770.526163727991</v>
      </c>
      <c r="AJ297">
        <v>78791.858501578987</v>
      </c>
      <c r="AK297">
        <v>82498.588082046597</v>
      </c>
      <c r="AL297">
        <v>80906.364805560443</v>
      </c>
      <c r="AM297">
        <v>81797.90246704717</v>
      </c>
      <c r="AN297">
        <v>79975.915904319205</v>
      </c>
      <c r="AO297">
        <v>83681.427916158369</v>
      </c>
      <c r="AP297">
        <v>83407.643634348758</v>
      </c>
      <c r="AQ297">
        <v>91574.227740681614</v>
      </c>
      <c r="AR297">
        <v>86426.203350540905</v>
      </c>
      <c r="AS297">
        <v>66069.830181028636</v>
      </c>
      <c r="AT297">
        <v>63423.785903041557</v>
      </c>
      <c r="AU297">
        <v>66887.446155232697</v>
      </c>
    </row>
    <row r="298" spans="1:47">
      <c r="A298" t="s">
        <v>243</v>
      </c>
      <c r="B298" t="s">
        <v>244</v>
      </c>
      <c r="C298" t="s">
        <v>212</v>
      </c>
      <c r="D298">
        <v>59696.367152346698</v>
      </c>
      <c r="E298">
        <v>59789.596071194101</v>
      </c>
      <c r="F298">
        <v>59849.794907145399</v>
      </c>
      <c r="G298">
        <v>59958.538822354902</v>
      </c>
      <c r="H298">
        <v>60757.570639959573</v>
      </c>
      <c r="I298">
        <v>61687.707855246845</v>
      </c>
      <c r="J298">
        <v>59428.263557173421</v>
      </c>
      <c r="K298">
        <v>58230.169865168275</v>
      </c>
      <c r="L298">
        <v>61314.850685677942</v>
      </c>
      <c r="M298">
        <v>61805.980685154922</v>
      </c>
      <c r="N298">
        <v>62650.618995630051</v>
      </c>
      <c r="O298">
        <v>62386.477025489316</v>
      </c>
      <c r="P298">
        <v>64526.717545195708</v>
      </c>
      <c r="Q298">
        <v>65055.588437079707</v>
      </c>
      <c r="R298">
        <v>65799.760154044925</v>
      </c>
      <c r="S298">
        <v>66156.857530603404</v>
      </c>
      <c r="T298">
        <v>68066.411195748107</v>
      </c>
      <c r="U298">
        <v>70099.477701122421</v>
      </c>
      <c r="V298">
        <v>71848.434572184575</v>
      </c>
      <c r="W298">
        <v>70888.807949963491</v>
      </c>
      <c r="X298">
        <v>68699.343717283569</v>
      </c>
      <c r="Y298">
        <v>70868.822706655628</v>
      </c>
      <c r="Z298">
        <v>72392.161103323349</v>
      </c>
      <c r="AA298">
        <v>74519.790543363109</v>
      </c>
      <c r="AB298">
        <v>75321.730270376938</v>
      </c>
      <c r="AC298">
        <v>75698.554074594358</v>
      </c>
      <c r="AD298">
        <v>76834.248614957716</v>
      </c>
      <c r="AE298">
        <v>76789.448889433625</v>
      </c>
      <c r="AF298">
        <v>76694.2405436189</v>
      </c>
      <c r="AG298">
        <v>79377.582118551436</v>
      </c>
      <c r="AH298">
        <v>79178.161025219175</v>
      </c>
      <c r="AI298">
        <v>77681.662289701228</v>
      </c>
      <c r="AJ298">
        <v>75252.888780787296</v>
      </c>
      <c r="AK298">
        <v>81696.61929615897</v>
      </c>
      <c r="AL298">
        <v>80869.569126084418</v>
      </c>
      <c r="AM298">
        <v>81465.826947076872</v>
      </c>
      <c r="AN298">
        <v>79801.135502100107</v>
      </c>
      <c r="AO298">
        <v>85039.70931567777</v>
      </c>
      <c r="AP298">
        <v>85900.576752964625</v>
      </c>
      <c r="AQ298">
        <v>87413.46898347052</v>
      </c>
      <c r="AR298">
        <v>84882.179589560095</v>
      </c>
      <c r="AS298">
        <v>84918.120690641314</v>
      </c>
      <c r="AT298">
        <v>84901.032617214718</v>
      </c>
      <c r="AU298">
        <v>81491.463258228425</v>
      </c>
    </row>
    <row r="299" spans="1:47">
      <c r="A299" t="s">
        <v>243</v>
      </c>
      <c r="B299" t="s">
        <v>244</v>
      </c>
      <c r="C299" t="s">
        <v>213</v>
      </c>
      <c r="D299">
        <v>2046681.2632812324</v>
      </c>
      <c r="E299">
        <v>2039212.928279785</v>
      </c>
      <c r="F299">
        <v>2089875.035072987</v>
      </c>
      <c r="G299">
        <v>2145233.219163693</v>
      </c>
      <c r="H299">
        <v>2151790.1944051581</v>
      </c>
      <c r="I299">
        <v>2186036.4659851207</v>
      </c>
      <c r="J299">
        <v>2190388.0788030699</v>
      </c>
      <c r="K299">
        <v>2359311.7842728323</v>
      </c>
      <c r="L299">
        <v>2441798.1174218864</v>
      </c>
      <c r="M299">
        <v>2574976.4189744783</v>
      </c>
      <c r="N299">
        <v>2694006.3798901127</v>
      </c>
      <c r="O299">
        <v>2897660.7766506146</v>
      </c>
      <c r="P299">
        <v>2840197.3959739502</v>
      </c>
      <c r="Q299">
        <v>2798149.68901528</v>
      </c>
      <c r="R299">
        <v>2808177.5319375</v>
      </c>
      <c r="S299">
        <v>2792923.7882544599</v>
      </c>
      <c r="T299">
        <v>2810580.3150511184</v>
      </c>
      <c r="U299">
        <v>2838960.0881311679</v>
      </c>
      <c r="V299">
        <v>2870362.8632395058</v>
      </c>
      <c r="W299">
        <v>2921448.3510182844</v>
      </c>
      <c r="X299">
        <v>2885639.465217643</v>
      </c>
      <c r="Y299">
        <v>2941381.7722646701</v>
      </c>
      <c r="Z299">
        <v>3044415.5085896598</v>
      </c>
      <c r="AA299">
        <v>3143198.2674799659</v>
      </c>
      <c r="AB299">
        <v>3105609.145676225</v>
      </c>
      <c r="AC299">
        <v>3178660.6623206884</v>
      </c>
      <c r="AD299">
        <v>3256898.250849491</v>
      </c>
      <c r="AE299">
        <v>3345195.246782836</v>
      </c>
      <c r="AF299">
        <v>3300350.6004344127</v>
      </c>
      <c r="AG299">
        <v>3405885.6767423805</v>
      </c>
      <c r="AH299">
        <v>3530208.49192042</v>
      </c>
      <c r="AI299">
        <v>3663799.8490029769</v>
      </c>
      <c r="AJ299">
        <v>3622760.7390090395</v>
      </c>
      <c r="AK299">
        <v>3739096.2519823071</v>
      </c>
      <c r="AL299">
        <v>3927357.2804660895</v>
      </c>
      <c r="AM299">
        <v>3967773.8674062998</v>
      </c>
      <c r="AN299">
        <v>3912175.5556136165</v>
      </c>
      <c r="AO299">
        <v>4028257.6768678189</v>
      </c>
      <c r="AP299">
        <v>4180363.9308394622</v>
      </c>
      <c r="AQ299">
        <v>4217096.9248407874</v>
      </c>
      <c r="AR299">
        <v>4026432.4295731145</v>
      </c>
      <c r="AS299">
        <v>3930945.5331678772</v>
      </c>
      <c r="AT299">
        <v>3982441.0737454416</v>
      </c>
      <c r="AU299">
        <v>3991255.8884462323</v>
      </c>
    </row>
    <row r="300" spans="1:47">
      <c r="A300" t="s">
        <v>243</v>
      </c>
      <c r="B300" t="s">
        <v>244</v>
      </c>
      <c r="C300" t="s">
        <v>214</v>
      </c>
      <c r="D300">
        <v>1965971.1833366214</v>
      </c>
      <c r="E300">
        <v>2006303.056974065</v>
      </c>
      <c r="F300">
        <v>2094921.7375866473</v>
      </c>
      <c r="G300">
        <v>2085737.4472018857</v>
      </c>
      <c r="H300">
        <v>2042180.5544210579</v>
      </c>
      <c r="I300">
        <v>2205356.3914089608</v>
      </c>
      <c r="J300">
        <v>2253856.3079306106</v>
      </c>
      <c r="K300">
        <v>2120762.7620617151</v>
      </c>
      <c r="L300">
        <v>2368625.1128494516</v>
      </c>
      <c r="M300">
        <v>2380619.567271186</v>
      </c>
      <c r="N300">
        <v>2439517.5873076445</v>
      </c>
      <c r="O300">
        <v>1944390.9185551375</v>
      </c>
      <c r="P300">
        <v>2332295.3934750045</v>
      </c>
      <c r="Q300">
        <v>2538034.1960810972</v>
      </c>
      <c r="R300">
        <v>2546009.5180307631</v>
      </c>
      <c r="S300">
        <v>2546841.4568532477</v>
      </c>
      <c r="T300">
        <v>2549694.8561125114</v>
      </c>
      <c r="U300">
        <v>2668441.4496010048</v>
      </c>
      <c r="V300">
        <v>2707383.6349828034</v>
      </c>
      <c r="W300">
        <v>2752472.343517364</v>
      </c>
      <c r="X300">
        <v>2751603.3181914813</v>
      </c>
      <c r="Y300">
        <v>2851180.0226436695</v>
      </c>
      <c r="Z300">
        <v>2954332.0187324444</v>
      </c>
      <c r="AA300">
        <v>2968697.1365954615</v>
      </c>
      <c r="AB300">
        <v>2987279.7167138318</v>
      </c>
      <c r="AC300">
        <v>3036149.0347754834</v>
      </c>
      <c r="AD300">
        <v>3108625.9395127809</v>
      </c>
      <c r="AE300">
        <v>3158876.4538313309</v>
      </c>
      <c r="AF300">
        <v>3240696.791110164</v>
      </c>
      <c r="AG300">
        <v>3285950.0147728492</v>
      </c>
      <c r="AH300">
        <v>3406975.1619019364</v>
      </c>
      <c r="AI300">
        <v>3320390.0296282722</v>
      </c>
      <c r="AJ300">
        <v>3397293.6741873957</v>
      </c>
      <c r="AK300">
        <v>3463557.8472571839</v>
      </c>
      <c r="AL300">
        <v>3651488.8664141814</v>
      </c>
      <c r="AM300">
        <v>3738111.7528200578</v>
      </c>
      <c r="AN300">
        <v>3664745.5339807183</v>
      </c>
      <c r="AO300">
        <v>3810901.4020011504</v>
      </c>
      <c r="AP300">
        <v>3945491.4129112763</v>
      </c>
      <c r="AQ300">
        <v>3900605.9488263857</v>
      </c>
      <c r="AR300">
        <v>3607991.1698271437</v>
      </c>
      <c r="AS300">
        <v>3589282.3486211756</v>
      </c>
      <c r="AT300">
        <v>3542446.0940486854</v>
      </c>
      <c r="AU300">
        <v>3517462.9094495978</v>
      </c>
    </row>
    <row r="301" spans="1:47">
      <c r="A301" t="s">
        <v>243</v>
      </c>
      <c r="B301" t="s">
        <v>244</v>
      </c>
      <c r="C301" t="s">
        <v>215</v>
      </c>
      <c r="D301">
        <v>1656438.5380573208</v>
      </c>
      <c r="E301">
        <v>1687598.1088482731</v>
      </c>
      <c r="F301">
        <v>1783176.2851155859</v>
      </c>
      <c r="G301">
        <v>1808459.5423984788</v>
      </c>
      <c r="H301">
        <v>1774202.0007001502</v>
      </c>
      <c r="I301">
        <v>1862368.3046579589</v>
      </c>
      <c r="J301">
        <v>1940404.5610616817</v>
      </c>
      <c r="K301">
        <v>1930319.7152308477</v>
      </c>
      <c r="L301">
        <v>1974439.5282274333</v>
      </c>
      <c r="M301">
        <v>1990608.8880390376</v>
      </c>
      <c r="N301">
        <v>2013775.854382067</v>
      </c>
      <c r="O301">
        <v>1997366.9771889932</v>
      </c>
      <c r="P301">
        <v>2025043.6280457745</v>
      </c>
      <c r="Q301">
        <v>2098522.7979277726</v>
      </c>
      <c r="R301">
        <v>2174532.5972994221</v>
      </c>
      <c r="S301">
        <v>2214160.0193559444</v>
      </c>
      <c r="T301">
        <v>2167483.9544631923</v>
      </c>
      <c r="U301">
        <v>2234095.0647453624</v>
      </c>
      <c r="V301">
        <v>2303671.693082592</v>
      </c>
      <c r="W301">
        <v>2303742.0725878747</v>
      </c>
      <c r="X301">
        <v>2254674.5566646568</v>
      </c>
      <c r="Y301">
        <v>2320666.9564693184</v>
      </c>
      <c r="Z301">
        <v>2421319.3678515591</v>
      </c>
      <c r="AA301">
        <v>2429153.3491949001</v>
      </c>
      <c r="AB301">
        <v>2412829.50328888</v>
      </c>
      <c r="AC301">
        <v>2516528.4694720358</v>
      </c>
      <c r="AD301">
        <v>2654941.2267825431</v>
      </c>
      <c r="AE301">
        <v>2598304.4508314305</v>
      </c>
      <c r="AF301">
        <v>2530844.6859345757</v>
      </c>
      <c r="AG301">
        <v>2653531.651983941</v>
      </c>
      <c r="AH301">
        <v>2823945.4586237725</v>
      </c>
      <c r="AI301">
        <v>2683522.5890185325</v>
      </c>
      <c r="AJ301">
        <v>2702318.2763679908</v>
      </c>
      <c r="AK301">
        <v>2814207.584441429</v>
      </c>
      <c r="AL301">
        <v>2912501.1143526696</v>
      </c>
      <c r="AM301">
        <v>2918319.4431777638</v>
      </c>
      <c r="AN301">
        <v>2838924.1086718664</v>
      </c>
      <c r="AO301">
        <v>2911643.3981021456</v>
      </c>
      <c r="AP301">
        <v>3062317.8620982072</v>
      </c>
      <c r="AQ301">
        <v>3067113.2285012444</v>
      </c>
      <c r="AR301">
        <v>2661144.9783045831</v>
      </c>
      <c r="AS301">
        <v>1764569.9906425737</v>
      </c>
      <c r="AT301">
        <v>1838780.8988915889</v>
      </c>
      <c r="AU301">
        <v>1839266.8640019328</v>
      </c>
    </row>
    <row r="302" spans="1:47">
      <c r="A302" t="s">
        <v>243</v>
      </c>
      <c r="B302" t="s">
        <v>244</v>
      </c>
      <c r="C302" t="s">
        <v>216</v>
      </c>
      <c r="D302">
        <v>4387228.0249894159</v>
      </c>
      <c r="E302">
        <v>4397231.8282607021</v>
      </c>
      <c r="F302">
        <v>4525777.5015224982</v>
      </c>
      <c r="G302">
        <v>4612757.3660009578</v>
      </c>
      <c r="H302">
        <v>4653502.6661020983</v>
      </c>
      <c r="I302">
        <v>4763755.4958396899</v>
      </c>
      <c r="J302">
        <v>4812125.938590968</v>
      </c>
      <c r="K302">
        <v>4930329.4088353273</v>
      </c>
      <c r="L302">
        <v>4910585.7721160017</v>
      </c>
      <c r="M302">
        <v>5167531.7491928749</v>
      </c>
      <c r="N302">
        <v>5196700.0541699305</v>
      </c>
      <c r="O302">
        <v>5381088.6497662105</v>
      </c>
      <c r="P302">
        <v>5288268.6040586289</v>
      </c>
      <c r="Q302">
        <v>5568881.3318437152</v>
      </c>
      <c r="R302">
        <v>5763525.3625178933</v>
      </c>
      <c r="S302">
        <v>5667228.2220853129</v>
      </c>
      <c r="T302">
        <v>5717770.5307588987</v>
      </c>
      <c r="U302">
        <v>5883050.1330617126</v>
      </c>
      <c r="V302">
        <v>6098860.001549013</v>
      </c>
      <c r="W302">
        <v>6108244.1510828994</v>
      </c>
      <c r="X302">
        <v>6141784.4295583684</v>
      </c>
      <c r="Y302">
        <v>6246720.5093141152</v>
      </c>
      <c r="Z302">
        <v>6518161.6252959501</v>
      </c>
      <c r="AA302">
        <v>6402735.6679895828</v>
      </c>
      <c r="AB302">
        <v>6457798.3198701898</v>
      </c>
      <c r="AC302">
        <v>6672937.1634809151</v>
      </c>
      <c r="AD302">
        <v>6970296.5155227818</v>
      </c>
      <c r="AE302">
        <v>6882816.1929135602</v>
      </c>
      <c r="AF302">
        <v>7069309.1030372363</v>
      </c>
      <c r="AG302">
        <v>7322326.8245080188</v>
      </c>
      <c r="AH302">
        <v>7708419.5022555832</v>
      </c>
      <c r="AI302">
        <v>7320177.7478440814</v>
      </c>
      <c r="AJ302">
        <v>7520026.1506193355</v>
      </c>
      <c r="AK302">
        <v>7795982.7456626622</v>
      </c>
      <c r="AL302">
        <v>8078798.3860783009</v>
      </c>
      <c r="AM302">
        <v>7996368.8716983628</v>
      </c>
      <c r="AN302">
        <v>7901415.3105983697</v>
      </c>
      <c r="AO302">
        <v>8046676.9946963638</v>
      </c>
      <c r="AP302">
        <v>8511691.0483743846</v>
      </c>
      <c r="AQ302">
        <v>8444750.2841195054</v>
      </c>
      <c r="AR302">
        <v>7157368.2676279331</v>
      </c>
      <c r="AS302">
        <v>5376638.1759348279</v>
      </c>
      <c r="AT302">
        <v>5558072.7237795638</v>
      </c>
      <c r="AU302">
        <v>5758729.7285646172</v>
      </c>
    </row>
    <row r="303" spans="1:47">
      <c r="A303" t="s">
        <v>243</v>
      </c>
      <c r="B303" t="s">
        <v>244</v>
      </c>
      <c r="C303" t="s">
        <v>217</v>
      </c>
      <c r="D303">
        <v>1434931.8118611039</v>
      </c>
      <c r="E303">
        <v>1442980.2371333225</v>
      </c>
      <c r="F303">
        <v>1494998.8802826598</v>
      </c>
      <c r="G303">
        <v>1506732.5858717375</v>
      </c>
      <c r="H303">
        <v>1558439.9981027169</v>
      </c>
      <c r="I303">
        <v>1567065.7304350901</v>
      </c>
      <c r="J303">
        <v>1626143.2212542766</v>
      </c>
      <c r="K303">
        <v>1656792.6150359637</v>
      </c>
      <c r="L303">
        <v>1691825.9750783485</v>
      </c>
      <c r="M303">
        <v>1700504.7370765519</v>
      </c>
      <c r="N303">
        <v>1754268.8868221799</v>
      </c>
      <c r="O303">
        <v>1778604.6523124017</v>
      </c>
      <c r="P303">
        <v>1796218.9877588174</v>
      </c>
      <c r="Q303">
        <v>1810452.7353369044</v>
      </c>
      <c r="R303">
        <v>1855601.7019082478</v>
      </c>
      <c r="S303">
        <v>1863167.3083617538</v>
      </c>
      <c r="T303">
        <v>1909653.0444415361</v>
      </c>
      <c r="U303">
        <v>1937870.8450195186</v>
      </c>
      <c r="V303">
        <v>1986522.6091184686</v>
      </c>
      <c r="W303">
        <v>2019747.736448515</v>
      </c>
      <c r="X303">
        <v>2096568.7093064501</v>
      </c>
      <c r="Y303">
        <v>2113239.7277352498</v>
      </c>
      <c r="Z303">
        <v>2183457.7826002399</v>
      </c>
      <c r="AA303">
        <v>2220197.2013602802</v>
      </c>
      <c r="AB303">
        <v>2256885.0409917394</v>
      </c>
      <c r="AC303">
        <v>2299252.2936163545</v>
      </c>
      <c r="AD303">
        <v>2368460.3210807387</v>
      </c>
      <c r="AE303">
        <v>2424165.7280519353</v>
      </c>
      <c r="AF303">
        <v>2440609.7648446434</v>
      </c>
      <c r="AG303">
        <v>2490327.9980527251</v>
      </c>
      <c r="AH303">
        <v>2554487.4722958189</v>
      </c>
      <c r="AI303">
        <v>2620311.0209641429</v>
      </c>
      <c r="AJ303">
        <v>2657090.914481272</v>
      </c>
      <c r="AK303">
        <v>2701141.1570113939</v>
      </c>
      <c r="AL303">
        <v>2749376.3677225858</v>
      </c>
      <c r="AM303">
        <v>2780665.6438217559</v>
      </c>
      <c r="AN303">
        <v>2816127.8709687353</v>
      </c>
      <c r="AO303">
        <v>2868886.7143157469</v>
      </c>
      <c r="AP303">
        <v>2975697.9840103616</v>
      </c>
      <c r="AQ303">
        <v>2996612.0437685377</v>
      </c>
      <c r="AR303">
        <v>3019234.4881336861</v>
      </c>
      <c r="AS303">
        <v>3038394.3178350963</v>
      </c>
      <c r="AT303">
        <v>3158516.726861997</v>
      </c>
      <c r="AU303">
        <v>3158896.4855597666</v>
      </c>
    </row>
    <row r="304" spans="1:47">
      <c r="A304" t="s">
        <v>243</v>
      </c>
      <c r="B304" t="s">
        <v>244</v>
      </c>
      <c r="C304" t="s">
        <v>218</v>
      </c>
      <c r="D304">
        <v>889925.80640324019</v>
      </c>
      <c r="E304">
        <v>1006165.6547030528</v>
      </c>
      <c r="F304">
        <v>899405.73261758487</v>
      </c>
      <c r="G304">
        <v>887367.55991450674</v>
      </c>
      <c r="H304">
        <v>967827.02977985842</v>
      </c>
      <c r="I304">
        <v>1022030.3270833341</v>
      </c>
      <c r="J304">
        <v>946096.1804499646</v>
      </c>
      <c r="K304">
        <v>946678.23489919596</v>
      </c>
      <c r="L304">
        <v>983181.19691739965</v>
      </c>
      <c r="M304">
        <v>1033052.3204787885</v>
      </c>
      <c r="N304">
        <v>1090426.173992051</v>
      </c>
      <c r="O304">
        <v>1121681.7026474671</v>
      </c>
      <c r="P304">
        <v>1128350.3089456083</v>
      </c>
      <c r="Q304">
        <v>1165116.0357465101</v>
      </c>
      <c r="R304">
        <v>1217374.6652125979</v>
      </c>
      <c r="S304">
        <v>1255882.5630930134</v>
      </c>
      <c r="T304">
        <v>1243028.1671199691</v>
      </c>
      <c r="U304">
        <v>1298761.8364760182</v>
      </c>
      <c r="V304">
        <v>1291011.1703111655</v>
      </c>
      <c r="W304">
        <v>1331667.2964387406</v>
      </c>
      <c r="X304">
        <v>1323722.6999201851</v>
      </c>
      <c r="Y304">
        <v>1351149.4978921127</v>
      </c>
      <c r="Z304">
        <v>1424817.26136006</v>
      </c>
      <c r="AA304">
        <v>1408602.6291204987</v>
      </c>
      <c r="AB304">
        <v>1435635.7530780148</v>
      </c>
      <c r="AC304">
        <v>1454774.9806407876</v>
      </c>
      <c r="AD304">
        <v>1525311.10739297</v>
      </c>
      <c r="AE304">
        <v>1536473.7956624562</v>
      </c>
      <c r="AF304">
        <v>1508227.3949367008</v>
      </c>
      <c r="AG304">
        <v>1546984.8514716164</v>
      </c>
      <c r="AH304">
        <v>1535944.6902662735</v>
      </c>
      <c r="AI304">
        <v>1505535.1285099089</v>
      </c>
      <c r="AJ304">
        <v>1523280.5808077184</v>
      </c>
      <c r="AK304">
        <v>1543467.9798755029</v>
      </c>
      <c r="AL304">
        <v>1584277.63591201</v>
      </c>
      <c r="AM304">
        <v>1563369.200482067</v>
      </c>
      <c r="AN304">
        <v>1628240.9145694622</v>
      </c>
      <c r="AO304">
        <v>1681898.5269682207</v>
      </c>
      <c r="AP304">
        <v>1722570.5290914613</v>
      </c>
      <c r="AQ304">
        <v>1727060.1564520216</v>
      </c>
      <c r="AR304">
        <v>1747921.9826658422</v>
      </c>
      <c r="AS304">
        <v>1559431.3404958711</v>
      </c>
      <c r="AT304">
        <v>1598466.9790907707</v>
      </c>
      <c r="AU304">
        <v>1550860.2795303618</v>
      </c>
    </row>
    <row r="305" spans="1:47">
      <c r="A305" t="s">
        <v>243</v>
      </c>
      <c r="B305" t="s">
        <v>244</v>
      </c>
      <c r="C305" t="s">
        <v>219</v>
      </c>
      <c r="D305">
        <v>1114075.9165803967</v>
      </c>
      <c r="E305">
        <v>1129080.6081679203</v>
      </c>
      <c r="F305">
        <v>1150308.9992455542</v>
      </c>
      <c r="G305">
        <v>1157042.9641592873</v>
      </c>
      <c r="H305">
        <v>1166984.9245105025</v>
      </c>
      <c r="I305">
        <v>1190555.9534164073</v>
      </c>
      <c r="J305">
        <v>1195208.0534796277</v>
      </c>
      <c r="K305">
        <v>1204125.7027809261</v>
      </c>
      <c r="L305">
        <v>1213619.1600787903</v>
      </c>
      <c r="M305">
        <v>1253302.9450319472</v>
      </c>
      <c r="N305">
        <v>1290303.8344437375</v>
      </c>
      <c r="O305">
        <v>1301746.2849715925</v>
      </c>
      <c r="P305">
        <v>1314671.4668361179</v>
      </c>
      <c r="Q305">
        <v>1341451.536855801</v>
      </c>
      <c r="R305">
        <v>1359420.5373748415</v>
      </c>
      <c r="S305">
        <v>1396737.188291365</v>
      </c>
      <c r="T305">
        <v>1429610.6307205926</v>
      </c>
      <c r="U305">
        <v>1457563.2343431932</v>
      </c>
      <c r="V305">
        <v>1489428.228912778</v>
      </c>
      <c r="W305">
        <v>1516906.6153939751</v>
      </c>
      <c r="X305">
        <v>1513417.7301785699</v>
      </c>
      <c r="Y305">
        <v>1529685.4460696771</v>
      </c>
      <c r="Z305">
        <v>1549503.3111732099</v>
      </c>
      <c r="AA305">
        <v>1602828.82021533</v>
      </c>
      <c r="AB305">
        <v>1603080.55880992</v>
      </c>
      <c r="AC305">
        <v>1614352.0091260104</v>
      </c>
      <c r="AD305">
        <v>1633519.9689027856</v>
      </c>
      <c r="AE305">
        <v>1644930.8604984835</v>
      </c>
      <c r="AF305">
        <v>1661948.2315909821</v>
      </c>
      <c r="AG305">
        <v>1683375.2551167984</v>
      </c>
      <c r="AH305">
        <v>1706961.2126483135</v>
      </c>
      <c r="AI305">
        <v>1725794.4741693169</v>
      </c>
      <c r="AJ305">
        <v>1685718.3398128245</v>
      </c>
      <c r="AK305">
        <v>1737283.4863510069</v>
      </c>
      <c r="AL305">
        <v>1801063.1832089399</v>
      </c>
      <c r="AM305">
        <v>1830075.769977757</v>
      </c>
      <c r="AN305">
        <v>1824532.2814236674</v>
      </c>
      <c r="AO305">
        <v>1840820.5764291887</v>
      </c>
      <c r="AP305">
        <v>1905338.5617492355</v>
      </c>
      <c r="AQ305">
        <v>1897691.7849141038</v>
      </c>
      <c r="AR305">
        <v>1883922.7208377272</v>
      </c>
      <c r="AS305">
        <v>1872898.8752552446</v>
      </c>
      <c r="AT305">
        <v>1870971.8151598843</v>
      </c>
      <c r="AU305">
        <v>1876796.7976228935</v>
      </c>
    </row>
    <row r="306" spans="1:47">
      <c r="A306" t="s">
        <v>243</v>
      </c>
      <c r="B306" t="s">
        <v>244</v>
      </c>
      <c r="C306" t="s">
        <v>220</v>
      </c>
      <c r="D306">
        <v>243627.88366891604</v>
      </c>
      <c r="E306">
        <v>260204.539015983</v>
      </c>
      <c r="F306">
        <v>267579.15480457747</v>
      </c>
      <c r="G306">
        <v>289406.36482725729</v>
      </c>
      <c r="H306">
        <v>272907.00515015336</v>
      </c>
      <c r="I306">
        <v>271165.75057699555</v>
      </c>
      <c r="J306">
        <v>275821.13675366255</v>
      </c>
      <c r="K306">
        <v>276826.96047194733</v>
      </c>
      <c r="L306">
        <v>277354.90539144416</v>
      </c>
      <c r="M306">
        <v>278856.19925620058</v>
      </c>
      <c r="N306">
        <v>277431.7004226477</v>
      </c>
      <c r="O306">
        <v>287599.04611921444</v>
      </c>
      <c r="P306">
        <v>298498.18957714172</v>
      </c>
      <c r="Q306">
        <v>300718.84456815792</v>
      </c>
      <c r="R306">
        <v>308518.15696999809</v>
      </c>
      <c r="S306">
        <v>314451.40041460813</v>
      </c>
      <c r="T306">
        <v>316800.75292109296</v>
      </c>
      <c r="U306">
        <v>323341.38970870909</v>
      </c>
      <c r="V306">
        <v>332646.28281513759</v>
      </c>
      <c r="W306">
        <v>340902.40466771915</v>
      </c>
      <c r="X306">
        <v>333361.67267581861</v>
      </c>
      <c r="Y306">
        <v>345699.03145721171</v>
      </c>
      <c r="Z306">
        <v>356433.31666965701</v>
      </c>
      <c r="AA306">
        <v>370031.80708731659</v>
      </c>
      <c r="AB306">
        <v>363164.26190263691</v>
      </c>
      <c r="AC306">
        <v>367787.7381055216</v>
      </c>
      <c r="AD306">
        <v>378789.78800254437</v>
      </c>
      <c r="AE306">
        <v>392069.9310856862</v>
      </c>
      <c r="AF306">
        <v>394252.52119031706</v>
      </c>
      <c r="AG306">
        <v>395952.14321004006</v>
      </c>
      <c r="AH306">
        <v>401136.34675721015</v>
      </c>
      <c r="AI306">
        <v>414234.57363427442</v>
      </c>
      <c r="AJ306">
        <v>421622.15729084017</v>
      </c>
      <c r="AK306">
        <v>429229.20052096277</v>
      </c>
      <c r="AL306">
        <v>437231.41493669915</v>
      </c>
      <c r="AM306">
        <v>442526.21016674582</v>
      </c>
      <c r="AN306">
        <v>438890.25309174915</v>
      </c>
      <c r="AO306">
        <v>446439.70709431084</v>
      </c>
      <c r="AP306">
        <v>463409.77873749903</v>
      </c>
      <c r="AQ306">
        <v>461708.12355711753</v>
      </c>
      <c r="AR306">
        <v>439532.60419323132</v>
      </c>
      <c r="AS306">
        <v>426593.55377029302</v>
      </c>
      <c r="AT306">
        <v>434991.21851368272</v>
      </c>
      <c r="AU306">
        <v>435506.86121477582</v>
      </c>
    </row>
    <row r="307" spans="1:47">
      <c r="A307" t="s">
        <v>243</v>
      </c>
      <c r="B307" t="s">
        <v>244</v>
      </c>
      <c r="C307" t="s">
        <v>221</v>
      </c>
      <c r="D307">
        <v>1214815.6642328629</v>
      </c>
      <c r="E307">
        <v>1264083.4058107419</v>
      </c>
      <c r="F307">
        <v>1331690.6962714077</v>
      </c>
      <c r="G307">
        <v>1395619.0225194579</v>
      </c>
      <c r="H307">
        <v>1382128.7018189987</v>
      </c>
      <c r="I307">
        <v>1558205.7537904591</v>
      </c>
      <c r="J307">
        <v>1769502.3489272206</v>
      </c>
      <c r="K307">
        <v>1836577.1182589128</v>
      </c>
      <c r="L307">
        <v>1638685.8534881149</v>
      </c>
      <c r="M307">
        <v>1746990.6321868144</v>
      </c>
      <c r="N307">
        <v>1602985.015225844</v>
      </c>
      <c r="O307">
        <v>1621297.1859320074</v>
      </c>
      <c r="P307">
        <v>1573684.8200710146</v>
      </c>
      <c r="Q307">
        <v>1604089.4310232401</v>
      </c>
      <c r="R307">
        <v>1699334.25918926</v>
      </c>
      <c r="S307">
        <v>1734103.81446575</v>
      </c>
      <c r="T307">
        <v>1630985.2686051822</v>
      </c>
      <c r="U307">
        <v>1740728.4013546119</v>
      </c>
      <c r="V307">
        <v>1929752.8172380491</v>
      </c>
      <c r="W307">
        <v>2020327.1816863236</v>
      </c>
      <c r="X307">
        <v>1749688.6786861052</v>
      </c>
      <c r="Y307">
        <v>1878515.5122864994</v>
      </c>
      <c r="Z307">
        <v>2111215.67531825</v>
      </c>
      <c r="AA307">
        <v>2188196.9590712506</v>
      </c>
      <c r="AB307">
        <v>1845565.6891374737</v>
      </c>
      <c r="AC307">
        <v>2163950.8320722864</v>
      </c>
      <c r="AD307">
        <v>2160018.0994373607</v>
      </c>
      <c r="AE307">
        <v>2189167.5060872626</v>
      </c>
      <c r="AF307">
        <v>1843594.8809871976</v>
      </c>
      <c r="AG307">
        <v>2054287.3539338689</v>
      </c>
      <c r="AH307">
        <v>2131072.9805558086</v>
      </c>
      <c r="AI307">
        <v>2195667.6502248258</v>
      </c>
      <c r="AJ307">
        <v>1858574.7696063067</v>
      </c>
      <c r="AK307">
        <v>2166873.8945795395</v>
      </c>
      <c r="AL307">
        <v>2287935.6658622427</v>
      </c>
      <c r="AM307">
        <v>2256196.9890954909</v>
      </c>
      <c r="AN307">
        <v>2083507.3260744705</v>
      </c>
      <c r="AO307">
        <v>2240456.3494820925</v>
      </c>
      <c r="AP307">
        <v>2240102.130574543</v>
      </c>
      <c r="AQ307">
        <v>2391509.3354194383</v>
      </c>
      <c r="AR307">
        <v>2218273.0889114607</v>
      </c>
      <c r="AS307">
        <v>2219626.2904033577</v>
      </c>
      <c r="AT307">
        <v>2219854.3086390398</v>
      </c>
      <c r="AU307">
        <v>2244235.0113540106</v>
      </c>
    </row>
    <row r="308" spans="1:47">
      <c r="A308" t="s">
        <v>243</v>
      </c>
      <c r="B308" t="s">
        <v>244</v>
      </c>
      <c r="C308" t="s">
        <v>222</v>
      </c>
      <c r="D308">
        <v>923725.55626512889</v>
      </c>
      <c r="E308">
        <v>1111711.903227313</v>
      </c>
      <c r="F308">
        <v>1210995.6487896701</v>
      </c>
      <c r="G308">
        <v>1234479.995108804</v>
      </c>
      <c r="H308">
        <v>1119939.5618520849</v>
      </c>
      <c r="I308">
        <v>1199072.9563073865</v>
      </c>
      <c r="J308">
        <v>1301893.3751263823</v>
      </c>
      <c r="K308">
        <v>1357179.5353644751</v>
      </c>
      <c r="L308">
        <v>1127522.197902069</v>
      </c>
      <c r="M308">
        <v>1229281.6713945873</v>
      </c>
      <c r="N308">
        <v>1250357.7810321236</v>
      </c>
      <c r="O308">
        <v>1404994.2477564921</v>
      </c>
      <c r="P308">
        <v>1313490.5752284117</v>
      </c>
      <c r="Q308">
        <v>1321348.0071937672</v>
      </c>
      <c r="R308">
        <v>1505039.9493426261</v>
      </c>
      <c r="S308">
        <v>1547959.6690046347</v>
      </c>
      <c r="T308">
        <v>1498832.6619566719</v>
      </c>
      <c r="U308">
        <v>1515118.087343957</v>
      </c>
      <c r="V308">
        <v>1633757.3467326106</v>
      </c>
      <c r="W308">
        <v>1642024.277094672</v>
      </c>
      <c r="X308">
        <v>1629943.4337119772</v>
      </c>
      <c r="Y308">
        <v>1649186.5367338792</v>
      </c>
      <c r="Z308">
        <v>1768323.5648475513</v>
      </c>
      <c r="AA308">
        <v>1805054.91026258</v>
      </c>
      <c r="AB308">
        <v>1784758.1249721902</v>
      </c>
      <c r="AC308">
        <v>1803670.7293375358</v>
      </c>
      <c r="AD308">
        <v>1922509.9677432287</v>
      </c>
      <c r="AE308">
        <v>1951791.1382305042</v>
      </c>
      <c r="AF308">
        <v>1914970.0586332001</v>
      </c>
      <c r="AG308">
        <v>1949893.0997322309</v>
      </c>
      <c r="AH308">
        <v>2023289.4754081082</v>
      </c>
      <c r="AI308">
        <v>2096978.4380732069</v>
      </c>
      <c r="AJ308">
        <v>2087684.6296367152</v>
      </c>
      <c r="AK308">
        <v>2114471.8093360737</v>
      </c>
      <c r="AL308">
        <v>2184783.6536617451</v>
      </c>
      <c r="AM308">
        <v>2187458.3418266615</v>
      </c>
      <c r="AN308">
        <v>2155120.3897141372</v>
      </c>
      <c r="AO308">
        <v>2197246.9616494067</v>
      </c>
      <c r="AP308">
        <v>2307575.3597548539</v>
      </c>
      <c r="AQ308">
        <v>2341854.2350929962</v>
      </c>
      <c r="AR308">
        <v>2154946.3380852933</v>
      </c>
      <c r="AS308">
        <v>2197213.6076609208</v>
      </c>
      <c r="AT308">
        <v>2284637.4495977513</v>
      </c>
      <c r="AU308">
        <v>2312107.7795056426</v>
      </c>
    </row>
    <row r="309" spans="1:47">
      <c r="A309" t="s">
        <v>243</v>
      </c>
      <c r="B309" t="s">
        <v>244</v>
      </c>
      <c r="C309" t="s">
        <v>223</v>
      </c>
      <c r="D309">
        <v>472180.75604626542</v>
      </c>
      <c r="E309">
        <v>459704.31321841659</v>
      </c>
      <c r="F309">
        <v>461594.56076497474</v>
      </c>
      <c r="G309">
        <v>466538.87059669237</v>
      </c>
      <c r="H309">
        <v>479817.68574249541</v>
      </c>
      <c r="I309">
        <v>490161.5158795538</v>
      </c>
      <c r="J309">
        <v>504279.10756062949</v>
      </c>
      <c r="K309">
        <v>509093.40194669156</v>
      </c>
      <c r="L309">
        <v>499901.71401764103</v>
      </c>
      <c r="M309">
        <v>515492.41381470271</v>
      </c>
      <c r="N309">
        <v>530956.95505699504</v>
      </c>
      <c r="O309">
        <v>555516.5540893313</v>
      </c>
      <c r="P309">
        <v>565777.2180553372</v>
      </c>
      <c r="Q309">
        <v>585236.34614345874</v>
      </c>
      <c r="R309">
        <v>586291.48786088615</v>
      </c>
      <c r="S309">
        <v>633553.51732073782</v>
      </c>
      <c r="T309">
        <v>644779.7132717265</v>
      </c>
      <c r="U309">
        <v>657830.53450305958</v>
      </c>
      <c r="V309">
        <v>671885.87613629538</v>
      </c>
      <c r="W309">
        <v>691013.33277269069</v>
      </c>
      <c r="X309">
        <v>696757.2845740437</v>
      </c>
      <c r="Y309">
        <v>709815.94736432889</v>
      </c>
      <c r="Z309">
        <v>737553.45869164192</v>
      </c>
      <c r="AA309">
        <v>754977.01746730774</v>
      </c>
      <c r="AB309">
        <v>756176.41307523299</v>
      </c>
      <c r="AC309">
        <v>777254.40994376666</v>
      </c>
      <c r="AD309">
        <v>800744.30188297282</v>
      </c>
      <c r="AE309">
        <v>815838.7985232356</v>
      </c>
      <c r="AF309">
        <v>824252.04195583903</v>
      </c>
      <c r="AG309">
        <v>838794.06542189163</v>
      </c>
      <c r="AH309">
        <v>862911.99106668134</v>
      </c>
      <c r="AI309">
        <v>889793.89119373087</v>
      </c>
      <c r="AJ309">
        <v>900857.89568266436</v>
      </c>
      <c r="AK309">
        <v>917942.26929681189</v>
      </c>
      <c r="AL309">
        <v>941955.54531448858</v>
      </c>
      <c r="AM309">
        <v>948574.88396739098</v>
      </c>
      <c r="AN309">
        <v>957077.39079315763</v>
      </c>
      <c r="AO309">
        <v>975914.92098836845</v>
      </c>
      <c r="AP309">
        <v>990253.39493864018</v>
      </c>
      <c r="AQ309">
        <v>1007542.7264047642</v>
      </c>
      <c r="AR309">
        <v>1022757.8652076444</v>
      </c>
      <c r="AS309">
        <v>1009295.9729865802</v>
      </c>
      <c r="AT309">
        <v>990189.54401616449</v>
      </c>
      <c r="AU309">
        <v>1020017.9449526209</v>
      </c>
    </row>
    <row r="310" spans="1:47">
      <c r="A310" t="s">
        <v>243</v>
      </c>
      <c r="B310" t="s">
        <v>244</v>
      </c>
      <c r="C310" t="s">
        <v>224</v>
      </c>
      <c r="D310">
        <v>362353.6596344079</v>
      </c>
      <c r="E310">
        <v>362525.78417544736</v>
      </c>
      <c r="F310">
        <v>372415.06549818086</v>
      </c>
      <c r="G310">
        <v>377510.04339142027</v>
      </c>
      <c r="H310">
        <v>386196.1647359631</v>
      </c>
      <c r="I310">
        <v>393414.78153537138</v>
      </c>
      <c r="J310">
        <v>399804.23160885647</v>
      </c>
      <c r="K310">
        <v>401446.76547776232</v>
      </c>
      <c r="L310">
        <v>417162.4672158084</v>
      </c>
      <c r="M310">
        <v>412197.10543640325</v>
      </c>
      <c r="N310">
        <v>413954.39127283014</v>
      </c>
      <c r="O310">
        <v>414171.21879795846</v>
      </c>
      <c r="P310">
        <v>422051.13872464577</v>
      </c>
      <c r="Q310">
        <v>427115.45779109799</v>
      </c>
      <c r="R310">
        <v>434324.28288746526</v>
      </c>
      <c r="S310">
        <v>444008.37228936912</v>
      </c>
      <c r="T310">
        <v>449473.5391876389</v>
      </c>
      <c r="U310">
        <v>459867.87421692401</v>
      </c>
      <c r="V310">
        <v>469897.96271841344</v>
      </c>
      <c r="W310">
        <v>480105.30228868785</v>
      </c>
      <c r="X310">
        <v>485500.68414830399</v>
      </c>
      <c r="Y310">
        <v>496069.50619284099</v>
      </c>
      <c r="Z310">
        <v>505607.22963309661</v>
      </c>
      <c r="AA310">
        <v>510671.29225604201</v>
      </c>
      <c r="AB310">
        <v>522449.91223201307</v>
      </c>
      <c r="AC310">
        <v>535143.61067724403</v>
      </c>
      <c r="AD310">
        <v>551578.45799826633</v>
      </c>
      <c r="AE310">
        <v>564811.29208563617</v>
      </c>
      <c r="AF310">
        <v>572449.4912033669</v>
      </c>
      <c r="AG310">
        <v>579360.9332302846</v>
      </c>
      <c r="AH310">
        <v>593039.021137428</v>
      </c>
      <c r="AI310">
        <v>599693.05397000478</v>
      </c>
      <c r="AJ310">
        <v>612667.13133691053</v>
      </c>
      <c r="AK310">
        <v>629829.35043479549</v>
      </c>
      <c r="AL310">
        <v>645815.76655381115</v>
      </c>
      <c r="AM310">
        <v>652422.95511194353</v>
      </c>
      <c r="AN310">
        <v>657904.69759577815</v>
      </c>
      <c r="AO310">
        <v>670274.84540757106</v>
      </c>
      <c r="AP310">
        <v>701056.14606759918</v>
      </c>
      <c r="AQ310">
        <v>704821.04785372841</v>
      </c>
      <c r="AR310">
        <v>640405.31717597588</v>
      </c>
      <c r="AS310">
        <v>622784.81435254111</v>
      </c>
      <c r="AT310">
        <v>647090.98028456129</v>
      </c>
      <c r="AU310">
        <v>647403.58540749981</v>
      </c>
    </row>
    <row r="311" spans="1:47">
      <c r="A311" t="s">
        <v>243</v>
      </c>
      <c r="B311" t="s">
        <v>244</v>
      </c>
      <c r="C311" t="s">
        <v>225</v>
      </c>
      <c r="D311">
        <v>22614835.134989586</v>
      </c>
      <c r="E311">
        <v>23118212.928712621</v>
      </c>
      <c r="F311">
        <v>23981845.413198166</v>
      </c>
      <c r="G311">
        <v>24034456.260441683</v>
      </c>
      <c r="H311">
        <v>23738043.050839856</v>
      </c>
      <c r="I311">
        <v>24908069.426609043</v>
      </c>
      <c r="J311">
        <v>25636940.544934895</v>
      </c>
      <c r="K311">
        <v>25708578.906203371</v>
      </c>
      <c r="L311">
        <v>25348484.195452288</v>
      </c>
      <c r="M311">
        <v>26834057.93273595</v>
      </c>
      <c r="N311">
        <v>27342988.620467354</v>
      </c>
      <c r="O311">
        <v>27425934.205103103</v>
      </c>
      <c r="P311">
        <v>27392468.610003918</v>
      </c>
      <c r="Q311">
        <v>28369013.736701578</v>
      </c>
      <c r="R311">
        <v>29130373.143132277</v>
      </c>
      <c r="S311">
        <v>29211725.264332566</v>
      </c>
      <c r="T311">
        <v>29222139.583190855</v>
      </c>
      <c r="U311">
        <v>30102460.451241247</v>
      </c>
      <c r="V311">
        <v>30920731.625311766</v>
      </c>
      <c r="W311">
        <v>31542243.059132881</v>
      </c>
      <c r="X311">
        <v>30958571.960769974</v>
      </c>
      <c r="Y311">
        <v>31865500.404198349</v>
      </c>
      <c r="Z311">
        <v>32850651.99924048</v>
      </c>
      <c r="AA311">
        <v>33451837.846031889</v>
      </c>
      <c r="AB311">
        <v>32884315.075239073</v>
      </c>
      <c r="AC311">
        <v>33946790.607020937</v>
      </c>
      <c r="AD311">
        <v>35000971.649556659</v>
      </c>
      <c r="AE311">
        <v>35464367.8851583</v>
      </c>
      <c r="AF311">
        <v>34940649.880001239</v>
      </c>
      <c r="AG311">
        <v>35955925.563088462</v>
      </c>
      <c r="AH311">
        <v>37158633.89504382</v>
      </c>
      <c r="AI311">
        <v>36878102.674849994</v>
      </c>
      <c r="AJ311">
        <v>36878427.180874027</v>
      </c>
      <c r="AK311">
        <v>38108869.02119717</v>
      </c>
      <c r="AL311">
        <v>39426522.706353843</v>
      </c>
      <c r="AM311">
        <v>39658843.698147267</v>
      </c>
      <c r="AN311">
        <v>39084790.801976383</v>
      </c>
      <c r="AO311">
        <v>40257680.137188122</v>
      </c>
      <c r="AP311">
        <v>41508563.543679379</v>
      </c>
      <c r="AQ311">
        <v>41843290.51349052</v>
      </c>
      <c r="AR311">
        <v>38614392.495870657</v>
      </c>
      <c r="AS311">
        <v>35807000.236464813</v>
      </c>
      <c r="AT311">
        <v>36393201.242519215</v>
      </c>
      <c r="AU311">
        <v>36735204.114311084</v>
      </c>
    </row>
    <row r="312" spans="1:47">
      <c r="A312" t="s">
        <v>243</v>
      </c>
      <c r="B312" t="s">
        <v>245</v>
      </c>
      <c r="C312" t="s">
        <v>208</v>
      </c>
      <c r="D312">
        <v>3641118.4634441999</v>
      </c>
      <c r="E312">
        <v>3722606.7405870836</v>
      </c>
      <c r="F312">
        <v>3851346.1239910005</v>
      </c>
      <c r="G312">
        <v>3723950.2919777157</v>
      </c>
      <c r="H312">
        <v>4119439.0429999996</v>
      </c>
      <c r="I312">
        <v>3755016.7229999993</v>
      </c>
      <c r="J312">
        <v>3987489.5440000007</v>
      </c>
      <c r="K312">
        <v>3829968.8971955893</v>
      </c>
      <c r="L312">
        <v>4262127.5669999998</v>
      </c>
      <c r="M312">
        <v>4063760.7529999996</v>
      </c>
      <c r="N312">
        <v>4172564.5120000001</v>
      </c>
      <c r="O312">
        <v>3908989.4762619566</v>
      </c>
      <c r="P312">
        <v>4242751.1930143451</v>
      </c>
      <c r="Q312">
        <v>4422211.0025063381</v>
      </c>
      <c r="R312">
        <v>4470955.4935761178</v>
      </c>
      <c r="S312">
        <v>3810825.0217407914</v>
      </c>
      <c r="T312">
        <v>4498750.9539490528</v>
      </c>
      <c r="U312">
        <v>4483327.9208998736</v>
      </c>
      <c r="V312">
        <v>4711886.8802952096</v>
      </c>
      <c r="W312">
        <v>4008400.3391810628</v>
      </c>
      <c r="X312">
        <v>4748294.367906535</v>
      </c>
      <c r="Y312">
        <v>5014636.783386861</v>
      </c>
      <c r="Z312">
        <v>5071920.249601556</v>
      </c>
      <c r="AA312">
        <v>4130027.8454685812</v>
      </c>
      <c r="AB312">
        <v>4703355.2862338955</v>
      </c>
      <c r="AC312">
        <v>5220335.0615147119</v>
      </c>
      <c r="AD312">
        <v>5337538.8388366746</v>
      </c>
      <c r="AE312">
        <v>4303521.6868897555</v>
      </c>
      <c r="AF312">
        <v>5105128.666987773</v>
      </c>
      <c r="AG312">
        <v>5339761.1009332854</v>
      </c>
      <c r="AH312">
        <v>5704962.8426710749</v>
      </c>
      <c r="AI312">
        <v>4693377.0463398853</v>
      </c>
      <c r="AJ312">
        <v>5212363.7000931855</v>
      </c>
      <c r="AK312">
        <v>5713311.9180960413</v>
      </c>
      <c r="AL312">
        <v>5697131.8520259112</v>
      </c>
      <c r="AM312">
        <v>4639626.6279727696</v>
      </c>
      <c r="AN312">
        <v>5154946.239101625</v>
      </c>
      <c r="AO312">
        <v>5896238.0216487618</v>
      </c>
      <c r="AP312">
        <v>5738889.2189422511</v>
      </c>
      <c r="AQ312">
        <v>4765849.0921901483</v>
      </c>
      <c r="AR312">
        <v>4836444.2941404879</v>
      </c>
      <c r="AS312">
        <v>6354402.8787859892</v>
      </c>
      <c r="AT312">
        <v>5652033.9967669044</v>
      </c>
      <c r="AU312">
        <v>4620567.6050143605</v>
      </c>
    </row>
    <row r="313" spans="1:47">
      <c r="A313" t="s">
        <v>243</v>
      </c>
      <c r="B313" t="s">
        <v>245</v>
      </c>
      <c r="C313" t="s">
        <v>209</v>
      </c>
      <c r="D313">
        <v>5145644.9017465077</v>
      </c>
      <c r="E313">
        <v>4919026.1655540001</v>
      </c>
      <c r="F313">
        <v>5402604.9967689998</v>
      </c>
      <c r="G313">
        <v>5003839.37593049</v>
      </c>
      <c r="H313">
        <v>3976469.5589999999</v>
      </c>
      <c r="I313">
        <v>3298442.3369999994</v>
      </c>
      <c r="J313">
        <v>4133569.2800000003</v>
      </c>
      <c r="K313">
        <v>3300911.9110143213</v>
      </c>
      <c r="L313">
        <v>2708363.1429999997</v>
      </c>
      <c r="M313">
        <v>2712542.4609999997</v>
      </c>
      <c r="N313">
        <v>2670505.5990000004</v>
      </c>
      <c r="O313">
        <v>2697330.8544654059</v>
      </c>
      <c r="P313">
        <v>2265452.918709843</v>
      </c>
      <c r="Q313">
        <v>2703688.1767484113</v>
      </c>
      <c r="R313">
        <v>3020258.0283144936</v>
      </c>
      <c r="S313">
        <v>3265104.0885517849</v>
      </c>
      <c r="T313">
        <v>2440186.8369130748</v>
      </c>
      <c r="U313">
        <v>2744587.6494226139</v>
      </c>
      <c r="V313">
        <v>1677258.563879296</v>
      </c>
      <c r="W313">
        <v>4376664.8337602504</v>
      </c>
      <c r="X313">
        <v>5085732.5922325589</v>
      </c>
      <c r="Y313">
        <v>5365369.8361084443</v>
      </c>
      <c r="Z313">
        <v>6815925.815926468</v>
      </c>
      <c r="AA313">
        <v>5907705.5119393542</v>
      </c>
      <c r="AB313">
        <v>5982959.2651617238</v>
      </c>
      <c r="AC313">
        <v>5990835.2074986119</v>
      </c>
      <c r="AD313">
        <v>6618837.7546977298</v>
      </c>
      <c r="AE313">
        <v>5908274.2874116581</v>
      </c>
      <c r="AF313">
        <v>4186286.5894639511</v>
      </c>
      <c r="AG313">
        <v>4589947.8943613404</v>
      </c>
      <c r="AH313">
        <v>6262142.066207109</v>
      </c>
      <c r="AI313">
        <v>4596760.0908995988</v>
      </c>
      <c r="AJ313">
        <v>3375560.472742158</v>
      </c>
      <c r="AK313">
        <v>3016020.3642970677</v>
      </c>
      <c r="AL313">
        <v>2612178.2919678772</v>
      </c>
      <c r="AM313">
        <v>3980641.6719709318</v>
      </c>
      <c r="AN313">
        <v>3353720.156361714</v>
      </c>
      <c r="AO313">
        <v>2691793.5822636588</v>
      </c>
      <c r="AP313">
        <v>2876446.2310209288</v>
      </c>
      <c r="AQ313">
        <v>4086358.3941987739</v>
      </c>
      <c r="AR313">
        <v>3997842.92174879</v>
      </c>
      <c r="AS313">
        <v>3977093.8719598451</v>
      </c>
      <c r="AT313">
        <v>4060060.6917007789</v>
      </c>
      <c r="AU313">
        <v>4570528.6268877173</v>
      </c>
    </row>
    <row r="314" spans="1:47">
      <c r="A314" t="s">
        <v>243</v>
      </c>
      <c r="B314" t="s">
        <v>245</v>
      </c>
      <c r="C314" t="s">
        <v>210</v>
      </c>
      <c r="D314">
        <v>594769.36922145891</v>
      </c>
      <c r="E314">
        <v>624181.64120519476</v>
      </c>
      <c r="F314">
        <v>1131273.875458498</v>
      </c>
      <c r="G314">
        <v>860709.13040509075</v>
      </c>
      <c r="H314">
        <v>599677.35168464901</v>
      </c>
      <c r="I314">
        <v>654795.84523595194</v>
      </c>
      <c r="J314">
        <v>1151211.8079183749</v>
      </c>
      <c r="K314">
        <v>871356.19799466187</v>
      </c>
      <c r="L314">
        <v>628181.17007006914</v>
      </c>
      <c r="M314">
        <v>686037.24042472953</v>
      </c>
      <c r="N314">
        <v>1209314.4944501056</v>
      </c>
      <c r="O314">
        <v>891340.57023697719</v>
      </c>
      <c r="P314">
        <v>647727.36994696374</v>
      </c>
      <c r="Q314">
        <v>718687.6689524434</v>
      </c>
      <c r="R314">
        <v>1236356.464018936</v>
      </c>
      <c r="S314">
        <v>936765.32683368598</v>
      </c>
      <c r="T314">
        <v>691273.4010654412</v>
      </c>
      <c r="U314">
        <v>738469.89177240233</v>
      </c>
      <c r="V314">
        <v>1291140.885333692</v>
      </c>
      <c r="W314">
        <v>937777.88084342633</v>
      </c>
      <c r="X314">
        <v>705643.72960556811</v>
      </c>
      <c r="Y314">
        <v>755211.8869250142</v>
      </c>
      <c r="Z314">
        <v>1322551.5071308457</v>
      </c>
      <c r="AA314">
        <v>989224.49342463713</v>
      </c>
      <c r="AB314">
        <v>757832.94748404855</v>
      </c>
      <c r="AC314">
        <v>805902.58476219536</v>
      </c>
      <c r="AD314">
        <v>1369620.670050228</v>
      </c>
      <c r="AE314">
        <v>1043617.4440007864</v>
      </c>
      <c r="AF314">
        <v>800208.54525619408</v>
      </c>
      <c r="AG314">
        <v>831156.8763358104</v>
      </c>
      <c r="AH314">
        <v>1463281.0326112087</v>
      </c>
      <c r="AI314">
        <v>1119102.9480746351</v>
      </c>
      <c r="AJ314">
        <v>832447.98678986507</v>
      </c>
      <c r="AK314">
        <v>876677.71001434885</v>
      </c>
      <c r="AL314">
        <v>1462686.6335786304</v>
      </c>
      <c r="AM314">
        <v>1112528.0127363401</v>
      </c>
      <c r="AN314">
        <v>870164.23913811531</v>
      </c>
      <c r="AO314">
        <v>945400.42210768943</v>
      </c>
      <c r="AP314">
        <v>1487654.2555089581</v>
      </c>
      <c r="AQ314">
        <v>1155536.299553795</v>
      </c>
      <c r="AR314">
        <v>879861.98187858355</v>
      </c>
      <c r="AS314">
        <v>983416.52710474166</v>
      </c>
      <c r="AT314">
        <v>1380694.5831175968</v>
      </c>
      <c r="AU314">
        <v>1104229.6985613913</v>
      </c>
    </row>
    <row r="315" spans="1:47">
      <c r="A315" t="s">
        <v>243</v>
      </c>
      <c r="B315" t="s">
        <v>245</v>
      </c>
      <c r="C315" t="s">
        <v>211</v>
      </c>
      <c r="D315">
        <v>8224.7124839740754</v>
      </c>
      <c r="E315">
        <v>8742.0884565900924</v>
      </c>
      <c r="F315">
        <v>8763.9267579661046</v>
      </c>
      <c r="G315">
        <v>9173.9044112000865</v>
      </c>
      <c r="H315">
        <v>9120.3474136158875</v>
      </c>
      <c r="I315">
        <v>9379.1240226142036</v>
      </c>
      <c r="J315">
        <v>9652.8081936423005</v>
      </c>
      <c r="K315">
        <v>10245.879489046016</v>
      </c>
      <c r="L315">
        <v>9915.5354184156749</v>
      </c>
      <c r="M315">
        <v>10706.455992259233</v>
      </c>
      <c r="N315">
        <v>11118.379336396392</v>
      </c>
      <c r="O315">
        <v>11310.728751731855</v>
      </c>
      <c r="P315">
        <v>11193.507760358421</v>
      </c>
      <c r="Q315">
        <v>11931.239515400381</v>
      </c>
      <c r="R315">
        <v>12081.353027869345</v>
      </c>
      <c r="S315">
        <v>12544.478630982114</v>
      </c>
      <c r="T315">
        <v>13993.127499292745</v>
      </c>
      <c r="U315">
        <v>16157.77876192369</v>
      </c>
      <c r="V315">
        <v>16762.515324167412</v>
      </c>
      <c r="W315">
        <v>19771.151213482739</v>
      </c>
      <c r="X315">
        <v>16162.590197838468</v>
      </c>
      <c r="Y315">
        <v>15228.668768470745</v>
      </c>
      <c r="Z315">
        <v>16495.529875526456</v>
      </c>
      <c r="AA315">
        <v>19389.246984110028</v>
      </c>
      <c r="AB315">
        <v>17955.510910883557</v>
      </c>
      <c r="AC315">
        <v>18762.811838532605</v>
      </c>
      <c r="AD315">
        <v>18997.136084287093</v>
      </c>
      <c r="AE315">
        <v>19131.04416661245</v>
      </c>
      <c r="AF315">
        <v>18441.855691669673</v>
      </c>
      <c r="AG315">
        <v>18750.150932903573</v>
      </c>
      <c r="AH315">
        <v>19592.666056393929</v>
      </c>
      <c r="AI315">
        <v>21273.621554759367</v>
      </c>
      <c r="AJ315">
        <v>19153.988782834287</v>
      </c>
      <c r="AK315">
        <v>20440.869096526865</v>
      </c>
      <c r="AL315">
        <v>18857.255110737784</v>
      </c>
      <c r="AM315">
        <v>20814.450645874505</v>
      </c>
      <c r="AN315">
        <v>20592.533215702115</v>
      </c>
      <c r="AO315">
        <v>21273.822514138225</v>
      </c>
      <c r="AP315">
        <v>21539.71142928645</v>
      </c>
      <c r="AQ315">
        <v>24590.702969408179</v>
      </c>
      <c r="AR315">
        <v>23491.931559610908</v>
      </c>
      <c r="AS315">
        <v>23194.088168404909</v>
      </c>
      <c r="AT315">
        <v>24484.148685712164</v>
      </c>
      <c r="AU315">
        <v>24631.787761895666</v>
      </c>
    </row>
    <row r="316" spans="1:47">
      <c r="A316" t="s">
        <v>243</v>
      </c>
      <c r="B316" t="s">
        <v>245</v>
      </c>
      <c r="C316" t="s">
        <v>212</v>
      </c>
      <c r="D316">
        <v>12487.311071399999</v>
      </c>
      <c r="E316">
        <v>12853.1556189</v>
      </c>
      <c r="F316">
        <v>13110.5770612</v>
      </c>
      <c r="G316">
        <v>13297.726248499996</v>
      </c>
      <c r="H316">
        <v>13472.808999999999</v>
      </c>
      <c r="I316">
        <v>13935.148999999999</v>
      </c>
      <c r="J316">
        <v>13788.213</v>
      </c>
      <c r="K316">
        <v>13728.023595181992</v>
      </c>
      <c r="L316">
        <v>14184.982</v>
      </c>
      <c r="M316">
        <v>14088.437</v>
      </c>
      <c r="N316">
        <v>14160.486999999999</v>
      </c>
      <c r="O316">
        <v>14427.679344586526</v>
      </c>
      <c r="P316">
        <v>14738.8486031142</v>
      </c>
      <c r="Q316">
        <v>14798.379839470401</v>
      </c>
      <c r="R316">
        <v>14901.4473063365</v>
      </c>
      <c r="S316">
        <v>14924.360808354</v>
      </c>
      <c r="T316">
        <v>15911.5402929103</v>
      </c>
      <c r="U316">
        <v>15744.086744305399</v>
      </c>
      <c r="V316">
        <v>16263.3032846849</v>
      </c>
      <c r="W316">
        <v>15695.6324140451</v>
      </c>
      <c r="X316">
        <v>16106.4064852135</v>
      </c>
      <c r="Y316">
        <v>16357.168040189599</v>
      </c>
      <c r="Z316">
        <v>16754.3742662679</v>
      </c>
      <c r="AA316">
        <v>16808.6018254421</v>
      </c>
      <c r="AB316">
        <v>16918.840309123902</v>
      </c>
      <c r="AC316">
        <v>17275.705443117</v>
      </c>
      <c r="AD316">
        <v>17629.178214702701</v>
      </c>
      <c r="AE316">
        <v>17434.516881746498</v>
      </c>
      <c r="AF316">
        <v>17700.469185043999</v>
      </c>
      <c r="AG316">
        <v>17883.647580850498</v>
      </c>
      <c r="AH316">
        <v>18536.333718940699</v>
      </c>
      <c r="AI316">
        <v>18332.757646333499</v>
      </c>
      <c r="AJ316">
        <v>17519.481178633599</v>
      </c>
      <c r="AK316">
        <v>17796.911517405599</v>
      </c>
      <c r="AL316">
        <v>17042.860271936399</v>
      </c>
      <c r="AM316">
        <v>18052.4834378868</v>
      </c>
      <c r="AN316">
        <v>18144.813653490601</v>
      </c>
      <c r="AO316">
        <v>18662.068301847001</v>
      </c>
      <c r="AP316">
        <v>17903.238420963</v>
      </c>
      <c r="AQ316">
        <v>18265.075271777201</v>
      </c>
      <c r="AR316">
        <v>18920.3791011996</v>
      </c>
      <c r="AS316">
        <v>19586.821155424299</v>
      </c>
      <c r="AT316">
        <v>19321.6825409505</v>
      </c>
      <c r="AU316">
        <v>18201.8293941429</v>
      </c>
    </row>
    <row r="317" spans="1:47">
      <c r="A317" t="s">
        <v>243</v>
      </c>
      <c r="B317" t="s">
        <v>245</v>
      </c>
      <c r="C317" t="s">
        <v>213</v>
      </c>
      <c r="D317">
        <v>1354328.93178</v>
      </c>
      <c r="E317">
        <v>1398888.405978</v>
      </c>
      <c r="F317">
        <v>1451402.91191</v>
      </c>
      <c r="G317">
        <v>1510524.9003320001</v>
      </c>
      <c r="H317">
        <v>1417792.487</v>
      </c>
      <c r="I317">
        <v>1492769.2060000002</v>
      </c>
      <c r="J317">
        <v>1583406.7919999999</v>
      </c>
      <c r="K317">
        <v>1645812.4027072042</v>
      </c>
      <c r="L317">
        <v>1479105.513</v>
      </c>
      <c r="M317">
        <v>1545811.9640000002</v>
      </c>
      <c r="N317">
        <v>1636881.9389999998</v>
      </c>
      <c r="O317">
        <v>1704507.3131820818</v>
      </c>
      <c r="P317">
        <v>1593721.79835849</v>
      </c>
      <c r="Q317">
        <v>1654550.03455776</v>
      </c>
      <c r="R317">
        <v>1704630.08853215</v>
      </c>
      <c r="S317">
        <v>1744061.33332279</v>
      </c>
      <c r="T317">
        <v>1714306.65103747</v>
      </c>
      <c r="U317">
        <v>1750309.8786762201</v>
      </c>
      <c r="V317">
        <v>1848873.1087128101</v>
      </c>
      <c r="W317">
        <v>1905818.62746703</v>
      </c>
      <c r="X317">
        <v>1833296.66342785</v>
      </c>
      <c r="Y317">
        <v>1827100.4980015</v>
      </c>
      <c r="Z317">
        <v>1992783.3309080701</v>
      </c>
      <c r="AA317">
        <v>2091208.7201710499</v>
      </c>
      <c r="AB317">
        <v>2014693.2707624601</v>
      </c>
      <c r="AC317">
        <v>2097769.4559691399</v>
      </c>
      <c r="AD317">
        <v>2139283.7249849099</v>
      </c>
      <c r="AE317">
        <v>2162111.56832169</v>
      </c>
      <c r="AF317">
        <v>2085818.57622638</v>
      </c>
      <c r="AG317">
        <v>2265024.6079856898</v>
      </c>
      <c r="AH317">
        <v>2341809.4560664198</v>
      </c>
      <c r="AI317">
        <v>2339907.2447192501</v>
      </c>
      <c r="AJ317">
        <v>2171756.2672476401</v>
      </c>
      <c r="AK317">
        <v>2453961.2145809</v>
      </c>
      <c r="AL317">
        <v>2121737.0765127898</v>
      </c>
      <c r="AM317">
        <v>2529649.1049965699</v>
      </c>
      <c r="AN317">
        <v>2305051.6275244998</v>
      </c>
      <c r="AO317">
        <v>2620313.5713918</v>
      </c>
      <c r="AP317">
        <v>2640897.1430540201</v>
      </c>
      <c r="AQ317">
        <v>2844084.48874764</v>
      </c>
      <c r="AR317">
        <v>2155775.08807752</v>
      </c>
      <c r="AS317">
        <v>1946659.9140579</v>
      </c>
      <c r="AT317">
        <v>2268392.44480226</v>
      </c>
      <c r="AU317">
        <v>2545197.1973551698</v>
      </c>
    </row>
    <row r="318" spans="1:47">
      <c r="A318" t="s">
        <v>243</v>
      </c>
      <c r="B318" t="s">
        <v>245</v>
      </c>
      <c r="C318" t="s">
        <v>214</v>
      </c>
      <c r="D318">
        <v>1716710.3316120002</v>
      </c>
      <c r="E318">
        <v>1756087.8077926999</v>
      </c>
      <c r="F318">
        <v>1809122.468597</v>
      </c>
      <c r="G318">
        <v>1854977.1919983004</v>
      </c>
      <c r="H318">
        <v>1833005.3740000001</v>
      </c>
      <c r="I318">
        <v>1870757.0199999998</v>
      </c>
      <c r="J318">
        <v>1953708.7250000001</v>
      </c>
      <c r="K318">
        <v>2005472.8028987099</v>
      </c>
      <c r="L318">
        <v>2005229.2469999997</v>
      </c>
      <c r="M318">
        <v>2087139.4479999999</v>
      </c>
      <c r="N318">
        <v>2149577.6130000004</v>
      </c>
      <c r="O318">
        <v>2151157.034290392</v>
      </c>
      <c r="P318">
        <v>2138683.8114977358</v>
      </c>
      <c r="Q318">
        <v>2289069.6590947662</v>
      </c>
      <c r="R318">
        <v>2342402.3474884019</v>
      </c>
      <c r="S318">
        <v>2282507.6712111519</v>
      </c>
      <c r="T318">
        <v>2333682.94792664</v>
      </c>
      <c r="U318">
        <v>2471982.6221090658</v>
      </c>
      <c r="V318">
        <v>2584441.3448123448</v>
      </c>
      <c r="W318">
        <v>2357188.6601281408</v>
      </c>
      <c r="X318">
        <v>2455604.6525378451</v>
      </c>
      <c r="Y318">
        <v>2634166.3520006528</v>
      </c>
      <c r="Z318">
        <v>2715400.1579791941</v>
      </c>
      <c r="AA318">
        <v>2532162.3761155829</v>
      </c>
      <c r="AB318">
        <v>2674598.598156095</v>
      </c>
      <c r="AC318">
        <v>2862456.6596180191</v>
      </c>
      <c r="AD318">
        <v>2911204.2396538854</v>
      </c>
      <c r="AE318">
        <v>2700191.4532739157</v>
      </c>
      <c r="AF318">
        <v>2855328.1784465252</v>
      </c>
      <c r="AG318">
        <v>3122339.2558507891</v>
      </c>
      <c r="AH318">
        <v>3198120.5994338766</v>
      </c>
      <c r="AI318">
        <v>2935834.832660459</v>
      </c>
      <c r="AJ318">
        <v>3038605.626539357</v>
      </c>
      <c r="AK318">
        <v>3354847.8896719329</v>
      </c>
      <c r="AL318">
        <v>3290717.3650143011</v>
      </c>
      <c r="AM318">
        <v>3087190.1885009632</v>
      </c>
      <c r="AN318">
        <v>3202421.1827404257</v>
      </c>
      <c r="AO318">
        <v>3501694.7929183622</v>
      </c>
      <c r="AP318">
        <v>3555548.6546823638</v>
      </c>
      <c r="AQ318">
        <v>3323440.072623428</v>
      </c>
      <c r="AR318">
        <v>3273423.3018455198</v>
      </c>
      <c r="AS318">
        <v>3240165.907812756</v>
      </c>
      <c r="AT318">
        <v>3289105.5367777431</v>
      </c>
      <c r="AU318">
        <v>3104784.3755274001</v>
      </c>
    </row>
    <row r="319" spans="1:47">
      <c r="A319" t="s">
        <v>243</v>
      </c>
      <c r="B319" t="s">
        <v>245</v>
      </c>
      <c r="C319" t="s">
        <v>215</v>
      </c>
      <c r="D319">
        <v>969754.31388631579</v>
      </c>
      <c r="E319">
        <v>1020079.0172011768</v>
      </c>
      <c r="F319">
        <v>1057419.797760284</v>
      </c>
      <c r="G319">
        <v>1093089.0311522232</v>
      </c>
      <c r="H319">
        <v>1052109.4409999999</v>
      </c>
      <c r="I319">
        <v>1087399.8770000001</v>
      </c>
      <c r="J319">
        <v>1128587.1669999999</v>
      </c>
      <c r="K319">
        <v>1159419.4526913012</v>
      </c>
      <c r="L319">
        <v>1106296.9999999998</v>
      </c>
      <c r="M319">
        <v>1152580.0719999999</v>
      </c>
      <c r="N319">
        <v>1189775.368</v>
      </c>
      <c r="O319">
        <v>1269288.5255832574</v>
      </c>
      <c r="P319">
        <v>1157904.2369535612</v>
      </c>
      <c r="Q319">
        <v>1213743.798951824</v>
      </c>
      <c r="R319">
        <v>1271406.0079426831</v>
      </c>
      <c r="S319">
        <v>1320928.6491109971</v>
      </c>
      <c r="T319">
        <v>1248963.6670663687</v>
      </c>
      <c r="U319">
        <v>1270317.33116113</v>
      </c>
      <c r="V319">
        <v>1366730.1425265218</v>
      </c>
      <c r="W319">
        <v>1449360.2347346027</v>
      </c>
      <c r="X319">
        <v>1320203.6078752929</v>
      </c>
      <c r="Y319">
        <v>1357748.8100103289</v>
      </c>
      <c r="Z319">
        <v>1485600.5844555774</v>
      </c>
      <c r="AA319">
        <v>1516893.8570319</v>
      </c>
      <c r="AB319">
        <v>1406996.3973504896</v>
      </c>
      <c r="AC319">
        <v>1445206.3514297104</v>
      </c>
      <c r="AD319">
        <v>1520649.0659232305</v>
      </c>
      <c r="AE319">
        <v>1548280.6056886637</v>
      </c>
      <c r="AF319">
        <v>1489633.7859495634</v>
      </c>
      <c r="AG319">
        <v>1597337.0238571186</v>
      </c>
      <c r="AH319">
        <v>1654071.6834875506</v>
      </c>
      <c r="AI319">
        <v>1630810.9202034164</v>
      </c>
      <c r="AJ319">
        <v>1588163.7968572322</v>
      </c>
      <c r="AK319">
        <v>1722135.165642957</v>
      </c>
      <c r="AL319">
        <v>1661064.9991215349</v>
      </c>
      <c r="AM319">
        <v>1536127.713058434</v>
      </c>
      <c r="AN319">
        <v>1548142.0295808043</v>
      </c>
      <c r="AO319">
        <v>1753647.8340300834</v>
      </c>
      <c r="AP319">
        <v>1683796.813315311</v>
      </c>
      <c r="AQ319">
        <v>1608215.2711941367</v>
      </c>
      <c r="AR319">
        <v>1605546.2907463771</v>
      </c>
      <c r="AS319">
        <v>735644.39391920133</v>
      </c>
      <c r="AT319">
        <v>1036494.5847082651</v>
      </c>
      <c r="AU319">
        <v>1146331.3745117337</v>
      </c>
    </row>
    <row r="320" spans="1:47">
      <c r="A320" t="s">
        <v>243</v>
      </c>
      <c r="B320" t="s">
        <v>245</v>
      </c>
      <c r="C320" t="s">
        <v>216</v>
      </c>
      <c r="D320">
        <v>232628.96407789999</v>
      </c>
      <c r="E320">
        <v>240088.37258879998</v>
      </c>
      <c r="F320">
        <v>253255.93519990001</v>
      </c>
      <c r="G320">
        <v>262916.70813340001</v>
      </c>
      <c r="H320">
        <v>249207.04699999999</v>
      </c>
      <c r="I320">
        <v>257307.80100000001</v>
      </c>
      <c r="J320">
        <v>272216.10700000002</v>
      </c>
      <c r="K320">
        <v>286551.18584937457</v>
      </c>
      <c r="L320">
        <v>259552.26800000004</v>
      </c>
      <c r="M320">
        <v>290294.98100000003</v>
      </c>
      <c r="N320">
        <v>288227.80800000002</v>
      </c>
      <c r="O320">
        <v>305736.48058267514</v>
      </c>
      <c r="P320">
        <v>276799.011</v>
      </c>
      <c r="Q320">
        <v>316017.95500000002</v>
      </c>
      <c r="R320">
        <v>323326.91000000003</v>
      </c>
      <c r="S320">
        <v>326451.19140820799</v>
      </c>
      <c r="T320">
        <v>294759.29507374903</v>
      </c>
      <c r="U320">
        <v>328068.13387999998</v>
      </c>
      <c r="V320">
        <v>351776.80515423103</v>
      </c>
      <c r="W320">
        <v>354035.64030345401</v>
      </c>
      <c r="X320">
        <v>318664.66809833201</v>
      </c>
      <c r="Y320">
        <v>337518.57802463701</v>
      </c>
      <c r="Z320">
        <v>373341.66322820401</v>
      </c>
      <c r="AA320">
        <v>374234.491831558</v>
      </c>
      <c r="AB320">
        <v>353425.77302765701</v>
      </c>
      <c r="AC320">
        <v>376420.71555074898</v>
      </c>
      <c r="AD320">
        <v>412296.080082684</v>
      </c>
      <c r="AE320">
        <v>403302.88530035701</v>
      </c>
      <c r="AF320">
        <v>361613.52415956999</v>
      </c>
      <c r="AG320">
        <v>397102.69004735502</v>
      </c>
      <c r="AH320">
        <v>458334.18589982699</v>
      </c>
      <c r="AI320">
        <v>440761.17865743302</v>
      </c>
      <c r="AJ320">
        <v>393941.63657834101</v>
      </c>
      <c r="AK320">
        <v>422399.45360151399</v>
      </c>
      <c r="AL320">
        <v>366370.74204444297</v>
      </c>
      <c r="AM320">
        <v>392324.94423326897</v>
      </c>
      <c r="AN320">
        <v>341900.10645804496</v>
      </c>
      <c r="AO320">
        <v>375021.44277439103</v>
      </c>
      <c r="AP320">
        <v>437865.44264261704</v>
      </c>
      <c r="AQ320">
        <v>419410.01338406396</v>
      </c>
      <c r="AR320">
        <v>382215.53434618597</v>
      </c>
      <c r="AS320">
        <v>154248.5592268263</v>
      </c>
      <c r="AT320">
        <v>269296.651352118</v>
      </c>
      <c r="AU320">
        <v>323891.37931478897</v>
      </c>
    </row>
    <row r="321" spans="1:47">
      <c r="A321" t="s">
        <v>243</v>
      </c>
      <c r="B321" t="s">
        <v>245</v>
      </c>
      <c r="C321" t="s">
        <v>217</v>
      </c>
      <c r="D321">
        <v>292513.75627700001</v>
      </c>
      <c r="E321">
        <v>298762.41827299999</v>
      </c>
      <c r="F321">
        <v>309762.58702119999</v>
      </c>
      <c r="G321">
        <v>310781.76842880005</v>
      </c>
      <c r="H321">
        <v>324337.26799999998</v>
      </c>
      <c r="I321">
        <v>327521.304</v>
      </c>
      <c r="J321">
        <v>340176.05099999998</v>
      </c>
      <c r="K321">
        <v>343818.7830621649</v>
      </c>
      <c r="L321">
        <v>354977.90500000003</v>
      </c>
      <c r="M321">
        <v>359248.29100000003</v>
      </c>
      <c r="N321">
        <v>366204.41</v>
      </c>
      <c r="O321">
        <v>367464.52670508722</v>
      </c>
      <c r="P321">
        <v>371021.79599999997</v>
      </c>
      <c r="Q321">
        <v>387079.11300000001</v>
      </c>
      <c r="R321">
        <v>396773.42099999997</v>
      </c>
      <c r="S321">
        <v>400000.51935148402</v>
      </c>
      <c r="T321">
        <v>406786.77899999998</v>
      </c>
      <c r="U321">
        <v>415128.96299999999</v>
      </c>
      <c r="V321">
        <v>429363.72499999998</v>
      </c>
      <c r="W321">
        <v>433673.37099999998</v>
      </c>
      <c r="X321">
        <v>439241.83683626901</v>
      </c>
      <c r="Y321">
        <v>450963.90870885499</v>
      </c>
      <c r="Z321">
        <v>465201.60943453101</v>
      </c>
      <c r="AA321">
        <v>470079.86743659299</v>
      </c>
      <c r="AB321">
        <v>480117.61795555701</v>
      </c>
      <c r="AC321">
        <v>491567.602048792</v>
      </c>
      <c r="AD321">
        <v>502673.51798215398</v>
      </c>
      <c r="AE321">
        <v>511516.552372423</v>
      </c>
      <c r="AF321">
        <v>522914.42341770598</v>
      </c>
      <c r="AG321">
        <v>543082.63603916403</v>
      </c>
      <c r="AH321">
        <v>547185.69345566304</v>
      </c>
      <c r="AI321">
        <v>544582.626058519</v>
      </c>
      <c r="AJ321">
        <v>550799.79351883102</v>
      </c>
      <c r="AK321">
        <v>561437.44736231398</v>
      </c>
      <c r="AL321">
        <v>575713.63843547099</v>
      </c>
      <c r="AM321">
        <v>581680.88784214295</v>
      </c>
      <c r="AN321">
        <v>576749.98030877195</v>
      </c>
      <c r="AO321">
        <v>578666.53964116704</v>
      </c>
      <c r="AP321">
        <v>598262.99138139898</v>
      </c>
      <c r="AQ321">
        <v>609372.70610462804</v>
      </c>
      <c r="AR321">
        <v>608842.39470129798</v>
      </c>
      <c r="AS321">
        <v>681739.10683148203</v>
      </c>
      <c r="AT321">
        <v>682586.09394320997</v>
      </c>
      <c r="AU321">
        <v>682897.51238293201</v>
      </c>
    </row>
    <row r="322" spans="1:47">
      <c r="A322" t="s">
        <v>243</v>
      </c>
      <c r="B322" t="s">
        <v>245</v>
      </c>
      <c r="C322" t="s">
        <v>218</v>
      </c>
      <c r="D322">
        <v>358741.3723953903</v>
      </c>
      <c r="E322">
        <v>369108.15611889306</v>
      </c>
      <c r="F322">
        <v>389154.21857359086</v>
      </c>
      <c r="G322">
        <v>373064.22211312444</v>
      </c>
      <c r="H322">
        <v>419139.6161696621</v>
      </c>
      <c r="I322">
        <v>431750.69147287426</v>
      </c>
      <c r="J322">
        <v>399197.24136196281</v>
      </c>
      <c r="K322">
        <v>451942.38520182035</v>
      </c>
      <c r="L322">
        <v>451531.98014693765</v>
      </c>
      <c r="M322">
        <v>471812.31662010215</v>
      </c>
      <c r="N322">
        <v>497795.54825173516</v>
      </c>
      <c r="O322">
        <v>507354.47784977756</v>
      </c>
      <c r="P322">
        <v>509103.6557239457</v>
      </c>
      <c r="Q322">
        <v>526247.22811424092</v>
      </c>
      <c r="R322">
        <v>532835.58706944331</v>
      </c>
      <c r="S322">
        <v>538004.12941928359</v>
      </c>
      <c r="T322">
        <v>537000.20048450993</v>
      </c>
      <c r="U322">
        <v>563699.92234468518</v>
      </c>
      <c r="V322">
        <v>569067.80556356942</v>
      </c>
      <c r="W322">
        <v>599097.22209660732</v>
      </c>
      <c r="X322">
        <v>608418.29485648416</v>
      </c>
      <c r="Y322">
        <v>612619.41821372684</v>
      </c>
      <c r="Z322">
        <v>616991.74571550346</v>
      </c>
      <c r="AA322">
        <v>642241.19912590925</v>
      </c>
      <c r="AB322">
        <v>667303.35218593292</v>
      </c>
      <c r="AC322">
        <v>680294.02810064331</v>
      </c>
      <c r="AD322">
        <v>685668.15486285661</v>
      </c>
      <c r="AE322">
        <v>756009.19638507057</v>
      </c>
      <c r="AF322">
        <v>746131.37291849125</v>
      </c>
      <c r="AG322">
        <v>741489.11922975909</v>
      </c>
      <c r="AH322">
        <v>741585.51558225369</v>
      </c>
      <c r="AI322">
        <v>836412.00910000841</v>
      </c>
      <c r="AJ322">
        <v>832398.0788787076</v>
      </c>
      <c r="AK322">
        <v>837661.48232214432</v>
      </c>
      <c r="AL322">
        <v>812275.25294763234</v>
      </c>
      <c r="AM322">
        <v>790935.75529390096</v>
      </c>
      <c r="AN322">
        <v>799168.48405756149</v>
      </c>
      <c r="AO322">
        <v>794663.6086612998</v>
      </c>
      <c r="AP322">
        <v>810275.0085487992</v>
      </c>
      <c r="AQ322">
        <v>914958.57835650491</v>
      </c>
      <c r="AR322">
        <v>892840.28010438744</v>
      </c>
      <c r="AS322">
        <v>880694.22485671693</v>
      </c>
      <c r="AT322">
        <v>945908.7673358199</v>
      </c>
      <c r="AU322">
        <v>968664.01291067118</v>
      </c>
    </row>
    <row r="323" spans="1:47">
      <c r="A323" t="s">
        <v>243</v>
      </c>
      <c r="B323" t="s">
        <v>245</v>
      </c>
      <c r="C323" t="s">
        <v>219</v>
      </c>
      <c r="D323">
        <v>410001.07872739999</v>
      </c>
      <c r="E323">
        <v>417308.2256372</v>
      </c>
      <c r="F323">
        <v>427750.44284999999</v>
      </c>
      <c r="G323">
        <v>440561.85278540011</v>
      </c>
      <c r="H323">
        <v>441530.16200000001</v>
      </c>
      <c r="I323">
        <v>450592.31199999998</v>
      </c>
      <c r="J323">
        <v>465896.37199999992</v>
      </c>
      <c r="K323">
        <v>455352.58699999988</v>
      </c>
      <c r="L323">
        <v>473232.02799999999</v>
      </c>
      <c r="M323">
        <v>481367.76699999999</v>
      </c>
      <c r="N323">
        <v>497530.73700000002</v>
      </c>
      <c r="O323">
        <v>482302.26976503764</v>
      </c>
      <c r="P323">
        <v>501342.01</v>
      </c>
      <c r="Q323">
        <v>518144.26400000002</v>
      </c>
      <c r="R323">
        <v>541263.68900000001</v>
      </c>
      <c r="S323">
        <v>525272.43355193501</v>
      </c>
      <c r="T323">
        <v>528710.78799999994</v>
      </c>
      <c r="U323">
        <v>547669.10100000002</v>
      </c>
      <c r="V323">
        <v>573802.19400000002</v>
      </c>
      <c r="W323">
        <v>555475.79700000002</v>
      </c>
      <c r="X323">
        <v>563696.75153965806</v>
      </c>
      <c r="Y323">
        <v>588047.486758671</v>
      </c>
      <c r="Z323">
        <v>605834.08194905205</v>
      </c>
      <c r="AA323">
        <v>598834.40169966803</v>
      </c>
      <c r="AB323">
        <v>605006.89938884403</v>
      </c>
      <c r="AC323">
        <v>622835.17110168003</v>
      </c>
      <c r="AD323">
        <v>640028</v>
      </c>
      <c r="AE323">
        <v>634128.06920402998</v>
      </c>
      <c r="AF323">
        <v>647256.25149195001</v>
      </c>
      <c r="AG323">
        <v>669001.62292244402</v>
      </c>
      <c r="AH323">
        <v>681069.43502102199</v>
      </c>
      <c r="AI323">
        <v>681013.77031575795</v>
      </c>
      <c r="AJ323">
        <v>684238.381956439</v>
      </c>
      <c r="AK323">
        <v>704425.29635709105</v>
      </c>
      <c r="AL323">
        <v>698149.16770906805</v>
      </c>
      <c r="AM323">
        <v>712125.42245215503</v>
      </c>
      <c r="AN323">
        <v>711694.92874241504</v>
      </c>
      <c r="AO323">
        <v>736275.73655044404</v>
      </c>
      <c r="AP323">
        <v>734208.46278394398</v>
      </c>
      <c r="AQ323">
        <v>750013.80962452199</v>
      </c>
      <c r="AR323">
        <v>742939.22265760996</v>
      </c>
      <c r="AS323">
        <v>743148.096010732</v>
      </c>
      <c r="AT323">
        <v>725287.71487140201</v>
      </c>
      <c r="AU323">
        <v>751272.590557719</v>
      </c>
    </row>
    <row r="324" spans="1:47">
      <c r="A324" t="s">
        <v>243</v>
      </c>
      <c r="B324" t="s">
        <v>245</v>
      </c>
      <c r="C324" t="s">
        <v>220</v>
      </c>
      <c r="D324">
        <v>22984.66485379</v>
      </c>
      <c r="E324">
        <v>24235.74831223</v>
      </c>
      <c r="F324">
        <v>25324.05522373</v>
      </c>
      <c r="G324">
        <v>25404.451610250006</v>
      </c>
      <c r="H324">
        <v>25609.512999999995</v>
      </c>
      <c r="I324">
        <v>25728.094999999998</v>
      </c>
      <c r="J324">
        <v>26682.986000000001</v>
      </c>
      <c r="K324">
        <v>26910.813999999995</v>
      </c>
      <c r="L324">
        <v>27911.809999999998</v>
      </c>
      <c r="M324">
        <v>28398.673999999995</v>
      </c>
      <c r="N324">
        <v>29113.805000000004</v>
      </c>
      <c r="O324">
        <v>29273.856694394646</v>
      </c>
      <c r="P324">
        <v>29607.763365488201</v>
      </c>
      <c r="Q324">
        <v>30414.1589328429</v>
      </c>
      <c r="R324">
        <v>31291.269181755</v>
      </c>
      <c r="S324">
        <v>31324.133688738799</v>
      </c>
      <c r="T324">
        <v>31699.023846577202</v>
      </c>
      <c r="U324">
        <v>33148.259442419803</v>
      </c>
      <c r="V324">
        <v>33560.500620404098</v>
      </c>
      <c r="W324">
        <v>33134.519598431798</v>
      </c>
      <c r="X324">
        <v>33019.434005296796</v>
      </c>
      <c r="Y324">
        <v>34152.898111978</v>
      </c>
      <c r="Z324">
        <v>35612.005130669699</v>
      </c>
      <c r="AA324">
        <v>36334.197472337997</v>
      </c>
      <c r="AB324">
        <v>36311.0944560977</v>
      </c>
      <c r="AC324">
        <v>36289.112934688397</v>
      </c>
      <c r="AD324">
        <v>37578.1</v>
      </c>
      <c r="AE324">
        <v>38666.387517542302</v>
      </c>
      <c r="AF324">
        <v>38617.092882022902</v>
      </c>
      <c r="AG324">
        <v>38558.750774660599</v>
      </c>
      <c r="AH324">
        <v>39747.084195301803</v>
      </c>
      <c r="AI324">
        <v>40663.686076859798</v>
      </c>
      <c r="AJ324">
        <v>40799.719591689201</v>
      </c>
      <c r="AK324">
        <v>41921.557492962602</v>
      </c>
      <c r="AL324">
        <v>40628.096829567097</v>
      </c>
      <c r="AM324">
        <v>42036.274745170398</v>
      </c>
      <c r="AN324">
        <v>43358.651675773101</v>
      </c>
      <c r="AO324">
        <v>44436.850942540397</v>
      </c>
      <c r="AP324">
        <v>42136.8523043889</v>
      </c>
      <c r="AQ324">
        <v>43739.641542374397</v>
      </c>
      <c r="AR324">
        <v>45186.513206896903</v>
      </c>
      <c r="AS324">
        <v>40420.988727591401</v>
      </c>
      <c r="AT324">
        <v>40541.372645826297</v>
      </c>
      <c r="AU324">
        <v>41543.978648796197</v>
      </c>
    </row>
    <row r="325" spans="1:47">
      <c r="A325" t="s">
        <v>243</v>
      </c>
      <c r="B325" t="s">
        <v>245</v>
      </c>
      <c r="C325" t="s">
        <v>221</v>
      </c>
      <c r="D325">
        <v>923211.88237927633</v>
      </c>
      <c r="E325">
        <v>942601.32217761886</v>
      </c>
      <c r="F325">
        <v>956983.75281447219</v>
      </c>
      <c r="G325">
        <v>990159.70262863277</v>
      </c>
      <c r="H325">
        <v>914088.40577682329</v>
      </c>
      <c r="I325">
        <v>964633.94514846988</v>
      </c>
      <c r="J325">
        <v>987175.20829365065</v>
      </c>
      <c r="K325">
        <v>990621.85236047185</v>
      </c>
      <c r="L325">
        <v>960757.28402315441</v>
      </c>
      <c r="M325">
        <v>992595.81161591795</v>
      </c>
      <c r="N325">
        <v>953199.88894897071</v>
      </c>
      <c r="O325">
        <v>983135.59806838143</v>
      </c>
      <c r="P325">
        <v>964590.380656166</v>
      </c>
      <c r="Q325">
        <v>1011123.1833128399</v>
      </c>
      <c r="R325">
        <v>1016859.78612908</v>
      </c>
      <c r="S325">
        <v>1014799.13613662</v>
      </c>
      <c r="T325">
        <v>1005894.55713</v>
      </c>
      <c r="U325">
        <v>1020188.3899087</v>
      </c>
      <c r="V325">
        <v>1068897.79910362</v>
      </c>
      <c r="W325">
        <v>1112065.5379651799</v>
      </c>
      <c r="X325">
        <v>1047484.77643638</v>
      </c>
      <c r="Y325">
        <v>1070442.45711791</v>
      </c>
      <c r="Z325">
        <v>1087856.3853017399</v>
      </c>
      <c r="AA325">
        <v>1156614.3782381699</v>
      </c>
      <c r="AB325">
        <v>1094486.6302628401</v>
      </c>
      <c r="AC325">
        <v>1116287.33172303</v>
      </c>
      <c r="AD325">
        <v>1095772.2501356101</v>
      </c>
      <c r="AE325">
        <v>1185948.20069189</v>
      </c>
      <c r="AF325">
        <v>1100916.4577345699</v>
      </c>
      <c r="AG325">
        <v>1135837.0183320199</v>
      </c>
      <c r="AH325">
        <v>1068143.9451808401</v>
      </c>
      <c r="AI325">
        <v>1335943.5446339899</v>
      </c>
      <c r="AJ325">
        <v>1101796.00997418</v>
      </c>
      <c r="AK325">
        <v>1148107.92174606</v>
      </c>
      <c r="AL325">
        <v>1086863.79843301</v>
      </c>
      <c r="AM325">
        <v>1352052.83300015</v>
      </c>
      <c r="AN325">
        <v>1158771.39683873</v>
      </c>
      <c r="AO325">
        <v>1242025.29150057</v>
      </c>
      <c r="AP325">
        <v>1117298.1585167299</v>
      </c>
      <c r="AQ325">
        <v>1341054.7956205099</v>
      </c>
      <c r="AR325">
        <v>1209994.74034676</v>
      </c>
      <c r="AS325">
        <v>1224014.4214508701</v>
      </c>
      <c r="AT325">
        <v>1224896.20577821</v>
      </c>
      <c r="AU325">
        <v>1342050.41730292</v>
      </c>
    </row>
    <row r="326" spans="1:47">
      <c r="A326" t="s">
        <v>243</v>
      </c>
      <c r="B326" t="s">
        <v>245</v>
      </c>
      <c r="C326" t="s">
        <v>222</v>
      </c>
      <c r="D326">
        <v>658263.49119259999</v>
      </c>
      <c r="E326">
        <v>653581.93098059995</v>
      </c>
      <c r="F326">
        <v>661745.82675999997</v>
      </c>
      <c r="G326">
        <v>669775.10285104997</v>
      </c>
      <c r="H326">
        <v>712807.17500000005</v>
      </c>
      <c r="I326">
        <v>695624.15099999995</v>
      </c>
      <c r="J326">
        <v>725160.63800000004</v>
      </c>
      <c r="K326">
        <v>712937.77328315156</v>
      </c>
      <c r="L326">
        <v>738040.55299999996</v>
      </c>
      <c r="M326">
        <v>730480.87399999995</v>
      </c>
      <c r="N326">
        <v>749090.96299999999</v>
      </c>
      <c r="O326">
        <v>744318.18615152047</v>
      </c>
      <c r="P326">
        <v>756443.17706239398</v>
      </c>
      <c r="Q326">
        <v>749337.81583849504</v>
      </c>
      <c r="R326">
        <v>785010.09693533601</v>
      </c>
      <c r="S326">
        <v>849814.94623123005</v>
      </c>
      <c r="T326">
        <v>811663.899839591</v>
      </c>
      <c r="U326">
        <v>796955.91390172602</v>
      </c>
      <c r="V326">
        <v>839171.89448545303</v>
      </c>
      <c r="W326">
        <v>903859.35859903996</v>
      </c>
      <c r="X326">
        <v>904259.46968978795</v>
      </c>
      <c r="Y326">
        <v>861192.97404782905</v>
      </c>
      <c r="Z326">
        <v>879110.64530781598</v>
      </c>
      <c r="AA326">
        <v>950796.86238880304</v>
      </c>
      <c r="AB326">
        <v>956506.43407789397</v>
      </c>
      <c r="AC326">
        <v>924962.46759129898</v>
      </c>
      <c r="AD326">
        <v>933384.66951451101</v>
      </c>
      <c r="AE326">
        <v>997795.63790899795</v>
      </c>
      <c r="AF326">
        <v>1006985.24908929</v>
      </c>
      <c r="AG326">
        <v>981705.61286201596</v>
      </c>
      <c r="AH326">
        <v>1014117.95033191</v>
      </c>
      <c r="AI326">
        <v>1059311.0460983701</v>
      </c>
      <c r="AJ326">
        <v>1061624.2924743099</v>
      </c>
      <c r="AK326">
        <v>1046901.4759625</v>
      </c>
      <c r="AL326">
        <v>1046219.5038235401</v>
      </c>
      <c r="AM326">
        <v>1116738.85016843</v>
      </c>
      <c r="AN326">
        <v>1125522.7380571801</v>
      </c>
      <c r="AO326">
        <v>1130354.97030102</v>
      </c>
      <c r="AP326">
        <v>1130745.0061135599</v>
      </c>
      <c r="AQ326">
        <v>1185603.0711677901</v>
      </c>
      <c r="AR326">
        <v>1163020.32680763</v>
      </c>
      <c r="AS326">
        <v>1130535.0681452299</v>
      </c>
      <c r="AT326">
        <v>1130614.7299321401</v>
      </c>
      <c r="AU326">
        <v>1185355.11951764</v>
      </c>
    </row>
    <row r="327" spans="1:47">
      <c r="A327" t="s">
        <v>243</v>
      </c>
      <c r="B327" t="s">
        <v>245</v>
      </c>
      <c r="C327" t="s">
        <v>223</v>
      </c>
      <c r="D327">
        <v>286787.87504700001</v>
      </c>
      <c r="E327">
        <v>292825.41281200002</v>
      </c>
      <c r="F327">
        <v>311600.91122900002</v>
      </c>
      <c r="G327">
        <v>307522.17091200012</v>
      </c>
      <c r="H327">
        <v>309272.04399999999</v>
      </c>
      <c r="I327">
        <v>310271.77500000002</v>
      </c>
      <c r="J327">
        <v>322256.41600000003</v>
      </c>
      <c r="K327">
        <v>324669.60599999991</v>
      </c>
      <c r="L327">
        <v>320858.61200000002</v>
      </c>
      <c r="M327">
        <v>320996.00900000002</v>
      </c>
      <c r="N327">
        <v>334174.989</v>
      </c>
      <c r="O327">
        <v>337451.287784521</v>
      </c>
      <c r="P327">
        <v>332222.30878515501</v>
      </c>
      <c r="Q327">
        <v>328907.26248699101</v>
      </c>
      <c r="R327">
        <v>361375.78159961599</v>
      </c>
      <c r="S327">
        <v>390373.08544342202</v>
      </c>
      <c r="T327">
        <v>365716.421741258</v>
      </c>
      <c r="U327">
        <v>363402.18120771099</v>
      </c>
      <c r="V327">
        <v>380264.91859474703</v>
      </c>
      <c r="W327">
        <v>401260.23632447002</v>
      </c>
      <c r="X327">
        <v>390110.54835672799</v>
      </c>
      <c r="Y327">
        <v>394735.11454226798</v>
      </c>
      <c r="Z327">
        <v>412070.011288126</v>
      </c>
      <c r="AA327">
        <v>416064.14727487502</v>
      </c>
      <c r="AB327">
        <v>420269.92430172901</v>
      </c>
      <c r="AC327">
        <v>425906.27344116202</v>
      </c>
      <c r="AD327">
        <v>433053.91482779698</v>
      </c>
      <c r="AE327">
        <v>433495.67158874898</v>
      </c>
      <c r="AF327">
        <v>434754.49963042402</v>
      </c>
      <c r="AG327">
        <v>456295.88844188</v>
      </c>
      <c r="AH327">
        <v>463920.43526836101</v>
      </c>
      <c r="AI327">
        <v>472636.948929456</v>
      </c>
      <c r="AJ327">
        <v>463758.62103173498</v>
      </c>
      <c r="AK327">
        <v>491497.54038949398</v>
      </c>
      <c r="AL327">
        <v>500461.061942584</v>
      </c>
      <c r="AM327">
        <v>515303.310585687</v>
      </c>
      <c r="AN327">
        <v>498564.694319795</v>
      </c>
      <c r="AO327">
        <v>519092.91493666201</v>
      </c>
      <c r="AP327">
        <v>529552.61491255602</v>
      </c>
      <c r="AQ327">
        <v>544162.62305278401</v>
      </c>
      <c r="AR327">
        <v>532805.55887600104</v>
      </c>
      <c r="AS327">
        <v>479166.93763614801</v>
      </c>
      <c r="AT327">
        <v>504711.31565708999</v>
      </c>
      <c r="AU327">
        <v>524872.45072478196</v>
      </c>
    </row>
    <row r="328" spans="1:47">
      <c r="A328" t="s">
        <v>243</v>
      </c>
      <c r="B328" t="s">
        <v>245</v>
      </c>
      <c r="C328" t="s">
        <v>224</v>
      </c>
      <c r="D328">
        <v>311783.6731136</v>
      </c>
      <c r="E328">
        <v>316184.71066849999</v>
      </c>
      <c r="F328">
        <v>324585.20224100002</v>
      </c>
      <c r="G328">
        <v>330654.57397689996</v>
      </c>
      <c r="H328">
        <v>330402.17700000003</v>
      </c>
      <c r="I328">
        <v>347020.38099999999</v>
      </c>
      <c r="J328">
        <v>354325.55800000002</v>
      </c>
      <c r="K328">
        <v>354493.55100000021</v>
      </c>
      <c r="L328">
        <v>347044.43599999999</v>
      </c>
      <c r="M328">
        <v>354005.12800000003</v>
      </c>
      <c r="N328">
        <v>358189.478</v>
      </c>
      <c r="O328">
        <v>358819.83912935364</v>
      </c>
      <c r="P328">
        <v>368387.65500000003</v>
      </c>
      <c r="Q328">
        <v>381582.89</v>
      </c>
      <c r="R328">
        <v>388055.31699999998</v>
      </c>
      <c r="S328">
        <v>394005.54636496498</v>
      </c>
      <c r="T328">
        <v>395171.38799999998</v>
      </c>
      <c r="U328">
        <v>412816.9</v>
      </c>
      <c r="V328">
        <v>420328.09299999999</v>
      </c>
      <c r="W328">
        <v>423647.875</v>
      </c>
      <c r="X328">
        <v>422312.09365640098</v>
      </c>
      <c r="Y328">
        <v>436835.83717296697</v>
      </c>
      <c r="Z328">
        <v>460884.32974974503</v>
      </c>
      <c r="AA328">
        <v>434450.41346552997</v>
      </c>
      <c r="AB328">
        <v>453849.76915053802</v>
      </c>
      <c r="AC328">
        <v>468268.91382961598</v>
      </c>
      <c r="AD328">
        <v>484267</v>
      </c>
      <c r="AE328">
        <v>458419.27791576</v>
      </c>
      <c r="AF328">
        <v>483204.135647527</v>
      </c>
      <c r="AG328">
        <v>482532.99978195003</v>
      </c>
      <c r="AH328">
        <v>540318.19425246201</v>
      </c>
      <c r="AI328">
        <v>495799.39140887698</v>
      </c>
      <c r="AJ328">
        <v>517193.80403589102</v>
      </c>
      <c r="AK328">
        <v>501887.886415179</v>
      </c>
      <c r="AL328">
        <v>552036.60696009605</v>
      </c>
      <c r="AM328">
        <v>527612.58479239605</v>
      </c>
      <c r="AN328">
        <v>548778.25031195302</v>
      </c>
      <c r="AO328">
        <v>535372.12705745897</v>
      </c>
      <c r="AP328">
        <v>572537.35667114903</v>
      </c>
      <c r="AQ328">
        <v>556894.37360310904</v>
      </c>
      <c r="AR328">
        <v>575509.17113560205</v>
      </c>
      <c r="AS328">
        <v>495091.778894138</v>
      </c>
      <c r="AT328">
        <v>502193.45697573101</v>
      </c>
      <c r="AU328">
        <v>503606.45604907098</v>
      </c>
    </row>
    <row r="329" spans="1:47">
      <c r="A329" t="s">
        <v>243</v>
      </c>
      <c r="B329" t="s">
        <v>245</v>
      </c>
      <c r="C329" t="s">
        <v>225</v>
      </c>
      <c r="D329">
        <v>16939955.093309812</v>
      </c>
      <c r="E329">
        <v>17017161.319962487</v>
      </c>
      <c r="F329">
        <v>18385207.610217843</v>
      </c>
      <c r="G329">
        <v>17780402.10589508</v>
      </c>
      <c r="H329">
        <v>16747479.82004475</v>
      </c>
      <c r="I329">
        <v>15992945.736879909</v>
      </c>
      <c r="J329">
        <v>17854500.91476763</v>
      </c>
      <c r="K329">
        <v>16784214.105342999</v>
      </c>
      <c r="L329">
        <v>16147311.033658575</v>
      </c>
      <c r="M329">
        <v>16301866.683653008</v>
      </c>
      <c r="N329">
        <v>17127426.018987209</v>
      </c>
      <c r="O329">
        <v>16764208.704847138</v>
      </c>
      <c r="P329">
        <v>16181691.442437559</v>
      </c>
      <c r="Q329">
        <v>17277533.830851823</v>
      </c>
      <c r="R329">
        <v>18449783.088122219</v>
      </c>
      <c r="S329">
        <v>17857706.05180642</v>
      </c>
      <c r="T329">
        <v>17334471.478865936</v>
      </c>
      <c r="U329">
        <v>17971974.924232773</v>
      </c>
      <c r="V329">
        <v>18179590.479690753</v>
      </c>
      <c r="W329">
        <v>19886926.917629223</v>
      </c>
      <c r="X329">
        <v>20908252.48374404</v>
      </c>
      <c r="Y329">
        <v>21772328.675940305</v>
      </c>
      <c r="Z329">
        <v>24374334.027248897</v>
      </c>
      <c r="AA329">
        <v>22283070.611894101</v>
      </c>
      <c r="AB329">
        <v>22642587.611175809</v>
      </c>
      <c r="AC329">
        <v>23601375.454395697</v>
      </c>
      <c r="AD329">
        <v>25158482.29585126</v>
      </c>
      <c r="AE329">
        <v>23121844.485519651</v>
      </c>
      <c r="AF329">
        <v>21900939.674178649</v>
      </c>
      <c r="AG329">
        <v>23227806.896269038</v>
      </c>
      <c r="AH329">
        <v>26216939.119440213</v>
      </c>
      <c r="AI329">
        <v>23262523.663377609</v>
      </c>
      <c r="AJ329">
        <v>21902121.65827103</v>
      </c>
      <c r="AK329">
        <v>22931432.10456644</v>
      </c>
      <c r="AL329">
        <v>22560134.202729128</v>
      </c>
      <c r="AM329">
        <v>22955441.116433073</v>
      </c>
      <c r="AN329">
        <v>22277692.052086603</v>
      </c>
      <c r="AO329">
        <v>23404933.597541895</v>
      </c>
      <c r="AP329">
        <v>23995557.160249226</v>
      </c>
      <c r="AQ329">
        <v>24191549.009205393</v>
      </c>
      <c r="AR329">
        <v>22944659.93128046</v>
      </c>
      <c r="AS329">
        <v>23109223.584743995</v>
      </c>
      <c r="AT329">
        <v>23756623.97759176</v>
      </c>
      <c r="AU329">
        <v>23458626.41242313</v>
      </c>
    </row>
    <row r="330" spans="1:47">
      <c r="A330" t="s">
        <v>243</v>
      </c>
      <c r="B330" t="s">
        <v>246</v>
      </c>
      <c r="C330" t="s">
        <v>208</v>
      </c>
      <c r="D330">
        <v>3360740.558856138</v>
      </c>
      <c r="E330">
        <v>3557925.8330903598</v>
      </c>
      <c r="F330">
        <v>3521309.7004492492</v>
      </c>
      <c r="G330">
        <v>3523168.205867629</v>
      </c>
      <c r="H330">
        <v>3446203.1334397709</v>
      </c>
      <c r="I330">
        <v>3597095.0984855634</v>
      </c>
      <c r="J330">
        <v>3617769.988668547</v>
      </c>
      <c r="K330">
        <v>3583908.6037699813</v>
      </c>
      <c r="L330">
        <v>3531934.9070918555</v>
      </c>
      <c r="M330">
        <v>3705003.556914296</v>
      </c>
      <c r="N330">
        <v>3744856.5997775621</v>
      </c>
      <c r="O330">
        <v>3688153.043537247</v>
      </c>
      <c r="P330">
        <v>3614536.2837004745</v>
      </c>
      <c r="Q330">
        <v>3848104.9840795211</v>
      </c>
      <c r="R330">
        <v>3950906.5866028205</v>
      </c>
      <c r="S330">
        <v>3656082.3626310201</v>
      </c>
      <c r="T330">
        <v>3744879.4006056068</v>
      </c>
      <c r="U330">
        <v>3939804.3124065045</v>
      </c>
      <c r="V330">
        <v>4117754.956255238</v>
      </c>
      <c r="W330">
        <v>3811513.8031392908</v>
      </c>
      <c r="X330">
        <v>3910981.322789018</v>
      </c>
      <c r="Y330">
        <v>4080495.5079900338</v>
      </c>
      <c r="Z330">
        <v>4227914.1828857102</v>
      </c>
      <c r="AA330">
        <v>3903779.4034529738</v>
      </c>
      <c r="AB330">
        <v>3938768.8104369114</v>
      </c>
      <c r="AC330">
        <v>4137847.7156170011</v>
      </c>
      <c r="AD330">
        <v>4355242.0182831474</v>
      </c>
      <c r="AE330">
        <v>4080834.8035066063</v>
      </c>
      <c r="AF330">
        <v>4142395.3401892399</v>
      </c>
      <c r="AG330">
        <v>4376349.6336360583</v>
      </c>
      <c r="AH330">
        <v>4561293.9155968213</v>
      </c>
      <c r="AI330">
        <v>4248835.3892786494</v>
      </c>
      <c r="AJ330">
        <v>4236552.6447727792</v>
      </c>
      <c r="AK330">
        <v>4552015.2173447851</v>
      </c>
      <c r="AL330">
        <v>4629954.2262731977</v>
      </c>
      <c r="AM330">
        <v>4419284.2818356045</v>
      </c>
      <c r="AN330">
        <v>4189555.4229083029</v>
      </c>
      <c r="AO330">
        <v>4852010.1123053404</v>
      </c>
      <c r="AP330">
        <v>4683362.1085641161</v>
      </c>
      <c r="AQ330">
        <v>4770886.3789279805</v>
      </c>
      <c r="AR330">
        <v>4318407.225115818</v>
      </c>
      <c r="AS330">
        <v>4828750.1427316796</v>
      </c>
      <c r="AT330">
        <v>4709226.7173437802</v>
      </c>
      <c r="AU330">
        <v>4816322.3688492514</v>
      </c>
    </row>
    <row r="331" spans="1:47">
      <c r="A331" t="s">
        <v>243</v>
      </c>
      <c r="B331" t="s">
        <v>246</v>
      </c>
      <c r="C331" t="s">
        <v>209</v>
      </c>
      <c r="D331">
        <v>142282.64185036186</v>
      </c>
      <c r="E331">
        <v>152925.2916743485</v>
      </c>
      <c r="F331">
        <v>165203.47661550922</v>
      </c>
      <c r="G331">
        <v>169536.4796600402</v>
      </c>
      <c r="H331">
        <v>151646.14587928742</v>
      </c>
      <c r="I331">
        <v>161656.99914418627</v>
      </c>
      <c r="J331">
        <v>173654.76819688102</v>
      </c>
      <c r="K331">
        <v>177185.73917931438</v>
      </c>
      <c r="L331">
        <v>162551.18415909068</v>
      </c>
      <c r="M331">
        <v>171134.57857658941</v>
      </c>
      <c r="N331">
        <v>183600.58550912107</v>
      </c>
      <c r="O331">
        <v>187892.9444637938</v>
      </c>
      <c r="P331">
        <v>159738.59667757273</v>
      </c>
      <c r="Q331">
        <v>182661.18457856256</v>
      </c>
      <c r="R331">
        <v>197812.17420088808</v>
      </c>
      <c r="S331">
        <v>200427.11179105437</v>
      </c>
      <c r="T331">
        <v>182580.92402951629</v>
      </c>
      <c r="U331">
        <v>195560.33575752683</v>
      </c>
      <c r="V331">
        <v>208081.03948448392</v>
      </c>
      <c r="W331">
        <v>208366.05372705561</v>
      </c>
      <c r="X331">
        <v>189840.12819912535</v>
      </c>
      <c r="Y331">
        <v>203305.88636044337</v>
      </c>
      <c r="Z331">
        <v>214840.992206389</v>
      </c>
      <c r="AA331">
        <v>224967.49449757879</v>
      </c>
      <c r="AB331">
        <v>203111.5834702279</v>
      </c>
      <c r="AC331">
        <v>215977.9109651756</v>
      </c>
      <c r="AD331">
        <v>226559.3963598992</v>
      </c>
      <c r="AE331">
        <v>232138.95404765569</v>
      </c>
      <c r="AF331">
        <v>207767.48103220848</v>
      </c>
      <c r="AG331">
        <v>217947.26555734451</v>
      </c>
      <c r="AH331">
        <v>227030.23349025659</v>
      </c>
      <c r="AI331">
        <v>238515.78657985161</v>
      </c>
      <c r="AJ331">
        <v>216328.80467401119</v>
      </c>
      <c r="AK331">
        <v>218674.1260767192</v>
      </c>
      <c r="AL331">
        <v>228892.7997494505</v>
      </c>
      <c r="AM331">
        <v>244624.4368751841</v>
      </c>
      <c r="AN331">
        <v>229784.92398273159</v>
      </c>
      <c r="AO331">
        <v>230889.44101570221</v>
      </c>
      <c r="AP331">
        <v>235111.36951341038</v>
      </c>
      <c r="AQ331">
        <v>242921.7366726152</v>
      </c>
      <c r="AR331">
        <v>204104.87789769645</v>
      </c>
      <c r="AS331">
        <v>201827.14377192521</v>
      </c>
      <c r="AT331">
        <v>202889.78495078735</v>
      </c>
      <c r="AU331">
        <v>204783.48197839764</v>
      </c>
    </row>
    <row r="332" spans="1:47">
      <c r="A332" t="s">
        <v>243</v>
      </c>
      <c r="B332" t="s">
        <v>246</v>
      </c>
      <c r="C332" t="s">
        <v>210</v>
      </c>
      <c r="D332">
        <v>129944.06381305783</v>
      </c>
      <c r="E332">
        <v>138417.47808595022</v>
      </c>
      <c r="F332">
        <v>140476.79002311596</v>
      </c>
      <c r="G332">
        <v>146340.85288925015</v>
      </c>
      <c r="H332">
        <v>136883.5453600715</v>
      </c>
      <c r="I332">
        <v>144065.61939519524</v>
      </c>
      <c r="J332">
        <v>150861.65587078311</v>
      </c>
      <c r="K332">
        <v>155335.82786671564</v>
      </c>
      <c r="L332">
        <v>145238.19529191911</v>
      </c>
      <c r="M332">
        <v>151030.31000162789</v>
      </c>
      <c r="N332">
        <v>160650.45039486731</v>
      </c>
      <c r="O332">
        <v>165473.44452473949</v>
      </c>
      <c r="P332">
        <v>149609.36803266784</v>
      </c>
      <c r="Q332">
        <v>159838.9842018614</v>
      </c>
      <c r="R332">
        <v>168917.90834508013</v>
      </c>
      <c r="S332">
        <v>174265.39767527475</v>
      </c>
      <c r="T332">
        <v>157596.52791490356</v>
      </c>
      <c r="U332">
        <v>162243.0630327453</v>
      </c>
      <c r="V332">
        <v>173012.13229814087</v>
      </c>
      <c r="W332">
        <v>181769.05314020524</v>
      </c>
      <c r="X332">
        <v>166599.60403836449</v>
      </c>
      <c r="Y332">
        <v>169547.55510016909</v>
      </c>
      <c r="Z332">
        <v>181843.47273512595</v>
      </c>
      <c r="AA332">
        <v>191898.92537635425</v>
      </c>
      <c r="AB332">
        <v>174891.44648182066</v>
      </c>
      <c r="AC332">
        <v>181407.90498326835</v>
      </c>
      <c r="AD332">
        <v>190493.69729701025</v>
      </c>
      <c r="AE332">
        <v>198439.36664865105</v>
      </c>
      <c r="AF332">
        <v>185208.12993234774</v>
      </c>
      <c r="AG332">
        <v>194872.59503473507</v>
      </c>
      <c r="AH332">
        <v>206592.06242773944</v>
      </c>
      <c r="AI332">
        <v>213246.74732079913</v>
      </c>
      <c r="AJ332">
        <v>203733.59086842521</v>
      </c>
      <c r="AK332">
        <v>206649.67620608676</v>
      </c>
      <c r="AL332">
        <v>208448.33205584995</v>
      </c>
      <c r="AM332">
        <v>222382.29030588837</v>
      </c>
      <c r="AN332">
        <v>222514.40614519379</v>
      </c>
      <c r="AO332">
        <v>226347.56198017421</v>
      </c>
      <c r="AP332">
        <v>230417.10912955835</v>
      </c>
      <c r="AQ332">
        <v>238846.25550011802</v>
      </c>
      <c r="AR332">
        <v>215210.55793988513</v>
      </c>
      <c r="AS332">
        <v>217065.00580224785</v>
      </c>
      <c r="AT332">
        <v>213893.81740192571</v>
      </c>
      <c r="AU332">
        <v>221108.83342616967</v>
      </c>
    </row>
    <row r="333" spans="1:47">
      <c r="A333" t="s">
        <v>243</v>
      </c>
      <c r="B333" t="s">
        <v>246</v>
      </c>
      <c r="C333" t="s">
        <v>211</v>
      </c>
      <c r="D333">
        <v>4875.879775010515</v>
      </c>
      <c r="E333">
        <v>5349.7213176131536</v>
      </c>
      <c r="F333">
        <v>5652.9412754160485</v>
      </c>
      <c r="G333">
        <v>6237.580294803417</v>
      </c>
      <c r="H333">
        <v>5889.1802088932072</v>
      </c>
      <c r="I333">
        <v>6063.8927561409691</v>
      </c>
      <c r="J333">
        <v>6425.6649040552447</v>
      </c>
      <c r="K333">
        <v>6992.1014814478613</v>
      </c>
      <c r="L333">
        <v>6286.6411309181503</v>
      </c>
      <c r="M333">
        <v>6669.875797693403</v>
      </c>
      <c r="N333">
        <v>7197.1180311636335</v>
      </c>
      <c r="O333">
        <v>7623.2957715935536</v>
      </c>
      <c r="P333">
        <v>7199.1666190025062</v>
      </c>
      <c r="Q333">
        <v>7114.3893098871831</v>
      </c>
      <c r="R333">
        <v>7521.2805942499654</v>
      </c>
      <c r="S333">
        <v>8009.4489724482946</v>
      </c>
      <c r="T333">
        <v>7882.6256891491967</v>
      </c>
      <c r="U333">
        <v>8760.2519024069297</v>
      </c>
      <c r="V333">
        <v>8519.7014602150466</v>
      </c>
      <c r="W333">
        <v>10616.533580833098</v>
      </c>
      <c r="X333">
        <v>9573.1595318774089</v>
      </c>
      <c r="Y333">
        <v>10242.739371047237</v>
      </c>
      <c r="Z333">
        <v>10021.359136469076</v>
      </c>
      <c r="AA333">
        <v>11082.333979816789</v>
      </c>
      <c r="AB333">
        <v>11145.023626205226</v>
      </c>
      <c r="AC333">
        <v>11476.883272283852</v>
      </c>
      <c r="AD333">
        <v>11915.61147642777</v>
      </c>
      <c r="AE333">
        <v>12358.935268568111</v>
      </c>
      <c r="AF333">
        <v>10934.401256769823</v>
      </c>
      <c r="AG333">
        <v>11350.125952227312</v>
      </c>
      <c r="AH333">
        <v>12012.070271409981</v>
      </c>
      <c r="AI333">
        <v>12926.840496538662</v>
      </c>
      <c r="AJ333">
        <v>11978.086846998618</v>
      </c>
      <c r="AK333">
        <v>12404.811194567621</v>
      </c>
      <c r="AL333">
        <v>12980.757401286379</v>
      </c>
      <c r="AM333">
        <v>14377.584313138799</v>
      </c>
      <c r="AN333">
        <v>12418.548892301656</v>
      </c>
      <c r="AO333">
        <v>12712.629885406104</v>
      </c>
      <c r="AP333">
        <v>12317.930967360697</v>
      </c>
      <c r="AQ333">
        <v>14714.855799964213</v>
      </c>
      <c r="AR333">
        <v>14219.223418244503</v>
      </c>
      <c r="AS333">
        <v>14207.685415499158</v>
      </c>
      <c r="AT333">
        <v>14434.103006832314</v>
      </c>
      <c r="AU333">
        <v>15712.976608368605</v>
      </c>
    </row>
    <row r="334" spans="1:47">
      <c r="A334" t="s">
        <v>243</v>
      </c>
      <c r="B334" t="s">
        <v>246</v>
      </c>
      <c r="C334" t="s">
        <v>212</v>
      </c>
      <c r="D334">
        <v>7193.9291164312535</v>
      </c>
      <c r="E334">
        <v>7681.0523263603045</v>
      </c>
      <c r="F334">
        <v>8413.4334239772197</v>
      </c>
      <c r="G334">
        <v>8484.0315960308726</v>
      </c>
      <c r="H334">
        <v>7732.2594277915659</v>
      </c>
      <c r="I334">
        <v>8134.011983178073</v>
      </c>
      <c r="J334">
        <v>8717.405724139313</v>
      </c>
      <c r="K334">
        <v>8814.0257674731183</v>
      </c>
      <c r="L334">
        <v>8074.2061154056692</v>
      </c>
      <c r="M334">
        <v>8485.354076270678</v>
      </c>
      <c r="N334">
        <v>9204.7665707244287</v>
      </c>
      <c r="O334">
        <v>9258.7769187479262</v>
      </c>
      <c r="P334">
        <v>8725.3744634431187</v>
      </c>
      <c r="Q334">
        <v>9076.0632459190347</v>
      </c>
      <c r="R334">
        <v>9756.8458919285931</v>
      </c>
      <c r="S334">
        <v>9796.0546840144234</v>
      </c>
      <c r="T334">
        <v>9153.099492598185</v>
      </c>
      <c r="U334">
        <v>9438.9402599216573</v>
      </c>
      <c r="V334">
        <v>10312.490477724052</v>
      </c>
      <c r="W334">
        <v>10249.394589802539</v>
      </c>
      <c r="X334">
        <v>9423.2095945375986</v>
      </c>
      <c r="Y334">
        <v>9820.2835915077649</v>
      </c>
      <c r="Z334">
        <v>10423.487646130276</v>
      </c>
      <c r="AA334">
        <v>10298.50738411796</v>
      </c>
      <c r="AB334">
        <v>9467.4247757572903</v>
      </c>
      <c r="AC334">
        <v>9904.4477237651699</v>
      </c>
      <c r="AD334">
        <v>10315.501708805799</v>
      </c>
      <c r="AE334">
        <v>10428.801411447599</v>
      </c>
      <c r="AF334">
        <v>9636.0081627883392</v>
      </c>
      <c r="AG334">
        <v>10091.6410631504</v>
      </c>
      <c r="AH334">
        <v>10436.660440694601</v>
      </c>
      <c r="AI334">
        <v>10527.384510485401</v>
      </c>
      <c r="AJ334">
        <v>10474.9063020964</v>
      </c>
      <c r="AK334">
        <v>10648.331468468799</v>
      </c>
      <c r="AL334">
        <v>10723.5819161238</v>
      </c>
      <c r="AM334">
        <v>11071.719331308699</v>
      </c>
      <c r="AN334">
        <v>11028.795161143811</v>
      </c>
      <c r="AO334">
        <v>11332.892061493669</v>
      </c>
      <c r="AP334">
        <v>11451.194608524846</v>
      </c>
      <c r="AQ334">
        <v>11439.1953261446</v>
      </c>
      <c r="AR334">
        <v>10807.895893826815</v>
      </c>
      <c r="AS334">
        <v>12078.34194882191</v>
      </c>
      <c r="AT334">
        <v>12350.133008487161</v>
      </c>
      <c r="AU334">
        <v>12749.99331426262</v>
      </c>
    </row>
    <row r="335" spans="1:47">
      <c r="A335" t="s">
        <v>243</v>
      </c>
      <c r="B335" t="s">
        <v>246</v>
      </c>
      <c r="C335" t="s">
        <v>213</v>
      </c>
      <c r="D335">
        <v>1016454.2180460707</v>
      </c>
      <c r="E335">
        <v>1064002.7400556651</v>
      </c>
      <c r="F335">
        <v>1161461.7193199331</v>
      </c>
      <c r="G335">
        <v>1194473.3415813257</v>
      </c>
      <c r="H335">
        <v>1077420.2098638781</v>
      </c>
      <c r="I335">
        <v>1219280.510181857</v>
      </c>
      <c r="J335">
        <v>1256650.86860626</v>
      </c>
      <c r="K335">
        <v>1281218.8547587988</v>
      </c>
      <c r="L335">
        <v>1178548.0540438448</v>
      </c>
      <c r="M335">
        <v>1276868.4350964529</v>
      </c>
      <c r="N335">
        <v>1349286.4137127774</v>
      </c>
      <c r="O335">
        <v>1373750.7616062025</v>
      </c>
      <c r="P335">
        <v>1249563.5776571995</v>
      </c>
      <c r="Q335">
        <v>1354696.2190008373</v>
      </c>
      <c r="R335">
        <v>1407341.4797081819</v>
      </c>
      <c r="S335">
        <v>1438411.177449309</v>
      </c>
      <c r="T335">
        <v>1341580.4746166249</v>
      </c>
      <c r="U335">
        <v>1400834.4919298375</v>
      </c>
      <c r="V335">
        <v>1474926.0113316199</v>
      </c>
      <c r="W335">
        <v>1516050.4816354259</v>
      </c>
      <c r="X335">
        <v>1355971.0221903557</v>
      </c>
      <c r="Y335">
        <v>1463139.6972335882</v>
      </c>
      <c r="Z335">
        <v>1555260.6037281323</v>
      </c>
      <c r="AA335">
        <v>1610754.7414924917</v>
      </c>
      <c r="AB335">
        <v>1444034.4112128201</v>
      </c>
      <c r="AC335">
        <v>1563037.17438236</v>
      </c>
      <c r="AD335">
        <v>1690611.2359463</v>
      </c>
      <c r="AE335">
        <v>1745902.74708192</v>
      </c>
      <c r="AF335">
        <v>1534496.5895209699</v>
      </c>
      <c r="AG335">
        <v>1654554.79004487</v>
      </c>
      <c r="AH335">
        <v>1787404.47603557</v>
      </c>
      <c r="AI335">
        <v>1842746.44715784</v>
      </c>
      <c r="AJ335">
        <v>1636312.9902562001</v>
      </c>
      <c r="AK335">
        <v>1742426.361395</v>
      </c>
      <c r="AL335">
        <v>1905869.7717856099</v>
      </c>
      <c r="AM335">
        <v>1970285.0967771099</v>
      </c>
      <c r="AN335">
        <v>1730921.2569562222</v>
      </c>
      <c r="AO335">
        <v>1793631.0096020233</v>
      </c>
      <c r="AP335">
        <v>1920186.1654631859</v>
      </c>
      <c r="AQ335">
        <v>2131486.6916177301</v>
      </c>
      <c r="AR335">
        <v>1730720.5740794677</v>
      </c>
      <c r="AS335">
        <v>1605260.804169307</v>
      </c>
      <c r="AT335">
        <v>1702375.9586350066</v>
      </c>
      <c r="AU335">
        <v>1793959.4504425093</v>
      </c>
    </row>
    <row r="336" spans="1:47">
      <c r="A336" t="s">
        <v>243</v>
      </c>
      <c r="B336" t="s">
        <v>246</v>
      </c>
      <c r="C336" t="s">
        <v>214</v>
      </c>
      <c r="D336">
        <v>1099899.6279499098</v>
      </c>
      <c r="E336">
        <v>1138525.4933563145</v>
      </c>
      <c r="F336">
        <v>1244878.3622618942</v>
      </c>
      <c r="G336">
        <v>1270448.2665845347</v>
      </c>
      <c r="H336">
        <v>1181216.2891791286</v>
      </c>
      <c r="I336">
        <v>1272240.7655923322</v>
      </c>
      <c r="J336">
        <v>1305436.0650397772</v>
      </c>
      <c r="K336">
        <v>1331855.2741692285</v>
      </c>
      <c r="L336">
        <v>1253955.7042997607</v>
      </c>
      <c r="M336">
        <v>1344202.5614762222</v>
      </c>
      <c r="N336">
        <v>1396799.1709490826</v>
      </c>
      <c r="O336">
        <v>1427104.2216559527</v>
      </c>
      <c r="P336">
        <v>1308333.5634976448</v>
      </c>
      <c r="Q336">
        <v>1449057.2191406102</v>
      </c>
      <c r="R336">
        <v>1528668.5729555327</v>
      </c>
      <c r="S336">
        <v>1539696.4087313428</v>
      </c>
      <c r="T336">
        <v>1441453.7441982802</v>
      </c>
      <c r="U336">
        <v>1500933.9771913295</v>
      </c>
      <c r="V336">
        <v>1595529.1961075999</v>
      </c>
      <c r="W336">
        <v>1583682.3346929876</v>
      </c>
      <c r="X336">
        <v>1517482.6969991277</v>
      </c>
      <c r="Y336">
        <v>1585562.5803868824</v>
      </c>
      <c r="Z336">
        <v>1687637.3190920148</v>
      </c>
      <c r="AA336">
        <v>1702657.2382054136</v>
      </c>
      <c r="AB336">
        <v>1592925.4843847079</v>
      </c>
      <c r="AC336">
        <v>1684326.9731947109</v>
      </c>
      <c r="AD336">
        <v>1824316.24305743</v>
      </c>
      <c r="AE336">
        <v>1831594.9678206709</v>
      </c>
      <c r="AF336">
        <v>1699893.1353274269</v>
      </c>
      <c r="AG336">
        <v>1763830.919142585</v>
      </c>
      <c r="AH336">
        <v>1879463.6579405391</v>
      </c>
      <c r="AI336">
        <v>1910323.1131788292</v>
      </c>
      <c r="AJ336">
        <v>1815826.750037133</v>
      </c>
      <c r="AK336">
        <v>1890676.4033875298</v>
      </c>
      <c r="AL336">
        <v>2014115.3614009661</v>
      </c>
      <c r="AM336">
        <v>2064763.2730854889</v>
      </c>
      <c r="AN336">
        <v>1975080.689026746</v>
      </c>
      <c r="AO336">
        <v>2048115.2582044948</v>
      </c>
      <c r="AP336">
        <v>2191126.6549944864</v>
      </c>
      <c r="AQ336">
        <v>2165717.2205442977</v>
      </c>
      <c r="AR336">
        <v>2066726.1760009334</v>
      </c>
      <c r="AS336">
        <v>1884832.5023574808</v>
      </c>
      <c r="AT336">
        <v>1956581.8951229798</v>
      </c>
      <c r="AU336">
        <v>1972266.6871642387</v>
      </c>
    </row>
    <row r="337" spans="1:47">
      <c r="A337" t="s">
        <v>243</v>
      </c>
      <c r="B337" t="s">
        <v>246</v>
      </c>
      <c r="C337" t="s">
        <v>215</v>
      </c>
      <c r="D337">
        <v>501592.6878242853</v>
      </c>
      <c r="E337">
        <v>525268.32779184368</v>
      </c>
      <c r="F337">
        <v>549909.32499801123</v>
      </c>
      <c r="G337">
        <v>576153.99529684207</v>
      </c>
      <c r="H337">
        <v>543990.06765826594</v>
      </c>
      <c r="I337">
        <v>563717.28192219627</v>
      </c>
      <c r="J337">
        <v>588878.89600655343</v>
      </c>
      <c r="K337">
        <v>600377.40290006436</v>
      </c>
      <c r="L337">
        <v>576795.12148098473</v>
      </c>
      <c r="M337">
        <v>587605.88977917365</v>
      </c>
      <c r="N337">
        <v>614927.71880499518</v>
      </c>
      <c r="O337">
        <v>623580.11410367303</v>
      </c>
      <c r="P337">
        <v>607630.93336478714</v>
      </c>
      <c r="Q337">
        <v>612677.62178307562</v>
      </c>
      <c r="R337">
        <v>651125.11392766982</v>
      </c>
      <c r="S337">
        <v>664731.96390892775</v>
      </c>
      <c r="T337">
        <v>628435.77668438142</v>
      </c>
      <c r="U337">
        <v>654537.14939870336</v>
      </c>
      <c r="V337">
        <v>688337.60464399005</v>
      </c>
      <c r="W337">
        <v>730946.15170965705</v>
      </c>
      <c r="X337">
        <v>677761.22736517107</v>
      </c>
      <c r="Y337">
        <v>693210.75305690209</v>
      </c>
      <c r="Z337">
        <v>724676.79907815927</v>
      </c>
      <c r="AA337">
        <v>757211.64150322508</v>
      </c>
      <c r="AB337">
        <v>716467.52631063655</v>
      </c>
      <c r="AC337">
        <v>738795.2989203328</v>
      </c>
      <c r="AD337">
        <v>782459.80252619972</v>
      </c>
      <c r="AE337">
        <v>798693.80318807496</v>
      </c>
      <c r="AF337">
        <v>751994.21341043222</v>
      </c>
      <c r="AG337">
        <v>795056.25442664581</v>
      </c>
      <c r="AH337">
        <v>851055.08582292963</v>
      </c>
      <c r="AI337">
        <v>870898.95020391978</v>
      </c>
      <c r="AJ337">
        <v>819176.72592383809</v>
      </c>
      <c r="AK337">
        <v>859261.16386039543</v>
      </c>
      <c r="AL337">
        <v>911512.42063213675</v>
      </c>
      <c r="AM337">
        <v>938168.69951988896</v>
      </c>
      <c r="AN337">
        <v>863186.63266818202</v>
      </c>
      <c r="AO337">
        <v>918990.07181704545</v>
      </c>
      <c r="AP337">
        <v>926705.54222585168</v>
      </c>
      <c r="AQ337">
        <v>937201.39683866897</v>
      </c>
      <c r="AR337">
        <v>911169.28873140225</v>
      </c>
      <c r="AS337">
        <v>704311.3687446675</v>
      </c>
      <c r="AT337">
        <v>775848.72750695015</v>
      </c>
      <c r="AU337">
        <v>811310.35930816026</v>
      </c>
    </row>
    <row r="338" spans="1:47">
      <c r="A338" t="s">
        <v>243</v>
      </c>
      <c r="B338" t="s">
        <v>246</v>
      </c>
      <c r="C338" t="s">
        <v>216</v>
      </c>
      <c r="D338">
        <v>56811.522964589283</v>
      </c>
      <c r="E338">
        <v>60884.847472495429</v>
      </c>
      <c r="F338">
        <v>64556.62774835142</v>
      </c>
      <c r="G338">
        <v>65637.455631784396</v>
      </c>
      <c r="H338">
        <v>61468.644825142284</v>
      </c>
      <c r="I338">
        <v>64279.986022410201</v>
      </c>
      <c r="J338">
        <v>67937.688658636107</v>
      </c>
      <c r="K338">
        <v>69725.809581471403</v>
      </c>
      <c r="L338">
        <v>65008.796416217607</v>
      </c>
      <c r="M338">
        <v>67523.939170499434</v>
      </c>
      <c r="N338">
        <v>72419.428608384304</v>
      </c>
      <c r="O338">
        <v>74113.471929336461</v>
      </c>
      <c r="P338">
        <v>69868.709512572066</v>
      </c>
      <c r="Q338">
        <v>72150.945390475565</v>
      </c>
      <c r="R338">
        <v>77808.78621654032</v>
      </c>
      <c r="S338">
        <v>79731.860059763043</v>
      </c>
      <c r="T338">
        <v>73351.798966616596</v>
      </c>
      <c r="U338">
        <v>77342.119266094698</v>
      </c>
      <c r="V338">
        <v>82274.68888705899</v>
      </c>
      <c r="W338">
        <v>85325.010878402158</v>
      </c>
      <c r="X338">
        <v>75603.098484902002</v>
      </c>
      <c r="Y338">
        <v>82158.610166596074</v>
      </c>
      <c r="Z338">
        <v>87501.493620197987</v>
      </c>
      <c r="AA338">
        <v>92664.285556465184</v>
      </c>
      <c r="AB338">
        <v>85076.455326702708</v>
      </c>
      <c r="AC338">
        <v>95058.005790898795</v>
      </c>
      <c r="AD338">
        <v>101944.8779211785</v>
      </c>
      <c r="AE338">
        <v>104716.4613970245</v>
      </c>
      <c r="AF338">
        <v>95036.101819101095</v>
      </c>
      <c r="AG338">
        <v>104303.37767832269</v>
      </c>
      <c r="AH338">
        <v>115812.7567330881</v>
      </c>
      <c r="AI338">
        <v>124191.5668975959</v>
      </c>
      <c r="AJ338">
        <v>113741.9787277827</v>
      </c>
      <c r="AK338">
        <v>122792.4784321122</v>
      </c>
      <c r="AL338">
        <v>126931.97012206091</v>
      </c>
      <c r="AM338">
        <v>129316.80495724641</v>
      </c>
      <c r="AN338">
        <v>124197.46834937278</v>
      </c>
      <c r="AO338">
        <v>132868.97212653368</v>
      </c>
      <c r="AP338">
        <v>134133.42272420411</v>
      </c>
      <c r="AQ338">
        <v>131091.2029572771</v>
      </c>
      <c r="AR338">
        <v>111463.19450213292</v>
      </c>
      <c r="AS338">
        <v>75545.492939239484</v>
      </c>
      <c r="AT338">
        <v>89048.639056256507</v>
      </c>
      <c r="AU338">
        <v>105655.87915406385</v>
      </c>
    </row>
    <row r="339" spans="1:47">
      <c r="A339" t="s">
        <v>243</v>
      </c>
      <c r="B339" t="s">
        <v>246</v>
      </c>
      <c r="C339" t="s">
        <v>217</v>
      </c>
      <c r="D339">
        <v>797625.77210248332</v>
      </c>
      <c r="E339">
        <v>850782.53858607321</v>
      </c>
      <c r="F339">
        <v>921528.21612988482</v>
      </c>
      <c r="G339">
        <v>938997.26309661986</v>
      </c>
      <c r="H339">
        <v>877963.05597630411</v>
      </c>
      <c r="I339">
        <v>920182.78833681485</v>
      </c>
      <c r="J339">
        <v>966121.5774213667</v>
      </c>
      <c r="K339">
        <v>991889.00945589913</v>
      </c>
      <c r="L339">
        <v>948632.06465365028</v>
      </c>
      <c r="M339">
        <v>981356.04226892767</v>
      </c>
      <c r="N339">
        <v>1036635.2238703587</v>
      </c>
      <c r="O339">
        <v>1056410.8167044704</v>
      </c>
      <c r="P339">
        <v>1006846.3422211045</v>
      </c>
      <c r="Q339">
        <v>1019932.4301297739</v>
      </c>
      <c r="R339">
        <v>1103528.2144552621</v>
      </c>
      <c r="S339">
        <v>1138606.3512352591</v>
      </c>
      <c r="T339">
        <v>1076817.3404759362</v>
      </c>
      <c r="U339">
        <v>1120347.3072291396</v>
      </c>
      <c r="V339">
        <v>1185420.5985333384</v>
      </c>
      <c r="W339">
        <v>1212729.0680109984</v>
      </c>
      <c r="X339">
        <v>1152277.7254310609</v>
      </c>
      <c r="Y339">
        <v>1191203.5935078436</v>
      </c>
      <c r="Z339">
        <v>1274528.7764246576</v>
      </c>
      <c r="AA339">
        <v>1305551.9656173149</v>
      </c>
      <c r="AB339">
        <v>1236186.6458813699</v>
      </c>
      <c r="AC339">
        <v>1263904.4800317599</v>
      </c>
      <c r="AD339">
        <v>1356208.44119525</v>
      </c>
      <c r="AE339">
        <v>1399993.6403502601</v>
      </c>
      <c r="AF339">
        <v>1319302.4454984199</v>
      </c>
      <c r="AG339">
        <v>1351933.32886101</v>
      </c>
      <c r="AH339">
        <v>1400729.68167887</v>
      </c>
      <c r="AI339">
        <v>1452319.6683920401</v>
      </c>
      <c r="AJ339">
        <v>1380502.6783143899</v>
      </c>
      <c r="AK339">
        <v>1399666.2704093901</v>
      </c>
      <c r="AL339">
        <v>1506063.7316236901</v>
      </c>
      <c r="AM339">
        <v>1508017.4059242101</v>
      </c>
      <c r="AN339">
        <v>1496340.9601331512</v>
      </c>
      <c r="AO339">
        <v>1510034.451974754</v>
      </c>
      <c r="AP339">
        <v>1549816.2532589431</v>
      </c>
      <c r="AQ339">
        <v>1561956.6847377201</v>
      </c>
      <c r="AR339">
        <v>1588028.1834563708</v>
      </c>
      <c r="AS339">
        <v>1741916.0464231796</v>
      </c>
      <c r="AT339">
        <v>1759787.0819344476</v>
      </c>
      <c r="AU339">
        <v>1760012.8102790106</v>
      </c>
    </row>
    <row r="340" spans="1:47">
      <c r="A340" t="s">
        <v>243</v>
      </c>
      <c r="B340" t="s">
        <v>246</v>
      </c>
      <c r="C340" t="s">
        <v>218</v>
      </c>
      <c r="D340">
        <v>332070.26985868026</v>
      </c>
      <c r="E340">
        <v>353501.91678860853</v>
      </c>
      <c r="F340">
        <v>354400.15779660165</v>
      </c>
      <c r="G340">
        <v>363031.67675809242</v>
      </c>
      <c r="H340">
        <v>377009.81154368713</v>
      </c>
      <c r="I340">
        <v>422958.01283163368</v>
      </c>
      <c r="J340">
        <v>361850.12529736635</v>
      </c>
      <c r="K340">
        <v>399803.85612096434</v>
      </c>
      <c r="L340">
        <v>396078.56437617366</v>
      </c>
      <c r="M340">
        <v>431415.81915881793</v>
      </c>
      <c r="N340">
        <v>445499.33051292482</v>
      </c>
      <c r="O340">
        <v>457928.95108113548</v>
      </c>
      <c r="P340">
        <v>450235.21697098366</v>
      </c>
      <c r="Q340">
        <v>479868.62520658906</v>
      </c>
      <c r="R340">
        <v>495660.56296852708</v>
      </c>
      <c r="S340">
        <v>507985.62357908895</v>
      </c>
      <c r="T340">
        <v>493893.26796015503</v>
      </c>
      <c r="U340">
        <v>507099.86907783657</v>
      </c>
      <c r="V340">
        <v>516685.24264466978</v>
      </c>
      <c r="W340">
        <v>540608.9668548659</v>
      </c>
      <c r="X340">
        <v>529188.02094860189</v>
      </c>
      <c r="Y340">
        <v>513097.53089992533</v>
      </c>
      <c r="Z340">
        <v>561485.08602715516</v>
      </c>
      <c r="AA340">
        <v>573057.49706845649</v>
      </c>
      <c r="AB340">
        <v>556936.75311921036</v>
      </c>
      <c r="AC340">
        <v>596673.98724089155</v>
      </c>
      <c r="AD340">
        <v>586469.90793840052</v>
      </c>
      <c r="AE340">
        <v>621063.53245525283</v>
      </c>
      <c r="AF340">
        <v>601372.72694679594</v>
      </c>
      <c r="AG340">
        <v>622841.76664301043</v>
      </c>
      <c r="AH340">
        <v>630703.84329992568</v>
      </c>
      <c r="AI340">
        <v>646730.39139606862</v>
      </c>
      <c r="AJ340">
        <v>637642.17762803391</v>
      </c>
      <c r="AK340">
        <v>640108.22939077404</v>
      </c>
      <c r="AL340">
        <v>653086.43259476183</v>
      </c>
      <c r="AM340">
        <v>658361.43604006013</v>
      </c>
      <c r="AN340">
        <v>675458.60850907606</v>
      </c>
      <c r="AO340">
        <v>628390.87232090789</v>
      </c>
      <c r="AP340">
        <v>688638.52427760302</v>
      </c>
      <c r="AQ340">
        <v>680035.00835703884</v>
      </c>
      <c r="AR340">
        <v>688166.93247923034</v>
      </c>
      <c r="AS340">
        <v>705837.71701958473</v>
      </c>
      <c r="AT340">
        <v>737963.86364895606</v>
      </c>
      <c r="AU340">
        <v>769489.7260560086</v>
      </c>
    </row>
    <row r="341" spans="1:47">
      <c r="A341" t="s">
        <v>243</v>
      </c>
      <c r="B341" t="s">
        <v>246</v>
      </c>
      <c r="C341" t="s">
        <v>219</v>
      </c>
      <c r="D341">
        <v>282267.8276757432</v>
      </c>
      <c r="E341">
        <v>285267.91185650945</v>
      </c>
      <c r="F341">
        <v>293872.04002951481</v>
      </c>
      <c r="G341">
        <v>300173.47971087147</v>
      </c>
      <c r="H341">
        <v>296057.49083005299</v>
      </c>
      <c r="I341">
        <v>306613.81217966642</v>
      </c>
      <c r="J341">
        <v>316233.65107662888</v>
      </c>
      <c r="K341">
        <v>316541.2427395953</v>
      </c>
      <c r="L341">
        <v>307170.35534552357</v>
      </c>
      <c r="M341">
        <v>323740.18168929813</v>
      </c>
      <c r="N341">
        <v>335622.1435898249</v>
      </c>
      <c r="O341">
        <v>344761.22326605767</v>
      </c>
      <c r="P341">
        <v>323618.83865403873</v>
      </c>
      <c r="Q341">
        <v>336824.25861314574</v>
      </c>
      <c r="R341">
        <v>360519.55328465701</v>
      </c>
      <c r="S341">
        <v>362121.57338395558</v>
      </c>
      <c r="T341">
        <v>330321.30556956964</v>
      </c>
      <c r="U341">
        <v>343850.16333625698</v>
      </c>
      <c r="V341">
        <v>361674.42541006923</v>
      </c>
      <c r="W341">
        <v>366971.96610912064</v>
      </c>
      <c r="X341">
        <v>338768.76280982909</v>
      </c>
      <c r="Y341">
        <v>357645.24853394547</v>
      </c>
      <c r="Z341">
        <v>379387.03568274761</v>
      </c>
      <c r="AA341">
        <v>381009.4850654765</v>
      </c>
      <c r="AB341">
        <v>356060.66070967697</v>
      </c>
      <c r="AC341">
        <v>368155.86330018402</v>
      </c>
      <c r="AD341">
        <v>387788.70144003502</v>
      </c>
      <c r="AE341">
        <v>394466.54681139602</v>
      </c>
      <c r="AF341">
        <v>374062.171671002</v>
      </c>
      <c r="AG341">
        <v>388029.94052689901</v>
      </c>
      <c r="AH341">
        <v>405630.778923948</v>
      </c>
      <c r="AI341">
        <v>413525.11761473498</v>
      </c>
      <c r="AJ341">
        <v>395593.977762939</v>
      </c>
      <c r="AK341">
        <v>415434.98385190399</v>
      </c>
      <c r="AL341">
        <v>431064.12377302902</v>
      </c>
      <c r="AM341">
        <v>415773.46295234701</v>
      </c>
      <c r="AN341">
        <v>412023.39583744702</v>
      </c>
      <c r="AO341">
        <v>416887.02650926751</v>
      </c>
      <c r="AP341">
        <v>416211.01253029221</v>
      </c>
      <c r="AQ341">
        <v>412707.97789068101</v>
      </c>
      <c r="AR341">
        <v>413113.90428230591</v>
      </c>
      <c r="AS341">
        <v>393625.48279778427</v>
      </c>
      <c r="AT341">
        <v>412773.37773166818</v>
      </c>
      <c r="AU341">
        <v>412812.14501019166</v>
      </c>
    </row>
    <row r="342" spans="1:47">
      <c r="A342" t="s">
        <v>243</v>
      </c>
      <c r="B342" t="s">
        <v>246</v>
      </c>
      <c r="C342" t="s">
        <v>220</v>
      </c>
      <c r="D342">
        <v>30043.687409512106</v>
      </c>
      <c r="E342">
        <v>30678.164556183056</v>
      </c>
      <c r="F342">
        <v>32214.948537371769</v>
      </c>
      <c r="G342">
        <v>32863.464804308795</v>
      </c>
      <c r="H342">
        <v>32146.737879036165</v>
      </c>
      <c r="I342">
        <v>33201.174635503972</v>
      </c>
      <c r="J342">
        <v>34854.603005082325</v>
      </c>
      <c r="K342">
        <v>34951.831233403944</v>
      </c>
      <c r="L342">
        <v>34103.601878367466</v>
      </c>
      <c r="M342">
        <v>34815.18536621103</v>
      </c>
      <c r="N342">
        <v>36993.085451539329</v>
      </c>
      <c r="O342">
        <v>37116.59836025261</v>
      </c>
      <c r="P342">
        <v>35856.407548636285</v>
      </c>
      <c r="Q342">
        <v>36851.530332200586</v>
      </c>
      <c r="R342">
        <v>38867.582288019883</v>
      </c>
      <c r="S342">
        <v>38770.481037180049</v>
      </c>
      <c r="T342">
        <v>37927.338580426767</v>
      </c>
      <c r="U342">
        <v>38647.126288715073</v>
      </c>
      <c r="V342">
        <v>40484.656783889739</v>
      </c>
      <c r="W342">
        <v>40656.966247610842</v>
      </c>
      <c r="X342">
        <v>39168.114019516004</v>
      </c>
      <c r="Y342">
        <v>40599.348433837084</v>
      </c>
      <c r="Z342">
        <v>42561.319969168559</v>
      </c>
      <c r="AA342">
        <v>42654.350043984363</v>
      </c>
      <c r="AB342">
        <v>40210.716538032197</v>
      </c>
      <c r="AC342">
        <v>41170.303932304298</v>
      </c>
      <c r="AD342">
        <v>43244.301718599098</v>
      </c>
      <c r="AE342">
        <v>45030.536067838497</v>
      </c>
      <c r="AF342">
        <v>40833.366402095096</v>
      </c>
      <c r="AG342">
        <v>41980.602166395198</v>
      </c>
      <c r="AH342">
        <v>44214.584553624401</v>
      </c>
      <c r="AI342">
        <v>45056.998764759403</v>
      </c>
      <c r="AJ342">
        <v>41498.116305486197</v>
      </c>
      <c r="AK342">
        <v>42893.217731319899</v>
      </c>
      <c r="AL342">
        <v>45257.040223972501</v>
      </c>
      <c r="AM342">
        <v>45313.924696297399</v>
      </c>
      <c r="AN342">
        <v>43548.984347459511</v>
      </c>
      <c r="AO342">
        <v>44584.954690256447</v>
      </c>
      <c r="AP342">
        <v>47629.64839966959</v>
      </c>
      <c r="AQ342">
        <v>45958.136372796602</v>
      </c>
      <c r="AR342">
        <v>43929.48149057354</v>
      </c>
      <c r="AS342">
        <v>21175.387076193467</v>
      </c>
      <c r="AT342">
        <v>22220.829417815861</v>
      </c>
      <c r="AU342">
        <v>23027.067803640442</v>
      </c>
    </row>
    <row r="343" spans="1:47">
      <c r="A343" t="s">
        <v>243</v>
      </c>
      <c r="B343" t="s">
        <v>246</v>
      </c>
      <c r="C343" t="s">
        <v>221</v>
      </c>
      <c r="D343">
        <v>1141914.9775826009</v>
      </c>
      <c r="E343">
        <v>1209479.9789283795</v>
      </c>
      <c r="F343">
        <v>1358895.8406850898</v>
      </c>
      <c r="G343">
        <v>1425032.2438396197</v>
      </c>
      <c r="H343">
        <v>1283317.8968551687</v>
      </c>
      <c r="I343">
        <v>1339932.7729782157</v>
      </c>
      <c r="J343">
        <v>1435364.2021569235</v>
      </c>
      <c r="K343">
        <v>1512397.8350085577</v>
      </c>
      <c r="L343">
        <v>1375840.5410994687</v>
      </c>
      <c r="M343">
        <v>1428336.1486971495</v>
      </c>
      <c r="N343">
        <v>1532391.1989800415</v>
      </c>
      <c r="O343">
        <v>1631568.0864745537</v>
      </c>
      <c r="P343">
        <v>1536080.5335873549</v>
      </c>
      <c r="Q343">
        <v>1555895.5562221236</v>
      </c>
      <c r="R343">
        <v>1632093.4326500408</v>
      </c>
      <c r="S343">
        <v>1681750.4405933227</v>
      </c>
      <c r="T343">
        <v>1591540.3815609135</v>
      </c>
      <c r="U343">
        <v>1595775.4682126911</v>
      </c>
      <c r="V343">
        <v>1754085.7538435606</v>
      </c>
      <c r="W343">
        <v>1844268.703778777</v>
      </c>
      <c r="X343">
        <v>1686516.0680363849</v>
      </c>
      <c r="Y343">
        <v>1718805.7513670092</v>
      </c>
      <c r="Z343">
        <v>1873322.2334088085</v>
      </c>
      <c r="AA343">
        <v>1969458.3168742105</v>
      </c>
      <c r="AB343">
        <v>1812843.9951150799</v>
      </c>
      <c r="AC343">
        <v>1883798.9358441301</v>
      </c>
      <c r="AD343">
        <v>1958794.5582824301</v>
      </c>
      <c r="AE343">
        <v>2000938.7478082201</v>
      </c>
      <c r="AF343">
        <v>1809238.2325043499</v>
      </c>
      <c r="AG343">
        <v>1910564.46268706</v>
      </c>
      <c r="AH343">
        <v>2031363.4646751599</v>
      </c>
      <c r="AI343">
        <v>2135706.0511537599</v>
      </c>
      <c r="AJ343">
        <v>1935626.2551235601</v>
      </c>
      <c r="AK343">
        <v>2053097.8299464399</v>
      </c>
      <c r="AL343">
        <v>2204512.7117005801</v>
      </c>
      <c r="AM343">
        <v>2289613.0132615999</v>
      </c>
      <c r="AN343">
        <v>2110771.40685046</v>
      </c>
      <c r="AO343">
        <v>2229402.7908277879</v>
      </c>
      <c r="AP343">
        <v>2368669.0441053398</v>
      </c>
      <c r="AQ343">
        <v>2466794.0146463602</v>
      </c>
      <c r="AR343">
        <v>2221793.1105580474</v>
      </c>
      <c r="AS343">
        <v>2373299.2051903284</v>
      </c>
      <c r="AT343">
        <v>2500964.9722757502</v>
      </c>
      <c r="AU343">
        <v>2507804.4938698439</v>
      </c>
    </row>
    <row r="344" spans="1:47">
      <c r="A344" t="s">
        <v>243</v>
      </c>
      <c r="B344" t="s">
        <v>246</v>
      </c>
      <c r="C344" t="s">
        <v>222</v>
      </c>
      <c r="D344">
        <v>901256.59534346731</v>
      </c>
      <c r="E344">
        <v>904998.61135738029</v>
      </c>
      <c r="F344">
        <v>938666.64394567499</v>
      </c>
      <c r="G344">
        <v>1022915.6148606658</v>
      </c>
      <c r="H344">
        <v>934601.96981443034</v>
      </c>
      <c r="I344">
        <v>990693.61157688021</v>
      </c>
      <c r="J344">
        <v>1007657.1056093343</v>
      </c>
      <c r="K344">
        <v>1053491.8325097093</v>
      </c>
      <c r="L344">
        <v>990377.64647316292</v>
      </c>
      <c r="M344">
        <v>1044651.7622420378</v>
      </c>
      <c r="N344">
        <v>1075410.5229530947</v>
      </c>
      <c r="O344">
        <v>1106429.7458215051</v>
      </c>
      <c r="P344">
        <v>1028474.9377783166</v>
      </c>
      <c r="Q344">
        <v>1069428.0685161976</v>
      </c>
      <c r="R344">
        <v>1128437.6181130095</v>
      </c>
      <c r="S344">
        <v>1264095.6690203366</v>
      </c>
      <c r="T344">
        <v>1106259.4322947056</v>
      </c>
      <c r="U344">
        <v>1139657.6125533313</v>
      </c>
      <c r="V344">
        <v>1214881.9594954022</v>
      </c>
      <c r="W344">
        <v>1292675.8565347318</v>
      </c>
      <c r="X344">
        <v>1139681.1939094793</v>
      </c>
      <c r="Y344">
        <v>1199831.4996618794</v>
      </c>
      <c r="Z344">
        <v>1283195.3635751663</v>
      </c>
      <c r="AA344">
        <v>1333530.4525227039</v>
      </c>
      <c r="AB344">
        <v>1237130.27427342</v>
      </c>
      <c r="AC344">
        <v>1251647.2227552801</v>
      </c>
      <c r="AD344">
        <v>1303319.5559999</v>
      </c>
      <c r="AE344">
        <v>1366983.3978854499</v>
      </c>
      <c r="AF344">
        <v>1296616.8404981999</v>
      </c>
      <c r="AG344">
        <v>1333829.14573857</v>
      </c>
      <c r="AH344">
        <v>1366535.4192238301</v>
      </c>
      <c r="AI344">
        <v>1444257.22447519</v>
      </c>
      <c r="AJ344">
        <v>1303830.1459968099</v>
      </c>
      <c r="AK344">
        <v>1339943.7340269899</v>
      </c>
      <c r="AL344">
        <v>1432785.6103355701</v>
      </c>
      <c r="AM344">
        <v>1495801.10515795</v>
      </c>
      <c r="AN344">
        <v>1412458.8870439245</v>
      </c>
      <c r="AO344">
        <v>1420661.9370450585</v>
      </c>
      <c r="AP344">
        <v>1540113.4380780994</v>
      </c>
      <c r="AQ344">
        <v>1540002.8785627999</v>
      </c>
      <c r="AR344">
        <v>1410641.029846645</v>
      </c>
      <c r="AS344">
        <v>1414194.9061536456</v>
      </c>
      <c r="AT344">
        <v>1599404.5409093853</v>
      </c>
      <c r="AU344">
        <v>1600510.4300472902</v>
      </c>
    </row>
    <row r="345" spans="1:47">
      <c r="A345" t="s">
        <v>243</v>
      </c>
      <c r="B345" t="s">
        <v>246</v>
      </c>
      <c r="C345" t="s">
        <v>223</v>
      </c>
      <c r="D345">
        <v>223022.23959293787</v>
      </c>
      <c r="E345">
        <v>223610.37085009235</v>
      </c>
      <c r="F345">
        <v>231882.46705352346</v>
      </c>
      <c r="G345">
        <v>252987.24269458363</v>
      </c>
      <c r="H345">
        <v>231761.74940182533</v>
      </c>
      <c r="I345">
        <v>246121.20893918906</v>
      </c>
      <c r="J345">
        <v>250566.8158741231</v>
      </c>
      <c r="K345">
        <v>261960.76891033858</v>
      </c>
      <c r="L345">
        <v>246020.85465966805</v>
      </c>
      <c r="M345">
        <v>259215.20145375188</v>
      </c>
      <c r="N345">
        <v>266520.21068450343</v>
      </c>
      <c r="O345">
        <v>273838.28685834381</v>
      </c>
      <c r="P345">
        <v>252606.84270899493</v>
      </c>
      <c r="Q345">
        <v>266137.05221073813</v>
      </c>
      <c r="R345">
        <v>284946.4750089267</v>
      </c>
      <c r="S345">
        <v>304527.85938491434</v>
      </c>
      <c r="T345">
        <v>267588.30168758048</v>
      </c>
      <c r="U345">
        <v>285331.17078083567</v>
      </c>
      <c r="V345">
        <v>286881.38554344903</v>
      </c>
      <c r="W345">
        <v>309036.48923816485</v>
      </c>
      <c r="X345">
        <v>281735.93145850615</v>
      </c>
      <c r="Y345">
        <v>302142.85090907826</v>
      </c>
      <c r="Z345">
        <v>304739.75844275311</v>
      </c>
      <c r="AA345">
        <v>323662.85645016551</v>
      </c>
      <c r="AB345">
        <v>307245.38922434999</v>
      </c>
      <c r="AC345">
        <v>318063.06139388302</v>
      </c>
      <c r="AD345">
        <v>321557.23923165299</v>
      </c>
      <c r="AE345">
        <v>340495.28066537803</v>
      </c>
      <c r="AF345">
        <v>323977.97065011598</v>
      </c>
      <c r="AG345">
        <v>337747.51895109401</v>
      </c>
      <c r="AH345">
        <v>351331.24419808597</v>
      </c>
      <c r="AI345">
        <v>368989.73720458499</v>
      </c>
      <c r="AJ345">
        <v>351166.70625150402</v>
      </c>
      <c r="AK345">
        <v>360483.03188607702</v>
      </c>
      <c r="AL345">
        <v>376895.08923310903</v>
      </c>
      <c r="AM345">
        <v>391743.91284682503</v>
      </c>
      <c r="AN345">
        <v>382992.57661443466</v>
      </c>
      <c r="AO345">
        <v>385470.69560046709</v>
      </c>
      <c r="AP345">
        <v>386670.34927876422</v>
      </c>
      <c r="AQ345">
        <v>409040.10001423297</v>
      </c>
      <c r="AR345">
        <v>412384.83546757989</v>
      </c>
      <c r="AS345">
        <v>406490.55301204621</v>
      </c>
      <c r="AT345">
        <v>406314.04478743667</v>
      </c>
      <c r="AU345">
        <v>407475.66683586064</v>
      </c>
    </row>
    <row r="346" spans="1:47">
      <c r="A346" t="s">
        <v>243</v>
      </c>
      <c r="B346" t="s">
        <v>246</v>
      </c>
      <c r="C346" t="s">
        <v>224</v>
      </c>
      <c r="D346">
        <v>245691.21287885692</v>
      </c>
      <c r="E346">
        <v>250380.32790015984</v>
      </c>
      <c r="F346">
        <v>258088.28636238963</v>
      </c>
      <c r="G346">
        <v>265348.172858593</v>
      </c>
      <c r="H346">
        <v>254064.96356829672</v>
      </c>
      <c r="I346">
        <v>261607.46398438641</v>
      </c>
      <c r="J346">
        <v>270702.3792136659</v>
      </c>
      <c r="K346">
        <v>270775.88418149186</v>
      </c>
      <c r="L346">
        <v>261371.74460758365</v>
      </c>
      <c r="M346">
        <v>265340.1386927609</v>
      </c>
      <c r="N346">
        <v>277019.28373811464</v>
      </c>
      <c r="O346">
        <v>277767.33731246053</v>
      </c>
      <c r="P346">
        <v>272338.06530414568</v>
      </c>
      <c r="Q346">
        <v>275260.83775952115</v>
      </c>
      <c r="R346">
        <v>287003.44990895246</v>
      </c>
      <c r="S346">
        <v>288424.48881430161</v>
      </c>
      <c r="T346">
        <v>284464.51135352894</v>
      </c>
      <c r="U346">
        <v>289029.69206510321</v>
      </c>
      <c r="V346">
        <v>297316.14560244809</v>
      </c>
      <c r="W346">
        <v>301410.10613974126</v>
      </c>
      <c r="X346">
        <v>293197.972627446</v>
      </c>
      <c r="Y346">
        <v>303008.10808125301</v>
      </c>
      <c r="Z346">
        <v>308157.95439283946</v>
      </c>
      <c r="AA346">
        <v>311469.7206628634</v>
      </c>
      <c r="AB346">
        <v>302982.82533733197</v>
      </c>
      <c r="AC346">
        <v>312191.55920720898</v>
      </c>
      <c r="AD346">
        <v>318857.86629863101</v>
      </c>
      <c r="AE346">
        <v>324909.77788670402</v>
      </c>
      <c r="AF346">
        <v>316184.23808936297</v>
      </c>
      <c r="AG346">
        <v>329770.70645479002</v>
      </c>
      <c r="AH346">
        <v>348364.63868764398</v>
      </c>
      <c r="AI346">
        <v>352635.01400302601</v>
      </c>
      <c r="AJ346">
        <v>345636.13581546303</v>
      </c>
      <c r="AK346">
        <v>351447.359914525</v>
      </c>
      <c r="AL346">
        <v>366053.73003651598</v>
      </c>
      <c r="AM346">
        <v>370901.507728383</v>
      </c>
      <c r="AN346">
        <v>369601.04711423576</v>
      </c>
      <c r="AO346">
        <v>377514.00113019889</v>
      </c>
      <c r="AP346">
        <v>387438.17987738387</v>
      </c>
      <c r="AQ346">
        <v>393466.00520771701</v>
      </c>
      <c r="AR346">
        <v>386708.559457961</v>
      </c>
      <c r="AS346">
        <v>297537.51278505614</v>
      </c>
      <c r="AT346">
        <v>303631.00634833315</v>
      </c>
      <c r="AU346">
        <v>306403.06470698054</v>
      </c>
    </row>
    <row r="347" spans="1:47">
      <c r="A347" t="s">
        <v>243</v>
      </c>
      <c r="B347" t="s">
        <v>246</v>
      </c>
      <c r="C347" t="s">
        <v>225</v>
      </c>
      <c r="D347">
        <v>10273687.712640136</v>
      </c>
      <c r="E347">
        <v>10759680.605994338</v>
      </c>
      <c r="F347">
        <v>11251410.976655509</v>
      </c>
      <c r="G347">
        <v>11561829.368025595</v>
      </c>
      <c r="H347">
        <v>10899373.151711032</v>
      </c>
      <c r="I347">
        <v>11557845.01094535</v>
      </c>
      <c r="J347">
        <v>11819683.461330123</v>
      </c>
      <c r="K347">
        <v>12057225.899634458</v>
      </c>
      <c r="L347">
        <v>11487988.183123594</v>
      </c>
      <c r="M347">
        <v>12087394.980457779</v>
      </c>
      <c r="N347">
        <v>12545033.25213908</v>
      </c>
      <c r="O347">
        <v>12742771.120390065</v>
      </c>
      <c r="P347">
        <v>12081262.758298941</v>
      </c>
      <c r="Q347">
        <v>12735575.96972104</v>
      </c>
      <c r="R347">
        <v>13330915.63712029</v>
      </c>
      <c r="S347">
        <v>13357434.272951514</v>
      </c>
      <c r="T347">
        <v>12775726.251680493</v>
      </c>
      <c r="U347">
        <v>13269193.05068898</v>
      </c>
      <c r="V347">
        <v>14016177.988802897</v>
      </c>
      <c r="W347">
        <v>14046876.940007668</v>
      </c>
      <c r="X347">
        <v>13373769.258433305</v>
      </c>
      <c r="Y347">
        <v>13923817.54465194</v>
      </c>
      <c r="Z347">
        <v>14727497.238051625</v>
      </c>
      <c r="AA347">
        <v>14745709.215753611</v>
      </c>
      <c r="AB347">
        <v>14025485.42622426</v>
      </c>
      <c r="AC347">
        <v>14673437.728555441</v>
      </c>
      <c r="AD347">
        <v>15470098.956681298</v>
      </c>
      <c r="AE347">
        <v>15508990.30030112</v>
      </c>
      <c r="AF347">
        <v>14718949.392911628</v>
      </c>
      <c r="AG347">
        <v>15445054.07456477</v>
      </c>
      <c r="AH347">
        <v>16229974.574000135</v>
      </c>
      <c r="AI347">
        <v>16331432.428628672</v>
      </c>
      <c r="AJ347">
        <v>15455622.67160745</v>
      </c>
      <c r="AK347">
        <v>16218623.226523083</v>
      </c>
      <c r="AL347">
        <v>17065147.69085791</v>
      </c>
      <c r="AM347">
        <v>17189799.955608532</v>
      </c>
      <c r="AN347">
        <v>16261884.010540387</v>
      </c>
      <c r="AO347">
        <v>17239844.679096911</v>
      </c>
      <c r="AP347">
        <v>17729997.947996795</v>
      </c>
      <c r="AQ347">
        <v>18154265.739974141</v>
      </c>
      <c r="AR347">
        <v>16747595.050618123</v>
      </c>
      <c r="AS347">
        <v>16897955.298338689</v>
      </c>
      <c r="AT347">
        <v>17419709.493086796</v>
      </c>
      <c r="AU347">
        <v>17741405.434854254</v>
      </c>
    </row>
    <row r="348" spans="1:47">
      <c r="A348" t="s">
        <v>247</v>
      </c>
      <c r="B348" t="s">
        <v>248</v>
      </c>
      <c r="C348" t="s">
        <v>208</v>
      </c>
      <c r="D348">
        <v>5667981.2605308229</v>
      </c>
      <c r="E348">
        <v>4960423.7754724119</v>
      </c>
      <c r="F348">
        <v>5243486.364473341</v>
      </c>
      <c r="G348">
        <v>5613514.5932910694</v>
      </c>
      <c r="H348">
        <v>5193102.8160442943</v>
      </c>
      <c r="I348">
        <v>4971109.8485434772</v>
      </c>
      <c r="J348">
        <v>5834247.4636187153</v>
      </c>
      <c r="K348">
        <v>6294250.0044006333</v>
      </c>
      <c r="L348">
        <v>5444583.8118766472</v>
      </c>
      <c r="M348">
        <v>5113377.8699694183</v>
      </c>
      <c r="N348">
        <v>6349909.2166255834</v>
      </c>
      <c r="O348">
        <v>6293535.8637058428</v>
      </c>
      <c r="P348">
        <v>6668541.1459435392</v>
      </c>
      <c r="Q348">
        <v>5687540.8901046421</v>
      </c>
      <c r="R348">
        <v>6044082.3884512298</v>
      </c>
      <c r="S348">
        <v>6001436.6103674686</v>
      </c>
      <c r="T348">
        <v>6880577.0773995444</v>
      </c>
      <c r="U348">
        <v>5767105.3400819879</v>
      </c>
      <c r="V348">
        <v>6006255.1463005124</v>
      </c>
      <c r="W348">
        <v>6313440.7687614569</v>
      </c>
      <c r="X348">
        <v>7033303.4704142474</v>
      </c>
      <c r="Y348">
        <v>5929311.3974992763</v>
      </c>
      <c r="Z348">
        <v>6232927.3134880029</v>
      </c>
      <c r="AA348">
        <v>6376125.5482685426</v>
      </c>
      <c r="AB348">
        <v>7360284.2280465569</v>
      </c>
      <c r="AC348">
        <v>6117027.8432798851</v>
      </c>
      <c r="AD348">
        <v>6544450.3494352475</v>
      </c>
      <c r="AE348">
        <v>6597153.7137452727</v>
      </c>
      <c r="AF348">
        <v>7906510.8069628347</v>
      </c>
      <c r="AG348">
        <v>6521342.0319965696</v>
      </c>
      <c r="AH348">
        <v>7019638.9163420703</v>
      </c>
      <c r="AI348">
        <v>6910187.672472951</v>
      </c>
      <c r="AJ348">
        <v>8484544.8338721786</v>
      </c>
      <c r="AK348">
        <v>6962190.4499292895</v>
      </c>
      <c r="AL348">
        <v>7380701.3723008316</v>
      </c>
      <c r="AM348">
        <v>7381962.1737100305</v>
      </c>
      <c r="AN348">
        <v>8889253.9452296682</v>
      </c>
      <c r="AO348">
        <v>7348940.6440725653</v>
      </c>
      <c r="AP348">
        <v>7854663.1249962822</v>
      </c>
      <c r="AQ348">
        <v>7867325.4973761365</v>
      </c>
      <c r="AR348">
        <v>8945475.2690884247</v>
      </c>
      <c r="AS348">
        <v>7553138.9741241615</v>
      </c>
      <c r="AT348">
        <v>7859817.8280224986</v>
      </c>
      <c r="AU348">
        <v>7982067.8264274606</v>
      </c>
    </row>
    <row r="349" spans="1:47">
      <c r="A349" t="s">
        <v>247</v>
      </c>
      <c r="B349" t="s">
        <v>248</v>
      </c>
      <c r="C349" t="s">
        <v>209</v>
      </c>
      <c r="D349">
        <v>999035.18691842456</v>
      </c>
      <c r="E349">
        <v>1009783.2534757394</v>
      </c>
      <c r="F349">
        <v>974519.50913555245</v>
      </c>
      <c r="G349">
        <v>994621.51479173452</v>
      </c>
      <c r="H349">
        <v>1005072.5625298987</v>
      </c>
      <c r="I349">
        <v>1008927.499094216</v>
      </c>
      <c r="J349">
        <v>1099819.2359061711</v>
      </c>
      <c r="K349">
        <v>1297913.8650088198</v>
      </c>
      <c r="L349">
        <v>1207025.2277348572</v>
      </c>
      <c r="M349">
        <v>1106195.6659587936</v>
      </c>
      <c r="N349">
        <v>1108847.226982337</v>
      </c>
      <c r="O349">
        <v>1168657.4234236241</v>
      </c>
      <c r="P349">
        <v>1025011.1258400918</v>
      </c>
      <c r="Q349">
        <v>1128863.6066653831</v>
      </c>
      <c r="R349">
        <v>1189250.4586115549</v>
      </c>
      <c r="S349">
        <v>1246942.4555893375</v>
      </c>
      <c r="T349">
        <v>987822.85458044929</v>
      </c>
      <c r="U349">
        <v>1195265.4382258116</v>
      </c>
      <c r="V349">
        <v>1259622.7026986144</v>
      </c>
      <c r="W349">
        <v>1152139.9686829024</v>
      </c>
      <c r="X349">
        <v>1053202.0207953865</v>
      </c>
      <c r="Y349">
        <v>1251917.5399749416</v>
      </c>
      <c r="Z349">
        <v>1252368.4077023838</v>
      </c>
      <c r="AA349">
        <v>1064894.7671424805</v>
      </c>
      <c r="AB349">
        <v>1137028.3268088112</v>
      </c>
      <c r="AC349">
        <v>1332883.9913842119</v>
      </c>
      <c r="AD349">
        <v>1713318.684302032</v>
      </c>
      <c r="AE349">
        <v>1433669.9821809866</v>
      </c>
      <c r="AF349">
        <v>1232815.9376575134</v>
      </c>
      <c r="AG349">
        <v>1382574.8528996329</v>
      </c>
      <c r="AH349">
        <v>1599920.6052575037</v>
      </c>
      <c r="AI349">
        <v>1501414.6739377952</v>
      </c>
      <c r="AJ349">
        <v>1313438.8776707579</v>
      </c>
      <c r="AK349">
        <v>1530946.3440746828</v>
      </c>
      <c r="AL349">
        <v>1695777.3426610024</v>
      </c>
      <c r="AM349">
        <v>1700875.4143646369</v>
      </c>
      <c r="AN349">
        <v>1457822.0065703643</v>
      </c>
      <c r="AO349">
        <v>1655956.1932411981</v>
      </c>
      <c r="AP349">
        <v>1759528.1442499487</v>
      </c>
      <c r="AQ349">
        <v>1798527.1995857838</v>
      </c>
      <c r="AR349">
        <v>1762055.6486299266</v>
      </c>
      <c r="AS349">
        <v>2339280.3245164827</v>
      </c>
      <c r="AT349">
        <v>1984232.9212524737</v>
      </c>
      <c r="AU349">
        <v>2002728.7066328183</v>
      </c>
    </row>
    <row r="350" spans="1:47">
      <c r="A350" t="s">
        <v>247</v>
      </c>
      <c r="B350" t="s">
        <v>248</v>
      </c>
      <c r="C350" t="s">
        <v>210</v>
      </c>
      <c r="D350">
        <v>3461022.4746916853</v>
      </c>
      <c r="E350">
        <v>3455858.388939762</v>
      </c>
      <c r="F350">
        <v>3840280.3211300448</v>
      </c>
      <c r="G350">
        <v>3989327.9384487234</v>
      </c>
      <c r="H350">
        <v>3628986.2256917357</v>
      </c>
      <c r="I350">
        <v>3872709.163306193</v>
      </c>
      <c r="J350">
        <v>4005970.3763601272</v>
      </c>
      <c r="K350">
        <v>4069984.4597378126</v>
      </c>
      <c r="L350">
        <v>3795849.420598249</v>
      </c>
      <c r="M350">
        <v>4072361.0646495381</v>
      </c>
      <c r="N350">
        <v>4145010.4605778106</v>
      </c>
      <c r="O350">
        <v>4252692.8106843913</v>
      </c>
      <c r="P350">
        <v>3915003.9885907504</v>
      </c>
      <c r="Q350">
        <v>4339512.9569430593</v>
      </c>
      <c r="R350">
        <v>4367128.6726360414</v>
      </c>
      <c r="S350">
        <v>4689463.6382093048</v>
      </c>
      <c r="T350">
        <v>4454925.6987131285</v>
      </c>
      <c r="U350">
        <v>4531359.5562005937</v>
      </c>
      <c r="V350">
        <v>4508743.2321669655</v>
      </c>
      <c r="W350">
        <v>4550643.3250352023</v>
      </c>
      <c r="X350">
        <v>4592275.8265358051</v>
      </c>
      <c r="Y350">
        <v>4700829.6123372577</v>
      </c>
      <c r="Z350">
        <v>4685736.7961047925</v>
      </c>
      <c r="AA350">
        <v>4698361.3591343435</v>
      </c>
      <c r="AB350">
        <v>4778889.6468039928</v>
      </c>
      <c r="AC350">
        <v>4833059.1596518802</v>
      </c>
      <c r="AD350">
        <v>5022930.6274582511</v>
      </c>
      <c r="AE350">
        <v>4852006.9423690895</v>
      </c>
      <c r="AF350">
        <v>4951522.9110755939</v>
      </c>
      <c r="AG350">
        <v>4975111.0535670454</v>
      </c>
      <c r="AH350">
        <v>5097939.5493357079</v>
      </c>
      <c r="AI350">
        <v>5000665.7997712437</v>
      </c>
      <c r="AJ350">
        <v>4969686.2303279387</v>
      </c>
      <c r="AK350">
        <v>4969627.4767998233</v>
      </c>
      <c r="AL350">
        <v>5194205.3712141523</v>
      </c>
      <c r="AM350">
        <v>5452227.2659120867</v>
      </c>
      <c r="AN350">
        <v>5303046.8968237387</v>
      </c>
      <c r="AO350">
        <v>5383778.7984018289</v>
      </c>
      <c r="AP350">
        <v>5674356.1956706084</v>
      </c>
      <c r="AQ350">
        <v>5791954.732704157</v>
      </c>
      <c r="AR350">
        <v>5365903.4943534071</v>
      </c>
      <c r="AS350">
        <v>5240778.393348489</v>
      </c>
      <c r="AT350">
        <v>5288429.0884142835</v>
      </c>
      <c r="AU350">
        <v>5723993.2669822164</v>
      </c>
    </row>
    <row r="351" spans="1:47">
      <c r="A351" t="s">
        <v>247</v>
      </c>
      <c r="B351" t="s">
        <v>248</v>
      </c>
      <c r="C351" t="s">
        <v>211</v>
      </c>
      <c r="D351">
        <v>14867.943247900594</v>
      </c>
      <c r="E351">
        <v>15901.70696896442</v>
      </c>
      <c r="F351">
        <v>16420.790004618368</v>
      </c>
      <c r="G351">
        <v>16878.936912624875</v>
      </c>
      <c r="H351">
        <v>16503.205961917785</v>
      </c>
      <c r="I351">
        <v>16724.676977309777</v>
      </c>
      <c r="J351">
        <v>16922.758694572596</v>
      </c>
      <c r="K351">
        <v>17558.137653429527</v>
      </c>
      <c r="L351">
        <v>17548.469817111887</v>
      </c>
      <c r="M351">
        <v>18197.325754941379</v>
      </c>
      <c r="N351">
        <v>18434.954388563372</v>
      </c>
      <c r="O351">
        <v>18998.833310770395</v>
      </c>
      <c r="P351">
        <v>19227.38516778675</v>
      </c>
      <c r="Q351">
        <v>19052.664665977838</v>
      </c>
      <c r="R351">
        <v>19056.468384789332</v>
      </c>
      <c r="S351">
        <v>19094.737802739764</v>
      </c>
      <c r="T351">
        <v>19865.599373521643</v>
      </c>
      <c r="U351">
        <v>22056.923182446506</v>
      </c>
      <c r="V351">
        <v>23153.075624930592</v>
      </c>
      <c r="W351">
        <v>28699.438378408991</v>
      </c>
      <c r="X351">
        <v>28716.433280083846</v>
      </c>
      <c r="Y351">
        <v>21467.323311668893</v>
      </c>
      <c r="Z351">
        <v>22147.074924789486</v>
      </c>
      <c r="AA351">
        <v>28062.285547086103</v>
      </c>
      <c r="AB351">
        <v>29901.142234941581</v>
      </c>
      <c r="AC351">
        <v>30320.299527542873</v>
      </c>
      <c r="AD351">
        <v>30473.477365560149</v>
      </c>
      <c r="AE351">
        <v>31719.828322455669</v>
      </c>
      <c r="AF351">
        <v>30935.922062012585</v>
      </c>
      <c r="AG351">
        <v>31273.794062643319</v>
      </c>
      <c r="AH351">
        <v>32630.184524556127</v>
      </c>
      <c r="AI351">
        <v>33093.529122656051</v>
      </c>
      <c r="AJ351">
        <v>31525.886222237794</v>
      </c>
      <c r="AK351">
        <v>32630.452022218942</v>
      </c>
      <c r="AL351">
        <v>33977.576737510557</v>
      </c>
      <c r="AM351">
        <v>34382.789070681087</v>
      </c>
      <c r="AN351">
        <v>33003.14630543907</v>
      </c>
      <c r="AO351">
        <v>34045.665910109929</v>
      </c>
      <c r="AP351">
        <v>35897.495141348001</v>
      </c>
      <c r="AQ351">
        <v>37122.764451071431</v>
      </c>
      <c r="AR351">
        <v>34399.34048351604</v>
      </c>
      <c r="AS351">
        <v>38630.435871688387</v>
      </c>
      <c r="AT351">
        <v>41958.796321683258</v>
      </c>
      <c r="AU351">
        <v>42844.755809343049</v>
      </c>
    </row>
    <row r="352" spans="1:47">
      <c r="A352" t="s">
        <v>247</v>
      </c>
      <c r="B352" t="s">
        <v>248</v>
      </c>
      <c r="C352" t="s">
        <v>212</v>
      </c>
      <c r="D352">
        <v>34464.610106764128</v>
      </c>
      <c r="E352">
        <v>34977.310004504754</v>
      </c>
      <c r="F352">
        <v>35622.058514292134</v>
      </c>
      <c r="G352">
        <v>36057.581318222132</v>
      </c>
      <c r="H352">
        <v>36068.795669727697</v>
      </c>
      <c r="I352">
        <v>36081.711396500301</v>
      </c>
      <c r="J352">
        <v>36109.545745631098</v>
      </c>
      <c r="K352">
        <v>36172.630950191997</v>
      </c>
      <c r="L352">
        <v>36526.363938008144</v>
      </c>
      <c r="M352">
        <v>36752.254994217627</v>
      </c>
      <c r="N352">
        <v>36593.323699117915</v>
      </c>
      <c r="O352">
        <v>37097.815863735064</v>
      </c>
      <c r="P352">
        <v>36977.955746250394</v>
      </c>
      <c r="Q352">
        <v>36892.129419535471</v>
      </c>
      <c r="R352">
        <v>36933.381419354875</v>
      </c>
      <c r="S352">
        <v>37462.825438342174</v>
      </c>
      <c r="T352">
        <v>38013.133180538505</v>
      </c>
      <c r="U352">
        <v>38026.723364524121</v>
      </c>
      <c r="V352">
        <v>39372.516744186811</v>
      </c>
      <c r="W352">
        <v>39171.082715629011</v>
      </c>
      <c r="X352">
        <v>38812.988664675089</v>
      </c>
      <c r="Y352">
        <v>39249.416684502787</v>
      </c>
      <c r="Z352">
        <v>40691.053613241049</v>
      </c>
      <c r="AA352">
        <v>41554.78366693823</v>
      </c>
      <c r="AB352">
        <v>41747.174913727751</v>
      </c>
      <c r="AC352">
        <v>41821.540303008427</v>
      </c>
      <c r="AD352">
        <v>42171.78843985514</v>
      </c>
      <c r="AE352">
        <v>41692.184718867051</v>
      </c>
      <c r="AF352">
        <v>43173.999066572476</v>
      </c>
      <c r="AG352">
        <v>44245.223565751716</v>
      </c>
      <c r="AH352">
        <v>44427.462288235918</v>
      </c>
      <c r="AI352">
        <v>43304.372760465601</v>
      </c>
      <c r="AJ352">
        <v>44537.092154690901</v>
      </c>
      <c r="AK352">
        <v>46100.723466113101</v>
      </c>
      <c r="AL352">
        <v>46260.4209541702</v>
      </c>
      <c r="AM352">
        <v>46367.565085104397</v>
      </c>
      <c r="AN352">
        <v>47608.443239516164</v>
      </c>
      <c r="AO352">
        <v>49028.3672894868</v>
      </c>
      <c r="AP352">
        <v>49620.384481451998</v>
      </c>
      <c r="AQ352">
        <v>49946.573065585399</v>
      </c>
      <c r="AR352">
        <v>50162.530918455697</v>
      </c>
      <c r="AS352">
        <v>52321.423839670359</v>
      </c>
      <c r="AT352">
        <v>52413.526843562497</v>
      </c>
      <c r="AU352">
        <v>52539.652861398186</v>
      </c>
    </row>
    <row r="353" spans="1:47">
      <c r="A353" t="s">
        <v>247</v>
      </c>
      <c r="B353" t="s">
        <v>248</v>
      </c>
      <c r="C353" t="s">
        <v>213</v>
      </c>
      <c r="D353">
        <v>1954062.7822051474</v>
      </c>
      <c r="E353">
        <v>1962053.991458535</v>
      </c>
      <c r="F353">
        <v>1965386.4075783249</v>
      </c>
      <c r="G353">
        <v>2123877.9092917242</v>
      </c>
      <c r="H353">
        <v>2002751.270021464</v>
      </c>
      <c r="I353">
        <v>2030280.0557565466</v>
      </c>
      <c r="J353">
        <v>2107549.6044140002</v>
      </c>
      <c r="K353">
        <v>2455063.1419797931</v>
      </c>
      <c r="L353">
        <v>2256053.8834584532</v>
      </c>
      <c r="M353">
        <v>2267799.8768577054</v>
      </c>
      <c r="N353">
        <v>2407393.8192327106</v>
      </c>
      <c r="O353">
        <v>2743077.8054521433</v>
      </c>
      <c r="P353">
        <v>2582661.2973411875</v>
      </c>
      <c r="Q353">
        <v>2585411.3767256858</v>
      </c>
      <c r="R353">
        <v>2645890.2136853072</v>
      </c>
      <c r="S353">
        <v>2769057.190319668</v>
      </c>
      <c r="T353">
        <v>2702350.9054973633</v>
      </c>
      <c r="U353">
        <v>2997647.9380355855</v>
      </c>
      <c r="V353">
        <v>2878101.6264697434</v>
      </c>
      <c r="W353">
        <v>3143758.6233669766</v>
      </c>
      <c r="X353">
        <v>3008995.7624094649</v>
      </c>
      <c r="Y353">
        <v>3008354.0762477508</v>
      </c>
      <c r="Z353">
        <v>3084100.1234610481</v>
      </c>
      <c r="AA353">
        <v>3716212.5149902171</v>
      </c>
      <c r="AB353">
        <v>3304332.7713163137</v>
      </c>
      <c r="AC353">
        <v>2944382.9662908702</v>
      </c>
      <c r="AD353">
        <v>3231890.7843489172</v>
      </c>
      <c r="AE353">
        <v>3673565.77153712</v>
      </c>
      <c r="AF353">
        <v>3311534.7382983272</v>
      </c>
      <c r="AG353">
        <v>3001204.1971173608</v>
      </c>
      <c r="AH353">
        <v>3719836.4008486364</v>
      </c>
      <c r="AI353">
        <v>4000651.82483949</v>
      </c>
      <c r="AJ353">
        <v>3310453.2715400201</v>
      </c>
      <c r="AK353">
        <v>3095560.4268990401</v>
      </c>
      <c r="AL353">
        <v>3959621.2706685299</v>
      </c>
      <c r="AM353">
        <v>3939368.5275650602</v>
      </c>
      <c r="AN353">
        <v>3358411.3400171502</v>
      </c>
      <c r="AO353">
        <v>3131933.1284452202</v>
      </c>
      <c r="AP353">
        <v>3893895.8898462602</v>
      </c>
      <c r="AQ353">
        <v>4025118.4486966417</v>
      </c>
      <c r="AR353">
        <v>3385488.6503775599</v>
      </c>
      <c r="AS353">
        <v>2914314.493685252</v>
      </c>
      <c r="AT353">
        <v>3563910.6102503301</v>
      </c>
      <c r="AU353">
        <v>3853479.8154648277</v>
      </c>
    </row>
    <row r="354" spans="1:47">
      <c r="A354" t="s">
        <v>247</v>
      </c>
      <c r="B354" t="s">
        <v>248</v>
      </c>
      <c r="C354" t="s">
        <v>214</v>
      </c>
      <c r="D354">
        <v>3115366.30335363</v>
      </c>
      <c r="E354">
        <v>3134684.3996050414</v>
      </c>
      <c r="F354">
        <v>3284837.3324881978</v>
      </c>
      <c r="G354">
        <v>3324383.2205868121</v>
      </c>
      <c r="H354">
        <v>3231707.7777142227</v>
      </c>
      <c r="I354">
        <v>3464023.5289847036</v>
      </c>
      <c r="J354">
        <v>3570209.4593596347</v>
      </c>
      <c r="K354">
        <v>3608742.1490789829</v>
      </c>
      <c r="L354">
        <v>3564940.2817743188</v>
      </c>
      <c r="M354">
        <v>3772806.3985289191</v>
      </c>
      <c r="N354">
        <v>3853083.4425713951</v>
      </c>
      <c r="O354">
        <v>3241618.9923872901</v>
      </c>
      <c r="P354">
        <v>3535096.1858715275</v>
      </c>
      <c r="Q354">
        <v>3760382.7321146457</v>
      </c>
      <c r="R354">
        <v>4113484.7515229955</v>
      </c>
      <c r="S354">
        <v>4053885.3840162745</v>
      </c>
      <c r="T354">
        <v>3752071.794260147</v>
      </c>
      <c r="U354">
        <v>3957059.4165330753</v>
      </c>
      <c r="V354">
        <v>4283099.2378625842</v>
      </c>
      <c r="W354">
        <v>4160771.5341330757</v>
      </c>
      <c r="X354">
        <v>4006057.7038002443</v>
      </c>
      <c r="Y354">
        <v>4202084.8104773201</v>
      </c>
      <c r="Z354">
        <v>4502821.2513411827</v>
      </c>
      <c r="AA354">
        <v>4450372.2030378263</v>
      </c>
      <c r="AB354">
        <v>4265880.1112692747</v>
      </c>
      <c r="AC354">
        <v>4426292.5849639801</v>
      </c>
      <c r="AD354">
        <v>4597411.4753694031</v>
      </c>
      <c r="AE354">
        <v>4529714.8373163827</v>
      </c>
      <c r="AF354">
        <v>4466374.9010246694</v>
      </c>
      <c r="AG354">
        <v>4576095.8221733263</v>
      </c>
      <c r="AH354">
        <v>4695071.8405286931</v>
      </c>
      <c r="AI354">
        <v>4778891.9091467801</v>
      </c>
      <c r="AJ354">
        <v>4594983.9190349868</v>
      </c>
      <c r="AK354">
        <v>4819198.39073373</v>
      </c>
      <c r="AL354">
        <v>4909995.1349532297</v>
      </c>
      <c r="AM354">
        <v>4977123.0970637817</v>
      </c>
      <c r="AN354">
        <v>4850627.6722836159</v>
      </c>
      <c r="AO354">
        <v>5084908.32333609</v>
      </c>
      <c r="AP354">
        <v>5184823.1919189095</v>
      </c>
      <c r="AQ354">
        <v>5284179.6602970716</v>
      </c>
      <c r="AR354">
        <v>4946313.8058310999</v>
      </c>
      <c r="AS354">
        <v>4161379.4408611981</v>
      </c>
      <c r="AT354">
        <v>4589850.3426277544</v>
      </c>
      <c r="AU354">
        <v>4789526.6573481802</v>
      </c>
    </row>
    <row r="355" spans="1:47">
      <c r="A355" t="s">
        <v>247</v>
      </c>
      <c r="B355" t="s">
        <v>248</v>
      </c>
      <c r="C355" t="s">
        <v>215</v>
      </c>
      <c r="D355">
        <v>814067.88695351593</v>
      </c>
      <c r="E355">
        <v>830503.34214237041</v>
      </c>
      <c r="F355">
        <v>904233.7352459887</v>
      </c>
      <c r="G355">
        <v>958483.3430241358</v>
      </c>
      <c r="H355">
        <v>877418.76978526381</v>
      </c>
      <c r="I355">
        <v>902732.23575847875</v>
      </c>
      <c r="J355">
        <v>999741.91580407287</v>
      </c>
      <c r="K355">
        <v>1014833.9227490532</v>
      </c>
      <c r="L355">
        <v>939121.39579675009</v>
      </c>
      <c r="M355">
        <v>963188.48337990767</v>
      </c>
      <c r="N355">
        <v>1013563.7882251152</v>
      </c>
      <c r="O355">
        <v>1057304.1990424444</v>
      </c>
      <c r="P355">
        <v>991063.05250452738</v>
      </c>
      <c r="Q355">
        <v>1028847.430437282</v>
      </c>
      <c r="R355">
        <v>1090269.2516410027</v>
      </c>
      <c r="S355">
        <v>1124651.7170227638</v>
      </c>
      <c r="T355">
        <v>1018301.3180623933</v>
      </c>
      <c r="U355">
        <v>1086252.9580475516</v>
      </c>
      <c r="V355">
        <v>1168397.4082685309</v>
      </c>
      <c r="W355">
        <v>1208948.2076979498</v>
      </c>
      <c r="X355">
        <v>1114272.2826335323</v>
      </c>
      <c r="Y355">
        <v>1170066.0602636614</v>
      </c>
      <c r="Z355">
        <v>1197098.9039348038</v>
      </c>
      <c r="AA355">
        <v>1235393.8172103274</v>
      </c>
      <c r="AB355">
        <v>1181533.4491918341</v>
      </c>
      <c r="AC355">
        <v>1240559.9449585292</v>
      </c>
      <c r="AD355">
        <v>1301413.6002351127</v>
      </c>
      <c r="AE355">
        <v>1280874.1938807312</v>
      </c>
      <c r="AF355">
        <v>1229934.8178618597</v>
      </c>
      <c r="AG355">
        <v>1319909.9682481377</v>
      </c>
      <c r="AH355">
        <v>1348837.5069913431</v>
      </c>
      <c r="AI355">
        <v>1356343.7469827381</v>
      </c>
      <c r="AJ355">
        <v>1324357.2769784252</v>
      </c>
      <c r="AK355">
        <v>1433925.9380772556</v>
      </c>
      <c r="AL355">
        <v>1434412.9648299119</v>
      </c>
      <c r="AM355">
        <v>1454869.7807513899</v>
      </c>
      <c r="AN355">
        <v>1402966.4751838192</v>
      </c>
      <c r="AO355">
        <v>1482017.7612078411</v>
      </c>
      <c r="AP355">
        <v>1483463.569280229</v>
      </c>
      <c r="AQ355">
        <v>1486375.4725063795</v>
      </c>
      <c r="AR355">
        <v>1439613.2572356206</v>
      </c>
      <c r="AS355">
        <v>1025204.8684357631</v>
      </c>
      <c r="AT355">
        <v>1122363.7161217455</v>
      </c>
      <c r="AU355">
        <v>1150783.5735528576</v>
      </c>
    </row>
    <row r="356" spans="1:47">
      <c r="A356" t="s">
        <v>247</v>
      </c>
      <c r="B356" t="s">
        <v>248</v>
      </c>
      <c r="C356" t="s">
        <v>216</v>
      </c>
      <c r="D356">
        <v>474570.56995693262</v>
      </c>
      <c r="E356">
        <v>476062.58565458446</v>
      </c>
      <c r="F356">
        <v>486626.31352302514</v>
      </c>
      <c r="G356">
        <v>511497.20502662403</v>
      </c>
      <c r="H356">
        <v>499127.71221854322</v>
      </c>
      <c r="I356">
        <v>507917.21818253666</v>
      </c>
      <c r="J356">
        <v>525084.96671382664</v>
      </c>
      <c r="K356">
        <v>537996.37283139455</v>
      </c>
      <c r="L356">
        <v>530329.35487219307</v>
      </c>
      <c r="M356">
        <v>542319.90333768271</v>
      </c>
      <c r="N356">
        <v>562042.89480661624</v>
      </c>
      <c r="O356">
        <v>569107.52403163281</v>
      </c>
      <c r="P356">
        <v>562998.4383247759</v>
      </c>
      <c r="Q356">
        <v>571753.26392417122</v>
      </c>
      <c r="R356">
        <v>580583.54726388096</v>
      </c>
      <c r="S356">
        <v>598017.67643643741</v>
      </c>
      <c r="T356">
        <v>591104.08145612362</v>
      </c>
      <c r="U356">
        <v>605994.00963778771</v>
      </c>
      <c r="V356">
        <v>621935.4960605728</v>
      </c>
      <c r="W356">
        <v>628684.36574521277</v>
      </c>
      <c r="X356">
        <v>617440.2345511032</v>
      </c>
      <c r="Y356">
        <v>638074.18316916667</v>
      </c>
      <c r="Z356">
        <v>661353.15495626163</v>
      </c>
      <c r="AA356">
        <v>675260.46850909526</v>
      </c>
      <c r="AB356">
        <v>647700.17155607417</v>
      </c>
      <c r="AC356">
        <v>668206.60857040365</v>
      </c>
      <c r="AD356">
        <v>683965.82416320872</v>
      </c>
      <c r="AE356">
        <v>705632.95403570123</v>
      </c>
      <c r="AF356">
        <v>682313.58013501589</v>
      </c>
      <c r="AG356">
        <v>701168.86074681184</v>
      </c>
      <c r="AH356">
        <v>709004.92940142867</v>
      </c>
      <c r="AI356">
        <v>718978.61505980999</v>
      </c>
      <c r="AJ356">
        <v>726507.96342504094</v>
      </c>
      <c r="AK356">
        <v>750641.50255277194</v>
      </c>
      <c r="AL356">
        <v>771929.58531419502</v>
      </c>
      <c r="AM356">
        <v>789978.39934755093</v>
      </c>
      <c r="AN356">
        <v>766609.05306344596</v>
      </c>
      <c r="AO356">
        <v>805697.96503759804</v>
      </c>
      <c r="AP356">
        <v>832661.13021232001</v>
      </c>
      <c r="AQ356">
        <v>837605.00699617597</v>
      </c>
      <c r="AR356">
        <v>753371.13840230065</v>
      </c>
      <c r="AS356">
        <v>476478.97735123395</v>
      </c>
      <c r="AT356">
        <v>676427.97702747944</v>
      </c>
      <c r="AU356">
        <v>711663.24780823267</v>
      </c>
    </row>
    <row r="357" spans="1:47">
      <c r="A357" t="s">
        <v>247</v>
      </c>
      <c r="B357" t="s">
        <v>248</v>
      </c>
      <c r="C357" t="s">
        <v>217</v>
      </c>
      <c r="D357">
        <v>628182.85191947874</v>
      </c>
      <c r="E357">
        <v>692207.0941850472</v>
      </c>
      <c r="F357">
        <v>732988.74632997822</v>
      </c>
      <c r="G357">
        <v>784373.05277689279</v>
      </c>
      <c r="H357">
        <v>757050.14846498531</v>
      </c>
      <c r="I357">
        <v>768590.51515523822</v>
      </c>
      <c r="J357">
        <v>784525.53805493435</v>
      </c>
      <c r="K357">
        <v>834184.93166415882</v>
      </c>
      <c r="L357">
        <v>832286.40262497799</v>
      </c>
      <c r="M357">
        <v>893386.53384687996</v>
      </c>
      <c r="N357">
        <v>914359.78101644351</v>
      </c>
      <c r="O357">
        <v>928528.25858372392</v>
      </c>
      <c r="P357">
        <v>875122.66728396504</v>
      </c>
      <c r="Q357">
        <v>974597.86713191029</v>
      </c>
      <c r="R357">
        <v>1000265.8791059694</v>
      </c>
      <c r="S357">
        <v>1086754.1663932865</v>
      </c>
      <c r="T357">
        <v>975549.92654625571</v>
      </c>
      <c r="U357">
        <v>1097061.4748555869</v>
      </c>
      <c r="V357">
        <v>1166656.0110270397</v>
      </c>
      <c r="W357">
        <v>1170955.8409919911</v>
      </c>
      <c r="X357">
        <v>1153185.0266414559</v>
      </c>
      <c r="Y357">
        <v>1189810.1373066618</v>
      </c>
      <c r="Z357">
        <v>1273892.0264057328</v>
      </c>
      <c r="AA357">
        <v>1287030.7633718615</v>
      </c>
      <c r="AB357">
        <v>1306101.1869561577</v>
      </c>
      <c r="AC357">
        <v>1333364.8645644642</v>
      </c>
      <c r="AD357">
        <v>1395404.1126213612</v>
      </c>
      <c r="AE357">
        <v>1373301.4878466199</v>
      </c>
      <c r="AF357">
        <v>1409525.24558351</v>
      </c>
      <c r="AG357">
        <v>1594555.5029036601</v>
      </c>
      <c r="AH357">
        <v>1665179.8301868599</v>
      </c>
      <c r="AI357">
        <v>1603170.13484918</v>
      </c>
      <c r="AJ357">
        <v>1544930.6264864434</v>
      </c>
      <c r="AK357">
        <v>1661571.9775525399</v>
      </c>
      <c r="AL357">
        <v>1755803.1725605</v>
      </c>
      <c r="AM357">
        <v>1727009.8065908202</v>
      </c>
      <c r="AN357">
        <v>1728507.9471664887</v>
      </c>
      <c r="AO357">
        <v>1785144.5616464801</v>
      </c>
      <c r="AP357">
        <v>1804532.1795157001</v>
      </c>
      <c r="AQ357">
        <v>1805315.2100170499</v>
      </c>
      <c r="AR357">
        <v>1891241.5704538922</v>
      </c>
      <c r="AS357">
        <v>1925788.4701656054</v>
      </c>
      <c r="AT357">
        <v>1979643.1133411888</v>
      </c>
      <c r="AU357">
        <v>1923010.1437797092</v>
      </c>
    </row>
    <row r="358" spans="1:47">
      <c r="A358" t="s">
        <v>247</v>
      </c>
      <c r="B358" t="s">
        <v>248</v>
      </c>
      <c r="C358" t="s">
        <v>218</v>
      </c>
      <c r="D358">
        <v>657448.80205206817</v>
      </c>
      <c r="E358">
        <v>685557.6010409072</v>
      </c>
      <c r="F358">
        <v>699469.68729840545</v>
      </c>
      <c r="G358">
        <v>694987.4606616582</v>
      </c>
      <c r="H358">
        <v>682217.18635442411</v>
      </c>
      <c r="I358">
        <v>707886.86225665524</v>
      </c>
      <c r="J358">
        <v>712299.10806662042</v>
      </c>
      <c r="K358">
        <v>718147.74630088999</v>
      </c>
      <c r="L358">
        <v>738573.25893470272</v>
      </c>
      <c r="M358">
        <v>786259.08662554994</v>
      </c>
      <c r="N358">
        <v>850548.44229883107</v>
      </c>
      <c r="O358">
        <v>811954.89608616137</v>
      </c>
      <c r="P358">
        <v>848323.75622952566</v>
      </c>
      <c r="Q358">
        <v>902173.25671994733</v>
      </c>
      <c r="R358">
        <v>927709.89293317113</v>
      </c>
      <c r="S358">
        <v>912689.68641426868</v>
      </c>
      <c r="T358">
        <v>909276.8254804014</v>
      </c>
      <c r="U358">
        <v>1009870.4416499977</v>
      </c>
      <c r="V358">
        <v>961940.66890570091</v>
      </c>
      <c r="W358">
        <v>972170.95776932221</v>
      </c>
      <c r="X358">
        <v>981117.01693624421</v>
      </c>
      <c r="Y358">
        <v>1026039.144865234</v>
      </c>
      <c r="Z358">
        <v>1022026.1543428346</v>
      </c>
      <c r="AA358">
        <v>1031446.7756371506</v>
      </c>
      <c r="AB358">
        <v>1049234.616245586</v>
      </c>
      <c r="AC358">
        <v>1082476.4553245397</v>
      </c>
      <c r="AD358">
        <v>1135694.1467006877</v>
      </c>
      <c r="AE358">
        <v>1179486.2956791504</v>
      </c>
      <c r="AF358">
        <v>1113146.258952731</v>
      </c>
      <c r="AG358">
        <v>1140181.329650962</v>
      </c>
      <c r="AH358">
        <v>1149827.776536739</v>
      </c>
      <c r="AI358">
        <v>1367647.8005832306</v>
      </c>
      <c r="AJ358">
        <v>1351277.5874171816</v>
      </c>
      <c r="AK358">
        <v>1384239.148545038</v>
      </c>
      <c r="AL358">
        <v>1218390.1725339931</v>
      </c>
      <c r="AM358">
        <v>1205506.7251180452</v>
      </c>
      <c r="AN358">
        <v>1207434.3246363879</v>
      </c>
      <c r="AO358">
        <v>1263900.0970116705</v>
      </c>
      <c r="AP358">
        <v>1276967.6848749975</v>
      </c>
      <c r="AQ358">
        <v>1270028.3670848084</v>
      </c>
      <c r="AR358">
        <v>1271125.7451367264</v>
      </c>
      <c r="AS358">
        <v>1193244.6468550756</v>
      </c>
      <c r="AT358">
        <v>1265173.7033623334</v>
      </c>
      <c r="AU358">
        <v>1270478.7832637907</v>
      </c>
    </row>
    <row r="359" spans="1:47">
      <c r="A359" t="s">
        <v>247</v>
      </c>
      <c r="B359" t="s">
        <v>248</v>
      </c>
      <c r="C359" t="s">
        <v>219</v>
      </c>
      <c r="D359">
        <v>622551.03199899616</v>
      </c>
      <c r="E359">
        <v>634234.92376642278</v>
      </c>
      <c r="F359">
        <v>644133.82767246314</v>
      </c>
      <c r="G359">
        <v>621656.68727519747</v>
      </c>
      <c r="H359">
        <v>644551.8405612132</v>
      </c>
      <c r="I359">
        <v>661789.70612419804</v>
      </c>
      <c r="J359">
        <v>684330.85124759539</v>
      </c>
      <c r="K359">
        <v>713175.9706674444</v>
      </c>
      <c r="L359">
        <v>712350.27304975421</v>
      </c>
      <c r="M359">
        <v>725386.3842833488</v>
      </c>
      <c r="N359">
        <v>730119.63050496147</v>
      </c>
      <c r="O359">
        <v>732711.56394093658</v>
      </c>
      <c r="P359">
        <v>707928.83653557533</v>
      </c>
      <c r="Q359">
        <v>754886.69613271998</v>
      </c>
      <c r="R359">
        <v>766856.0899558845</v>
      </c>
      <c r="S359">
        <v>819892.894799534</v>
      </c>
      <c r="T359">
        <v>742894.28728990594</v>
      </c>
      <c r="U359">
        <v>809170.83191138355</v>
      </c>
      <c r="V359">
        <v>822878.26461256261</v>
      </c>
      <c r="W359">
        <v>861860.56340347219</v>
      </c>
      <c r="X359">
        <v>815888.01653863804</v>
      </c>
      <c r="Y359">
        <v>831943.90201124537</v>
      </c>
      <c r="Z359">
        <v>849429.32996531366</v>
      </c>
      <c r="AA359">
        <v>853643.29184545483</v>
      </c>
      <c r="AB359">
        <v>844735.97411605157</v>
      </c>
      <c r="AC359">
        <v>849233.01398367668</v>
      </c>
      <c r="AD359">
        <v>863573.89928157511</v>
      </c>
      <c r="AE359">
        <v>872022.99369352474</v>
      </c>
      <c r="AF359">
        <v>863009.03317940503</v>
      </c>
      <c r="AG359">
        <v>865375.78548661701</v>
      </c>
      <c r="AH359">
        <v>883265.24227619998</v>
      </c>
      <c r="AI359">
        <v>914020.73769731203</v>
      </c>
      <c r="AJ359">
        <v>883998.30579751602</v>
      </c>
      <c r="AK359">
        <v>891431.85360508598</v>
      </c>
      <c r="AL359">
        <v>925262.07304801</v>
      </c>
      <c r="AM359">
        <v>970042.41749913897</v>
      </c>
      <c r="AN359">
        <v>926020.65560106095</v>
      </c>
      <c r="AO359">
        <v>930988.38319247204</v>
      </c>
      <c r="AP359">
        <v>964812.44079810695</v>
      </c>
      <c r="AQ359">
        <v>958788.06138318975</v>
      </c>
      <c r="AR359">
        <v>971051.95474287111</v>
      </c>
      <c r="AS359">
        <v>924114.7277041612</v>
      </c>
      <c r="AT359">
        <v>971579.63057097758</v>
      </c>
      <c r="AU359">
        <v>957353.9433055477</v>
      </c>
    </row>
    <row r="360" spans="1:47">
      <c r="A360" t="s">
        <v>247</v>
      </c>
      <c r="B360" t="s">
        <v>248</v>
      </c>
      <c r="C360" t="s">
        <v>220</v>
      </c>
      <c r="D360">
        <v>88772.663063154439</v>
      </c>
      <c r="E360">
        <v>95219.559503798504</v>
      </c>
      <c r="F360">
        <v>97391.353064501978</v>
      </c>
      <c r="G360">
        <v>109827.43127092211</v>
      </c>
      <c r="H360">
        <v>100344.86616247171</v>
      </c>
      <c r="I360">
        <v>101526.14875070569</v>
      </c>
      <c r="J360">
        <v>105311.80748468648</v>
      </c>
      <c r="K360">
        <v>112088.70727712664</v>
      </c>
      <c r="L360">
        <v>105865.93887135615</v>
      </c>
      <c r="M360">
        <v>112656.53862838956</v>
      </c>
      <c r="N360">
        <v>114689.01185766702</v>
      </c>
      <c r="O360">
        <v>119884.44481274349</v>
      </c>
      <c r="P360">
        <v>113056.27493150266</v>
      </c>
      <c r="Q360">
        <v>123325.44544335741</v>
      </c>
      <c r="R360">
        <v>120310.44641545271</v>
      </c>
      <c r="S360">
        <v>130262.54824592262</v>
      </c>
      <c r="T360">
        <v>120626.01200682417</v>
      </c>
      <c r="U360">
        <v>131680.9426766606</v>
      </c>
      <c r="V360">
        <v>128799.33591713407</v>
      </c>
      <c r="W360">
        <v>134802.8899655827</v>
      </c>
      <c r="X360">
        <v>131840.05809973838</v>
      </c>
      <c r="Y360">
        <v>137603.13630537962</v>
      </c>
      <c r="Z360">
        <v>140901.93896281961</v>
      </c>
      <c r="AA360">
        <v>142238.26025377115</v>
      </c>
      <c r="AB360">
        <v>138714.4287327682</v>
      </c>
      <c r="AC360">
        <v>141478.96473338403</v>
      </c>
      <c r="AD360">
        <v>145333.22215488067</v>
      </c>
      <c r="AE360">
        <v>144352.44495279147</v>
      </c>
      <c r="AF360">
        <v>141544.25829810774</v>
      </c>
      <c r="AG360">
        <v>143571.73158374056</v>
      </c>
      <c r="AH360">
        <v>145424.56485261099</v>
      </c>
      <c r="AI360">
        <v>146600.38823811599</v>
      </c>
      <c r="AJ360">
        <v>149242.40578448799</v>
      </c>
      <c r="AK360">
        <v>149142.92340679001</v>
      </c>
      <c r="AL360">
        <v>150047.365790449</v>
      </c>
      <c r="AM360">
        <v>152111.53275543399</v>
      </c>
      <c r="AN360">
        <v>156277.287022006</v>
      </c>
      <c r="AO360">
        <v>156759.85810539499</v>
      </c>
      <c r="AP360">
        <v>161134.32108067599</v>
      </c>
      <c r="AQ360">
        <v>156008.1823177083</v>
      </c>
      <c r="AR360">
        <v>153139.90099615391</v>
      </c>
      <c r="AS360">
        <v>147128.02889794405</v>
      </c>
      <c r="AT360">
        <v>151919.081019212</v>
      </c>
      <c r="AU360">
        <v>149918.6257522591</v>
      </c>
    </row>
    <row r="361" spans="1:47">
      <c r="A361" t="s">
        <v>247</v>
      </c>
      <c r="B361" t="s">
        <v>248</v>
      </c>
      <c r="C361" t="s">
        <v>221</v>
      </c>
      <c r="D361">
        <v>956480.8990376927</v>
      </c>
      <c r="E361">
        <v>1218132.7238011905</v>
      </c>
      <c r="F361">
        <v>1261522.2203443244</v>
      </c>
      <c r="G361">
        <v>1329639.1338113798</v>
      </c>
      <c r="H361">
        <v>854088.34573563281</v>
      </c>
      <c r="I361">
        <v>1074959.676715309</v>
      </c>
      <c r="J361">
        <v>1220983.6691574696</v>
      </c>
      <c r="K361">
        <v>1296843.9047081494</v>
      </c>
      <c r="L361">
        <v>1011032.6003434224</v>
      </c>
      <c r="M361">
        <v>1216347.340866429</v>
      </c>
      <c r="N361">
        <v>1238914.050070477</v>
      </c>
      <c r="O361">
        <v>1301432.0442341201</v>
      </c>
      <c r="P361">
        <v>967050.55747558083</v>
      </c>
      <c r="Q361">
        <v>1188250.2470192232</v>
      </c>
      <c r="R361">
        <v>1256329.2177618551</v>
      </c>
      <c r="S361">
        <v>1371150.6777118891</v>
      </c>
      <c r="T361">
        <v>1041447.4734502605</v>
      </c>
      <c r="U361">
        <v>1194803.0620999283</v>
      </c>
      <c r="V361">
        <v>1345547.1775275315</v>
      </c>
      <c r="W361">
        <v>1478119.1037426256</v>
      </c>
      <c r="X361">
        <v>1193784.74918436</v>
      </c>
      <c r="Y361">
        <v>1282153.6990695319</v>
      </c>
      <c r="Z361">
        <v>1436873.62626649</v>
      </c>
      <c r="AA361">
        <v>1510521.7741888375</v>
      </c>
      <c r="AB361">
        <v>1308177.0549963892</v>
      </c>
      <c r="AC361">
        <v>1521105.8318641183</v>
      </c>
      <c r="AD361">
        <v>1446934.7443213265</v>
      </c>
      <c r="AE361">
        <v>1546670.8915221277</v>
      </c>
      <c r="AF361">
        <v>1366996.3670177599</v>
      </c>
      <c r="AG361">
        <v>1540244.3840591307</v>
      </c>
      <c r="AH361">
        <v>1544712.168446213</v>
      </c>
      <c r="AI361">
        <v>1648782.5841380099</v>
      </c>
      <c r="AJ361">
        <v>1461312.8907977301</v>
      </c>
      <c r="AK361">
        <v>1580169.78803066</v>
      </c>
      <c r="AL361">
        <v>1655967.9617702099</v>
      </c>
      <c r="AM361">
        <v>1752661.0643259501</v>
      </c>
      <c r="AN361">
        <v>1569230.3821198002</v>
      </c>
      <c r="AO361">
        <v>1693643.2476613901</v>
      </c>
      <c r="AP361">
        <v>1743391.65317453</v>
      </c>
      <c r="AQ361">
        <v>1821878.30531263</v>
      </c>
      <c r="AR361">
        <v>1655427.8673671</v>
      </c>
      <c r="AS361">
        <v>1830049.0690550101</v>
      </c>
      <c r="AT361">
        <v>1726347.16628814</v>
      </c>
      <c r="AU361">
        <v>1713264.3742292207</v>
      </c>
    </row>
    <row r="362" spans="1:47">
      <c r="A362" t="s">
        <v>247</v>
      </c>
      <c r="B362" t="s">
        <v>248</v>
      </c>
      <c r="C362" t="s">
        <v>222</v>
      </c>
      <c r="D362">
        <v>714523.54301603534</v>
      </c>
      <c r="E362">
        <v>935318.07071397849</v>
      </c>
      <c r="F362">
        <v>993543.27302644553</v>
      </c>
      <c r="G362">
        <v>1052353.3741314833</v>
      </c>
      <c r="H362">
        <v>808919.61048256955</v>
      </c>
      <c r="I362">
        <v>963139.2841645485</v>
      </c>
      <c r="J362">
        <v>1093493.3443700843</v>
      </c>
      <c r="K362">
        <v>1118210.4047149825</v>
      </c>
      <c r="L362">
        <v>850506.47111862828</v>
      </c>
      <c r="M362">
        <v>1054041.4162401031</v>
      </c>
      <c r="N362">
        <v>1083549.4607738142</v>
      </c>
      <c r="O362">
        <v>1189704.7025958148</v>
      </c>
      <c r="P362">
        <v>885541.49573558266</v>
      </c>
      <c r="Q362">
        <v>1069292.76251971</v>
      </c>
      <c r="R362">
        <v>1127356.0019872691</v>
      </c>
      <c r="S362">
        <v>1341457.4594156116</v>
      </c>
      <c r="T362">
        <v>884301.50516484876</v>
      </c>
      <c r="U362">
        <v>1091906.5050104114</v>
      </c>
      <c r="V362">
        <v>1210689.9861223742</v>
      </c>
      <c r="W362">
        <v>1477402.6305285266</v>
      </c>
      <c r="X362">
        <v>968197.07985610748</v>
      </c>
      <c r="Y362">
        <v>1140316.097367425</v>
      </c>
      <c r="Z362">
        <v>1252728.6976245334</v>
      </c>
      <c r="AA362">
        <v>1448835.2125991273</v>
      </c>
      <c r="AB362">
        <v>1033517.6558228546</v>
      </c>
      <c r="AC362">
        <v>1175213.6228941868</v>
      </c>
      <c r="AD362">
        <v>1259492.2869129675</v>
      </c>
      <c r="AE362">
        <v>1422389.5503171701</v>
      </c>
      <c r="AF362">
        <v>1079382.040898575</v>
      </c>
      <c r="AG362">
        <v>1187273.8309229</v>
      </c>
      <c r="AH362">
        <v>1284646.12034447</v>
      </c>
      <c r="AI362">
        <v>1409829.59302793</v>
      </c>
      <c r="AJ362">
        <v>1149941.43673623</v>
      </c>
      <c r="AK362">
        <v>1243825.0120637601</v>
      </c>
      <c r="AL362">
        <v>1326209.3888735699</v>
      </c>
      <c r="AM362">
        <v>1410125.8253147099</v>
      </c>
      <c r="AN362">
        <v>1218042.2617558599</v>
      </c>
      <c r="AO362">
        <v>1331147.88738619</v>
      </c>
      <c r="AP362">
        <v>1364264.8928173799</v>
      </c>
      <c r="AQ362">
        <v>1417940.7405436251</v>
      </c>
      <c r="AR362">
        <v>1198015.05462209</v>
      </c>
      <c r="AS362">
        <v>1180823.0171683019</v>
      </c>
      <c r="AT362">
        <v>1274654.3596706728</v>
      </c>
      <c r="AU362">
        <v>1226878.1334978635</v>
      </c>
    </row>
    <row r="363" spans="1:47">
      <c r="A363" t="s">
        <v>247</v>
      </c>
      <c r="B363" t="s">
        <v>248</v>
      </c>
      <c r="C363" t="s">
        <v>223</v>
      </c>
      <c r="D363">
        <v>310847.05545383441</v>
      </c>
      <c r="E363">
        <v>330077.22766963782</v>
      </c>
      <c r="F363">
        <v>341632.6537176274</v>
      </c>
      <c r="G363">
        <v>356836.83864725084</v>
      </c>
      <c r="H363">
        <v>348923.11120713339</v>
      </c>
      <c r="I363">
        <v>345808.18430380768</v>
      </c>
      <c r="J363">
        <v>350339.2156411506</v>
      </c>
      <c r="K363">
        <v>345607.38802250964</v>
      </c>
      <c r="L363">
        <v>353380.14760434953</v>
      </c>
      <c r="M363">
        <v>367003.39646797767</v>
      </c>
      <c r="N363">
        <v>372012.74243631947</v>
      </c>
      <c r="O363">
        <v>375022.80630952411</v>
      </c>
      <c r="P363">
        <v>357459.00520483166</v>
      </c>
      <c r="Q363">
        <v>344705.98402997403</v>
      </c>
      <c r="R363">
        <v>382998.90864107304</v>
      </c>
      <c r="S363">
        <v>408646.92101535964</v>
      </c>
      <c r="T363">
        <v>381917.28394385683</v>
      </c>
      <c r="U363">
        <v>362111.0531540853</v>
      </c>
      <c r="V363">
        <v>393884.18691624707</v>
      </c>
      <c r="W363">
        <v>421999.76622847188</v>
      </c>
      <c r="X363">
        <v>394374.5209019818</v>
      </c>
      <c r="Y363">
        <v>388928.48462871526</v>
      </c>
      <c r="Z363">
        <v>409959.32319989405</v>
      </c>
      <c r="AA363">
        <v>433893.18894719315</v>
      </c>
      <c r="AB363">
        <v>409185.29092900181</v>
      </c>
      <c r="AC363">
        <v>408585.295113086</v>
      </c>
      <c r="AD363">
        <v>414009.30139954592</v>
      </c>
      <c r="AE363">
        <v>440317.20919310366</v>
      </c>
      <c r="AF363">
        <v>428269.59209556686</v>
      </c>
      <c r="AG363">
        <v>429252.11332540901</v>
      </c>
      <c r="AH363">
        <v>430618.55266860174</v>
      </c>
      <c r="AI363">
        <v>449071.25859336398</v>
      </c>
      <c r="AJ363">
        <v>443118.25379614398</v>
      </c>
      <c r="AK363">
        <v>465652.12477669498</v>
      </c>
      <c r="AL363">
        <v>472201.56994453399</v>
      </c>
      <c r="AM363">
        <v>473091.32623349299</v>
      </c>
      <c r="AN363">
        <v>478956.685697056</v>
      </c>
      <c r="AO363">
        <v>485895.22834380198</v>
      </c>
      <c r="AP363">
        <v>525513.18777575297</v>
      </c>
      <c r="AQ363">
        <v>495242.9409178627</v>
      </c>
      <c r="AR363">
        <v>520739.20915815647</v>
      </c>
      <c r="AS363">
        <v>548666.04537611699</v>
      </c>
      <c r="AT363">
        <v>629303.34625815309</v>
      </c>
      <c r="AU363">
        <v>819286.31350854191</v>
      </c>
    </row>
    <row r="364" spans="1:47">
      <c r="A364" t="s">
        <v>247</v>
      </c>
      <c r="B364" t="s">
        <v>248</v>
      </c>
      <c r="C364" t="s">
        <v>224</v>
      </c>
      <c r="D364">
        <v>245898.52883000349</v>
      </c>
      <c r="E364">
        <v>256256.52820971259</v>
      </c>
      <c r="F364">
        <v>262880.80593801179</v>
      </c>
      <c r="G364">
        <v>275166.36553807842</v>
      </c>
      <c r="H364">
        <v>270961.69968525844</v>
      </c>
      <c r="I364">
        <v>264344.1904492887</v>
      </c>
      <c r="J364">
        <v>265101.2718436431</v>
      </c>
      <c r="K364">
        <v>258430.61134815976</v>
      </c>
      <c r="L364">
        <v>268496.4820747223</v>
      </c>
      <c r="M364">
        <v>269635.15906618367</v>
      </c>
      <c r="N364">
        <v>270800.59322318248</v>
      </c>
      <c r="O364">
        <v>268541.08377280517</v>
      </c>
      <c r="P364">
        <v>268347.0563052682</v>
      </c>
      <c r="Q364">
        <v>268205.23479691852</v>
      </c>
      <c r="R364">
        <v>275194.83472096338</v>
      </c>
      <c r="S364">
        <v>282667.59668696532</v>
      </c>
      <c r="T364">
        <v>282861.57257481461</v>
      </c>
      <c r="U364">
        <v>279165.15727047122</v>
      </c>
      <c r="V364">
        <v>297541.25290684798</v>
      </c>
      <c r="W364">
        <v>294331.42297349579</v>
      </c>
      <c r="X364">
        <v>285656.160306409</v>
      </c>
      <c r="Y364">
        <v>286933.38368052948</v>
      </c>
      <c r="Z364">
        <v>306871.8987590461</v>
      </c>
      <c r="AA364">
        <v>318779.33949471259</v>
      </c>
      <c r="AB364">
        <v>309755.81648335606</v>
      </c>
      <c r="AC364">
        <v>305516.82701620361</v>
      </c>
      <c r="AD364">
        <v>312022.57931050524</v>
      </c>
      <c r="AE364">
        <v>319961.51467478723</v>
      </c>
      <c r="AF364">
        <v>326520.76729916647</v>
      </c>
      <c r="AG364">
        <v>329843.31007183134</v>
      </c>
      <c r="AH364">
        <v>330822.81733187719</v>
      </c>
      <c r="AI364">
        <v>337978.079173723</v>
      </c>
      <c r="AJ364">
        <v>331472.249957691</v>
      </c>
      <c r="AK364">
        <v>354744.60299254698</v>
      </c>
      <c r="AL364">
        <v>355106.68720698298</v>
      </c>
      <c r="AM364">
        <v>355819.15875365603</v>
      </c>
      <c r="AN364">
        <v>358360.75728445599</v>
      </c>
      <c r="AO364">
        <v>380824.64710654703</v>
      </c>
      <c r="AP364">
        <v>386319.06039947597</v>
      </c>
      <c r="AQ364">
        <v>387096.40771919448</v>
      </c>
      <c r="AR364">
        <v>357132.37833805301</v>
      </c>
      <c r="AS364">
        <v>301286.34687375807</v>
      </c>
      <c r="AT364">
        <v>308158.97255487135</v>
      </c>
      <c r="AU364">
        <v>334094.56766047596</v>
      </c>
    </row>
    <row r="365" spans="1:47">
      <c r="A365" t="s">
        <v>247</v>
      </c>
      <c r="B365" t="s">
        <v>248</v>
      </c>
      <c r="C365" t="s">
        <v>225</v>
      </c>
      <c r="D365">
        <v>20760144.393336087</v>
      </c>
      <c r="E365">
        <v>20727252.48261261</v>
      </c>
      <c r="F365">
        <v>21784975.399485141</v>
      </c>
      <c r="G365">
        <v>22793482.586804532</v>
      </c>
      <c r="H365">
        <v>20957795.944290757</v>
      </c>
      <c r="I365">
        <v>21698550.505919714</v>
      </c>
      <c r="J365">
        <v>23412040.132482935</v>
      </c>
      <c r="K365">
        <v>24729204.34909353</v>
      </c>
      <c r="L365">
        <v>22664469.784488499</v>
      </c>
      <c r="M365">
        <v>23317714.699455984</v>
      </c>
      <c r="N365">
        <v>25069872.839290943</v>
      </c>
      <c r="O365">
        <v>25109871.068237707</v>
      </c>
      <c r="P365">
        <v>24359410.22503227</v>
      </c>
      <c r="Q365">
        <v>24783694.544794142</v>
      </c>
      <c r="R365">
        <v>25943700.405137796</v>
      </c>
      <c r="S365">
        <v>26893534.18588518</v>
      </c>
      <c r="T365">
        <v>25783907.348980378</v>
      </c>
      <c r="U365">
        <v>26176537.771937892</v>
      </c>
      <c r="V365">
        <v>27116617.326132078</v>
      </c>
      <c r="W365">
        <v>28037900.490120303</v>
      </c>
      <c r="X365">
        <v>27417119.35154948</v>
      </c>
      <c r="Y365">
        <v>27245082.405200273</v>
      </c>
      <c r="Z365">
        <v>28371927.07505317</v>
      </c>
      <c r="AA365">
        <v>29312626.353844967</v>
      </c>
      <c r="AB365">
        <v>29146719.046423689</v>
      </c>
      <c r="AC365">
        <v>28451529.814423971</v>
      </c>
      <c r="AD365">
        <v>30140490.90382044</v>
      </c>
      <c r="AE365">
        <v>30444532.795985881</v>
      </c>
      <c r="AF365">
        <v>30583511.177469216</v>
      </c>
      <c r="AG365">
        <v>29783223.792381536</v>
      </c>
      <c r="AH365">
        <v>31701804.468161739</v>
      </c>
      <c r="AI365">
        <v>32220632.72039479</v>
      </c>
      <c r="AJ365">
        <v>32115329.107999697</v>
      </c>
      <c r="AK365">
        <v>31371599.135528035</v>
      </c>
      <c r="AL365">
        <v>33285869.43136178</v>
      </c>
      <c r="AM365">
        <v>33823522.869461574</v>
      </c>
      <c r="AN365">
        <v>33752179.279999875</v>
      </c>
      <c r="AO365">
        <v>33004610.757395886</v>
      </c>
      <c r="AP365">
        <v>34995844.546233982</v>
      </c>
      <c r="AQ365">
        <v>35490453.57097508</v>
      </c>
      <c r="AR365">
        <v>34700656.816135354</v>
      </c>
      <c r="AS365">
        <v>31852627.684129916</v>
      </c>
      <c r="AT365">
        <v>33486184.179947358</v>
      </c>
      <c r="AU365">
        <v>34703912.387884744</v>
      </c>
    </row>
    <row r="366" spans="1:47">
      <c r="A366" t="s">
        <v>247</v>
      </c>
      <c r="B366" t="s">
        <v>249</v>
      </c>
      <c r="C366" t="s">
        <v>208</v>
      </c>
      <c r="D366">
        <v>3663359.1147911353</v>
      </c>
      <c r="E366">
        <v>3439319.3294096943</v>
      </c>
      <c r="F366">
        <v>3564443.2048542826</v>
      </c>
      <c r="G366">
        <v>3268234.380944889</v>
      </c>
      <c r="H366">
        <v>3645497.5312275793</v>
      </c>
      <c r="I366">
        <v>3411184.4740827372</v>
      </c>
      <c r="J366">
        <v>3793143.1122681443</v>
      </c>
      <c r="K366">
        <v>3315580.1021562172</v>
      </c>
      <c r="L366">
        <v>3715745.9682339337</v>
      </c>
      <c r="M366">
        <v>3568719.3369583106</v>
      </c>
      <c r="N366">
        <v>3992674.7338243797</v>
      </c>
      <c r="O366">
        <v>3259437.3732843827</v>
      </c>
      <c r="P366">
        <v>3753402.9265612848</v>
      </c>
      <c r="Q366">
        <v>3681814.6399349519</v>
      </c>
      <c r="R366">
        <v>4024201.2483554808</v>
      </c>
      <c r="S366">
        <v>3568958.6477051424</v>
      </c>
      <c r="T366">
        <v>4030908.1732925633</v>
      </c>
      <c r="U366">
        <v>3961511.8746109069</v>
      </c>
      <c r="V366">
        <v>4190880.7136017988</v>
      </c>
      <c r="W366">
        <v>3896871.6945040599</v>
      </c>
      <c r="X366">
        <v>4266869.9919777885</v>
      </c>
      <c r="Y366">
        <v>4266399.654066599</v>
      </c>
      <c r="Z366">
        <v>4407376.4162805649</v>
      </c>
      <c r="AA366">
        <v>4091231.1561438194</v>
      </c>
      <c r="AB366">
        <v>4318426.4823767925</v>
      </c>
      <c r="AC366">
        <v>4262404.3678610912</v>
      </c>
      <c r="AD366">
        <v>4626106.3069708589</v>
      </c>
      <c r="AE366">
        <v>4479478.7260818891</v>
      </c>
      <c r="AF366">
        <v>4651668.9239065191</v>
      </c>
      <c r="AG366">
        <v>4395231.129579124</v>
      </c>
      <c r="AH366">
        <v>4680515.9657516051</v>
      </c>
      <c r="AI366">
        <v>4786590.0031765737</v>
      </c>
      <c r="AJ366">
        <v>4855898.0065595377</v>
      </c>
      <c r="AK366">
        <v>4835443.8069309508</v>
      </c>
      <c r="AL366">
        <v>5046023.7281717965</v>
      </c>
      <c r="AM366">
        <v>5087217.0097114444</v>
      </c>
      <c r="AN366">
        <v>5117252.0703775324</v>
      </c>
      <c r="AO366">
        <v>5140758.1019787313</v>
      </c>
      <c r="AP366">
        <v>5539588.1019787313</v>
      </c>
      <c r="AQ366">
        <v>5408030.7022518935</v>
      </c>
      <c r="AR366">
        <v>5175660.1072518937</v>
      </c>
      <c r="AS366">
        <v>5309020.7697181292</v>
      </c>
      <c r="AT366">
        <v>5485063.9792799791</v>
      </c>
      <c r="AU366">
        <v>5257676.2479860587</v>
      </c>
    </row>
    <row r="367" spans="1:47">
      <c r="A367" t="s">
        <v>247</v>
      </c>
      <c r="B367" t="s">
        <v>249</v>
      </c>
      <c r="C367" t="s">
        <v>209</v>
      </c>
      <c r="D367">
        <v>2066504.8097827095</v>
      </c>
      <c r="E367">
        <v>2013434.1007035088</v>
      </c>
      <c r="F367">
        <v>2114870.3238673448</v>
      </c>
      <c r="G367">
        <v>2221878.2156464378</v>
      </c>
      <c r="H367">
        <v>2602638.042482425</v>
      </c>
      <c r="I367">
        <v>2536793.1804858577</v>
      </c>
      <c r="J367">
        <v>2384933.1176357907</v>
      </c>
      <c r="K367">
        <v>2433867.1188466628</v>
      </c>
      <c r="L367">
        <v>2789108.2953883531</v>
      </c>
      <c r="M367">
        <v>2801512.6753927204</v>
      </c>
      <c r="N367">
        <v>2663320.1848222804</v>
      </c>
      <c r="O367">
        <v>2806679.6729242192</v>
      </c>
      <c r="P367">
        <v>3067085.8564042845</v>
      </c>
      <c r="Q367">
        <v>3141366.284577582</v>
      </c>
      <c r="R367">
        <v>3251903.106295899</v>
      </c>
      <c r="S367">
        <v>3358658.7509027994</v>
      </c>
      <c r="T367">
        <v>3108676.779216595</v>
      </c>
      <c r="U367">
        <v>3124341.5957030691</v>
      </c>
      <c r="V367">
        <v>3084230.8564646612</v>
      </c>
      <c r="W367">
        <v>3104222.4240146144</v>
      </c>
      <c r="X367">
        <v>3444559.9411763991</v>
      </c>
      <c r="Y367">
        <v>3083869.5010416633</v>
      </c>
      <c r="Z367">
        <v>3063763.1692924635</v>
      </c>
      <c r="AA367">
        <v>3062371.9159027603</v>
      </c>
      <c r="AB367">
        <v>3449253.9339459497</v>
      </c>
      <c r="AC367">
        <v>3464104.0863551642</v>
      </c>
      <c r="AD367">
        <v>3299132.7706114673</v>
      </c>
      <c r="AE367">
        <v>3403790.0821555387</v>
      </c>
      <c r="AF367">
        <v>4022703.4871168733</v>
      </c>
      <c r="AG367">
        <v>3587736.2356335199</v>
      </c>
      <c r="AH367">
        <v>3596409.0425101151</v>
      </c>
      <c r="AI367">
        <v>3589770.6454417738</v>
      </c>
      <c r="AJ367">
        <v>4001812.801201887</v>
      </c>
      <c r="AK367">
        <v>3570277.2134080138</v>
      </c>
      <c r="AL367">
        <v>3559300.1569600492</v>
      </c>
      <c r="AM367">
        <v>3622733.4354994525</v>
      </c>
      <c r="AN367">
        <v>4248796.7819825923</v>
      </c>
      <c r="AO367">
        <v>4147353.2687532622</v>
      </c>
      <c r="AP367">
        <v>3367625.2687532622</v>
      </c>
      <c r="AQ367">
        <v>3848636.3872644659</v>
      </c>
      <c r="AR367">
        <v>4816992.8582644667</v>
      </c>
      <c r="AS367">
        <v>3656291.7006081482</v>
      </c>
      <c r="AT367">
        <v>2922674.9845781424</v>
      </c>
      <c r="AU367">
        <v>2709703.687920731</v>
      </c>
    </row>
    <row r="368" spans="1:47">
      <c r="A368" t="s">
        <v>247</v>
      </c>
      <c r="B368" t="s">
        <v>249</v>
      </c>
      <c r="C368" t="s">
        <v>210</v>
      </c>
      <c r="D368">
        <v>2167587.190571323</v>
      </c>
      <c r="E368">
        <v>2177262.2049106527</v>
      </c>
      <c r="F368">
        <v>2225368.2936810493</v>
      </c>
      <c r="G368">
        <v>2114194.0708369748</v>
      </c>
      <c r="H368">
        <v>2064322.5107485345</v>
      </c>
      <c r="I368">
        <v>2187651.1172444564</v>
      </c>
      <c r="J368">
        <v>2323010.4373294646</v>
      </c>
      <c r="K368">
        <v>2239658.4246775447</v>
      </c>
      <c r="L368">
        <v>2215892.5308739101</v>
      </c>
      <c r="M368">
        <v>2292217.5975356968</v>
      </c>
      <c r="N368">
        <v>2384157.0409961641</v>
      </c>
      <c r="O368">
        <v>2397612.2731591836</v>
      </c>
      <c r="P368">
        <v>2420939.1902899453</v>
      </c>
      <c r="Q368">
        <v>2437844.9012862379</v>
      </c>
      <c r="R368">
        <v>2539098.8317877906</v>
      </c>
      <c r="S368">
        <v>2613944.4653770775</v>
      </c>
      <c r="T368">
        <v>2695130.1399029121</v>
      </c>
      <c r="U368">
        <v>2734645.7554625268</v>
      </c>
      <c r="V368">
        <v>2886437.58295597</v>
      </c>
      <c r="W368">
        <v>2927791.965940088</v>
      </c>
      <c r="X368">
        <v>2894857.1933837696</v>
      </c>
      <c r="Y368">
        <v>2987334.0451827468</v>
      </c>
      <c r="Z368">
        <v>3008115.7911340562</v>
      </c>
      <c r="AA368">
        <v>3086102.2997854236</v>
      </c>
      <c r="AB368">
        <v>3071410.4588474571</v>
      </c>
      <c r="AC368">
        <v>3093901.280845759</v>
      </c>
      <c r="AD368">
        <v>3298696.159064339</v>
      </c>
      <c r="AE368">
        <v>3404850.9515937455</v>
      </c>
      <c r="AF368">
        <v>3448141.2206518687</v>
      </c>
      <c r="AG368">
        <v>3469959.4110356788</v>
      </c>
      <c r="AH368">
        <v>3527731.3119889926</v>
      </c>
      <c r="AI368">
        <v>3574935.840520957</v>
      </c>
      <c r="AJ368">
        <v>3631496.2321780496</v>
      </c>
      <c r="AK368">
        <v>3694260.1916349558</v>
      </c>
      <c r="AL368">
        <v>3813325.1097865333</v>
      </c>
      <c r="AM368">
        <v>3597741.4226530772</v>
      </c>
      <c r="AN368">
        <v>3638120.706999226</v>
      </c>
      <c r="AO368">
        <v>3642049.5563374339</v>
      </c>
      <c r="AP368">
        <v>4049653.5563374339</v>
      </c>
      <c r="AQ368">
        <v>4034399.5752537604</v>
      </c>
      <c r="AR368">
        <v>3664062.1395634767</v>
      </c>
      <c r="AS368">
        <v>3772522.2837241744</v>
      </c>
      <c r="AT368">
        <v>3632261.9482903406</v>
      </c>
      <c r="AU368">
        <v>4258832.4560440173</v>
      </c>
    </row>
    <row r="369" spans="1:47">
      <c r="A369" t="s">
        <v>247</v>
      </c>
      <c r="B369" t="s">
        <v>249</v>
      </c>
      <c r="C369" t="s">
        <v>211</v>
      </c>
      <c r="D369">
        <v>6872.2129353439514</v>
      </c>
      <c r="E369">
        <v>7286.3727698785651</v>
      </c>
      <c r="F369">
        <v>7392.2915378211155</v>
      </c>
      <c r="G369">
        <v>7672.5386513491176</v>
      </c>
      <c r="H369">
        <v>7728.1885852265477</v>
      </c>
      <c r="I369">
        <v>8026.7612346411588</v>
      </c>
      <c r="J369">
        <v>8261.8364462165046</v>
      </c>
      <c r="K369">
        <v>8194.0686460838479</v>
      </c>
      <c r="L369">
        <v>8206.3823246615411</v>
      </c>
      <c r="M369">
        <v>8807.307814307349</v>
      </c>
      <c r="N369">
        <v>9303.6971384215303</v>
      </c>
      <c r="O369">
        <v>9457.9028532776101</v>
      </c>
      <c r="P369">
        <v>9509.0555827536882</v>
      </c>
      <c r="Q369">
        <v>9540.4415271110411</v>
      </c>
      <c r="R369">
        <v>9453.5127811772672</v>
      </c>
      <c r="S369">
        <v>9827.6021892207009</v>
      </c>
      <c r="T369">
        <v>9823.5846730806043</v>
      </c>
      <c r="U369">
        <v>10911.791767717365</v>
      </c>
      <c r="V369">
        <v>10984.08948374522</v>
      </c>
      <c r="W369">
        <v>15679.475353171045</v>
      </c>
      <c r="X369">
        <v>15818.032482308894</v>
      </c>
      <c r="Y369">
        <v>15880.666948737222</v>
      </c>
      <c r="Z369">
        <v>14961.151513675541</v>
      </c>
      <c r="AA369">
        <v>15264.364710917491</v>
      </c>
      <c r="AB369">
        <v>16491.947768467198</v>
      </c>
      <c r="AC369">
        <v>17085.677697288804</v>
      </c>
      <c r="AD369">
        <v>17161.342707050626</v>
      </c>
      <c r="AE369">
        <v>17588.393966266143</v>
      </c>
      <c r="AF369">
        <v>17247.005851421105</v>
      </c>
      <c r="AG369">
        <v>17719.233435077116</v>
      </c>
      <c r="AH369">
        <v>18422.643078062334</v>
      </c>
      <c r="AI369">
        <v>18917.230524308612</v>
      </c>
      <c r="AJ369">
        <v>18966.997826489584</v>
      </c>
      <c r="AK369">
        <v>19447.365328823707</v>
      </c>
      <c r="AL369">
        <v>20100.198605556572</v>
      </c>
      <c r="AM369">
        <v>20303.692314989468</v>
      </c>
      <c r="AN369">
        <v>20783.3111935954</v>
      </c>
      <c r="AO369">
        <v>21275.624116604562</v>
      </c>
      <c r="AP369">
        <v>21623.944053050502</v>
      </c>
      <c r="AQ369">
        <v>22626.651271068768</v>
      </c>
      <c r="AR369">
        <v>24419.906961350171</v>
      </c>
      <c r="AS369">
        <v>25175.531774381594</v>
      </c>
      <c r="AT369">
        <v>26826.740671108426</v>
      </c>
      <c r="AU369">
        <v>26135.566105938822</v>
      </c>
    </row>
    <row r="370" spans="1:47">
      <c r="A370" t="s">
        <v>247</v>
      </c>
      <c r="B370" t="s">
        <v>249</v>
      </c>
      <c r="C370" t="s">
        <v>212</v>
      </c>
      <c r="D370">
        <v>12688.332228371133</v>
      </c>
      <c r="E370">
        <v>12568.957293337455</v>
      </c>
      <c r="F370">
        <v>12760.722045884973</v>
      </c>
      <c r="G370">
        <v>13045.578432406439</v>
      </c>
      <c r="H370">
        <v>13121.579769059374</v>
      </c>
      <c r="I370">
        <v>13237.282897269095</v>
      </c>
      <c r="J370">
        <v>13908.908460855446</v>
      </c>
      <c r="K370">
        <v>14071.548872816085</v>
      </c>
      <c r="L370">
        <v>13833.52525596186</v>
      </c>
      <c r="M370">
        <v>14193.405394190113</v>
      </c>
      <c r="N370">
        <v>14563.16152570846</v>
      </c>
      <c r="O370">
        <v>14651.569405128363</v>
      </c>
      <c r="P370">
        <v>14636.800088090835</v>
      </c>
      <c r="Q370">
        <v>14831.603714547446</v>
      </c>
      <c r="R370">
        <v>15369.499076711742</v>
      </c>
      <c r="S370">
        <v>15492.57105515659</v>
      </c>
      <c r="T370">
        <v>15433.473358910171</v>
      </c>
      <c r="U370">
        <v>15727.43642657797</v>
      </c>
      <c r="V370">
        <v>15634.759743490435</v>
      </c>
      <c r="W370">
        <v>16233.342836547299</v>
      </c>
      <c r="X370">
        <v>16050.822595515681</v>
      </c>
      <c r="Y370">
        <v>16525.523295029263</v>
      </c>
      <c r="Z370">
        <v>16205.937529636552</v>
      </c>
      <c r="AA370">
        <v>16816.905758200312</v>
      </c>
      <c r="AB370">
        <v>17099.394154071128</v>
      </c>
      <c r="AC370">
        <v>17196.84141239016</v>
      </c>
      <c r="AD370">
        <v>17346.342809326095</v>
      </c>
      <c r="AE370">
        <v>16808.72789639328</v>
      </c>
      <c r="AF370">
        <v>17086.300305421009</v>
      </c>
      <c r="AG370">
        <v>17011.974337317319</v>
      </c>
      <c r="AH370">
        <v>17123.304238133223</v>
      </c>
      <c r="AI370">
        <v>17413.136132259231</v>
      </c>
      <c r="AJ370">
        <v>18131.046700215033</v>
      </c>
      <c r="AK370">
        <v>18160.871953063728</v>
      </c>
      <c r="AL370">
        <v>19059.579422840761</v>
      </c>
      <c r="AM370">
        <v>19155.891671887843</v>
      </c>
      <c r="AN370">
        <v>19187.691202124952</v>
      </c>
      <c r="AO370">
        <v>19466.820280587694</v>
      </c>
      <c r="AP370">
        <v>19713.820280587694</v>
      </c>
      <c r="AQ370">
        <v>20683.825181309716</v>
      </c>
      <c r="AR370">
        <v>20767.135181309717</v>
      </c>
      <c r="AS370">
        <v>20925.298769520956</v>
      </c>
      <c r="AT370">
        <v>21142.963089001201</v>
      </c>
      <c r="AU370">
        <v>21190.193145661753</v>
      </c>
    </row>
    <row r="371" spans="1:47">
      <c r="A371" t="s">
        <v>247</v>
      </c>
      <c r="B371" t="s">
        <v>249</v>
      </c>
      <c r="C371" t="s">
        <v>213</v>
      </c>
      <c r="D371">
        <v>1119979.2717727241</v>
      </c>
      <c r="E371">
        <v>1152254.9365374469</v>
      </c>
      <c r="F371">
        <v>1217388.596863749</v>
      </c>
      <c r="G371">
        <v>1331731.0948260794</v>
      </c>
      <c r="H371">
        <v>1200724.5110340065</v>
      </c>
      <c r="I371">
        <v>1219293.6863708724</v>
      </c>
      <c r="J371">
        <v>1294269.5774575057</v>
      </c>
      <c r="K371">
        <v>1360151.5551376152</v>
      </c>
      <c r="L371">
        <v>1294586.5893925875</v>
      </c>
      <c r="M371">
        <v>1322175.3241317084</v>
      </c>
      <c r="N371">
        <v>1413199.9232319922</v>
      </c>
      <c r="O371">
        <v>1438720.0132437123</v>
      </c>
      <c r="P371">
        <v>1326500.2052000239</v>
      </c>
      <c r="Q371">
        <v>1347761.5826858962</v>
      </c>
      <c r="R371">
        <v>1487571.2256952131</v>
      </c>
      <c r="S371">
        <v>1505300.4644592144</v>
      </c>
      <c r="T371">
        <v>1502290.6532217441</v>
      </c>
      <c r="U371">
        <v>1518481.9462164815</v>
      </c>
      <c r="V371">
        <v>1582512.8363788978</v>
      </c>
      <c r="W371">
        <v>1649392.7945792517</v>
      </c>
      <c r="X371">
        <v>1630402.7591441534</v>
      </c>
      <c r="Y371">
        <v>1671708.4886548221</v>
      </c>
      <c r="Z371">
        <v>1784096.1625696197</v>
      </c>
      <c r="AA371">
        <v>1832286.0592134483</v>
      </c>
      <c r="AB371">
        <v>1753714.7999598966</v>
      </c>
      <c r="AC371">
        <v>1806707.1687554712</v>
      </c>
      <c r="AD371">
        <v>1926688.8098006027</v>
      </c>
      <c r="AE371">
        <v>1972411.8003614401</v>
      </c>
      <c r="AF371">
        <v>1801691.2490602327</v>
      </c>
      <c r="AG371">
        <v>1896568.5021818276</v>
      </c>
      <c r="AH371">
        <v>2023033.7049255872</v>
      </c>
      <c r="AI371">
        <v>2141734.174952026</v>
      </c>
      <c r="AJ371">
        <v>1965388.3234513225</v>
      </c>
      <c r="AK371">
        <v>1829151.5835770422</v>
      </c>
      <c r="AL371">
        <v>2023023.0753647436</v>
      </c>
      <c r="AM371">
        <v>2177325.2663826011</v>
      </c>
      <c r="AN371">
        <v>2100633.660667642</v>
      </c>
      <c r="AO371">
        <v>2010882.0923811032</v>
      </c>
      <c r="AP371">
        <v>2212139.092381103</v>
      </c>
      <c r="AQ371">
        <v>2225691.5105587183</v>
      </c>
      <c r="AR371">
        <v>1883536.608075608</v>
      </c>
      <c r="AS371">
        <v>1688065.2382039509</v>
      </c>
      <c r="AT371">
        <v>1945684.2751261878</v>
      </c>
      <c r="AU371">
        <v>2081156.5721566165</v>
      </c>
    </row>
    <row r="372" spans="1:47">
      <c r="A372" t="s">
        <v>247</v>
      </c>
      <c r="B372" t="s">
        <v>249</v>
      </c>
      <c r="C372" t="s">
        <v>214</v>
      </c>
      <c r="D372">
        <v>1579737.7745950597</v>
      </c>
      <c r="E372">
        <v>1524600.2861848043</v>
      </c>
      <c r="F372">
        <v>1581370.8894746192</v>
      </c>
      <c r="G372">
        <v>1514114.5797455125</v>
      </c>
      <c r="H372">
        <v>1602713.8394316742</v>
      </c>
      <c r="I372">
        <v>1577010.4009104955</v>
      </c>
      <c r="J372">
        <v>1686405.7109607148</v>
      </c>
      <c r="K372">
        <v>1712105.9986970932</v>
      </c>
      <c r="L372">
        <v>1764483.4954453481</v>
      </c>
      <c r="M372">
        <v>1748502.5016940548</v>
      </c>
      <c r="N372">
        <v>1802168.0749903936</v>
      </c>
      <c r="O372">
        <v>1788813.9478702638</v>
      </c>
      <c r="P372">
        <v>1805320.5453872436</v>
      </c>
      <c r="Q372">
        <v>1823692.6395312131</v>
      </c>
      <c r="R372">
        <v>1874216.9582308817</v>
      </c>
      <c r="S372">
        <v>1901506.3770026693</v>
      </c>
      <c r="T372">
        <v>1915228.2671883921</v>
      </c>
      <c r="U372">
        <v>1980589.149957601</v>
      </c>
      <c r="V372">
        <v>2025855.1821537395</v>
      </c>
      <c r="W372">
        <v>2057050.4924948174</v>
      </c>
      <c r="X372">
        <v>2075743.1998950841</v>
      </c>
      <c r="Y372">
        <v>2174391.437848344</v>
      </c>
      <c r="Z372">
        <v>2218564.94963161</v>
      </c>
      <c r="AA372">
        <v>2243825.2356813652</v>
      </c>
      <c r="AB372">
        <v>2264458.7997060665</v>
      </c>
      <c r="AC372">
        <v>2305798.3864576011</v>
      </c>
      <c r="AD372">
        <v>2358351.711619996</v>
      </c>
      <c r="AE372">
        <v>2419201.9276175383</v>
      </c>
      <c r="AF372">
        <v>2466217.9841583716</v>
      </c>
      <c r="AG372">
        <v>2508219.4435054944</v>
      </c>
      <c r="AH372">
        <v>2541454.6247506016</v>
      </c>
      <c r="AI372">
        <v>2592459.247681885</v>
      </c>
      <c r="AJ372">
        <v>2658453.8255992369</v>
      </c>
      <c r="AK372">
        <v>2745148.9292347692</v>
      </c>
      <c r="AL372">
        <v>2901910.1019514832</v>
      </c>
      <c r="AM372">
        <v>2935574.5203659846</v>
      </c>
      <c r="AN372">
        <v>2938990.4498824235</v>
      </c>
      <c r="AO372">
        <v>2962788.0593501311</v>
      </c>
      <c r="AP372">
        <v>3013054.0593501311</v>
      </c>
      <c r="AQ372">
        <v>3026650.3730219654</v>
      </c>
      <c r="AR372">
        <v>3036154.7130219657</v>
      </c>
      <c r="AS372">
        <v>2893584.0940852165</v>
      </c>
      <c r="AT372">
        <v>2945791.2087360541</v>
      </c>
      <c r="AU372">
        <v>2947430.8736283351</v>
      </c>
    </row>
    <row r="373" spans="1:47">
      <c r="A373" t="s">
        <v>247</v>
      </c>
      <c r="B373" t="s">
        <v>249</v>
      </c>
      <c r="C373" t="s">
        <v>215</v>
      </c>
      <c r="D373">
        <v>859516.49750337179</v>
      </c>
      <c r="E373">
        <v>845765.35352361191</v>
      </c>
      <c r="F373">
        <v>892762.96371059294</v>
      </c>
      <c r="G373">
        <v>827799.77526242321</v>
      </c>
      <c r="H373">
        <v>866942.02528363653</v>
      </c>
      <c r="I373">
        <v>862936.55804831174</v>
      </c>
      <c r="J373">
        <v>910559.10103977204</v>
      </c>
      <c r="K373">
        <v>915439.5456282798</v>
      </c>
      <c r="L373">
        <v>912162.87676104053</v>
      </c>
      <c r="M373">
        <v>903273.68707116833</v>
      </c>
      <c r="N373">
        <v>933392.66746159422</v>
      </c>
      <c r="O373">
        <v>956199.06870619662</v>
      </c>
      <c r="P373">
        <v>966043.96045109921</v>
      </c>
      <c r="Q373">
        <v>1002062.9525728384</v>
      </c>
      <c r="R373">
        <v>1057942.2239016281</v>
      </c>
      <c r="S373">
        <v>1104844.4830744346</v>
      </c>
      <c r="T373">
        <v>999724.96031868237</v>
      </c>
      <c r="U373">
        <v>1044809.1604552183</v>
      </c>
      <c r="V373">
        <v>1075181.8465465601</v>
      </c>
      <c r="W373">
        <v>1104187.1051532207</v>
      </c>
      <c r="X373">
        <v>1133101.7267331341</v>
      </c>
      <c r="Y373">
        <v>1162264.8487898265</v>
      </c>
      <c r="Z373">
        <v>1235001.2385775018</v>
      </c>
      <c r="AA373">
        <v>1204771.6005614104</v>
      </c>
      <c r="AB373">
        <v>1218714.3146295887</v>
      </c>
      <c r="AC373">
        <v>1279417.2550900115</v>
      </c>
      <c r="AD373">
        <v>1312747.7734505848</v>
      </c>
      <c r="AE373">
        <v>1358402.9775548931</v>
      </c>
      <c r="AF373">
        <v>1419336.178086333</v>
      </c>
      <c r="AG373">
        <v>1422668.1801781591</v>
      </c>
      <c r="AH373">
        <v>1510673.0171617242</v>
      </c>
      <c r="AI373">
        <v>1237745.039050637</v>
      </c>
      <c r="AJ373">
        <v>1436455.9032045861</v>
      </c>
      <c r="AK373">
        <v>1498508.644787214</v>
      </c>
      <c r="AL373">
        <v>1550060.7590911319</v>
      </c>
      <c r="AM373">
        <v>1566147.7638585805</v>
      </c>
      <c r="AN373">
        <v>1578401.7679227854</v>
      </c>
      <c r="AO373">
        <v>1638728.7247594227</v>
      </c>
      <c r="AP373">
        <v>1645671.7247594227</v>
      </c>
      <c r="AQ373">
        <v>1659873.3163371163</v>
      </c>
      <c r="AR373">
        <v>1598800.8563371161</v>
      </c>
      <c r="AS373">
        <v>1501848.7386915062</v>
      </c>
      <c r="AT373">
        <v>1535240.2267465601</v>
      </c>
      <c r="AU373">
        <v>1671727.8467455923</v>
      </c>
    </row>
    <row r="374" spans="1:47">
      <c r="A374" t="s">
        <v>247</v>
      </c>
      <c r="B374" t="s">
        <v>249</v>
      </c>
      <c r="C374" t="s">
        <v>216</v>
      </c>
      <c r="D374">
        <v>213956.44878717838</v>
      </c>
      <c r="E374">
        <v>218784.75262395854</v>
      </c>
      <c r="F374">
        <v>220400.50340351567</v>
      </c>
      <c r="G374">
        <v>227738.31518534746</v>
      </c>
      <c r="H374">
        <v>228735.8488713305</v>
      </c>
      <c r="I374">
        <v>239439.53871366975</v>
      </c>
      <c r="J374">
        <v>246611.41795592254</v>
      </c>
      <c r="K374">
        <v>253703.10445907718</v>
      </c>
      <c r="L374">
        <v>256366.16854698458</v>
      </c>
      <c r="M374">
        <v>260588.64654227684</v>
      </c>
      <c r="N374">
        <v>264144.51458070171</v>
      </c>
      <c r="O374">
        <v>280567.13033003686</v>
      </c>
      <c r="P374">
        <v>270506.75568110443</v>
      </c>
      <c r="Q374">
        <v>278911.30165268102</v>
      </c>
      <c r="R374">
        <v>280594.09164007654</v>
      </c>
      <c r="S374">
        <v>295382.09102613805</v>
      </c>
      <c r="T374">
        <v>292791.00820671703</v>
      </c>
      <c r="U374">
        <v>302789.96915090794</v>
      </c>
      <c r="V374">
        <v>304592.08587517717</v>
      </c>
      <c r="W374">
        <v>317609.92382273654</v>
      </c>
      <c r="X374">
        <v>315918.9827719318</v>
      </c>
      <c r="Y374">
        <v>329089.84587537707</v>
      </c>
      <c r="Z374">
        <v>334264.22551726433</v>
      </c>
      <c r="AA374">
        <v>342212.3386352064</v>
      </c>
      <c r="AB374">
        <v>342497.27510768187</v>
      </c>
      <c r="AC374">
        <v>353704.17963761999</v>
      </c>
      <c r="AD374">
        <v>361524.43605776638</v>
      </c>
      <c r="AE374">
        <v>367603.20590075885</v>
      </c>
      <c r="AF374">
        <v>367289.05361574504</v>
      </c>
      <c r="AG374">
        <v>373862.8666714417</v>
      </c>
      <c r="AH374">
        <v>377682.07226162846</v>
      </c>
      <c r="AI374">
        <v>385147.0189698438</v>
      </c>
      <c r="AJ374">
        <v>388036.64599978121</v>
      </c>
      <c r="AK374">
        <v>395744.00866539404</v>
      </c>
      <c r="AL374">
        <v>411100.62441093056</v>
      </c>
      <c r="AM374">
        <v>413786.86705264839</v>
      </c>
      <c r="AN374">
        <v>417312.66249892814</v>
      </c>
      <c r="AO374">
        <v>424536.49675260275</v>
      </c>
      <c r="AP374">
        <v>431519.49675260275</v>
      </c>
      <c r="AQ374">
        <v>434979.29413211544</v>
      </c>
      <c r="AR374">
        <v>431490.96413211548</v>
      </c>
      <c r="AS374">
        <v>377775.07079815003</v>
      </c>
      <c r="AT374">
        <v>403746.55513218773</v>
      </c>
      <c r="AU374">
        <v>422303.77222846367</v>
      </c>
    </row>
    <row r="375" spans="1:47">
      <c r="A375" t="s">
        <v>247</v>
      </c>
      <c r="B375" t="s">
        <v>249</v>
      </c>
      <c r="C375" t="s">
        <v>217</v>
      </c>
      <c r="D375">
        <v>148580.89085962065</v>
      </c>
      <c r="E375">
        <v>147943.79536809315</v>
      </c>
      <c r="F375">
        <v>150159.37730935018</v>
      </c>
      <c r="G375">
        <v>152387.41646293606</v>
      </c>
      <c r="H375">
        <v>158187.37230282938</v>
      </c>
      <c r="I375">
        <v>159028.07169171711</v>
      </c>
      <c r="J375">
        <v>167740.12930982001</v>
      </c>
      <c r="K375">
        <v>173931.01669563336</v>
      </c>
      <c r="L375">
        <v>172846.80305729693</v>
      </c>
      <c r="M375">
        <v>177998.52125464304</v>
      </c>
      <c r="N375">
        <v>185229.49541819174</v>
      </c>
      <c r="O375">
        <v>187147.85026986836</v>
      </c>
      <c r="P375">
        <v>191285.10508822007</v>
      </c>
      <c r="Q375">
        <v>195320.04654173588</v>
      </c>
      <c r="R375">
        <v>201434.50149506395</v>
      </c>
      <c r="S375">
        <v>206814.97687498023</v>
      </c>
      <c r="T375">
        <v>210918.62933956043</v>
      </c>
      <c r="U375">
        <v>219238.8152269781</v>
      </c>
      <c r="V375">
        <v>226122.91402510519</v>
      </c>
      <c r="W375">
        <v>234602.52330104669</v>
      </c>
      <c r="X375">
        <v>226362.10967009744</v>
      </c>
      <c r="Y375">
        <v>232562.18189489885</v>
      </c>
      <c r="Z375">
        <v>236420.71554301004</v>
      </c>
      <c r="AA375">
        <v>242229.57252390179</v>
      </c>
      <c r="AB375">
        <v>240735.7185271896</v>
      </c>
      <c r="AC375">
        <v>245232.35420939705</v>
      </c>
      <c r="AD375">
        <v>252311.11111471301</v>
      </c>
      <c r="AE375">
        <v>257744.07208330286</v>
      </c>
      <c r="AF375">
        <v>258421.94227739164</v>
      </c>
      <c r="AG375">
        <v>262897.62425764278</v>
      </c>
      <c r="AH375">
        <v>267467.58032876404</v>
      </c>
      <c r="AI375">
        <v>271630.73056860297</v>
      </c>
      <c r="AJ375">
        <v>276545.75080932671</v>
      </c>
      <c r="AK375">
        <v>281114.38743916672</v>
      </c>
      <c r="AL375">
        <v>293510.55900726171</v>
      </c>
      <c r="AM375">
        <v>296756.87984778505</v>
      </c>
      <c r="AN375">
        <v>299309.83509209391</v>
      </c>
      <c r="AO375">
        <v>299840.86830347119</v>
      </c>
      <c r="AP375">
        <v>300235.86830347119</v>
      </c>
      <c r="AQ375">
        <v>307536.23891069624</v>
      </c>
      <c r="AR375">
        <v>299413.56891069625</v>
      </c>
      <c r="AS375">
        <v>312206.06833488517</v>
      </c>
      <c r="AT375">
        <v>323078.66585079691</v>
      </c>
      <c r="AU375">
        <v>395203.70850652643</v>
      </c>
    </row>
    <row r="376" spans="1:47">
      <c r="A376" t="s">
        <v>247</v>
      </c>
      <c r="B376" t="s">
        <v>249</v>
      </c>
      <c r="C376" t="s">
        <v>218</v>
      </c>
      <c r="D376">
        <v>331017.13910441799</v>
      </c>
      <c r="E376">
        <v>346686.01838084712</v>
      </c>
      <c r="F376">
        <v>340508.85115978692</v>
      </c>
      <c r="G376">
        <v>416071.73229202995</v>
      </c>
      <c r="H376">
        <v>465368.70575321076</v>
      </c>
      <c r="I376">
        <v>464423.70815354201</v>
      </c>
      <c r="J376">
        <v>457429.35249901313</v>
      </c>
      <c r="K376">
        <v>480010.25601449545</v>
      </c>
      <c r="L376">
        <v>513683.27013778436</v>
      </c>
      <c r="M376">
        <v>500108.93387251813</v>
      </c>
      <c r="N376">
        <v>548230.81380426348</v>
      </c>
      <c r="O376">
        <v>557577.26538906281</v>
      </c>
      <c r="P376">
        <v>543611.65666852484</v>
      </c>
      <c r="Q376">
        <v>578440.41814930749</v>
      </c>
      <c r="R376">
        <v>588701.4933181518</v>
      </c>
      <c r="S376">
        <v>585182.28481156891</v>
      </c>
      <c r="T376">
        <v>613720.69112227659</v>
      </c>
      <c r="U376">
        <v>612641.43317156797</v>
      </c>
      <c r="V376">
        <v>598520.69088707317</v>
      </c>
      <c r="W376">
        <v>613858.65966139606</v>
      </c>
      <c r="X376">
        <v>621218.60183556855</v>
      </c>
      <c r="Y376">
        <v>612976.03928807576</v>
      </c>
      <c r="Z376">
        <v>631695.23042409879</v>
      </c>
      <c r="AA376">
        <v>625999.60143986007</v>
      </c>
      <c r="AB376">
        <v>647451.51451917808</v>
      </c>
      <c r="AC376">
        <v>664783.85602783575</v>
      </c>
      <c r="AD376">
        <v>662258.2582668144</v>
      </c>
      <c r="AE376">
        <v>698651.98000161571</v>
      </c>
      <c r="AF376">
        <v>702652.84505311912</v>
      </c>
      <c r="AG376">
        <v>725401.86506229918</v>
      </c>
      <c r="AH376">
        <v>732567.92903454567</v>
      </c>
      <c r="AI376">
        <v>749570.70118165831</v>
      </c>
      <c r="AJ376">
        <v>745822.26326751721</v>
      </c>
      <c r="AK376">
        <v>748366.55268415727</v>
      </c>
      <c r="AL376">
        <v>733049.32604581385</v>
      </c>
      <c r="AM376">
        <v>745052.29778248025</v>
      </c>
      <c r="AN376">
        <v>771300.84925959341</v>
      </c>
      <c r="AO376">
        <v>760418.89980561123</v>
      </c>
      <c r="AP376">
        <v>797548.33200278843</v>
      </c>
      <c r="AQ376">
        <v>823751.80122985377</v>
      </c>
      <c r="AR376">
        <v>847242.16371296637</v>
      </c>
      <c r="AS376">
        <v>840480.0893710868</v>
      </c>
      <c r="AT376">
        <v>883297.04778677924</v>
      </c>
      <c r="AU376">
        <v>892856.918650651</v>
      </c>
    </row>
    <row r="377" spans="1:47">
      <c r="A377" t="s">
        <v>247</v>
      </c>
      <c r="B377" t="s">
        <v>249</v>
      </c>
      <c r="C377" t="s">
        <v>219</v>
      </c>
      <c r="D377">
        <v>264402.11933807685</v>
      </c>
      <c r="E377">
        <v>266230.74839377921</v>
      </c>
      <c r="F377">
        <v>267429.33416549762</v>
      </c>
      <c r="G377">
        <v>271724.92810264608</v>
      </c>
      <c r="H377">
        <v>282055.18383451522</v>
      </c>
      <c r="I377">
        <v>289364.67994421767</v>
      </c>
      <c r="J377">
        <v>303580.41994431615</v>
      </c>
      <c r="K377">
        <v>313230.39627695078</v>
      </c>
      <c r="L377">
        <v>318210.82955623814</v>
      </c>
      <c r="M377">
        <v>317717.75137141772</v>
      </c>
      <c r="N377">
        <v>325313.69374165946</v>
      </c>
      <c r="O377">
        <v>324564.30533068487</v>
      </c>
      <c r="P377">
        <v>331432.82832517492</v>
      </c>
      <c r="Q377">
        <v>341981.37771173107</v>
      </c>
      <c r="R377">
        <v>348018.34394262295</v>
      </c>
      <c r="S377">
        <v>354230.92002047115</v>
      </c>
      <c r="T377">
        <v>356301.4002209247</v>
      </c>
      <c r="U377">
        <v>363245.21284566104</v>
      </c>
      <c r="V377">
        <v>373354.12310507515</v>
      </c>
      <c r="W377">
        <v>380558.27948461979</v>
      </c>
      <c r="X377">
        <v>383901.44562977063</v>
      </c>
      <c r="Y377">
        <v>385853.36354221671</v>
      </c>
      <c r="Z377">
        <v>398826.23968394904</v>
      </c>
      <c r="AA377">
        <v>403521.78593666753</v>
      </c>
      <c r="AB377">
        <v>406124.25221471704</v>
      </c>
      <c r="AC377">
        <v>409271.21155144932</v>
      </c>
      <c r="AD377">
        <v>416869.94152231124</v>
      </c>
      <c r="AE377">
        <v>424028.42350366904</v>
      </c>
      <c r="AF377">
        <v>414238.50578502635</v>
      </c>
      <c r="AG377">
        <v>427101.35092759895</v>
      </c>
      <c r="AH377">
        <v>433365.78414415126</v>
      </c>
      <c r="AI377">
        <v>451871.59885278257</v>
      </c>
      <c r="AJ377">
        <v>442515.72262581729</v>
      </c>
      <c r="AK377">
        <v>452914.77978803159</v>
      </c>
      <c r="AL377">
        <v>482877.35220751102</v>
      </c>
      <c r="AM377">
        <v>496545.67885627539</v>
      </c>
      <c r="AN377">
        <v>478480.06379772228</v>
      </c>
      <c r="AO377">
        <v>478868.83493213449</v>
      </c>
      <c r="AP377">
        <v>494624.83493213449</v>
      </c>
      <c r="AQ377">
        <v>504943.94046132185</v>
      </c>
      <c r="AR377">
        <v>490830.21046132187</v>
      </c>
      <c r="AS377">
        <v>448735.58980949037</v>
      </c>
      <c r="AT377">
        <v>494332.74679878197</v>
      </c>
      <c r="AU377">
        <v>535046.20851653535</v>
      </c>
    </row>
    <row r="378" spans="1:47">
      <c r="A378" t="s">
        <v>247</v>
      </c>
      <c r="B378" t="s">
        <v>249</v>
      </c>
      <c r="C378" t="s">
        <v>220</v>
      </c>
      <c r="D378">
        <v>5020.3263182500195</v>
      </c>
      <c r="E378">
        <v>5132.4146286306286</v>
      </c>
      <c r="F378">
        <v>5176.843214048733</v>
      </c>
      <c r="G378">
        <v>5279.6458390706202</v>
      </c>
      <c r="H378">
        <v>5544.6400720223437</v>
      </c>
      <c r="I378">
        <v>5595.3208422098705</v>
      </c>
      <c r="J378">
        <v>5807.4441269763893</v>
      </c>
      <c r="K378">
        <v>5757.2049587913998</v>
      </c>
      <c r="L378">
        <v>5842.9308960634808</v>
      </c>
      <c r="M378">
        <v>5911.4070502860231</v>
      </c>
      <c r="N378">
        <v>6079.955918527512</v>
      </c>
      <c r="O378">
        <v>6036.8061351229817</v>
      </c>
      <c r="P378">
        <v>6217.1372846519316</v>
      </c>
      <c r="Q378">
        <v>6387.1714945826843</v>
      </c>
      <c r="R378">
        <v>6503.7076209922425</v>
      </c>
      <c r="S378">
        <v>6615.343599773144</v>
      </c>
      <c r="T378">
        <v>6552.8219809226784</v>
      </c>
      <c r="U378">
        <v>6627.249526277692</v>
      </c>
      <c r="V378">
        <v>6815.6476179940773</v>
      </c>
      <c r="W378">
        <v>6895.1347197349914</v>
      </c>
      <c r="X378">
        <v>7045.3043236205667</v>
      </c>
      <c r="Y378">
        <v>7199.31898747589</v>
      </c>
      <c r="Z378">
        <v>7352.6136314379028</v>
      </c>
      <c r="AA378">
        <v>7404.5991485878212</v>
      </c>
      <c r="AB378">
        <v>7531.4128720045192</v>
      </c>
      <c r="AC378">
        <v>7576.1340681027496</v>
      </c>
      <c r="AD378">
        <v>7697.3320248497203</v>
      </c>
      <c r="AE378">
        <v>7945.9966139391345</v>
      </c>
      <c r="AF378">
        <v>7930.9974705270879</v>
      </c>
      <c r="AG378">
        <v>8043.2285668081595</v>
      </c>
      <c r="AH378">
        <v>8154.7693832186087</v>
      </c>
      <c r="AI378">
        <v>8299.1311211592765</v>
      </c>
      <c r="AJ378">
        <v>8392.2297515456248</v>
      </c>
      <c r="AK378">
        <v>8686.0929332746982</v>
      </c>
      <c r="AL378">
        <v>8814.9981930511531</v>
      </c>
      <c r="AM378">
        <v>9061.0252103108887</v>
      </c>
      <c r="AN378">
        <v>9127.752267273323</v>
      </c>
      <c r="AO378">
        <v>9198.1449880366617</v>
      </c>
      <c r="AP378">
        <v>9396.1449880366617</v>
      </c>
      <c r="AQ378">
        <v>9635.3925374137398</v>
      </c>
      <c r="AR378">
        <v>8915.6105374137405</v>
      </c>
      <c r="AS378">
        <v>6994.7017216255117</v>
      </c>
      <c r="AT378">
        <v>7690.2300699555935</v>
      </c>
      <c r="AU378">
        <v>8623.7032548165371</v>
      </c>
    </row>
    <row r="379" spans="1:47">
      <c r="A379" t="s">
        <v>247</v>
      </c>
      <c r="B379" t="s">
        <v>249</v>
      </c>
      <c r="C379" t="s">
        <v>221</v>
      </c>
      <c r="D379">
        <v>782663.80668930348</v>
      </c>
      <c r="E379">
        <v>787179.28698069695</v>
      </c>
      <c r="F379">
        <v>764571.96950176498</v>
      </c>
      <c r="G379">
        <v>816857.38682823488</v>
      </c>
      <c r="H379">
        <v>814184.10399307183</v>
      </c>
      <c r="I379">
        <v>819538.27199258807</v>
      </c>
      <c r="J379">
        <v>862893.96771032107</v>
      </c>
      <c r="K379">
        <v>921039.59630401887</v>
      </c>
      <c r="L379">
        <v>888464.19545867585</v>
      </c>
      <c r="M379">
        <v>903528.9563515198</v>
      </c>
      <c r="N379">
        <v>931443.44912203215</v>
      </c>
      <c r="O379">
        <v>944870.77906777232</v>
      </c>
      <c r="P379">
        <v>939146.43040140369</v>
      </c>
      <c r="Q379">
        <v>960238.95955041319</v>
      </c>
      <c r="R379">
        <v>1000270.104498413</v>
      </c>
      <c r="S379">
        <v>1025396.0755497471</v>
      </c>
      <c r="T379">
        <v>1017585.0768709308</v>
      </c>
      <c r="U379">
        <v>1038486.5879712335</v>
      </c>
      <c r="V379">
        <v>1075939.7318375914</v>
      </c>
      <c r="W379">
        <v>1109914.5191696151</v>
      </c>
      <c r="X379">
        <v>1066173.3002277624</v>
      </c>
      <c r="Y379">
        <v>1172651.3257987502</v>
      </c>
      <c r="Z379">
        <v>1244456.660337883</v>
      </c>
      <c r="AA379">
        <v>1344021.2960180298</v>
      </c>
      <c r="AB379">
        <v>1181761.5243658104</v>
      </c>
      <c r="AC379">
        <v>1213513.5039675862</v>
      </c>
      <c r="AD379">
        <v>1192716.5151887117</v>
      </c>
      <c r="AE379">
        <v>1351997.355147212</v>
      </c>
      <c r="AF379">
        <v>1229691.3899861209</v>
      </c>
      <c r="AG379">
        <v>1234708.7851908815</v>
      </c>
      <c r="AH379">
        <v>1281667.665717405</v>
      </c>
      <c r="AI379">
        <v>1394118.6115512464</v>
      </c>
      <c r="AJ379">
        <v>1261177.1849866733</v>
      </c>
      <c r="AK379">
        <v>1328337.5713486183</v>
      </c>
      <c r="AL379">
        <v>1430960.382996361</v>
      </c>
      <c r="AM379">
        <v>1493628.4188502042</v>
      </c>
      <c r="AN379">
        <v>1325106.3690497673</v>
      </c>
      <c r="AO379">
        <v>1474799.9095605062</v>
      </c>
      <c r="AP379">
        <v>1525150.9095605062</v>
      </c>
      <c r="AQ379">
        <v>1551986.5864701017</v>
      </c>
      <c r="AR379">
        <v>1330981.8204701017</v>
      </c>
      <c r="AS379">
        <v>1460290.8863139336</v>
      </c>
      <c r="AT379">
        <v>1858586.5980523364</v>
      </c>
      <c r="AU379">
        <v>1913082.8554682494</v>
      </c>
    </row>
    <row r="380" spans="1:47">
      <c r="A380" t="s">
        <v>247</v>
      </c>
      <c r="B380" t="s">
        <v>249</v>
      </c>
      <c r="C380" t="s">
        <v>222</v>
      </c>
      <c r="D380">
        <v>583711.41861600976</v>
      </c>
      <c r="E380">
        <v>587213.2712023434</v>
      </c>
      <c r="F380">
        <v>570234.57940183894</v>
      </c>
      <c r="G380">
        <v>609628.20488541527</v>
      </c>
      <c r="H380">
        <v>607781.90427817777</v>
      </c>
      <c r="I380">
        <v>611934.29339795373</v>
      </c>
      <c r="J380">
        <v>644551.27515840554</v>
      </c>
      <c r="K380">
        <v>688414.98553394317</v>
      </c>
      <c r="L380">
        <v>673024.45841492387</v>
      </c>
      <c r="M380">
        <v>684610.07065590541</v>
      </c>
      <c r="N380">
        <v>705940.07718357909</v>
      </c>
      <c r="O380">
        <v>716393.37256455293</v>
      </c>
      <c r="P380">
        <v>695338.747767878</v>
      </c>
      <c r="Q380">
        <v>705955.53800521465</v>
      </c>
      <c r="R380">
        <v>745594.37312063901</v>
      </c>
      <c r="S380">
        <v>759197.50111191487</v>
      </c>
      <c r="T380">
        <v>784872.42646670679</v>
      </c>
      <c r="U380">
        <v>780708.25664562231</v>
      </c>
      <c r="V380">
        <v>797809.63195834402</v>
      </c>
      <c r="W380">
        <v>798754.34501954564</v>
      </c>
      <c r="X380">
        <v>799933.76141584688</v>
      </c>
      <c r="Y380">
        <v>838836.33135391306</v>
      </c>
      <c r="Z380">
        <v>895765.31613596436</v>
      </c>
      <c r="AA380">
        <v>901610.45251634263</v>
      </c>
      <c r="AB380">
        <v>905697.51574751001</v>
      </c>
      <c r="AC380">
        <v>900984.32635580038</v>
      </c>
      <c r="AD380">
        <v>915619.29264709691</v>
      </c>
      <c r="AE380">
        <v>927184.33812596847</v>
      </c>
      <c r="AF380">
        <v>930937.48189408355</v>
      </c>
      <c r="AG380">
        <v>922934.51798322063</v>
      </c>
      <c r="AH380">
        <v>931973.40200522973</v>
      </c>
      <c r="AI380">
        <v>992627.96525346464</v>
      </c>
      <c r="AJ380">
        <v>995562.35374900512</v>
      </c>
      <c r="AK380">
        <v>1008518.3265184598</v>
      </c>
      <c r="AL380">
        <v>1028716.2946631638</v>
      </c>
      <c r="AM380">
        <v>1065628.1686149875</v>
      </c>
      <c r="AN380">
        <v>1070323.8812250439</v>
      </c>
      <c r="AO380">
        <v>1086791.2996260317</v>
      </c>
      <c r="AP380">
        <v>1096677.2996260317</v>
      </c>
      <c r="AQ380">
        <v>1097253.4442330184</v>
      </c>
      <c r="AR380">
        <v>1105285.7762330184</v>
      </c>
      <c r="AS380">
        <v>1094603.2800280855</v>
      </c>
      <c r="AT380">
        <v>1197871.5815462088</v>
      </c>
      <c r="AU380">
        <v>1199390.4523406497</v>
      </c>
    </row>
    <row r="381" spans="1:47">
      <c r="A381" t="s">
        <v>247</v>
      </c>
      <c r="B381" t="s">
        <v>249</v>
      </c>
      <c r="C381" t="s">
        <v>223</v>
      </c>
      <c r="D381">
        <v>227611.1122912032</v>
      </c>
      <c r="E381">
        <v>228870.90849574306</v>
      </c>
      <c r="F381">
        <v>222343.30487341533</v>
      </c>
      <c r="G381">
        <v>237390.00433963828</v>
      </c>
      <c r="H381">
        <v>241840.91756672141</v>
      </c>
      <c r="I381">
        <v>243368.16054449379</v>
      </c>
      <c r="J381">
        <v>256143.95582725166</v>
      </c>
      <c r="K381">
        <v>273229.37606153317</v>
      </c>
      <c r="L381">
        <v>269791.24476268096</v>
      </c>
      <c r="M381">
        <v>274294.73434430407</v>
      </c>
      <c r="N381">
        <v>282695.905735621</v>
      </c>
      <c r="O381">
        <v>286658.10515739385</v>
      </c>
      <c r="P381">
        <v>276468.28510058002</v>
      </c>
      <c r="Q381">
        <v>278677.55681102589</v>
      </c>
      <c r="R381">
        <v>298462.02580983343</v>
      </c>
      <c r="S381">
        <v>301858.67227856052</v>
      </c>
      <c r="T381">
        <v>311277.9693464092</v>
      </c>
      <c r="U381">
        <v>307514.02069464559</v>
      </c>
      <c r="V381">
        <v>320370.84595737269</v>
      </c>
      <c r="W381">
        <v>318711.82771275623</v>
      </c>
      <c r="X381">
        <v>327029.96731105138</v>
      </c>
      <c r="Y381">
        <v>332285.33011777746</v>
      </c>
      <c r="Z381">
        <v>351276.85606144735</v>
      </c>
      <c r="AA381">
        <v>351675.54678209836</v>
      </c>
      <c r="AB381">
        <v>354769.17888490437</v>
      </c>
      <c r="AC381">
        <v>350637.56461742142</v>
      </c>
      <c r="AD381">
        <v>362358.94479264249</v>
      </c>
      <c r="AE381">
        <v>368058.76659487537</v>
      </c>
      <c r="AF381">
        <v>373106.45361576247</v>
      </c>
      <c r="AG381">
        <v>373689.66601833055</v>
      </c>
      <c r="AH381">
        <v>376126.95683290274</v>
      </c>
      <c r="AI381">
        <v>393894.23009035754</v>
      </c>
      <c r="AJ381">
        <v>400084.24310041079</v>
      </c>
      <c r="AK381">
        <v>401835.5349735312</v>
      </c>
      <c r="AL381">
        <v>417260.69508484914</v>
      </c>
      <c r="AM381">
        <v>427621.21894361975</v>
      </c>
      <c r="AN381">
        <v>429480.25076675985</v>
      </c>
      <c r="AO381">
        <v>429586.74385916226</v>
      </c>
      <c r="AP381">
        <v>435675.74385916226</v>
      </c>
      <c r="AQ381">
        <v>438167.53005653224</v>
      </c>
      <c r="AR381">
        <v>449171.86505653226</v>
      </c>
      <c r="AS381">
        <v>411784.01456875145</v>
      </c>
      <c r="AT381">
        <v>506957.69029892155</v>
      </c>
      <c r="AU381">
        <v>530772.99213489122</v>
      </c>
    </row>
    <row r="382" spans="1:47">
      <c r="A382" t="s">
        <v>247</v>
      </c>
      <c r="B382" t="s">
        <v>249</v>
      </c>
      <c r="C382" t="s">
        <v>224</v>
      </c>
      <c r="D382">
        <v>135150.46358774207</v>
      </c>
      <c r="E382">
        <v>135975.39269866887</v>
      </c>
      <c r="F382">
        <v>132031.77135663803</v>
      </c>
      <c r="G382">
        <v>141194.83235695091</v>
      </c>
      <c r="H382">
        <v>135461.2898659787</v>
      </c>
      <c r="I382">
        <v>136402.52303736514</v>
      </c>
      <c r="J382">
        <v>143697.70161831169</v>
      </c>
      <c r="K382">
        <v>153520.44547834434</v>
      </c>
      <c r="L382">
        <v>148985.14181491607</v>
      </c>
      <c r="M382">
        <v>151567.29957247109</v>
      </c>
      <c r="N382">
        <v>156307.60761889018</v>
      </c>
      <c r="O382">
        <v>158650.0009937227</v>
      </c>
      <c r="P382">
        <v>154608.28639085163</v>
      </c>
      <c r="Q382">
        <v>156080.67331775709</v>
      </c>
      <c r="R382">
        <v>166670.85619268942</v>
      </c>
      <c r="S382">
        <v>168807.25409870167</v>
      </c>
      <c r="T382">
        <v>168509.65298400799</v>
      </c>
      <c r="U382">
        <v>171969.87265094681</v>
      </c>
      <c r="V382">
        <v>179159.74515862143</v>
      </c>
      <c r="W382">
        <v>183799.09689009545</v>
      </c>
      <c r="X382">
        <v>180619.13045779907</v>
      </c>
      <c r="Y382">
        <v>184932.28939573685</v>
      </c>
      <c r="Z382">
        <v>194521.4139280947</v>
      </c>
      <c r="AA382">
        <v>196593.06698642892</v>
      </c>
      <c r="AB382">
        <v>198885.46993301398</v>
      </c>
      <c r="AC382">
        <v>199192.55775010848</v>
      </c>
      <c r="AD382">
        <v>203490.12211856313</v>
      </c>
      <c r="AE382">
        <v>206879.72567212462</v>
      </c>
      <c r="AF382">
        <v>204871.11899518827</v>
      </c>
      <c r="AG382">
        <v>205337.88879947716</v>
      </c>
      <c r="AH382">
        <v>210190.76765183598</v>
      </c>
      <c r="AI382">
        <v>221288.40951744223</v>
      </c>
      <c r="AJ382">
        <v>222862.92492804592</v>
      </c>
      <c r="AK382">
        <v>224141.56030765656</v>
      </c>
      <c r="AL382">
        <v>231619.36626240521</v>
      </c>
      <c r="AM382">
        <v>233596.14721974367</v>
      </c>
      <c r="AN382">
        <v>236191.14996236228</v>
      </c>
      <c r="AO382">
        <v>243313.04738015193</v>
      </c>
      <c r="AP382">
        <v>245982.04738015193</v>
      </c>
      <c r="AQ382">
        <v>247382.46235780983</v>
      </c>
      <c r="AR382">
        <v>230377.73235780981</v>
      </c>
      <c r="AS382">
        <v>184327.74835642552</v>
      </c>
      <c r="AT382">
        <v>223172.30491185823</v>
      </c>
      <c r="AU382">
        <v>253427.6942682245</v>
      </c>
    </row>
    <row r="383" spans="1:47">
      <c r="A383" t="s">
        <v>247</v>
      </c>
      <c r="B383" t="s">
        <v>249</v>
      </c>
      <c r="C383" t="s">
        <v>225</v>
      </c>
      <c r="D383">
        <v>14168358.929771841</v>
      </c>
      <c r="E383">
        <v>13896508.130105697</v>
      </c>
      <c r="F383">
        <v>14289213.8204212</v>
      </c>
      <c r="G383">
        <v>14176942.700638343</v>
      </c>
      <c r="H383">
        <v>14942848.1951</v>
      </c>
      <c r="I383">
        <v>14785228.029592399</v>
      </c>
      <c r="J383">
        <v>15502947.465748804</v>
      </c>
      <c r="K383">
        <v>15261904.7444451</v>
      </c>
      <c r="L383">
        <v>15961234.706321361</v>
      </c>
      <c r="M383">
        <v>15935728.157007501</v>
      </c>
      <c r="N383">
        <v>16618164.997114401</v>
      </c>
      <c r="O383">
        <v>16134037.436684582</v>
      </c>
      <c r="P383">
        <v>16772053.772673115</v>
      </c>
      <c r="Q383">
        <v>16960908.089064829</v>
      </c>
      <c r="R383">
        <v>17896006.103763264</v>
      </c>
      <c r="S383">
        <v>17782018.48113757</v>
      </c>
      <c r="T383">
        <v>18039745.707711335</v>
      </c>
      <c r="U383">
        <v>18194240.12848394</v>
      </c>
      <c r="V383">
        <v>18754403.28375122</v>
      </c>
      <c r="W383">
        <v>18736133.604657315</v>
      </c>
      <c r="X383">
        <v>19405606.271031603</v>
      </c>
      <c r="Y383">
        <v>19474760.192081992</v>
      </c>
      <c r="Z383">
        <v>20042664.087792277</v>
      </c>
      <c r="AA383">
        <v>19967937.797744468</v>
      </c>
      <c r="AB383">
        <v>20395023.993560299</v>
      </c>
      <c r="AC383">
        <v>20591510.752660099</v>
      </c>
      <c r="AD383">
        <v>21231077.170767695</v>
      </c>
      <c r="AE383">
        <v>21682627.450871173</v>
      </c>
      <c r="AF383">
        <v>22333232.137830004</v>
      </c>
      <c r="AG383">
        <v>21849091.903363898</v>
      </c>
      <c r="AH383">
        <v>22534560.541764505</v>
      </c>
      <c r="AI383">
        <v>22828013.714586977</v>
      </c>
      <c r="AJ383">
        <v>23327602.455939442</v>
      </c>
      <c r="AK383">
        <v>23060057.421513125</v>
      </c>
      <c r="AL383">
        <v>23970712.308225483</v>
      </c>
      <c r="AM383">
        <v>24207875.704836074</v>
      </c>
      <c r="AN383">
        <v>24698799.254147463</v>
      </c>
      <c r="AO383">
        <v>24790656.493164983</v>
      </c>
      <c r="AP383">
        <v>25205880.245298605</v>
      </c>
      <c r="AQ383">
        <v>25662229.031529162</v>
      </c>
      <c r="AR383">
        <v>25414104.036529161</v>
      </c>
      <c r="AS383">
        <v>24004631.104877461</v>
      </c>
      <c r="AT383">
        <v>24413419.7469652</v>
      </c>
      <c r="AU383">
        <v>25124561.749101963</v>
      </c>
    </row>
    <row r="384" spans="1:47">
      <c r="A384" t="s">
        <v>247</v>
      </c>
      <c r="B384" t="s">
        <v>250</v>
      </c>
      <c r="C384" t="s">
        <v>208</v>
      </c>
      <c r="D384">
        <v>2617614.4015596882</v>
      </c>
      <c r="E384">
        <v>3717635.0363166374</v>
      </c>
      <c r="F384">
        <v>4141561.688396696</v>
      </c>
      <c r="G384">
        <v>3224737.6362466197</v>
      </c>
      <c r="H384">
        <v>2672513.871939627</v>
      </c>
      <c r="I384">
        <v>3810248.2352752127</v>
      </c>
      <c r="J384">
        <v>4280765.9430780178</v>
      </c>
      <c r="K384">
        <v>3288929.3716882681</v>
      </c>
      <c r="L384">
        <v>2742850.058213817</v>
      </c>
      <c r="M384">
        <v>3944054.2127001109</v>
      </c>
      <c r="N384">
        <v>4489752.8885582853</v>
      </c>
      <c r="O384">
        <v>3313493.5303382091</v>
      </c>
      <c r="P384">
        <v>2891705.550246702</v>
      </c>
      <c r="Q384">
        <v>4047067.3831663877</v>
      </c>
      <c r="R384">
        <v>4642765.1803944251</v>
      </c>
      <c r="S384">
        <v>3385789.9030194264</v>
      </c>
      <c r="T384">
        <v>2987897.6636153562</v>
      </c>
      <c r="U384">
        <v>4298952.960892953</v>
      </c>
      <c r="V384">
        <v>4811426.1819715705</v>
      </c>
      <c r="W384">
        <v>3537911.8726713378</v>
      </c>
      <c r="X384">
        <v>3103513.5891547306</v>
      </c>
      <c r="Y384">
        <v>4434956.7285433514</v>
      </c>
      <c r="Z384">
        <v>4958475.2883090228</v>
      </c>
      <c r="AA384">
        <v>3516354.2365960991</v>
      </c>
      <c r="AB384">
        <v>3210268.7327010003</v>
      </c>
      <c r="AC384">
        <v>4579913.9031050578</v>
      </c>
      <c r="AD384">
        <v>4959231.3233804256</v>
      </c>
      <c r="AE384">
        <v>3851330.1049383506</v>
      </c>
      <c r="AF384">
        <v>3475966.9493068191</v>
      </c>
      <c r="AG384">
        <v>4703667.648930341</v>
      </c>
      <c r="AH384">
        <v>5270924.0150993532</v>
      </c>
      <c r="AI384">
        <v>3829864.4981869208</v>
      </c>
      <c r="AJ384">
        <v>3543163.8502180232</v>
      </c>
      <c r="AK384">
        <v>4868840.1216319315</v>
      </c>
      <c r="AL384">
        <v>5539594.4429256413</v>
      </c>
      <c r="AM384">
        <v>3973512.6403861442</v>
      </c>
      <c r="AN384">
        <v>3683511.6161245406</v>
      </c>
      <c r="AO384">
        <v>5103696.4161165757</v>
      </c>
      <c r="AP384">
        <v>5703469.6642256156</v>
      </c>
      <c r="AQ384">
        <v>4077672.7010100964</v>
      </c>
      <c r="AR384">
        <v>3849778.3575720908</v>
      </c>
      <c r="AS384">
        <v>4998176.7555505913</v>
      </c>
      <c r="AT384">
        <v>5481776.7833378483</v>
      </c>
      <c r="AU384">
        <v>4061067.8511903444</v>
      </c>
    </row>
    <row r="385" spans="1:47">
      <c r="A385" t="s">
        <v>247</v>
      </c>
      <c r="B385" t="s">
        <v>250</v>
      </c>
      <c r="C385" t="s">
        <v>209</v>
      </c>
      <c r="D385">
        <v>5542342.5490853619</v>
      </c>
      <c r="E385">
        <v>5899468.4727389608</v>
      </c>
      <c r="F385">
        <v>6448907.9051879058</v>
      </c>
      <c r="G385">
        <v>5790999.5728667909</v>
      </c>
      <c r="H385">
        <v>6127255.5315233786</v>
      </c>
      <c r="I385">
        <v>6577235.9101126185</v>
      </c>
      <c r="J385">
        <v>7109421.0982060134</v>
      </c>
      <c r="K385">
        <v>6967150.5676455321</v>
      </c>
      <c r="L385">
        <v>6882579.3351349281</v>
      </c>
      <c r="M385">
        <v>7321370.4743532622</v>
      </c>
      <c r="N385">
        <v>7223789.3083269512</v>
      </c>
      <c r="O385">
        <v>7239460.4680513386</v>
      </c>
      <c r="P385">
        <v>7415985.070060228</v>
      </c>
      <c r="Q385">
        <v>7377151.3782421229</v>
      </c>
      <c r="R385">
        <v>7366961.028826829</v>
      </c>
      <c r="S385">
        <v>7664307.8940377841</v>
      </c>
      <c r="T385">
        <v>7649218.6730701244</v>
      </c>
      <c r="U385">
        <v>7640332.5385853322</v>
      </c>
      <c r="V385">
        <v>7589467.5659159375</v>
      </c>
      <c r="W385">
        <v>7612748.4847052731</v>
      </c>
      <c r="X385">
        <v>7565788.2476403816</v>
      </c>
      <c r="Y385">
        <v>7558300.8092047619</v>
      </c>
      <c r="Z385">
        <v>7582032.0078436844</v>
      </c>
      <c r="AA385">
        <v>7581575.4765607845</v>
      </c>
      <c r="AB385">
        <v>7373364.7380836569</v>
      </c>
      <c r="AC385">
        <v>7412723.8384453114</v>
      </c>
      <c r="AD385">
        <v>7580632.1354188891</v>
      </c>
      <c r="AE385">
        <v>8029831.5763844792</v>
      </c>
      <c r="AF385">
        <v>7685682.3974639168</v>
      </c>
      <c r="AG385">
        <v>7786488.4601114392</v>
      </c>
      <c r="AH385">
        <v>8038912.6829892742</v>
      </c>
      <c r="AI385">
        <v>8129977.5034743696</v>
      </c>
      <c r="AJ385">
        <v>7949026.7240321478</v>
      </c>
      <c r="AK385">
        <v>7965457.4997972278</v>
      </c>
      <c r="AL385">
        <v>8247528.2437064005</v>
      </c>
      <c r="AM385">
        <v>8778932.2425383534</v>
      </c>
      <c r="AN385">
        <v>8196959.1674021808</v>
      </c>
      <c r="AO385">
        <v>8134601.5757177379</v>
      </c>
      <c r="AP385">
        <v>8425027.7929429282</v>
      </c>
      <c r="AQ385">
        <v>8656157.5571683366</v>
      </c>
      <c r="AR385">
        <v>8208352.6798462421</v>
      </c>
      <c r="AS385">
        <v>7676322.3368365308</v>
      </c>
      <c r="AT385">
        <v>7654729.3317637397</v>
      </c>
      <c r="AU385">
        <v>8380940.5241131522</v>
      </c>
    </row>
    <row r="386" spans="1:47">
      <c r="A386" t="s">
        <v>247</v>
      </c>
      <c r="B386" t="s">
        <v>250</v>
      </c>
      <c r="C386" t="s">
        <v>210</v>
      </c>
      <c r="D386">
        <v>2703918.99330458</v>
      </c>
      <c r="E386">
        <v>2912353.042079126</v>
      </c>
      <c r="F386">
        <v>3050118.4741366133</v>
      </c>
      <c r="G386">
        <v>3035885.7477464611</v>
      </c>
      <c r="H386">
        <v>2831651.4756077472</v>
      </c>
      <c r="I386">
        <v>3009874.0569108957</v>
      </c>
      <c r="J386">
        <v>3139603.9643807937</v>
      </c>
      <c r="K386">
        <v>3049263.5554967313</v>
      </c>
      <c r="L386">
        <v>2902831.6383924247</v>
      </c>
      <c r="M386">
        <v>3108146.6682345313</v>
      </c>
      <c r="N386">
        <v>3329930.26260975</v>
      </c>
      <c r="O386">
        <v>3300906.0169260427</v>
      </c>
      <c r="P386">
        <v>3033665.5359239858</v>
      </c>
      <c r="Q386">
        <v>3278013.4493203359</v>
      </c>
      <c r="R386">
        <v>3411395.4521570131</v>
      </c>
      <c r="S386">
        <v>3383166.7251840597</v>
      </c>
      <c r="T386">
        <v>3150680.6563398852</v>
      </c>
      <c r="U386">
        <v>3404540.6574242623</v>
      </c>
      <c r="V386">
        <v>3520456.8419519048</v>
      </c>
      <c r="W386">
        <v>3497766.8093173252</v>
      </c>
      <c r="X386">
        <v>3307411.2151372391</v>
      </c>
      <c r="Y386">
        <v>3518518.3183722217</v>
      </c>
      <c r="Z386">
        <v>3628476.2408778472</v>
      </c>
      <c r="AA386">
        <v>3708427.9264678396</v>
      </c>
      <c r="AB386">
        <v>3715452.8035560451</v>
      </c>
      <c r="AC386">
        <v>3772897.8606065274</v>
      </c>
      <c r="AD386">
        <v>3779300.2109344178</v>
      </c>
      <c r="AE386">
        <v>3810742.1126817521</v>
      </c>
      <c r="AF386">
        <v>3884523.5853473898</v>
      </c>
      <c r="AG386">
        <v>3926413.679057044</v>
      </c>
      <c r="AH386">
        <v>4042855.4612729074</v>
      </c>
      <c r="AI386">
        <v>4082594.3842859301</v>
      </c>
      <c r="AJ386">
        <v>3996911.9338694187</v>
      </c>
      <c r="AK386">
        <v>4043002.8885557819</v>
      </c>
      <c r="AL386">
        <v>4294110.9934734367</v>
      </c>
      <c r="AM386">
        <v>4293524.4682999402</v>
      </c>
      <c r="AN386">
        <v>3993257.0900248326</v>
      </c>
      <c r="AO386">
        <v>4042298.4147842936</v>
      </c>
      <c r="AP386">
        <v>4324097.2626114544</v>
      </c>
      <c r="AQ386">
        <v>4509309.578058295</v>
      </c>
      <c r="AR386">
        <v>4211477.4107314432</v>
      </c>
      <c r="AS386">
        <v>3932923.2024390157</v>
      </c>
      <c r="AT386">
        <v>3972784.6306062154</v>
      </c>
      <c r="AU386">
        <v>4181783.4650978558</v>
      </c>
    </row>
    <row r="387" spans="1:47">
      <c r="A387" t="s">
        <v>247</v>
      </c>
      <c r="B387" t="s">
        <v>250</v>
      </c>
      <c r="C387" t="s">
        <v>211</v>
      </c>
      <c r="D387">
        <v>14977.753757807028</v>
      </c>
      <c r="E387">
        <v>16518.750827314529</v>
      </c>
      <c r="F387">
        <v>16448.240775951726</v>
      </c>
      <c r="G387">
        <v>16744.247560065429</v>
      </c>
      <c r="H387">
        <v>16707.438428889353</v>
      </c>
      <c r="I387">
        <v>17231.563662527496</v>
      </c>
      <c r="J387">
        <v>17678.850919355682</v>
      </c>
      <c r="K387">
        <v>18046.215202393392</v>
      </c>
      <c r="L387">
        <v>17866.171305132695</v>
      </c>
      <c r="M387">
        <v>19143.254581032277</v>
      </c>
      <c r="N387">
        <v>19847.358034423221</v>
      </c>
      <c r="O387">
        <v>19972.480826241313</v>
      </c>
      <c r="P387">
        <v>19658.849066313262</v>
      </c>
      <c r="Q387">
        <v>20176.069376896972</v>
      </c>
      <c r="R387">
        <v>20399.041313520829</v>
      </c>
      <c r="S387">
        <v>20736.013064714658</v>
      </c>
      <c r="T387">
        <v>20529.278219694577</v>
      </c>
      <c r="U387">
        <v>22049.335995768324</v>
      </c>
      <c r="V387">
        <v>22477.603632764367</v>
      </c>
      <c r="W387">
        <v>34184.523480099975</v>
      </c>
      <c r="X387">
        <v>29477.825711786318</v>
      </c>
      <c r="Y387">
        <v>31896.73312783672</v>
      </c>
      <c r="Z387">
        <v>32390.824801480885</v>
      </c>
      <c r="AA387">
        <v>33895.895706372372</v>
      </c>
      <c r="AB387">
        <v>31902.902145833392</v>
      </c>
      <c r="AC387">
        <v>33702.96107902372</v>
      </c>
      <c r="AD387">
        <v>33953.019407642336</v>
      </c>
      <c r="AE387">
        <v>34396.749747965492</v>
      </c>
      <c r="AF387">
        <v>32992.764149522729</v>
      </c>
      <c r="AG387">
        <v>34077.989818839909</v>
      </c>
      <c r="AH387">
        <v>35377.492901790232</v>
      </c>
      <c r="AI387">
        <v>36329.914943100717</v>
      </c>
      <c r="AJ387">
        <v>34713.222870346232</v>
      </c>
      <c r="AK387">
        <v>36914.837017144222</v>
      </c>
      <c r="AL387">
        <v>38771.967075579923</v>
      </c>
      <c r="AM387">
        <v>38893.364408789326</v>
      </c>
      <c r="AN387">
        <v>36902.601096844039</v>
      </c>
      <c r="AO387">
        <v>38128.949898297295</v>
      </c>
      <c r="AP387">
        <v>40135.14353806807</v>
      </c>
      <c r="AQ387">
        <v>41175.485691497335</v>
      </c>
      <c r="AR387">
        <v>39363.846816876649</v>
      </c>
      <c r="AS387">
        <v>39606.866922076799</v>
      </c>
      <c r="AT387">
        <v>42121.350925589839</v>
      </c>
      <c r="AU387">
        <v>42665.982574115245</v>
      </c>
    </row>
    <row r="388" spans="1:47">
      <c r="A388" t="s">
        <v>247</v>
      </c>
      <c r="B388" t="s">
        <v>250</v>
      </c>
      <c r="C388" t="s">
        <v>212</v>
      </c>
      <c r="D388">
        <v>78492.416279184326</v>
      </c>
      <c r="E388">
        <v>83491.388838039566</v>
      </c>
      <c r="F388">
        <v>87515.587174511442</v>
      </c>
      <c r="G388">
        <v>88418.885924717993</v>
      </c>
      <c r="H388">
        <v>82036.435059047741</v>
      </c>
      <c r="I388">
        <v>84917.817600147115</v>
      </c>
      <c r="J388">
        <v>87653.160686055751</v>
      </c>
      <c r="K388">
        <v>88916.442434330151</v>
      </c>
      <c r="L388">
        <v>83859.125080624392</v>
      </c>
      <c r="M388">
        <v>87350.393867589228</v>
      </c>
      <c r="N388">
        <v>88448.877162579563</v>
      </c>
      <c r="O388">
        <v>89447.481823300623</v>
      </c>
      <c r="P388">
        <v>85559.03742403294</v>
      </c>
      <c r="Q388">
        <v>88959.610732734363</v>
      </c>
      <c r="R388">
        <v>91807.715927402547</v>
      </c>
      <c r="S388">
        <v>92249.233770413295</v>
      </c>
      <c r="T388">
        <v>93694.76833623508</v>
      </c>
      <c r="U388">
        <v>96523.926340843173</v>
      </c>
      <c r="V388">
        <v>100319.63317987579</v>
      </c>
      <c r="W388">
        <v>100694.2832637422</v>
      </c>
      <c r="X388">
        <v>98958.15</v>
      </c>
      <c r="Y388">
        <v>103721.1</v>
      </c>
      <c r="Z388">
        <v>105031.90651758001</v>
      </c>
      <c r="AA388">
        <v>105946.6709840766</v>
      </c>
      <c r="AB388">
        <v>104379.93886313547</v>
      </c>
      <c r="AC388">
        <v>111147.15579419867</v>
      </c>
      <c r="AD388">
        <v>114009.52311339983</v>
      </c>
      <c r="AE388">
        <v>115826.39225778464</v>
      </c>
      <c r="AF388">
        <v>112904.760203092</v>
      </c>
      <c r="AG388">
        <v>118028.24121206734</v>
      </c>
      <c r="AH388">
        <v>123849.049632845</v>
      </c>
      <c r="AI388">
        <v>125067.60782087027</v>
      </c>
      <c r="AJ388">
        <v>123214.84849334588</v>
      </c>
      <c r="AK388">
        <v>128607.89012028721</v>
      </c>
      <c r="AL388">
        <v>129662.47481927356</v>
      </c>
      <c r="AM388">
        <v>131152.9265143176</v>
      </c>
      <c r="AN388">
        <v>130148.78331772388</v>
      </c>
      <c r="AO388">
        <v>135328.9187842432</v>
      </c>
      <c r="AP388">
        <v>137632.30093699455</v>
      </c>
      <c r="AQ388">
        <v>138200.41900296221</v>
      </c>
      <c r="AR388">
        <v>135996.83730012708</v>
      </c>
      <c r="AS388">
        <v>141872.42758317478</v>
      </c>
      <c r="AT388">
        <v>145376.67654447921</v>
      </c>
      <c r="AU388">
        <v>149610.52296778123</v>
      </c>
    </row>
    <row r="389" spans="1:47">
      <c r="A389" t="s">
        <v>247</v>
      </c>
      <c r="B389" t="s">
        <v>250</v>
      </c>
      <c r="C389" t="s">
        <v>213</v>
      </c>
      <c r="D389">
        <v>1369123.8951525625</v>
      </c>
      <c r="E389">
        <v>1452550.8579263235</v>
      </c>
      <c r="F389">
        <v>1586103.6509771596</v>
      </c>
      <c r="G389">
        <v>1671380.8471064034</v>
      </c>
      <c r="H389">
        <v>1483133.7285120538</v>
      </c>
      <c r="I389">
        <v>1585257.2432859014</v>
      </c>
      <c r="J389">
        <v>1659134.1202718541</v>
      </c>
      <c r="K389">
        <v>1684762.7859873401</v>
      </c>
      <c r="L389">
        <v>1569840.0394468827</v>
      </c>
      <c r="M389">
        <v>1668977.77622206</v>
      </c>
      <c r="N389">
        <v>1766170.1396253211</v>
      </c>
      <c r="O389">
        <v>1808389.6124688305</v>
      </c>
      <c r="P389">
        <v>1629734.5398372957</v>
      </c>
      <c r="Q389">
        <v>1764044.6449628698</v>
      </c>
      <c r="R389">
        <v>1897054.3333193688</v>
      </c>
      <c r="S389">
        <v>1923565.1757821576</v>
      </c>
      <c r="T389">
        <v>1755446.1838872067</v>
      </c>
      <c r="U389">
        <v>1896732.5853927231</v>
      </c>
      <c r="V389">
        <v>2004901.2626669162</v>
      </c>
      <c r="W389">
        <v>2018462.852128159</v>
      </c>
      <c r="X389">
        <v>1889723</v>
      </c>
      <c r="Y389">
        <v>1958979</v>
      </c>
      <c r="Z389">
        <v>2095314.5445812</v>
      </c>
      <c r="AA389">
        <v>2219586.8641533582</v>
      </c>
      <c r="AB389">
        <v>2008404.7239464449</v>
      </c>
      <c r="AC389">
        <v>2114970.3273242484</v>
      </c>
      <c r="AD389">
        <v>2198009.2913770466</v>
      </c>
      <c r="AE389">
        <v>2268752.4252445404</v>
      </c>
      <c r="AF389">
        <v>2066985.9881093099</v>
      </c>
      <c r="AG389">
        <v>2204285.1699881987</v>
      </c>
      <c r="AH389">
        <v>2372366.44037301</v>
      </c>
      <c r="AI389">
        <v>2442929.7342523406</v>
      </c>
      <c r="AJ389">
        <v>2220626.7089151801</v>
      </c>
      <c r="AK389">
        <v>2329737.557949305</v>
      </c>
      <c r="AL389">
        <v>2528494.818370142</v>
      </c>
      <c r="AM389">
        <v>2542665.8050936675</v>
      </c>
      <c r="AN389">
        <v>2350308.6450754558</v>
      </c>
      <c r="AO389">
        <v>2465485.360793171</v>
      </c>
      <c r="AP389">
        <v>2671872.1232826025</v>
      </c>
      <c r="AQ389">
        <v>2719095.2686383529</v>
      </c>
      <c r="AR389">
        <v>2440847.7045370289</v>
      </c>
      <c r="AS389">
        <v>2450077.4380928301</v>
      </c>
      <c r="AT389">
        <v>2550893.0596820484</v>
      </c>
      <c r="AU389">
        <v>2633528.822679271</v>
      </c>
    </row>
    <row r="390" spans="1:47">
      <c r="A390" t="s">
        <v>247</v>
      </c>
      <c r="B390" t="s">
        <v>250</v>
      </c>
      <c r="C390" t="s">
        <v>214</v>
      </c>
      <c r="D390">
        <v>1451029.8866785113</v>
      </c>
      <c r="E390">
        <v>1565970.7095816964</v>
      </c>
      <c r="F390">
        <v>1689770.5148550915</v>
      </c>
      <c r="G390">
        <v>1717283.2504016315</v>
      </c>
      <c r="H390">
        <v>1557094.8358786732</v>
      </c>
      <c r="I390">
        <v>1662943.7155770473</v>
      </c>
      <c r="J390">
        <v>1765145.9090619225</v>
      </c>
      <c r="K390">
        <v>1833477.7796596058</v>
      </c>
      <c r="L390">
        <v>1656814.9587162621</v>
      </c>
      <c r="M390">
        <v>1784895.4940260425</v>
      </c>
      <c r="N390">
        <v>1941532.0134115457</v>
      </c>
      <c r="O390">
        <v>1963390.6821440586</v>
      </c>
      <c r="P390">
        <v>1770187.8721653733</v>
      </c>
      <c r="Q390">
        <v>1943787.4981504898</v>
      </c>
      <c r="R390">
        <v>2107074.3140334985</v>
      </c>
      <c r="S390">
        <v>2131655.5058558998</v>
      </c>
      <c r="T390">
        <v>1923166.3693128326</v>
      </c>
      <c r="U390">
        <v>2108970.8086114163</v>
      </c>
      <c r="V390">
        <v>2272275.0079190647</v>
      </c>
      <c r="W390">
        <v>2295457.9098215648</v>
      </c>
      <c r="X390">
        <v>2097826.5425413889</v>
      </c>
      <c r="Y390">
        <v>2253718.0433944729</v>
      </c>
      <c r="Z390">
        <v>2431194.9149749693</v>
      </c>
      <c r="AA390">
        <v>2472411.8766626129</v>
      </c>
      <c r="AB390">
        <v>2255054.3814167441</v>
      </c>
      <c r="AC390">
        <v>2418895.3499972695</v>
      </c>
      <c r="AD390">
        <v>2613312.6472907299</v>
      </c>
      <c r="AE390">
        <v>2662934.0096412394</v>
      </c>
      <c r="AF390">
        <v>2429455.4446157711</v>
      </c>
      <c r="AG390">
        <v>2609140.1250901967</v>
      </c>
      <c r="AH390">
        <v>2804590.5526577136</v>
      </c>
      <c r="AI390">
        <v>2882845.7642302974</v>
      </c>
      <c r="AJ390">
        <v>2601613.3631095905</v>
      </c>
      <c r="AK390">
        <v>2810524.4874329395</v>
      </c>
      <c r="AL390">
        <v>3022016.1627247185</v>
      </c>
      <c r="AM390">
        <v>3100444.5037095519</v>
      </c>
      <c r="AN390">
        <v>2821985.5188436676</v>
      </c>
      <c r="AO390">
        <v>3030495.0659449431</v>
      </c>
      <c r="AP390">
        <v>3229222.7498886888</v>
      </c>
      <c r="AQ390">
        <v>3309179.3686260921</v>
      </c>
      <c r="AR390">
        <v>2989065.116677627</v>
      </c>
      <c r="AS390">
        <v>2913578.6364749894</v>
      </c>
      <c r="AT390">
        <v>3019665.1278412994</v>
      </c>
      <c r="AU390">
        <v>3049810.05067121</v>
      </c>
    </row>
    <row r="391" spans="1:47">
      <c r="A391" t="s">
        <v>247</v>
      </c>
      <c r="B391" t="s">
        <v>250</v>
      </c>
      <c r="C391" t="s">
        <v>215</v>
      </c>
      <c r="D391">
        <v>1031738.5070633708</v>
      </c>
      <c r="E391">
        <v>1114280.0372690056</v>
      </c>
      <c r="F391">
        <v>1197870.4088133993</v>
      </c>
      <c r="G391">
        <v>1217603.6811243922</v>
      </c>
      <c r="H391">
        <v>1112411.1358212698</v>
      </c>
      <c r="I391">
        <v>1183276.3752948586</v>
      </c>
      <c r="J391">
        <v>1249186.8501922435</v>
      </c>
      <c r="K391">
        <v>1285441.1086409944</v>
      </c>
      <c r="L391">
        <v>1186653.875759817</v>
      </c>
      <c r="M391">
        <v>1264118.4132536491</v>
      </c>
      <c r="N391">
        <v>1353411.2251771106</v>
      </c>
      <c r="O391">
        <v>1370540.9417074139</v>
      </c>
      <c r="P391">
        <v>1284581.6789760354</v>
      </c>
      <c r="Q391">
        <v>1354564.3542244481</v>
      </c>
      <c r="R391">
        <v>1451003.2282679954</v>
      </c>
      <c r="S391">
        <v>1460971.3207570696</v>
      </c>
      <c r="T391">
        <v>1358810.8643108348</v>
      </c>
      <c r="U391">
        <v>1430859.0011251809</v>
      </c>
      <c r="V391">
        <v>1554324.6404526876</v>
      </c>
      <c r="W391">
        <v>1570592.6694902941</v>
      </c>
      <c r="X391">
        <v>1462000.38</v>
      </c>
      <c r="Y391">
        <v>1532952.2375884</v>
      </c>
      <c r="Z391">
        <v>1645775.6040201322</v>
      </c>
      <c r="AA391">
        <v>1689422.4760390269</v>
      </c>
      <c r="AB391">
        <v>1564201.672640777</v>
      </c>
      <c r="AC391">
        <v>1643530.0992358597</v>
      </c>
      <c r="AD391">
        <v>1768204.2621944167</v>
      </c>
      <c r="AE391">
        <v>1805185.1284708723</v>
      </c>
      <c r="AF391">
        <v>1667881.2176906043</v>
      </c>
      <c r="AG391">
        <v>1778593.6915302824</v>
      </c>
      <c r="AH391">
        <v>1883335.8968874302</v>
      </c>
      <c r="AI391">
        <v>1916616.3994612591</v>
      </c>
      <c r="AJ391">
        <v>1802085.8980124979</v>
      </c>
      <c r="AK391">
        <v>1924748.1447861614</v>
      </c>
      <c r="AL391">
        <v>1998429.9029351815</v>
      </c>
      <c r="AM391">
        <v>2026045.7224385049</v>
      </c>
      <c r="AN391">
        <v>1898065.5841020097</v>
      </c>
      <c r="AO391">
        <v>2034345.3393444861</v>
      </c>
      <c r="AP391">
        <v>2110858.8689455711</v>
      </c>
      <c r="AQ391">
        <v>2166807.3583283816</v>
      </c>
      <c r="AR391">
        <v>2008484.6786832374</v>
      </c>
      <c r="AS391">
        <v>1846187.3964655437</v>
      </c>
      <c r="AT391">
        <v>1933136.4317747972</v>
      </c>
      <c r="AU391">
        <v>1985478.4522271131</v>
      </c>
    </row>
    <row r="392" spans="1:47">
      <c r="A392" t="s">
        <v>247</v>
      </c>
      <c r="B392" t="s">
        <v>250</v>
      </c>
      <c r="C392" t="s">
        <v>216</v>
      </c>
      <c r="D392">
        <v>342670.71417436399</v>
      </c>
      <c r="E392">
        <v>359896.24755081278</v>
      </c>
      <c r="F392">
        <v>375960.66949304857</v>
      </c>
      <c r="G392">
        <v>382083.09796467389</v>
      </c>
      <c r="H392">
        <v>375692.04348507751</v>
      </c>
      <c r="I392">
        <v>392846.14676105184</v>
      </c>
      <c r="J392">
        <v>390488.86179997039</v>
      </c>
      <c r="K392">
        <v>397297.07302637288</v>
      </c>
      <c r="L392">
        <v>388275.33486365649</v>
      </c>
      <c r="M392">
        <v>423446.20846422145</v>
      </c>
      <c r="N392">
        <v>432573.15933664708</v>
      </c>
      <c r="O392">
        <v>435579.89357993094</v>
      </c>
      <c r="P392">
        <v>424880.51528135192</v>
      </c>
      <c r="Q392">
        <v>453856.38238554873</v>
      </c>
      <c r="R392">
        <v>461746.52051176183</v>
      </c>
      <c r="S392">
        <v>466846.77559238987</v>
      </c>
      <c r="T392">
        <v>466458.25644075975</v>
      </c>
      <c r="U392">
        <v>475017.3283022322</v>
      </c>
      <c r="V392">
        <v>489708.15898590378</v>
      </c>
      <c r="W392">
        <v>494313.73455368867</v>
      </c>
      <c r="X392">
        <v>487850.39674408623</v>
      </c>
      <c r="Y392">
        <v>509423.06912134052</v>
      </c>
      <c r="Z392">
        <v>523022.73779157113</v>
      </c>
      <c r="AA392">
        <v>526113.77200044575</v>
      </c>
      <c r="AB392">
        <v>520048.27196843078</v>
      </c>
      <c r="AC392">
        <v>545502.2680198946</v>
      </c>
      <c r="AD392">
        <v>556610.45006049657</v>
      </c>
      <c r="AE392">
        <v>562252.51046550588</v>
      </c>
      <c r="AF392">
        <v>556650.37131637044</v>
      </c>
      <c r="AG392">
        <v>579970.35214545345</v>
      </c>
      <c r="AH392">
        <v>593260.68019365368</v>
      </c>
      <c r="AI392">
        <v>604017.8730516294</v>
      </c>
      <c r="AJ392">
        <v>599053.8539629858</v>
      </c>
      <c r="AK392">
        <v>621166.71294467535</v>
      </c>
      <c r="AL392">
        <v>635735.47743839072</v>
      </c>
      <c r="AM392">
        <v>641550.08051330643</v>
      </c>
      <c r="AN392">
        <v>639332.22171018401</v>
      </c>
      <c r="AO392">
        <v>664005.5753539023</v>
      </c>
      <c r="AP392">
        <v>685104.78048911318</v>
      </c>
      <c r="AQ392">
        <v>694104.99660848349</v>
      </c>
      <c r="AR392">
        <v>686941.0461083235</v>
      </c>
      <c r="AS392">
        <v>637050.99771215511</v>
      </c>
      <c r="AT392">
        <v>648041.86770200694</v>
      </c>
      <c r="AU392">
        <v>656451.48369942897</v>
      </c>
    </row>
    <row r="393" spans="1:47">
      <c r="A393" t="s">
        <v>247</v>
      </c>
      <c r="B393" t="s">
        <v>250</v>
      </c>
      <c r="C393" t="s">
        <v>217</v>
      </c>
      <c r="D393">
        <v>618652.92404533329</v>
      </c>
      <c r="E393">
        <v>663145.49473936507</v>
      </c>
      <c r="F393">
        <v>698467.94700301031</v>
      </c>
      <c r="G393">
        <v>704178.8142122922</v>
      </c>
      <c r="H393">
        <v>672844.7928651711</v>
      </c>
      <c r="I393">
        <v>711112.16169103899</v>
      </c>
      <c r="J393">
        <v>739818.43159474211</v>
      </c>
      <c r="K393">
        <v>740102.23704904772</v>
      </c>
      <c r="L393">
        <v>737465.32571311027</v>
      </c>
      <c r="M393">
        <v>741346.69487007475</v>
      </c>
      <c r="N393">
        <v>756968.07548557641</v>
      </c>
      <c r="O393">
        <v>769165.63067456894</v>
      </c>
      <c r="P393">
        <v>766897.97108977672</v>
      </c>
      <c r="Q393">
        <v>797026.20530553302</v>
      </c>
      <c r="R393">
        <v>822221.9974816523</v>
      </c>
      <c r="S393">
        <v>828430.02929063095</v>
      </c>
      <c r="T393">
        <v>844053.16825505346</v>
      </c>
      <c r="U393">
        <v>868588.18941394216</v>
      </c>
      <c r="V393">
        <v>897678.70939244761</v>
      </c>
      <c r="W393">
        <v>905608.24065804179</v>
      </c>
      <c r="X393">
        <v>901065.97833180416</v>
      </c>
      <c r="Y393">
        <v>941559.64417478</v>
      </c>
      <c r="Z393">
        <v>972875.91794003302</v>
      </c>
      <c r="AA393">
        <v>995240.04903506744</v>
      </c>
      <c r="AB393">
        <v>986538.69639406097</v>
      </c>
      <c r="AC393">
        <v>1025436.7176171512</v>
      </c>
      <c r="AD393">
        <v>1058210.4417666532</v>
      </c>
      <c r="AE393">
        <v>1075016.1905222901</v>
      </c>
      <c r="AF393">
        <v>1076604.58353742</v>
      </c>
      <c r="AG393">
        <v>1113452.1210880468</v>
      </c>
      <c r="AH393">
        <v>1137225.1413116241</v>
      </c>
      <c r="AI393">
        <v>1147214.5794700591</v>
      </c>
      <c r="AJ393">
        <v>1154367.6629670537</v>
      </c>
      <c r="AK393">
        <v>1193993.2677181072</v>
      </c>
      <c r="AL393">
        <v>1213924.9859684932</v>
      </c>
      <c r="AM393">
        <v>1220454.3646474204</v>
      </c>
      <c r="AN393">
        <v>1244997.817067717</v>
      </c>
      <c r="AO393">
        <v>1267015.5532294163</v>
      </c>
      <c r="AP393">
        <v>1300049.6426648346</v>
      </c>
      <c r="AQ393">
        <v>1321048.3786579343</v>
      </c>
      <c r="AR393">
        <v>1348245.9697664359</v>
      </c>
      <c r="AS393">
        <v>1356502.9417494559</v>
      </c>
      <c r="AT393">
        <v>1389319.495384916</v>
      </c>
      <c r="AU393">
        <v>1416829.4257729899</v>
      </c>
    </row>
    <row r="394" spans="1:47">
      <c r="A394" t="s">
        <v>247</v>
      </c>
      <c r="B394" t="s">
        <v>250</v>
      </c>
      <c r="C394" t="s">
        <v>218</v>
      </c>
      <c r="D394">
        <v>569771.65586435399</v>
      </c>
      <c r="E394">
        <v>584012.72875636001</v>
      </c>
      <c r="F394">
        <v>613179.36108469602</v>
      </c>
      <c r="G394">
        <v>612864.46693302284</v>
      </c>
      <c r="H394">
        <v>633099.19262437546</v>
      </c>
      <c r="I394">
        <v>647536.97330837324</v>
      </c>
      <c r="J394">
        <v>627887.16413919977</v>
      </c>
      <c r="K394">
        <v>627518.09797128849</v>
      </c>
      <c r="L394">
        <v>661557.05802408233</v>
      </c>
      <c r="M394">
        <v>672789.22902386612</v>
      </c>
      <c r="N394">
        <v>702950.78114179254</v>
      </c>
      <c r="O394">
        <v>722929.82459284831</v>
      </c>
      <c r="P394">
        <v>770432.40162653755</v>
      </c>
      <c r="Q394">
        <v>784806.13780465419</v>
      </c>
      <c r="R394">
        <v>802790.01211403531</v>
      </c>
      <c r="S394">
        <v>791553.39438218146</v>
      </c>
      <c r="T394">
        <v>822502.13468908228</v>
      </c>
      <c r="U394">
        <v>839119.92448291345</v>
      </c>
      <c r="V394">
        <v>837972.94973616092</v>
      </c>
      <c r="W394">
        <v>858646.52616403322</v>
      </c>
      <c r="X394">
        <v>871670.45718592557</v>
      </c>
      <c r="Y394">
        <v>831541.81733415578</v>
      </c>
      <c r="Z394">
        <v>906801.94476473902</v>
      </c>
      <c r="AA394">
        <v>908569.53569816845</v>
      </c>
      <c r="AB394">
        <v>937555.21857055207</v>
      </c>
      <c r="AC394">
        <v>937949.97971565393</v>
      </c>
      <c r="AD394">
        <v>955062.05454796564</v>
      </c>
      <c r="AE394">
        <v>960131.41425533872</v>
      </c>
      <c r="AF394">
        <v>930890.50721469836</v>
      </c>
      <c r="AG394">
        <v>1018252.4986409869</v>
      </c>
      <c r="AH394">
        <v>1024348.3673480133</v>
      </c>
      <c r="AI394">
        <v>1044671.9364087509</v>
      </c>
      <c r="AJ394">
        <v>1048893.7749731301</v>
      </c>
      <c r="AK394">
        <v>1056167.1892924628</v>
      </c>
      <c r="AL394">
        <v>1049197.04909965</v>
      </c>
      <c r="AM394">
        <v>1034297.3716969307</v>
      </c>
      <c r="AN394">
        <v>1048535.585083982</v>
      </c>
      <c r="AO394">
        <v>1045114.3949158873</v>
      </c>
      <c r="AP394">
        <v>1074959.4323400143</v>
      </c>
      <c r="AQ394">
        <v>1089515.5810533692</v>
      </c>
      <c r="AR394">
        <v>1100225.5403978974</v>
      </c>
      <c r="AS394">
        <v>1048449.5469711971</v>
      </c>
      <c r="AT394">
        <v>1077589.3131835938</v>
      </c>
      <c r="AU394">
        <v>1090070.2630447352</v>
      </c>
    </row>
    <row r="395" spans="1:47">
      <c r="A395" t="s">
        <v>247</v>
      </c>
      <c r="B395" t="s">
        <v>250</v>
      </c>
      <c r="C395" t="s">
        <v>219</v>
      </c>
      <c r="D395">
        <v>426115.69344456168</v>
      </c>
      <c r="E395">
        <v>449071.08818979253</v>
      </c>
      <c r="F395">
        <v>466696.63495723502</v>
      </c>
      <c r="G395">
        <v>470458.9298456285</v>
      </c>
      <c r="H395">
        <v>472048.72022923513</v>
      </c>
      <c r="I395">
        <v>481609.93017810566</v>
      </c>
      <c r="J395">
        <v>484456.82117525465</v>
      </c>
      <c r="K395">
        <v>486491.25307873898</v>
      </c>
      <c r="L395">
        <v>490573.21308902418</v>
      </c>
      <c r="M395">
        <v>500906.14393940911</v>
      </c>
      <c r="N395">
        <v>518784.39680540707</v>
      </c>
      <c r="O395">
        <v>522223.05592729908</v>
      </c>
      <c r="P395">
        <v>529730.10107486078</v>
      </c>
      <c r="Q395">
        <v>538591.56314652239</v>
      </c>
      <c r="R395">
        <v>552195.55684745254</v>
      </c>
      <c r="S395">
        <v>554414.75716558285</v>
      </c>
      <c r="T395">
        <v>561815.31271189963</v>
      </c>
      <c r="U395">
        <v>570394.48922696814</v>
      </c>
      <c r="V395">
        <v>583066.49798399757</v>
      </c>
      <c r="W395">
        <v>584588.57535101601</v>
      </c>
      <c r="X395">
        <v>578038.30000000005</v>
      </c>
      <c r="Y395">
        <v>604925</v>
      </c>
      <c r="Z395">
        <v>620220.77656360005</v>
      </c>
      <c r="AA395">
        <v>624623.0680821822</v>
      </c>
      <c r="AB395">
        <v>625545.20956726011</v>
      </c>
      <c r="AC395">
        <v>646337.03848848201</v>
      </c>
      <c r="AD395">
        <v>656120.46094434964</v>
      </c>
      <c r="AE395">
        <v>659342.66695672553</v>
      </c>
      <c r="AF395">
        <v>661884.92709313193</v>
      </c>
      <c r="AG395">
        <v>677153.32537161291</v>
      </c>
      <c r="AH395">
        <v>686227.78700275777</v>
      </c>
      <c r="AI395">
        <v>695126.55233568011</v>
      </c>
      <c r="AJ395">
        <v>696266.65079819725</v>
      </c>
      <c r="AK395">
        <v>710504.35559709673</v>
      </c>
      <c r="AL395">
        <v>721951.69170260057</v>
      </c>
      <c r="AM395">
        <v>727968.22354503931</v>
      </c>
      <c r="AN395">
        <v>732760.75863562257</v>
      </c>
      <c r="AO395">
        <v>754059.5861063567</v>
      </c>
      <c r="AP395">
        <v>766570.25055534649</v>
      </c>
      <c r="AQ395">
        <v>773312.94711162616</v>
      </c>
      <c r="AR395">
        <v>775933.63450061646</v>
      </c>
      <c r="AS395">
        <v>769854.50805837556</v>
      </c>
      <c r="AT395">
        <v>796636.06381721864</v>
      </c>
      <c r="AU395">
        <v>801689.81073442695</v>
      </c>
    </row>
    <row r="396" spans="1:47">
      <c r="A396" t="s">
        <v>247</v>
      </c>
      <c r="B396" t="s">
        <v>250</v>
      </c>
      <c r="C396" t="s">
        <v>220</v>
      </c>
      <c r="D396">
        <v>104068.39270089887</v>
      </c>
      <c r="E396">
        <v>109757.70031029165</v>
      </c>
      <c r="F396">
        <v>112709.11021053862</v>
      </c>
      <c r="G396">
        <v>110044.12373151183</v>
      </c>
      <c r="H396">
        <v>111480.63737223516</v>
      </c>
      <c r="I396">
        <v>117502.79834613517</v>
      </c>
      <c r="J396">
        <v>119601.22090595328</v>
      </c>
      <c r="K396">
        <v>119589.17788293655</v>
      </c>
      <c r="L396">
        <v>121657.10473336617</v>
      </c>
      <c r="M396">
        <v>122177.36662655363</v>
      </c>
      <c r="N396">
        <v>126917.44830462013</v>
      </c>
      <c r="O396">
        <v>128096.52351492558</v>
      </c>
      <c r="P396">
        <v>129624.70595032643</v>
      </c>
      <c r="Q396">
        <v>131900.10370137767</v>
      </c>
      <c r="R396">
        <v>137754.17621161303</v>
      </c>
      <c r="S396">
        <v>138534.74502898651</v>
      </c>
      <c r="T396">
        <v>140855.37420627134</v>
      </c>
      <c r="U396">
        <v>143144.52635176928</v>
      </c>
      <c r="V396">
        <v>145641.04542378712</v>
      </c>
      <c r="W396">
        <v>145982.50094085757</v>
      </c>
      <c r="X396">
        <v>144460.4</v>
      </c>
      <c r="Y396">
        <v>154143.29999999999</v>
      </c>
      <c r="Z396">
        <v>157420.77191625</v>
      </c>
      <c r="AA396">
        <v>158275.22038205701</v>
      </c>
      <c r="AB396">
        <v>158740.18728250876</v>
      </c>
      <c r="AC396">
        <v>165292.24435054773</v>
      </c>
      <c r="AD396">
        <v>169911.86128811224</v>
      </c>
      <c r="AE396">
        <v>170680.81754768253</v>
      </c>
      <c r="AF396">
        <v>171303.01060020199</v>
      </c>
      <c r="AG396">
        <v>176568.67875124633</v>
      </c>
      <c r="AH396">
        <v>180381.59075156954</v>
      </c>
      <c r="AI396">
        <v>183827.71168494181</v>
      </c>
      <c r="AJ396">
        <v>184740.88116888859</v>
      </c>
      <c r="AK396">
        <v>190514.30474123245</v>
      </c>
      <c r="AL396">
        <v>195010.77099128102</v>
      </c>
      <c r="AM396">
        <v>196456.53888355134</v>
      </c>
      <c r="AN396">
        <v>197778.3292590518</v>
      </c>
      <c r="AO396">
        <v>204586.23715953677</v>
      </c>
      <c r="AP396">
        <v>208315.93600065453</v>
      </c>
      <c r="AQ396">
        <v>211902.95083622565</v>
      </c>
      <c r="AR396">
        <v>213008.88234230809</v>
      </c>
      <c r="AS396">
        <v>198252.75913392333</v>
      </c>
      <c r="AT396">
        <v>196258.14445558705</v>
      </c>
      <c r="AU396">
        <v>198708.21939641799</v>
      </c>
    </row>
    <row r="397" spans="1:47">
      <c r="A397" t="s">
        <v>247</v>
      </c>
      <c r="B397" t="s">
        <v>250</v>
      </c>
      <c r="C397" t="s">
        <v>221</v>
      </c>
      <c r="D397">
        <v>971841.88736461371</v>
      </c>
      <c r="E397">
        <v>1056474.8639542514</v>
      </c>
      <c r="F397">
        <v>1151883.2604169277</v>
      </c>
      <c r="G397">
        <v>1190335.1965928413</v>
      </c>
      <c r="H397">
        <v>1049045.4871477692</v>
      </c>
      <c r="I397">
        <v>1090943.4490935132</v>
      </c>
      <c r="J397">
        <v>1281201.9905719026</v>
      </c>
      <c r="K397">
        <v>1283929.7788627599</v>
      </c>
      <c r="L397">
        <v>1142662.1949034687</v>
      </c>
      <c r="M397">
        <v>1192939.6860530684</v>
      </c>
      <c r="N397">
        <v>1321012.2117417972</v>
      </c>
      <c r="O397">
        <v>1327050.0796577255</v>
      </c>
      <c r="P397">
        <v>1184105.8964020845</v>
      </c>
      <c r="Q397">
        <v>1277281.7952535695</v>
      </c>
      <c r="R397">
        <v>1391437.5781401864</v>
      </c>
      <c r="S397">
        <v>1420358.1357197172</v>
      </c>
      <c r="T397">
        <v>1247847.4013641279</v>
      </c>
      <c r="U397">
        <v>1349134.3423774454</v>
      </c>
      <c r="V397">
        <v>1454905.4153592612</v>
      </c>
      <c r="W397">
        <v>1508094.5119826</v>
      </c>
      <c r="X397">
        <v>1358692.4647288839</v>
      </c>
      <c r="Y397">
        <v>1456565.3085409999</v>
      </c>
      <c r="Z397">
        <v>1609360.844494442</v>
      </c>
      <c r="AA397">
        <v>1619894.1213604044</v>
      </c>
      <c r="AB397">
        <v>1468655.8331385739</v>
      </c>
      <c r="AC397">
        <v>1589073.2428236865</v>
      </c>
      <c r="AD397">
        <v>1551087.8711674244</v>
      </c>
      <c r="AE397">
        <v>1559084.6792989767</v>
      </c>
      <c r="AF397">
        <v>1465869.6852799999</v>
      </c>
      <c r="AG397">
        <v>1590232.985719248</v>
      </c>
      <c r="AH397">
        <v>1612386.5838079997</v>
      </c>
      <c r="AI397">
        <v>1646891.656701491</v>
      </c>
      <c r="AJ397">
        <v>1538433.0183886599</v>
      </c>
      <c r="AK397">
        <v>1671601.0321187801</v>
      </c>
      <c r="AL397">
        <v>1664631.7697602699</v>
      </c>
      <c r="AM397">
        <v>1678998.5503521699</v>
      </c>
      <c r="AN397">
        <v>1635927.2217726873</v>
      </c>
      <c r="AO397">
        <v>1789634.3600208799</v>
      </c>
      <c r="AP397">
        <v>1783197.8575169034</v>
      </c>
      <c r="AQ397">
        <v>1780462.5205842468</v>
      </c>
      <c r="AR397">
        <v>1721638.0036311899</v>
      </c>
      <c r="AS397">
        <v>1730838.07618586</v>
      </c>
      <c r="AT397">
        <v>1795000.97533138</v>
      </c>
      <c r="AU397">
        <v>1798051.4834498779</v>
      </c>
    </row>
    <row r="398" spans="1:47">
      <c r="A398" t="s">
        <v>247</v>
      </c>
      <c r="B398" t="s">
        <v>250</v>
      </c>
      <c r="C398" t="s">
        <v>222</v>
      </c>
      <c r="D398">
        <v>800503.90158728324</v>
      </c>
      <c r="E398">
        <v>845210.14952154877</v>
      </c>
      <c r="F398">
        <v>862526.40609807358</v>
      </c>
      <c r="G398">
        <v>872313.01272052038</v>
      </c>
      <c r="H398">
        <v>844713.75419080677</v>
      </c>
      <c r="I398">
        <v>878392.00422716327</v>
      </c>
      <c r="J398">
        <v>887783.97158854199</v>
      </c>
      <c r="K398">
        <v>891014.3778782856</v>
      </c>
      <c r="L398">
        <v>870080.28080994426</v>
      </c>
      <c r="M398">
        <v>908068.06612155563</v>
      </c>
      <c r="N398">
        <v>950213.2847533148</v>
      </c>
      <c r="O398">
        <v>954800.69509111485</v>
      </c>
      <c r="P398">
        <v>937117.24935864541</v>
      </c>
      <c r="Q398">
        <v>980962.95011237101</v>
      </c>
      <c r="R398">
        <v>1032431.0926491593</v>
      </c>
      <c r="S398">
        <v>1024783.9640023251</v>
      </c>
      <c r="T398">
        <v>1030347.7723626805</v>
      </c>
      <c r="U398">
        <v>1058236.7876292372</v>
      </c>
      <c r="V398">
        <v>1097813.3437208016</v>
      </c>
      <c r="W398">
        <v>1118564.0237747913</v>
      </c>
      <c r="X398">
        <v>1119486.8989471765</v>
      </c>
      <c r="Y398">
        <v>1130818.9598262981</v>
      </c>
      <c r="Z398">
        <v>1166869.1677174182</v>
      </c>
      <c r="AA398">
        <v>1173360.0990009285</v>
      </c>
      <c r="AB398">
        <v>1180952.200327666</v>
      </c>
      <c r="AC398">
        <v>1204768.8358757042</v>
      </c>
      <c r="AD398">
        <v>1255049.6536253856</v>
      </c>
      <c r="AE398">
        <v>1265285.8776783952</v>
      </c>
      <c r="AF398">
        <v>1269343.2485417705</v>
      </c>
      <c r="AG398">
        <v>1280941.3480599965</v>
      </c>
      <c r="AH398">
        <v>1334450.2476980404</v>
      </c>
      <c r="AI398">
        <v>1345510.3823884113</v>
      </c>
      <c r="AJ398">
        <v>1350608.035828219</v>
      </c>
      <c r="AK398">
        <v>1374521.6092609689</v>
      </c>
      <c r="AL398">
        <v>1424886.0922418775</v>
      </c>
      <c r="AM398">
        <v>1447170.0501459932</v>
      </c>
      <c r="AN398">
        <v>1445500.0083069664</v>
      </c>
      <c r="AO398">
        <v>1477736.9351192184</v>
      </c>
      <c r="AP398">
        <v>1525770.7738785909</v>
      </c>
      <c r="AQ398">
        <v>1570483.2136639373</v>
      </c>
      <c r="AR398">
        <v>1550898.4726540898</v>
      </c>
      <c r="AS398">
        <v>1467765.2218617045</v>
      </c>
      <c r="AT398">
        <v>1521935.7775002387</v>
      </c>
      <c r="AU398">
        <v>1576605.8878870679</v>
      </c>
    </row>
    <row r="399" spans="1:47">
      <c r="A399" t="s">
        <v>247</v>
      </c>
      <c r="B399" t="s">
        <v>250</v>
      </c>
      <c r="C399" t="s">
        <v>223</v>
      </c>
      <c r="D399">
        <v>318810.76128195855</v>
      </c>
      <c r="E399">
        <v>326131.38236543071</v>
      </c>
      <c r="F399">
        <v>328930.77683549415</v>
      </c>
      <c r="G399">
        <v>339500.40351711673</v>
      </c>
      <c r="H399">
        <v>346015.36116584</v>
      </c>
      <c r="I399">
        <v>347723.49514763558</v>
      </c>
      <c r="J399">
        <v>353440.84317474352</v>
      </c>
      <c r="K399">
        <v>363981.97484957037</v>
      </c>
      <c r="L399">
        <v>367160.46028391022</v>
      </c>
      <c r="M399">
        <v>371428.21961176721</v>
      </c>
      <c r="N399">
        <v>382970.329201838</v>
      </c>
      <c r="O399">
        <v>396342.02962031477</v>
      </c>
      <c r="P399">
        <v>399677.84549029561</v>
      </c>
      <c r="Q399">
        <v>407813.07759547047</v>
      </c>
      <c r="R399">
        <v>421167.50660997472</v>
      </c>
      <c r="S399">
        <v>428060.09131788416</v>
      </c>
      <c r="T399">
        <v>435555.01691990485</v>
      </c>
      <c r="U399">
        <v>439161.24493289529</v>
      </c>
      <c r="V399">
        <v>440475.83801432507</v>
      </c>
      <c r="W399">
        <v>447001.37543173629</v>
      </c>
      <c r="X399">
        <v>452272.5</v>
      </c>
      <c r="Y399">
        <v>474139</v>
      </c>
      <c r="Z399">
        <v>480912.931063</v>
      </c>
      <c r="AA399">
        <v>486226.67447331361</v>
      </c>
      <c r="AB399">
        <v>492930.93100327643</v>
      </c>
      <c r="AC399">
        <v>515452.92217612878</v>
      </c>
      <c r="AD399">
        <v>525508.77296190406</v>
      </c>
      <c r="AE399">
        <v>531751.45830587461</v>
      </c>
      <c r="AF399">
        <v>535361.56072370103</v>
      </c>
      <c r="AG399">
        <v>540483.63245592499</v>
      </c>
      <c r="AH399">
        <v>547924.85768947448</v>
      </c>
      <c r="AI399">
        <v>556622.3047305888</v>
      </c>
      <c r="AJ399">
        <v>564635.21224612196</v>
      </c>
      <c r="AK399">
        <v>570239.24356608116</v>
      </c>
      <c r="AL399">
        <v>581513.35018797591</v>
      </c>
      <c r="AM399">
        <v>593415.34868502151</v>
      </c>
      <c r="AN399">
        <v>601187.67445822712</v>
      </c>
      <c r="AO399">
        <v>606633.86676894582</v>
      </c>
      <c r="AP399">
        <v>616435.28790923848</v>
      </c>
      <c r="AQ399">
        <v>621575.74698864296</v>
      </c>
      <c r="AR399">
        <v>629591.15891071793</v>
      </c>
      <c r="AS399">
        <v>647344.74853408919</v>
      </c>
      <c r="AT399">
        <v>664786.86186167365</v>
      </c>
      <c r="AU399">
        <v>671506.5589036321</v>
      </c>
    </row>
    <row r="400" spans="1:47">
      <c r="A400" t="s">
        <v>247</v>
      </c>
      <c r="B400" t="s">
        <v>250</v>
      </c>
      <c r="C400" t="s">
        <v>224</v>
      </c>
      <c r="D400">
        <v>219990.22589461366</v>
      </c>
      <c r="E400">
        <v>226814.4268266618</v>
      </c>
      <c r="F400">
        <v>232174.42919011015</v>
      </c>
      <c r="G400">
        <v>234894.03792352814</v>
      </c>
      <c r="H400">
        <v>226930.20227399407</v>
      </c>
      <c r="I400">
        <v>235388.34972420658</v>
      </c>
      <c r="J400">
        <v>242120.33781448138</v>
      </c>
      <c r="K400">
        <v>242112.71184857603</v>
      </c>
      <c r="L400">
        <v>235788.10129533056</v>
      </c>
      <c r="M400">
        <v>239913.50125001831</v>
      </c>
      <c r="N400">
        <v>248950.00653334413</v>
      </c>
      <c r="O400">
        <v>252241.87749692539</v>
      </c>
      <c r="P400">
        <v>240943.78707136345</v>
      </c>
      <c r="Q400">
        <v>248464.16148164161</v>
      </c>
      <c r="R400">
        <v>256595.87468492327</v>
      </c>
      <c r="S400">
        <v>259356.71149254235</v>
      </c>
      <c r="T400">
        <v>261970.39738915599</v>
      </c>
      <c r="U400">
        <v>269395.42156043736</v>
      </c>
      <c r="V400">
        <v>280688.39224795671</v>
      </c>
      <c r="W400">
        <v>283176.30202834139</v>
      </c>
      <c r="X400">
        <v>278275.40000000002</v>
      </c>
      <c r="Y400">
        <v>288831</v>
      </c>
      <c r="Z400">
        <v>295520.76917116949</v>
      </c>
      <c r="AA400">
        <v>299993.53511672898</v>
      </c>
      <c r="AB400">
        <v>301286.80065319239</v>
      </c>
      <c r="AC400">
        <v>313111.32050113985</v>
      </c>
      <c r="AD400">
        <v>318386.02500369889</v>
      </c>
      <c r="AE400">
        <v>322439.334169582</v>
      </c>
      <c r="AF400">
        <v>325406.39847086999</v>
      </c>
      <c r="AG400">
        <v>331124.18263374531</v>
      </c>
      <c r="AH400">
        <v>337858.23839966196</v>
      </c>
      <c r="AI400">
        <v>343557.97352467402</v>
      </c>
      <c r="AJ400">
        <v>349330.00840041699</v>
      </c>
      <c r="AK400">
        <v>356388.45235061162</v>
      </c>
      <c r="AL400">
        <v>364013.44831541984</v>
      </c>
      <c r="AM400">
        <v>367006.86266166455</v>
      </c>
      <c r="AN400">
        <v>373946.70512651239</v>
      </c>
      <c r="AO400">
        <v>383969.92556449474</v>
      </c>
      <c r="AP400">
        <v>387244.21335173503</v>
      </c>
      <c r="AQ400">
        <v>393341.64984668116</v>
      </c>
      <c r="AR400">
        <v>391086.00939983624</v>
      </c>
      <c r="AS400">
        <v>371959.01725783641</v>
      </c>
      <c r="AT400">
        <v>376021.67700149672</v>
      </c>
      <c r="AU400">
        <v>377024.39292747964</v>
      </c>
    </row>
    <row r="401" spans="1:47">
      <c r="A401" t="s">
        <v>247</v>
      </c>
      <c r="B401" t="s">
        <v>250</v>
      </c>
      <c r="C401" t="s">
        <v>225</v>
      </c>
      <c r="D401">
        <v>19181664.559239049</v>
      </c>
      <c r="E401">
        <v>21382782.377791617</v>
      </c>
      <c r="F401">
        <v>23060825.065606464</v>
      </c>
      <c r="G401">
        <v>21679725.952418216</v>
      </c>
      <c r="H401">
        <v>20614674.64412519</v>
      </c>
      <c r="I401">
        <v>22834040.226196434</v>
      </c>
      <c r="J401">
        <v>24435389.539561048</v>
      </c>
      <c r="K401">
        <v>23368024.509202775</v>
      </c>
      <c r="L401">
        <v>22058514.275765784</v>
      </c>
      <c r="M401">
        <v>24371071.803198811</v>
      </c>
      <c r="N401">
        <v>25654221.766210303</v>
      </c>
      <c r="O401">
        <v>24614030.82444109</v>
      </c>
      <c r="P401">
        <v>23514488.607045207</v>
      </c>
      <c r="Q401">
        <v>25494466.764962975</v>
      </c>
      <c r="R401">
        <v>26866800.609490816</v>
      </c>
      <c r="S401">
        <v>25974780.375463761</v>
      </c>
      <c r="T401">
        <v>24750849.291431107</v>
      </c>
      <c r="U401">
        <v>26911154.068646319</v>
      </c>
      <c r="V401">
        <v>28103599.088555366</v>
      </c>
      <c r="W401">
        <v>27013795.195762902</v>
      </c>
      <c r="X401">
        <v>25746511.746123407</v>
      </c>
      <c r="Y401">
        <v>27784990.069228619</v>
      </c>
      <c r="Z401">
        <v>29211697.193348136</v>
      </c>
      <c r="AA401">
        <v>28119917.498319469</v>
      </c>
      <c r="AB401">
        <v>26935283.242259156</v>
      </c>
      <c r="AC401">
        <v>29030706.065155886</v>
      </c>
      <c r="AD401">
        <v>30092600.004482958</v>
      </c>
      <c r="AE401">
        <v>29684983.448567353</v>
      </c>
      <c r="AF401">
        <v>28349707.399664592</v>
      </c>
      <c r="AG401">
        <v>30468874.130604669</v>
      </c>
      <c r="AH401">
        <v>32026275.086017121</v>
      </c>
      <c r="AI401">
        <v>31013666.776951313</v>
      </c>
      <c r="AJ401">
        <v>29757685.648254223</v>
      </c>
      <c r="AK401">
        <v>31852929.594880797</v>
      </c>
      <c r="AL401">
        <v>33649473.641736336</v>
      </c>
      <c r="AM401">
        <v>32792489.06452037</v>
      </c>
      <c r="AN401">
        <v>31031105.327408206</v>
      </c>
      <c r="AO401">
        <v>33177136.475622389</v>
      </c>
      <c r="AP401">
        <v>34989964.081078351</v>
      </c>
      <c r="AQ401">
        <v>34073345.721875161</v>
      </c>
      <c r="AR401">
        <v>32300935.349876087</v>
      </c>
      <c r="AS401">
        <v>32226762.877829351</v>
      </c>
      <c r="AT401">
        <v>33266073.568714134</v>
      </c>
      <c r="AU401">
        <v>33071823.197336901</v>
      </c>
    </row>
    <row r="402" spans="1:47">
      <c r="A402" t="s">
        <v>247</v>
      </c>
      <c r="B402" t="s">
        <v>251</v>
      </c>
      <c r="C402" t="s">
        <v>208</v>
      </c>
      <c r="D402">
        <v>5061923.4895322099</v>
      </c>
      <c r="E402">
        <v>5264376.6105633238</v>
      </c>
      <c r="F402">
        <v>5427418.5060781604</v>
      </c>
      <c r="G402">
        <v>5414052.7363917986</v>
      </c>
      <c r="H402">
        <v>5463378.6076249052</v>
      </c>
      <c r="I402">
        <v>5519473.7640721602</v>
      </c>
      <c r="J402">
        <v>5697275.8763949247</v>
      </c>
      <c r="K402">
        <v>5612485.0457304809</v>
      </c>
      <c r="L402">
        <v>5754633.8245877773</v>
      </c>
      <c r="M402">
        <v>5851966.1696521267</v>
      </c>
      <c r="N402">
        <v>6138727.2450847132</v>
      </c>
      <c r="O402">
        <v>6246459.2071232181</v>
      </c>
      <c r="P402">
        <v>6217448.1620117044</v>
      </c>
      <c r="Q402">
        <v>6391351.304395888</v>
      </c>
      <c r="R402">
        <v>6491225.9126169086</v>
      </c>
      <c r="S402">
        <v>6435649.3691984853</v>
      </c>
      <c r="T402">
        <v>6650331.2462563664</v>
      </c>
      <c r="U402">
        <v>6735403.0372651871</v>
      </c>
      <c r="V402">
        <v>6882413.9698354881</v>
      </c>
      <c r="W402">
        <v>6999048.7299748585</v>
      </c>
      <c r="X402">
        <v>7142536.9506798927</v>
      </c>
      <c r="Y402">
        <v>7262367.8072869405</v>
      </c>
      <c r="Z402">
        <v>7125776.6324933879</v>
      </c>
      <c r="AA402">
        <v>6976232.1950252466</v>
      </c>
      <c r="AB402">
        <v>6974769.0672015212</v>
      </c>
      <c r="AC402">
        <v>7152351.7483755499</v>
      </c>
      <c r="AD402">
        <v>7238212.0167097319</v>
      </c>
      <c r="AE402">
        <v>7274065.2979563177</v>
      </c>
      <c r="AF402">
        <v>7446094.3585439967</v>
      </c>
      <c r="AG402">
        <v>7500044.9292544629</v>
      </c>
      <c r="AH402">
        <v>7588234.4332960043</v>
      </c>
      <c r="AI402">
        <v>7727026.7205763347</v>
      </c>
      <c r="AJ402">
        <v>7880752.1245038696</v>
      </c>
      <c r="AK402">
        <v>7983619.1459267465</v>
      </c>
      <c r="AL402">
        <v>8125310.9015752161</v>
      </c>
      <c r="AM402">
        <v>8150482.3176789209</v>
      </c>
      <c r="AN402">
        <v>8356874.9543940602</v>
      </c>
      <c r="AO402">
        <v>8317121.2392527517</v>
      </c>
      <c r="AP402">
        <v>8368779.050181428</v>
      </c>
      <c r="AQ402">
        <v>8353418.5820879741</v>
      </c>
      <c r="AR402">
        <v>8521666.0536819603</v>
      </c>
      <c r="AS402">
        <v>8122980.6600872744</v>
      </c>
      <c r="AT402">
        <v>8158188.6828500452</v>
      </c>
      <c r="AU402">
        <v>8217680.0339042805</v>
      </c>
    </row>
    <row r="403" spans="1:47">
      <c r="A403" t="s">
        <v>247</v>
      </c>
      <c r="B403" t="s">
        <v>251</v>
      </c>
      <c r="C403" t="s">
        <v>209</v>
      </c>
      <c r="D403">
        <v>46963080.565519109</v>
      </c>
      <c r="E403">
        <v>47070074.73721803</v>
      </c>
      <c r="F403">
        <v>47180075.14591112</v>
      </c>
      <c r="G403">
        <v>49947662.55748108</v>
      </c>
      <c r="H403">
        <v>50104046.134886615</v>
      </c>
      <c r="I403">
        <v>51152670.575123534</v>
      </c>
      <c r="J403">
        <v>53155259.611716785</v>
      </c>
      <c r="K403">
        <v>57095297.85342668</v>
      </c>
      <c r="L403">
        <v>57127912.331843056</v>
      </c>
      <c r="M403">
        <v>57109713.194204666</v>
      </c>
      <c r="N403">
        <v>56771370.641460404</v>
      </c>
      <c r="O403">
        <v>57435302.123367324</v>
      </c>
      <c r="P403">
        <v>59244746.091423571</v>
      </c>
      <c r="Q403">
        <v>59860199.701853484</v>
      </c>
      <c r="R403">
        <v>57364571.863125041</v>
      </c>
      <c r="S403">
        <v>56191489.562410943</v>
      </c>
      <c r="T403">
        <v>57100244.378693789</v>
      </c>
      <c r="U403">
        <v>57093278.762988076</v>
      </c>
      <c r="V403">
        <v>58193009.200987317</v>
      </c>
      <c r="W403">
        <v>59338798.856554337</v>
      </c>
      <c r="X403">
        <v>56055339.655390322</v>
      </c>
      <c r="Y403">
        <v>55188219.068468876</v>
      </c>
      <c r="Z403">
        <v>53906595.892556585</v>
      </c>
      <c r="AA403">
        <v>55254965.908965155</v>
      </c>
      <c r="AB403">
        <v>53369253.51366891</v>
      </c>
      <c r="AC403">
        <v>52609512.982801974</v>
      </c>
      <c r="AD403">
        <v>52339896.206671484</v>
      </c>
      <c r="AE403">
        <v>54330966.773580462</v>
      </c>
      <c r="AF403">
        <v>54781786.788624279</v>
      </c>
      <c r="AG403">
        <v>54255644.559663408</v>
      </c>
      <c r="AH403">
        <v>53586912.732308336</v>
      </c>
      <c r="AI403">
        <v>53822779.541173615</v>
      </c>
      <c r="AJ403">
        <v>54509200.004755266</v>
      </c>
      <c r="AK403">
        <v>54033640.371618465</v>
      </c>
      <c r="AL403">
        <v>53377849.049191676</v>
      </c>
      <c r="AM403">
        <v>56766032.359529413</v>
      </c>
      <c r="AN403">
        <v>58133706.901796788</v>
      </c>
      <c r="AO403">
        <v>58188871.2268347</v>
      </c>
      <c r="AP403">
        <v>58957814.918757774</v>
      </c>
      <c r="AQ403">
        <v>58481859.46467264</v>
      </c>
      <c r="AR403">
        <v>57881189.034224875</v>
      </c>
      <c r="AS403">
        <v>54217835.783303186</v>
      </c>
      <c r="AT403">
        <v>55025057.927909955</v>
      </c>
      <c r="AU403">
        <v>55940303.32501135</v>
      </c>
    </row>
    <row r="404" spans="1:47">
      <c r="A404" t="s">
        <v>247</v>
      </c>
      <c r="B404" t="s">
        <v>251</v>
      </c>
      <c r="C404" t="s">
        <v>210</v>
      </c>
      <c r="D404">
        <v>24061787.802564006</v>
      </c>
      <c r="E404">
        <v>23910563.982577041</v>
      </c>
      <c r="F404">
        <v>23478005.248321693</v>
      </c>
      <c r="G404">
        <v>23071995.71645385</v>
      </c>
      <c r="H404">
        <v>22941445.766097102</v>
      </c>
      <c r="I404">
        <v>22772719.683037769</v>
      </c>
      <c r="J404">
        <v>22710633.542033661</v>
      </c>
      <c r="K404">
        <v>22535360.536842223</v>
      </c>
      <c r="L404">
        <v>22940768.612542033</v>
      </c>
      <c r="M404">
        <v>22270753.160871305</v>
      </c>
      <c r="N404">
        <v>20743034.789736621</v>
      </c>
      <c r="O404">
        <v>21834293.356538244</v>
      </c>
      <c r="P404">
        <v>21710288.808278084</v>
      </c>
      <c r="Q404">
        <v>20703157.041418001</v>
      </c>
      <c r="R404">
        <v>21459751.613588449</v>
      </c>
      <c r="S404">
        <v>22328194.976945095</v>
      </c>
      <c r="T404">
        <v>21877815.654647738</v>
      </c>
      <c r="U404">
        <v>21975903.500344053</v>
      </c>
      <c r="V404">
        <v>21857299.393285744</v>
      </c>
      <c r="W404">
        <v>20879070.239882119</v>
      </c>
      <c r="X404">
        <v>20818939.406473931</v>
      </c>
      <c r="Y404">
        <v>21833173.306021415</v>
      </c>
      <c r="Z404">
        <v>22289217.009419933</v>
      </c>
      <c r="AA404">
        <v>23947993.385258548</v>
      </c>
      <c r="AB404">
        <v>22794975.437402815</v>
      </c>
      <c r="AC404">
        <v>23266663.553062994</v>
      </c>
      <c r="AD404">
        <v>23444866.321274202</v>
      </c>
      <c r="AE404">
        <v>24234122.053794045</v>
      </c>
      <c r="AF404">
        <v>24252341.385360524</v>
      </c>
      <c r="AG404">
        <v>23740398.66217462</v>
      </c>
      <c r="AH404">
        <v>24128961.69251601</v>
      </c>
      <c r="AI404">
        <v>24243127.49076413</v>
      </c>
      <c r="AJ404">
        <v>24318278.879976366</v>
      </c>
      <c r="AK404">
        <v>23842067.896938846</v>
      </c>
      <c r="AL404">
        <v>24291260.354249965</v>
      </c>
      <c r="AM404">
        <v>24345931.673557725</v>
      </c>
      <c r="AN404">
        <v>23987821.903042339</v>
      </c>
      <c r="AO404">
        <v>24007613.240934435</v>
      </c>
      <c r="AP404">
        <v>24417405.545711111</v>
      </c>
      <c r="AQ404">
        <v>24411653.019144844</v>
      </c>
      <c r="AR404">
        <v>24821588.775763113</v>
      </c>
      <c r="AS404">
        <v>22194775.85377444</v>
      </c>
      <c r="AT404">
        <v>23163861.81130087</v>
      </c>
      <c r="AU404">
        <v>23966390.861634944</v>
      </c>
    </row>
    <row r="405" spans="1:47">
      <c r="A405" t="s">
        <v>247</v>
      </c>
      <c r="B405" t="s">
        <v>251</v>
      </c>
      <c r="C405" t="s">
        <v>211</v>
      </c>
      <c r="D405">
        <v>22773.997566229202</v>
      </c>
      <c r="E405">
        <v>24232.150684764194</v>
      </c>
      <c r="F405">
        <v>24595.656421649561</v>
      </c>
      <c r="G405">
        <v>25384.015212000446</v>
      </c>
      <c r="H405">
        <v>25807.765214158386</v>
      </c>
      <c r="I405">
        <v>27404.866666102469</v>
      </c>
      <c r="J405">
        <v>28164.634635950446</v>
      </c>
      <c r="K405">
        <v>29791.003613170895</v>
      </c>
      <c r="L405">
        <v>29827.569845586357</v>
      </c>
      <c r="M405">
        <v>31317.479482830811</v>
      </c>
      <c r="N405">
        <v>32229.133029537192</v>
      </c>
      <c r="O405">
        <v>32550.916713258561</v>
      </c>
      <c r="P405">
        <v>32686.078553968859</v>
      </c>
      <c r="Q405">
        <v>32496.61330730113</v>
      </c>
      <c r="R405">
        <v>32423.075921214298</v>
      </c>
      <c r="S405">
        <v>32807.681683442555</v>
      </c>
      <c r="T405">
        <v>32536.018233504932</v>
      </c>
      <c r="U405">
        <v>35165.533839816162</v>
      </c>
      <c r="V405">
        <v>35379.251924342992</v>
      </c>
      <c r="W405">
        <v>55035.588788907531</v>
      </c>
      <c r="X405">
        <v>48746.932500165502</v>
      </c>
      <c r="Y405">
        <v>50467.652075973725</v>
      </c>
      <c r="Z405">
        <v>52042.626191943855</v>
      </c>
      <c r="AA405">
        <v>54981.16015601976</v>
      </c>
      <c r="AB405">
        <v>53875.720914919511</v>
      </c>
      <c r="AC405">
        <v>56026.622804971375</v>
      </c>
      <c r="AD405">
        <v>56193.455827797974</v>
      </c>
      <c r="AE405">
        <v>57299.942926297219</v>
      </c>
      <c r="AF405">
        <v>56747.308885552469</v>
      </c>
      <c r="AG405">
        <v>58052.762426619978</v>
      </c>
      <c r="AH405">
        <v>60693.571416565916</v>
      </c>
      <c r="AI405">
        <v>63039.040489882769</v>
      </c>
      <c r="AJ405">
        <v>63781.75489630986</v>
      </c>
      <c r="AK405">
        <v>64624.784195713022</v>
      </c>
      <c r="AL405">
        <v>66276.132137585228</v>
      </c>
      <c r="AM405">
        <v>67151.146933032025</v>
      </c>
      <c r="AN405">
        <v>69130.902896686035</v>
      </c>
      <c r="AO405">
        <v>70434.997733870579</v>
      </c>
      <c r="AP405">
        <v>71602.536995936302</v>
      </c>
      <c r="AQ405">
        <v>73360.874144499481</v>
      </c>
      <c r="AR405">
        <v>75963.78141095514</v>
      </c>
      <c r="AS405">
        <v>76863.385034482999</v>
      </c>
      <c r="AT405">
        <v>82259.183800178027</v>
      </c>
      <c r="AU405">
        <v>82411.977176708082</v>
      </c>
    </row>
    <row r="406" spans="1:47">
      <c r="A406" t="s">
        <v>247</v>
      </c>
      <c r="B406" t="s">
        <v>251</v>
      </c>
      <c r="C406" t="s">
        <v>212</v>
      </c>
      <c r="D406">
        <v>38182.020345879297</v>
      </c>
      <c r="E406">
        <v>38475.048306558419</v>
      </c>
      <c r="F406">
        <v>38975.315469159767</v>
      </c>
      <c r="G406">
        <v>39385.77587690793</v>
      </c>
      <c r="H406">
        <v>39615.656713131575</v>
      </c>
      <c r="I406">
        <v>40050.429961971669</v>
      </c>
      <c r="J406">
        <v>40743.073270240231</v>
      </c>
      <c r="K406">
        <v>41453.604120440636</v>
      </c>
      <c r="L406">
        <v>41219.191454245258</v>
      </c>
      <c r="M406">
        <v>41403.51071368243</v>
      </c>
      <c r="N406">
        <v>41618.758150111331</v>
      </c>
      <c r="O406">
        <v>41880.611201811123</v>
      </c>
      <c r="P406">
        <v>43020.32632483021</v>
      </c>
      <c r="Q406">
        <v>43697.520482791995</v>
      </c>
      <c r="R406">
        <v>44464.691824794943</v>
      </c>
      <c r="S406">
        <v>45344.447541668495</v>
      </c>
      <c r="T406">
        <v>46658.521847135868</v>
      </c>
      <c r="U406">
        <v>45560.10659980934</v>
      </c>
      <c r="V406">
        <v>46306.230254943468</v>
      </c>
      <c r="W406">
        <v>46033.632907017018</v>
      </c>
      <c r="X406">
        <v>46455.179735501297</v>
      </c>
      <c r="Y406">
        <v>47054.658156058205</v>
      </c>
      <c r="Z406">
        <v>47546.500144135593</v>
      </c>
      <c r="AA406">
        <v>48235.283276348862</v>
      </c>
      <c r="AB406">
        <v>48720.72490313404</v>
      </c>
      <c r="AC406">
        <v>49806.636297858742</v>
      </c>
      <c r="AD406">
        <v>51100.409245177274</v>
      </c>
      <c r="AE406">
        <v>52096.90241061792</v>
      </c>
      <c r="AF406">
        <v>53048.892949631911</v>
      </c>
      <c r="AG406">
        <v>53955.463246025298</v>
      </c>
      <c r="AH406">
        <v>55241.553436035094</v>
      </c>
      <c r="AI406">
        <v>56355.207847677339</v>
      </c>
      <c r="AJ406">
        <v>55317.706216993283</v>
      </c>
      <c r="AK406">
        <v>54997.852174851861</v>
      </c>
      <c r="AL406">
        <v>56018.100181303991</v>
      </c>
      <c r="AM406">
        <v>58240.368807455008</v>
      </c>
      <c r="AN406">
        <v>58483.728059317618</v>
      </c>
      <c r="AO406">
        <v>58980.308843072838</v>
      </c>
      <c r="AP406">
        <v>58617.762707033871</v>
      </c>
      <c r="AQ406">
        <v>59358.24871774733</v>
      </c>
      <c r="AR406">
        <v>59964.880741849243</v>
      </c>
      <c r="AS406">
        <v>62022.693118729563</v>
      </c>
      <c r="AT406">
        <v>62476.166399374029</v>
      </c>
      <c r="AU406">
        <v>63408.263987118917</v>
      </c>
    </row>
    <row r="407" spans="1:47">
      <c r="A407" t="s">
        <v>247</v>
      </c>
      <c r="B407" t="s">
        <v>251</v>
      </c>
      <c r="C407" t="s">
        <v>213</v>
      </c>
      <c r="D407">
        <v>6074474.7876643287</v>
      </c>
      <c r="E407">
        <v>6131402.0746176932</v>
      </c>
      <c r="F407">
        <v>6306244.5579862753</v>
      </c>
      <c r="G407">
        <v>6457396.8697060486</v>
      </c>
      <c r="H407">
        <v>6455571.7287350455</v>
      </c>
      <c r="I407">
        <v>6501716.7959915483</v>
      </c>
      <c r="J407">
        <v>6540875.1548101176</v>
      </c>
      <c r="K407">
        <v>6656630.3567259144</v>
      </c>
      <c r="L407">
        <v>6673811.0994976005</v>
      </c>
      <c r="M407">
        <v>6837690.1671153298</v>
      </c>
      <c r="N407">
        <v>7029961.4809427494</v>
      </c>
      <c r="O407">
        <v>7237459.1100566359</v>
      </c>
      <c r="P407">
        <v>7195181.2386940392</v>
      </c>
      <c r="Q407">
        <v>7165697.6051665479</v>
      </c>
      <c r="R407">
        <v>7256889.5164478682</v>
      </c>
      <c r="S407">
        <v>7524691.3249435937</v>
      </c>
      <c r="T407">
        <v>7518603.9144920381</v>
      </c>
      <c r="U407">
        <v>7542136.2293617642</v>
      </c>
      <c r="V407">
        <v>7741524.4925543442</v>
      </c>
      <c r="W407">
        <v>8185245.7814100552</v>
      </c>
      <c r="X407">
        <v>7613591.9235046674</v>
      </c>
      <c r="Y407">
        <v>7616274.8748608232</v>
      </c>
      <c r="Z407">
        <v>7704733.231458826</v>
      </c>
      <c r="AA407">
        <v>7761555.4051582301</v>
      </c>
      <c r="AB407">
        <v>7241794.1899477476</v>
      </c>
      <c r="AC407">
        <v>7196787.73990425</v>
      </c>
      <c r="AD407">
        <v>7540435.6476004068</v>
      </c>
      <c r="AE407">
        <v>7531437.4639737634</v>
      </c>
      <c r="AF407">
        <v>7454576.9945993256</v>
      </c>
      <c r="AG407">
        <v>7763162.8233434679</v>
      </c>
      <c r="AH407">
        <v>7908219.0737661067</v>
      </c>
      <c r="AI407">
        <v>8085286.3246926079</v>
      </c>
      <c r="AJ407">
        <v>7750472.5372314984</v>
      </c>
      <c r="AK407">
        <v>8060737.0344927935</v>
      </c>
      <c r="AL407">
        <v>8751559.566979222</v>
      </c>
      <c r="AM407">
        <v>9191230.8442058638</v>
      </c>
      <c r="AN407">
        <v>8902698.883133959</v>
      </c>
      <c r="AO407">
        <v>8548269.1277316287</v>
      </c>
      <c r="AP407">
        <v>8956651.8386425953</v>
      </c>
      <c r="AQ407">
        <v>9275376.1075901277</v>
      </c>
      <c r="AR407">
        <v>8979028.7639568243</v>
      </c>
      <c r="AS407">
        <v>8619781.6183449179</v>
      </c>
      <c r="AT407">
        <v>8733294.4913702626</v>
      </c>
      <c r="AU407">
        <v>8896470.3820567373</v>
      </c>
    </row>
    <row r="408" spans="1:47">
      <c r="A408" t="s">
        <v>247</v>
      </c>
      <c r="B408" t="s">
        <v>251</v>
      </c>
      <c r="C408" t="s">
        <v>214</v>
      </c>
      <c r="D408">
        <v>3978478.8773203585</v>
      </c>
      <c r="E408">
        <v>4062329.0360133001</v>
      </c>
      <c r="F408">
        <v>4255452.4576004902</v>
      </c>
      <c r="G408">
        <v>4410877.1789927101</v>
      </c>
      <c r="H408">
        <v>4466583.6695557339</v>
      </c>
      <c r="I408">
        <v>4550300.6489901133</v>
      </c>
      <c r="J408">
        <v>4655978.2751687095</v>
      </c>
      <c r="K408">
        <v>4771485.9549601022</v>
      </c>
      <c r="L408">
        <v>4813734.9897538349</v>
      </c>
      <c r="M408">
        <v>4838292.2587236967</v>
      </c>
      <c r="N408">
        <v>4880803.3801700603</v>
      </c>
      <c r="O408">
        <v>4942569.6166891688</v>
      </c>
      <c r="P408">
        <v>4906315.6109204637</v>
      </c>
      <c r="Q408">
        <v>5059894.5753316926</v>
      </c>
      <c r="R408">
        <v>5097937.57597866</v>
      </c>
      <c r="S408">
        <v>5046455.6655436261</v>
      </c>
      <c r="T408">
        <v>5112096.6964918673</v>
      </c>
      <c r="U408">
        <v>5248657.7549114339</v>
      </c>
      <c r="V408">
        <v>5441972.4322288372</v>
      </c>
      <c r="W408">
        <v>5339712.1914423322</v>
      </c>
      <c r="X408">
        <v>5225264.5194223151</v>
      </c>
      <c r="Y408">
        <v>5322257.440287618</v>
      </c>
      <c r="Z408">
        <v>5420495.7582467822</v>
      </c>
      <c r="AA408">
        <v>5474350.3037704751</v>
      </c>
      <c r="AB408">
        <v>5421140.0580742788</v>
      </c>
      <c r="AC408">
        <v>5512776.9374391753</v>
      </c>
      <c r="AD408">
        <v>5578394.8713103943</v>
      </c>
      <c r="AE408">
        <v>5616752.603971771</v>
      </c>
      <c r="AF408">
        <v>5727683.8333121156</v>
      </c>
      <c r="AG408">
        <v>5971157.1904628025</v>
      </c>
      <c r="AH408">
        <v>6074841.8098208103</v>
      </c>
      <c r="AI408">
        <v>6174796.7038932908</v>
      </c>
      <c r="AJ408">
        <v>6298925.453699138</v>
      </c>
      <c r="AK408">
        <v>6569147.7283801027</v>
      </c>
      <c r="AL408">
        <v>6395528.3709030971</v>
      </c>
      <c r="AM408">
        <v>6415396.3628390236</v>
      </c>
      <c r="AN408">
        <v>6528524.4544163663</v>
      </c>
      <c r="AO408">
        <v>6787635.828166578</v>
      </c>
      <c r="AP408">
        <v>6837704.2246653717</v>
      </c>
      <c r="AQ408">
        <v>6871705.5720261782</v>
      </c>
      <c r="AR408">
        <v>6908755.4195218608</v>
      </c>
      <c r="AS408">
        <v>6712392.9943740731</v>
      </c>
      <c r="AT408">
        <v>6805792.1811208967</v>
      </c>
      <c r="AU408">
        <v>6849626.252707717</v>
      </c>
    </row>
    <row r="409" spans="1:47">
      <c r="A409" t="s">
        <v>247</v>
      </c>
      <c r="B409" t="s">
        <v>251</v>
      </c>
      <c r="C409" t="s">
        <v>215</v>
      </c>
      <c r="D409">
        <v>2105396.6426631957</v>
      </c>
      <c r="E409">
        <v>2153076.2175668473</v>
      </c>
      <c r="F409">
        <v>2195130.1256200951</v>
      </c>
      <c r="G409">
        <v>2230635.6542457659</v>
      </c>
      <c r="H409">
        <v>2212272.4448920758</v>
      </c>
      <c r="I409">
        <v>2360864.0940568876</v>
      </c>
      <c r="J409">
        <v>2487967.7568651405</v>
      </c>
      <c r="K409">
        <v>2483848.2410166934</v>
      </c>
      <c r="L409">
        <v>2481798.7818890847</v>
      </c>
      <c r="M409">
        <v>2534791.2111972356</v>
      </c>
      <c r="N409">
        <v>2606735.8053492154</v>
      </c>
      <c r="O409">
        <v>2613228.9742701072</v>
      </c>
      <c r="P409">
        <v>2622399.9116461882</v>
      </c>
      <c r="Q409">
        <v>2694358.4831987033</v>
      </c>
      <c r="R409">
        <v>2758837.191715288</v>
      </c>
      <c r="S409">
        <v>2827745.9496800015</v>
      </c>
      <c r="T409">
        <v>2832733.1676557483</v>
      </c>
      <c r="U409">
        <v>2877575.4839886338</v>
      </c>
      <c r="V409">
        <v>2956376.2113963664</v>
      </c>
      <c r="W409">
        <v>3028297.7140790028</v>
      </c>
      <c r="X409">
        <v>2955582.4957887335</v>
      </c>
      <c r="Y409">
        <v>3005936.6703008916</v>
      </c>
      <c r="Z409">
        <v>3015431.1374337529</v>
      </c>
      <c r="AA409">
        <v>3040891.8602959784</v>
      </c>
      <c r="AB409">
        <v>3055356.9697939511</v>
      </c>
      <c r="AC409">
        <v>3066327.5737192035</v>
      </c>
      <c r="AD409">
        <v>3113835.2022042517</v>
      </c>
      <c r="AE409">
        <v>3148822.4874863951</v>
      </c>
      <c r="AF409">
        <v>3178299.7441405049</v>
      </c>
      <c r="AG409">
        <v>3272003.8890452683</v>
      </c>
      <c r="AH409">
        <v>3322725.1400346477</v>
      </c>
      <c r="AI409">
        <v>3411361.7781408336</v>
      </c>
      <c r="AJ409">
        <v>3439949.7725058803</v>
      </c>
      <c r="AK409">
        <v>3552826.0266520586</v>
      </c>
      <c r="AL409">
        <v>3453444.2587902751</v>
      </c>
      <c r="AM409">
        <v>3491594.7907612901</v>
      </c>
      <c r="AN409">
        <v>3482790.0770122837</v>
      </c>
      <c r="AO409">
        <v>3598796.0595874419</v>
      </c>
      <c r="AP409">
        <v>3566774.4136223653</v>
      </c>
      <c r="AQ409">
        <v>3615912.1056263116</v>
      </c>
      <c r="AR409">
        <v>3555850.6022528494</v>
      </c>
      <c r="AS409">
        <v>2997250.0160948159</v>
      </c>
      <c r="AT409">
        <v>3413530.1466723536</v>
      </c>
      <c r="AU409">
        <v>3500354.6726944977</v>
      </c>
    </row>
    <row r="410" spans="1:47">
      <c r="A410" t="s">
        <v>247</v>
      </c>
      <c r="B410" t="s">
        <v>251</v>
      </c>
      <c r="C410" t="s">
        <v>216</v>
      </c>
      <c r="D410">
        <v>561589.81760828802</v>
      </c>
      <c r="E410">
        <v>570643.34742478165</v>
      </c>
      <c r="F410">
        <v>586181.55097635137</v>
      </c>
      <c r="G410">
        <v>604770.52380801528</v>
      </c>
      <c r="H410">
        <v>608654.87683538313</v>
      </c>
      <c r="I410">
        <v>624003.14102034189</v>
      </c>
      <c r="J410">
        <v>634894.31851526187</v>
      </c>
      <c r="K410">
        <v>646373.13335693942</v>
      </c>
      <c r="L410">
        <v>651053.09646229155</v>
      </c>
      <c r="M410">
        <v>682562.60382312303</v>
      </c>
      <c r="N410">
        <v>705894.31382243929</v>
      </c>
      <c r="O410">
        <v>717887.24908006145</v>
      </c>
      <c r="P410">
        <v>703413.54056773393</v>
      </c>
      <c r="Q410">
        <v>710112.15423322108</v>
      </c>
      <c r="R410">
        <v>712033.53063043393</v>
      </c>
      <c r="S410">
        <v>723984.63448124018</v>
      </c>
      <c r="T410">
        <v>728266.40046688321</v>
      </c>
      <c r="U410">
        <v>743221.58810256748</v>
      </c>
      <c r="V410">
        <v>759686.33733753383</v>
      </c>
      <c r="W410">
        <v>779340.97674994566</v>
      </c>
      <c r="X410">
        <v>783369.7463725009</v>
      </c>
      <c r="Y410">
        <v>801653.34922595392</v>
      </c>
      <c r="Z410">
        <v>815957.72075161745</v>
      </c>
      <c r="AA410">
        <v>842597.51222567155</v>
      </c>
      <c r="AB410">
        <v>839204.9184797327</v>
      </c>
      <c r="AC410">
        <v>855898.5117132978</v>
      </c>
      <c r="AD410">
        <v>872875.43377320049</v>
      </c>
      <c r="AE410">
        <v>895715.1587538349</v>
      </c>
      <c r="AF410">
        <v>904420.97785703652</v>
      </c>
      <c r="AG410">
        <v>929005.68267361063</v>
      </c>
      <c r="AH410">
        <v>949685.77887729288</v>
      </c>
      <c r="AI410">
        <v>970473.29756555101</v>
      </c>
      <c r="AJ410">
        <v>986406.56779213203</v>
      </c>
      <c r="AK410">
        <v>1033858.2921660023</v>
      </c>
      <c r="AL410">
        <v>1019697.6552062305</v>
      </c>
      <c r="AM410">
        <v>1040276.9181435172</v>
      </c>
      <c r="AN410">
        <v>1056434.1908730397</v>
      </c>
      <c r="AO410">
        <v>1083019.3380440415</v>
      </c>
      <c r="AP410">
        <v>1084707.692384894</v>
      </c>
      <c r="AQ410">
        <v>1115956.6872639419</v>
      </c>
      <c r="AR410">
        <v>1118387.2979165926</v>
      </c>
      <c r="AS410">
        <v>945957.99983471748</v>
      </c>
      <c r="AT410">
        <v>1011936.8829562615</v>
      </c>
      <c r="AU410">
        <v>1033011.507476927</v>
      </c>
    </row>
    <row r="411" spans="1:47">
      <c r="A411" t="s">
        <v>247</v>
      </c>
      <c r="B411" t="s">
        <v>251</v>
      </c>
      <c r="C411" t="s">
        <v>217</v>
      </c>
      <c r="D411">
        <v>926196.99314820697</v>
      </c>
      <c r="E411">
        <v>943749.17210220126</v>
      </c>
      <c r="F411">
        <v>987396.66482386319</v>
      </c>
      <c r="G411">
        <v>1024544.7798448441</v>
      </c>
      <c r="H411">
        <v>1026908.5969938235</v>
      </c>
      <c r="I411">
        <v>1042799.5220612638</v>
      </c>
      <c r="J411">
        <v>1067175.3426804089</v>
      </c>
      <c r="K411">
        <v>1088353.7163625159</v>
      </c>
      <c r="L411">
        <v>1108398.7303671413</v>
      </c>
      <c r="M411">
        <v>1165765.6113109924</v>
      </c>
      <c r="N411">
        <v>1214108.5463086553</v>
      </c>
      <c r="O411">
        <v>1248132.5275599707</v>
      </c>
      <c r="P411">
        <v>1254154.2788156359</v>
      </c>
      <c r="Q411">
        <v>1277973.825819636</v>
      </c>
      <c r="R411">
        <v>1303401.5502826266</v>
      </c>
      <c r="S411">
        <v>1332214.1751542306</v>
      </c>
      <c r="T411">
        <v>1353340.2281531957</v>
      </c>
      <c r="U411">
        <v>1382194.6943842731</v>
      </c>
      <c r="V411">
        <v>1417620.8947609565</v>
      </c>
      <c r="W411">
        <v>1451323.1619583201</v>
      </c>
      <c r="X411">
        <v>1466084.7043327156</v>
      </c>
      <c r="Y411">
        <v>1492318.0117925596</v>
      </c>
      <c r="Z411">
        <v>1520520.6067893647</v>
      </c>
      <c r="AA411">
        <v>1555096.8849725518</v>
      </c>
      <c r="AB411">
        <v>1571350.4696534055</v>
      </c>
      <c r="AC411">
        <v>1600975.1201055429</v>
      </c>
      <c r="AD411">
        <v>1637867.3619216827</v>
      </c>
      <c r="AE411">
        <v>1673614.9044503781</v>
      </c>
      <c r="AF411">
        <v>1690873.5312214678</v>
      </c>
      <c r="AG411">
        <v>1737082.4918877014</v>
      </c>
      <c r="AH411">
        <v>1760214.2344582865</v>
      </c>
      <c r="AI411">
        <v>1800969.2748517422</v>
      </c>
      <c r="AJ411">
        <v>1797074.0761331997</v>
      </c>
      <c r="AK411">
        <v>1793889.8566926538</v>
      </c>
      <c r="AL411">
        <v>1835426.8754704387</v>
      </c>
      <c r="AM411">
        <v>1868969.2551827957</v>
      </c>
      <c r="AN411">
        <v>1907148.2181991383</v>
      </c>
      <c r="AO411">
        <v>1951676.6999423944</v>
      </c>
      <c r="AP411">
        <v>1958348.3549576085</v>
      </c>
      <c r="AQ411">
        <v>1978364.1351878797</v>
      </c>
      <c r="AR411">
        <v>2009327.7496398669</v>
      </c>
      <c r="AS411">
        <v>2070172.7496711176</v>
      </c>
      <c r="AT411">
        <v>2095310.4130667623</v>
      </c>
      <c r="AU411">
        <v>2163673.6541598188</v>
      </c>
    </row>
    <row r="412" spans="1:47">
      <c r="A412" t="s">
        <v>247</v>
      </c>
      <c r="B412" t="s">
        <v>251</v>
      </c>
      <c r="C412" t="s">
        <v>218</v>
      </c>
      <c r="D412">
        <v>1110043.559499634</v>
      </c>
      <c r="E412">
        <v>1125899.9703950433</v>
      </c>
      <c r="F412">
        <v>1174317.153817805</v>
      </c>
      <c r="G412">
        <v>1126483.7564805567</v>
      </c>
      <c r="H412">
        <v>1167830.1549216071</v>
      </c>
      <c r="I412">
        <v>1218685.4791149267</v>
      </c>
      <c r="J412">
        <v>1194879.3700968225</v>
      </c>
      <c r="K412">
        <v>1219976.8294531349</v>
      </c>
      <c r="L412">
        <v>1222507.0275892646</v>
      </c>
      <c r="M412">
        <v>1285264.491392737</v>
      </c>
      <c r="N412">
        <v>1409398.3661669623</v>
      </c>
      <c r="O412">
        <v>1482468.6659009536</v>
      </c>
      <c r="P412">
        <v>1490645.2666498472</v>
      </c>
      <c r="Q412">
        <v>1527703.609802352</v>
      </c>
      <c r="R412">
        <v>1571736.7656580454</v>
      </c>
      <c r="S412">
        <v>1585306.1783871565</v>
      </c>
      <c r="T412">
        <v>1555786.8305537791</v>
      </c>
      <c r="U412">
        <v>1569092.2451623171</v>
      </c>
      <c r="V412">
        <v>1570670.8037014564</v>
      </c>
      <c r="W412">
        <v>1628771.8043691909</v>
      </c>
      <c r="X412">
        <v>1609283.9817359617</v>
      </c>
      <c r="Y412">
        <v>1539544.5245626485</v>
      </c>
      <c r="Z412">
        <v>1647307.2656590971</v>
      </c>
      <c r="AA412">
        <v>1658072.4034642722</v>
      </c>
      <c r="AB412">
        <v>1633822.1377711627</v>
      </c>
      <c r="AC412">
        <v>1662866.4470539498</v>
      </c>
      <c r="AD412">
        <v>1642858.376713868</v>
      </c>
      <c r="AE412">
        <v>1633399.514892373</v>
      </c>
      <c r="AF412">
        <v>1611244.9309571395</v>
      </c>
      <c r="AG412">
        <v>1653848.7138268675</v>
      </c>
      <c r="AH412">
        <v>1640819.7068426479</v>
      </c>
      <c r="AI412">
        <v>1619670.2098446663</v>
      </c>
      <c r="AJ412">
        <v>1652531.9562603561</v>
      </c>
      <c r="AK412">
        <v>1688158.9477923482</v>
      </c>
      <c r="AL412">
        <v>1699532.0052809333</v>
      </c>
      <c r="AM412">
        <v>1711557.0258027853</v>
      </c>
      <c r="AN412">
        <v>1766318.9215435523</v>
      </c>
      <c r="AO412">
        <v>1639011.6434328114</v>
      </c>
      <c r="AP412">
        <v>1693622.0007792651</v>
      </c>
      <c r="AQ412">
        <v>1867115.4799089662</v>
      </c>
      <c r="AR412">
        <v>1824303.9073352611</v>
      </c>
      <c r="AS412">
        <v>1733974.8308699843</v>
      </c>
      <c r="AT412">
        <v>1699920.4766886758</v>
      </c>
      <c r="AU412">
        <v>1879791.4929797638</v>
      </c>
    </row>
    <row r="413" spans="1:47">
      <c r="A413" t="s">
        <v>247</v>
      </c>
      <c r="B413" t="s">
        <v>251</v>
      </c>
      <c r="C413" t="s">
        <v>219</v>
      </c>
      <c r="D413">
        <v>694171.94413449371</v>
      </c>
      <c r="E413">
        <v>700625.35777752218</v>
      </c>
      <c r="F413">
        <v>715171.53535263054</v>
      </c>
      <c r="G413">
        <v>727934.68283949175</v>
      </c>
      <c r="H413">
        <v>733461.66338250821</v>
      </c>
      <c r="I413">
        <v>745239.42200659763</v>
      </c>
      <c r="J413">
        <v>754176.17423001374</v>
      </c>
      <c r="K413">
        <v>760438.50715570257</v>
      </c>
      <c r="L413">
        <v>775156.51643399871</v>
      </c>
      <c r="M413">
        <v>801013.32564773632</v>
      </c>
      <c r="N413">
        <v>815068.67587345303</v>
      </c>
      <c r="O413">
        <v>849634.85834222869</v>
      </c>
      <c r="P413">
        <v>854074.35900694632</v>
      </c>
      <c r="Q413">
        <v>868592.31125025032</v>
      </c>
      <c r="R413">
        <v>883235.19297207007</v>
      </c>
      <c r="S413">
        <v>901611.63475789805</v>
      </c>
      <c r="T413">
        <v>917371.68284555862</v>
      </c>
      <c r="U413">
        <v>941753.60924750997</v>
      </c>
      <c r="V413">
        <v>963227.53358005802</v>
      </c>
      <c r="W413">
        <v>976083.80915852869</v>
      </c>
      <c r="X413">
        <v>977534.82247121376</v>
      </c>
      <c r="Y413">
        <v>981716.56529632793</v>
      </c>
      <c r="Z413">
        <v>985142.16143875045</v>
      </c>
      <c r="AA413">
        <v>990260.95101410034</v>
      </c>
      <c r="AB413">
        <v>984409.3989315338</v>
      </c>
      <c r="AC413">
        <v>977420.4004287736</v>
      </c>
      <c r="AD413">
        <v>967042.05808441585</v>
      </c>
      <c r="AE413">
        <v>973019.59812517604</v>
      </c>
      <c r="AF413">
        <v>984818.39786837809</v>
      </c>
      <c r="AG413">
        <v>1006849.2334225989</v>
      </c>
      <c r="AH413">
        <v>1008526</v>
      </c>
      <c r="AI413">
        <v>1032355.9748801203</v>
      </c>
      <c r="AJ413">
        <v>1053332.2027195964</v>
      </c>
      <c r="AK413">
        <v>1073157.6942414972</v>
      </c>
      <c r="AL413">
        <v>1044176.3659668543</v>
      </c>
      <c r="AM413">
        <v>1056602.9472318925</v>
      </c>
      <c r="AN413">
        <v>1064830.7941055363</v>
      </c>
      <c r="AO413">
        <v>1074814.9241383283</v>
      </c>
      <c r="AP413">
        <v>1083257.3049228804</v>
      </c>
      <c r="AQ413">
        <v>1093786.7875878536</v>
      </c>
      <c r="AR413">
        <v>1100816.8727269575</v>
      </c>
      <c r="AS413">
        <v>1090794.9119710091</v>
      </c>
      <c r="AT413">
        <v>1083332.044465234</v>
      </c>
      <c r="AU413">
        <v>1076169.2736232134</v>
      </c>
    </row>
    <row r="414" spans="1:47">
      <c r="A414" t="s">
        <v>247</v>
      </c>
      <c r="B414" t="s">
        <v>251</v>
      </c>
      <c r="C414" t="s">
        <v>220</v>
      </c>
      <c r="D414">
        <v>145311.81482783402</v>
      </c>
      <c r="E414">
        <v>149928.0584462735</v>
      </c>
      <c r="F414">
        <v>157520.07119789498</v>
      </c>
      <c r="G414">
        <v>162351.36586161889</v>
      </c>
      <c r="H414">
        <v>165283.81155750976</v>
      </c>
      <c r="I414">
        <v>172720.46457079405</v>
      </c>
      <c r="J414">
        <v>179557.76985312125</v>
      </c>
      <c r="K414">
        <v>185843.80227853742</v>
      </c>
      <c r="L414">
        <v>186547.50776765012</v>
      </c>
      <c r="M414">
        <v>190330.40544584289</v>
      </c>
      <c r="N414">
        <v>192128.03948677238</v>
      </c>
      <c r="O414">
        <v>194473.78702438783</v>
      </c>
      <c r="P414">
        <v>196249.97796436059</v>
      </c>
      <c r="Q414">
        <v>203566.3631492008</v>
      </c>
      <c r="R414">
        <v>209301.02450793068</v>
      </c>
      <c r="S414">
        <v>217149.39534690502</v>
      </c>
      <c r="T414">
        <v>218907.36607916272</v>
      </c>
      <c r="U414">
        <v>221799.70887220011</v>
      </c>
      <c r="V414">
        <v>225557.8530555648</v>
      </c>
      <c r="W414">
        <v>228499.57598058437</v>
      </c>
      <c r="X414">
        <v>218064.57147301061</v>
      </c>
      <c r="Y414">
        <v>215852.40019458314</v>
      </c>
      <c r="Z414">
        <v>213951.38223247093</v>
      </c>
      <c r="AA414">
        <v>213350.77558227748</v>
      </c>
      <c r="AB414">
        <v>207687.64321012751</v>
      </c>
      <c r="AC414">
        <v>203674.84605531546</v>
      </c>
      <c r="AD414">
        <v>204955.17989667447</v>
      </c>
      <c r="AE414">
        <v>208320.00791530937</v>
      </c>
      <c r="AF414">
        <v>209232.41319692615</v>
      </c>
      <c r="AG414">
        <v>211655.51094207336</v>
      </c>
      <c r="AH414">
        <v>215341.53606675513</v>
      </c>
      <c r="AI414">
        <v>217582.61448997565</v>
      </c>
      <c r="AJ414">
        <v>224935.67729315642</v>
      </c>
      <c r="AK414">
        <v>231889.78672740408</v>
      </c>
      <c r="AL414">
        <v>218189.07748536186</v>
      </c>
      <c r="AM414">
        <v>221154.98564888228</v>
      </c>
      <c r="AN414">
        <v>223683.58341819863</v>
      </c>
      <c r="AO414">
        <v>224522.3101171946</v>
      </c>
      <c r="AP414">
        <v>232697.52958710052</v>
      </c>
      <c r="AQ414">
        <v>233222.36451358825</v>
      </c>
      <c r="AR414">
        <v>229310.03673534747</v>
      </c>
      <c r="AS414">
        <v>215064.35834619228</v>
      </c>
      <c r="AT414">
        <v>221711.74723515223</v>
      </c>
      <c r="AU414">
        <v>223584.37111612002</v>
      </c>
    </row>
    <row r="415" spans="1:47">
      <c r="A415" t="s">
        <v>247</v>
      </c>
      <c r="B415" t="s">
        <v>251</v>
      </c>
      <c r="C415" t="s">
        <v>221</v>
      </c>
      <c r="D415">
        <v>1424257.6679508379</v>
      </c>
      <c r="E415">
        <v>1496382.4246847988</v>
      </c>
      <c r="F415">
        <v>1614642.023684798</v>
      </c>
      <c r="G415">
        <v>1633910.9837221813</v>
      </c>
      <c r="H415">
        <v>1528647.2819475918</v>
      </c>
      <c r="I415">
        <v>1604774.9353262526</v>
      </c>
      <c r="J415">
        <v>1745253.4073143462</v>
      </c>
      <c r="K415">
        <v>1824287.1592458845</v>
      </c>
      <c r="L415">
        <v>1603066.8193612625</v>
      </c>
      <c r="M415">
        <v>1613688.3745565941</v>
      </c>
      <c r="N415">
        <v>1774316.2604259287</v>
      </c>
      <c r="O415">
        <v>1838690.5802797501</v>
      </c>
      <c r="P415">
        <v>1714671.4699414391</v>
      </c>
      <c r="Q415">
        <v>1746890.8878198434</v>
      </c>
      <c r="R415">
        <v>1805097.0952312965</v>
      </c>
      <c r="S415">
        <v>1886838.9948239108</v>
      </c>
      <c r="T415">
        <v>1805862.6517611623</v>
      </c>
      <c r="U415">
        <v>1876911.4325749767</v>
      </c>
      <c r="V415">
        <v>2026682.156900947</v>
      </c>
      <c r="W415">
        <v>2108602.16300022</v>
      </c>
      <c r="X415">
        <v>1870747.8591745519</v>
      </c>
      <c r="Y415">
        <v>1977188.2013607887</v>
      </c>
      <c r="Z415">
        <v>2098266.4273184091</v>
      </c>
      <c r="AA415">
        <v>2156099.9252853277</v>
      </c>
      <c r="AB415">
        <v>1906144.7403882279</v>
      </c>
      <c r="AC415">
        <v>2107199.1268176083</v>
      </c>
      <c r="AD415">
        <v>1917705.3944613677</v>
      </c>
      <c r="AE415">
        <v>1906689.0309091674</v>
      </c>
      <c r="AF415">
        <v>1766473.9824806852</v>
      </c>
      <c r="AG415">
        <v>1906425.2297794828</v>
      </c>
      <c r="AH415">
        <v>1918710.2017489725</v>
      </c>
      <c r="AI415">
        <v>1973994.8927997083</v>
      </c>
      <c r="AJ415">
        <v>1892655.9030338258</v>
      </c>
      <c r="AK415">
        <v>2016935.5415780407</v>
      </c>
      <c r="AL415">
        <v>1981940.5132490913</v>
      </c>
      <c r="AM415">
        <v>2049927.8012388784</v>
      </c>
      <c r="AN415">
        <v>1964985.7054374951</v>
      </c>
      <c r="AO415">
        <v>2016606.9674496767</v>
      </c>
      <c r="AP415">
        <v>2073153.8491135221</v>
      </c>
      <c r="AQ415">
        <v>2198043.9801219427</v>
      </c>
      <c r="AR415">
        <v>1965700.4548757593</v>
      </c>
      <c r="AS415">
        <v>1976669.282109885</v>
      </c>
      <c r="AT415">
        <v>1987836.5117685432</v>
      </c>
      <c r="AU415">
        <v>1994946.6365614368</v>
      </c>
    </row>
    <row r="416" spans="1:47">
      <c r="A416" t="s">
        <v>247</v>
      </c>
      <c r="B416" t="s">
        <v>251</v>
      </c>
      <c r="C416" t="s">
        <v>222</v>
      </c>
      <c r="D416">
        <v>546125.51374586509</v>
      </c>
      <c r="E416">
        <v>620918.92950583878</v>
      </c>
      <c r="F416">
        <v>698794.70260973414</v>
      </c>
      <c r="G416">
        <v>715595.23396495916</v>
      </c>
      <c r="H416">
        <v>653025.77371595672</v>
      </c>
      <c r="I416">
        <v>746519.76849631115</v>
      </c>
      <c r="J416">
        <v>865108.15916185395</v>
      </c>
      <c r="K416">
        <v>911250.83966478799</v>
      </c>
      <c r="L416">
        <v>915662.42195388139</v>
      </c>
      <c r="M416">
        <v>933455.39087854989</v>
      </c>
      <c r="N416">
        <v>956982.62161980139</v>
      </c>
      <c r="O416">
        <v>976186.14136234007</v>
      </c>
      <c r="P416">
        <v>968351.1479342134</v>
      </c>
      <c r="Q416">
        <v>1047706.8817739069</v>
      </c>
      <c r="R416">
        <v>1131208.3768000265</v>
      </c>
      <c r="S416">
        <v>1343762.6061501496</v>
      </c>
      <c r="T416">
        <v>1214760.3449620374</v>
      </c>
      <c r="U416">
        <v>1204757.5093310329</v>
      </c>
      <c r="V416">
        <v>1259103.7998679485</v>
      </c>
      <c r="W416">
        <v>1361819.1540434379</v>
      </c>
      <c r="X416">
        <v>1330124.0957866958</v>
      </c>
      <c r="Y416">
        <v>1357282.7419963391</v>
      </c>
      <c r="Z416">
        <v>1409474.4586905574</v>
      </c>
      <c r="AA416">
        <v>1441556.3798294489</v>
      </c>
      <c r="AB416">
        <v>1427900.58831177</v>
      </c>
      <c r="AC416">
        <v>1482623.4090434546</v>
      </c>
      <c r="AD416">
        <v>1503258.7382814502</v>
      </c>
      <c r="AE416">
        <v>1515471.2327085526</v>
      </c>
      <c r="AF416">
        <v>1520640.9374624188</v>
      </c>
      <c r="AG416">
        <v>1573380.1976248</v>
      </c>
      <c r="AH416">
        <v>1597928.1163093788</v>
      </c>
      <c r="AI416">
        <v>1636473.0422712401</v>
      </c>
      <c r="AJ416">
        <v>1650438.9344279538</v>
      </c>
      <c r="AK416">
        <v>1719235.0435142571</v>
      </c>
      <c r="AL416">
        <v>1701707.0281785282</v>
      </c>
      <c r="AM416">
        <v>1708901.7254216662</v>
      </c>
      <c r="AN416">
        <v>1732978.233247255</v>
      </c>
      <c r="AO416">
        <v>1763247.9285698044</v>
      </c>
      <c r="AP416">
        <v>1755011.2199174548</v>
      </c>
      <c r="AQ416">
        <v>1785073.0486555148</v>
      </c>
      <c r="AR416">
        <v>1738477.9503633538</v>
      </c>
      <c r="AS416">
        <v>1781346.1333194261</v>
      </c>
      <c r="AT416">
        <v>1854208.7579127038</v>
      </c>
      <c r="AU416">
        <v>1876287.0851817161</v>
      </c>
    </row>
    <row r="417" spans="1:47">
      <c r="A417" t="s">
        <v>247</v>
      </c>
      <c r="B417" t="s">
        <v>251</v>
      </c>
      <c r="C417" t="s">
        <v>223</v>
      </c>
      <c r="D417">
        <v>309281.59884337545</v>
      </c>
      <c r="E417">
        <v>334221.69548367895</v>
      </c>
      <c r="F417">
        <v>353717.61059056548</v>
      </c>
      <c r="G417">
        <v>360473.47508398641</v>
      </c>
      <c r="H417">
        <v>350846.77195287927</v>
      </c>
      <c r="I417">
        <v>370592.0818805063</v>
      </c>
      <c r="J417">
        <v>392311.65492741967</v>
      </c>
      <c r="K417">
        <v>407179.37381105294</v>
      </c>
      <c r="L417">
        <v>412861.14873603045</v>
      </c>
      <c r="M417">
        <v>419153.87087460596</v>
      </c>
      <c r="N417">
        <v>423067.71538657934</v>
      </c>
      <c r="O417">
        <v>424490.1579396716</v>
      </c>
      <c r="P417">
        <v>423864.95740777213</v>
      </c>
      <c r="Q417">
        <v>428510.85934448405</v>
      </c>
      <c r="R417">
        <v>442766.0298344405</v>
      </c>
      <c r="S417">
        <v>470462.90039338591</v>
      </c>
      <c r="T417">
        <v>458520.38288835727</v>
      </c>
      <c r="U417">
        <v>471216.26491734793</v>
      </c>
      <c r="V417">
        <v>483339.36242944782</v>
      </c>
      <c r="W417">
        <v>511881.37497763825</v>
      </c>
      <c r="X417">
        <v>510199.25485058897</v>
      </c>
      <c r="Y417">
        <v>525401.42630427133</v>
      </c>
      <c r="Z417">
        <v>538559.3417660665</v>
      </c>
      <c r="AA417">
        <v>553475.84303847281</v>
      </c>
      <c r="AB417">
        <v>558325.99205565499</v>
      </c>
      <c r="AC417">
        <v>576173.99722154299</v>
      </c>
      <c r="AD417">
        <v>589678.02104899904</v>
      </c>
      <c r="AE417">
        <v>601637.68820802134</v>
      </c>
      <c r="AF417">
        <v>605417.88521340874</v>
      </c>
      <c r="AG417">
        <v>613093.80540252069</v>
      </c>
      <c r="AH417">
        <v>630786</v>
      </c>
      <c r="AI417">
        <v>643159.56723687961</v>
      </c>
      <c r="AJ417">
        <v>654949.07117038372</v>
      </c>
      <c r="AK417">
        <v>668738.8989528215</v>
      </c>
      <c r="AL417">
        <v>681918.03438424331</v>
      </c>
      <c r="AM417">
        <v>685828.88486858399</v>
      </c>
      <c r="AN417">
        <v>694903.58886520797</v>
      </c>
      <c r="AO417">
        <v>709999.36507422267</v>
      </c>
      <c r="AP417">
        <v>725786.23970519751</v>
      </c>
      <c r="AQ417">
        <v>733797.16357152862</v>
      </c>
      <c r="AR417">
        <v>770052.79478784767</v>
      </c>
      <c r="AS417">
        <v>818882.66579398303</v>
      </c>
      <c r="AT417">
        <v>904542.15991541906</v>
      </c>
      <c r="AU417">
        <v>934573.55976478534</v>
      </c>
    </row>
    <row r="418" spans="1:47">
      <c r="A418" t="s">
        <v>247</v>
      </c>
      <c r="B418" t="s">
        <v>251</v>
      </c>
      <c r="C418" t="s">
        <v>224</v>
      </c>
      <c r="D418">
        <v>361639.01117949834</v>
      </c>
      <c r="E418">
        <v>377506.86001444445</v>
      </c>
      <c r="F418">
        <v>389428.66405088501</v>
      </c>
      <c r="G418">
        <v>397358.13473069784</v>
      </c>
      <c r="H418">
        <v>395992.23732376297</v>
      </c>
      <c r="I418">
        <v>401982.27173185366</v>
      </c>
      <c r="J418">
        <v>408250.3423711629</v>
      </c>
      <c r="K418">
        <v>414932.07776719227</v>
      </c>
      <c r="L418">
        <v>416368.16706068983</v>
      </c>
      <c r="M418">
        <v>419275.56177429686</v>
      </c>
      <c r="N418">
        <v>421553.06908788771</v>
      </c>
      <c r="O418">
        <v>423239.29355459474</v>
      </c>
      <c r="P418">
        <v>424627.59059958631</v>
      </c>
      <c r="Q418">
        <v>431208.15359223902</v>
      </c>
      <c r="R418">
        <v>435306.05276566709</v>
      </c>
      <c r="S418">
        <v>443753.47301465354</v>
      </c>
      <c r="T418">
        <v>449034.8718200904</v>
      </c>
      <c r="U418">
        <v>458973.97254169674</v>
      </c>
      <c r="V418">
        <v>472356.75764463673</v>
      </c>
      <c r="W418">
        <v>482485.60968657793</v>
      </c>
      <c r="X418">
        <v>487708.75701157982</v>
      </c>
      <c r="Y418">
        <v>499366.84833391366</v>
      </c>
      <c r="Z418">
        <v>512255.65124394069</v>
      </c>
      <c r="AA418">
        <v>527715.83833069645</v>
      </c>
      <c r="AB418">
        <v>530186.57524639647</v>
      </c>
      <c r="AC418">
        <v>543497.6431637943</v>
      </c>
      <c r="AD418">
        <v>552019.8976716561</v>
      </c>
      <c r="AE418">
        <v>559705.69172702439</v>
      </c>
      <c r="AF418">
        <v>564880.37778451224</v>
      </c>
      <c r="AG418">
        <v>584263.4455570234</v>
      </c>
      <c r="AH418">
        <v>586433.62933942117</v>
      </c>
      <c r="AI418">
        <v>590573.95773118653</v>
      </c>
      <c r="AJ418">
        <v>603039.16194589809</v>
      </c>
      <c r="AK418">
        <v>645967.94079472777</v>
      </c>
      <c r="AL418">
        <v>647487.90149026376</v>
      </c>
      <c r="AM418">
        <v>652290.49983771634</v>
      </c>
      <c r="AN418">
        <v>661465.69028605521</v>
      </c>
      <c r="AO418">
        <v>691476.18124566821</v>
      </c>
      <c r="AP418">
        <v>693393.75520471134</v>
      </c>
      <c r="AQ418">
        <v>704026.88278288918</v>
      </c>
      <c r="AR418">
        <v>697095.58880683733</v>
      </c>
      <c r="AS418">
        <v>633403.66915439896</v>
      </c>
      <c r="AT418">
        <v>663037.44710591121</v>
      </c>
      <c r="AU418">
        <v>672256.37786638062</v>
      </c>
    </row>
    <row r="419" spans="1:47">
      <c r="A419" t="s">
        <v>247</v>
      </c>
      <c r="B419" t="s">
        <v>251</v>
      </c>
      <c r="C419" t="s">
        <v>225</v>
      </c>
      <c r="D419">
        <v>94384716.10411334</v>
      </c>
      <c r="E419">
        <v>94974405.673382148</v>
      </c>
      <c r="F419">
        <v>95583066.990513176</v>
      </c>
      <c r="G419">
        <v>98350813.440696523</v>
      </c>
      <c r="H419">
        <v>98339372.942349792</v>
      </c>
      <c r="I419">
        <v>99852517.944108933</v>
      </c>
      <c r="J419">
        <v>102558504.46404594</v>
      </c>
      <c r="K419">
        <v>106684988.03553146</v>
      </c>
      <c r="L419">
        <v>107155327.83714543</v>
      </c>
      <c r="M419">
        <v>107026436.78766537</v>
      </c>
      <c r="N419">
        <v>106156998.84210189</v>
      </c>
      <c r="O419">
        <v>108538947.17700373</v>
      </c>
      <c r="P419">
        <v>110002138.81674038</v>
      </c>
      <c r="Q419">
        <v>110193117.89193954</v>
      </c>
      <c r="R419">
        <v>109000187.05990076</v>
      </c>
      <c r="S419">
        <v>109337462.97045639</v>
      </c>
      <c r="T419">
        <v>109872870.35784842</v>
      </c>
      <c r="U419">
        <v>110423601.43443269</v>
      </c>
      <c r="V419">
        <v>112332526.68174595</v>
      </c>
      <c r="W419">
        <v>113400050.36496308</v>
      </c>
      <c r="X419">
        <v>109159574.85670435</v>
      </c>
      <c r="Y419">
        <v>109716075.54652599</v>
      </c>
      <c r="Z419">
        <v>109303273.80383562</v>
      </c>
      <c r="AA419">
        <v>112497432.01564883</v>
      </c>
      <c r="AB419">
        <v>108618918.14595529</v>
      </c>
      <c r="AC419">
        <v>108920583.29600926</v>
      </c>
      <c r="AD419">
        <v>109251194.59269677</v>
      </c>
      <c r="AE419">
        <v>112213136.35378951</v>
      </c>
      <c r="AF419">
        <v>112808582.74045789</v>
      </c>
      <c r="AG419">
        <v>112830024.59073333</v>
      </c>
      <c r="AH419">
        <v>113034275.21023728</v>
      </c>
      <c r="AI419">
        <v>114069025.63924943</v>
      </c>
      <c r="AJ419">
        <v>114832041.78456183</v>
      </c>
      <c r="AK419">
        <v>115033492.84283933</v>
      </c>
      <c r="AL419">
        <v>115347322.19072029</v>
      </c>
      <c r="AM419">
        <v>119481569.90768945</v>
      </c>
      <c r="AN419">
        <v>120592780.73072727</v>
      </c>
      <c r="AO419">
        <v>120732097.38709861</v>
      </c>
      <c r="AP419">
        <v>122535328.23785625</v>
      </c>
      <c r="AQ419">
        <v>122852030.50360443</v>
      </c>
      <c r="AR419">
        <v>122257479.96474211</v>
      </c>
      <c r="AS419">
        <v>114270169.60520263</v>
      </c>
      <c r="AT419">
        <v>116966297.03253861</v>
      </c>
      <c r="AU419">
        <v>119370939.72790352</v>
      </c>
    </row>
    <row r="420" spans="1:47">
      <c r="A420" t="s">
        <v>247</v>
      </c>
      <c r="B420" t="s">
        <v>252</v>
      </c>
      <c r="C420" t="s">
        <v>208</v>
      </c>
      <c r="D420">
        <v>1623046.9738009647</v>
      </c>
      <c r="E420">
        <v>1483226.0763714649</v>
      </c>
      <c r="F420">
        <v>1547597.8610063456</v>
      </c>
      <c r="G420">
        <v>1581491.385883796</v>
      </c>
      <c r="H420">
        <v>1701137.4622993004</v>
      </c>
      <c r="I420">
        <v>1618519.0747309122</v>
      </c>
      <c r="J420">
        <v>1667463.5988522014</v>
      </c>
      <c r="K420">
        <v>1689438.4689936964</v>
      </c>
      <c r="L420">
        <v>1790207.9666841654</v>
      </c>
      <c r="M420">
        <v>1716305.1131544132</v>
      </c>
      <c r="N420">
        <v>1765642.7298913999</v>
      </c>
      <c r="O420">
        <v>1857842.7335631903</v>
      </c>
      <c r="P420">
        <v>1932579.9039799515</v>
      </c>
      <c r="Q420">
        <v>1862481.1583679719</v>
      </c>
      <c r="R420">
        <v>1855115.3413580391</v>
      </c>
      <c r="S420">
        <v>1846755.9815859157</v>
      </c>
      <c r="T420">
        <v>1939891.7826685919</v>
      </c>
      <c r="U420">
        <v>1956634.5496032708</v>
      </c>
      <c r="V420">
        <v>2036191.9313502687</v>
      </c>
      <c r="W420">
        <v>2088621.9424132216</v>
      </c>
      <c r="X420">
        <v>2149652.9975535152</v>
      </c>
      <c r="Y420">
        <v>2148582.3885474601</v>
      </c>
      <c r="Z420">
        <v>2100546.0601414046</v>
      </c>
      <c r="AA420">
        <v>2175234.8594252802</v>
      </c>
      <c r="AB420">
        <v>2266138.4020010922</v>
      </c>
      <c r="AC420">
        <v>2242142.1167325731</v>
      </c>
      <c r="AD420">
        <v>2232019.7787678982</v>
      </c>
      <c r="AE420">
        <v>2281430.4062383845</v>
      </c>
      <c r="AF420">
        <v>2330204.0584120201</v>
      </c>
      <c r="AG420">
        <v>2340683.4141092431</v>
      </c>
      <c r="AH420">
        <v>2344266.245539587</v>
      </c>
      <c r="AI420">
        <v>2407674.5483081825</v>
      </c>
      <c r="AJ420">
        <v>2386708.5985833947</v>
      </c>
      <c r="AK420">
        <v>2464479.8411782305</v>
      </c>
      <c r="AL420">
        <v>2495395.4701449079</v>
      </c>
      <c r="AM420">
        <v>2594606.6909051351</v>
      </c>
      <c r="AN420">
        <v>2509342.7520281151</v>
      </c>
      <c r="AO420">
        <v>2562939.5977810672</v>
      </c>
      <c r="AP420">
        <v>2630635.6229994958</v>
      </c>
      <c r="AQ420">
        <v>2772725.9830220602</v>
      </c>
      <c r="AR420">
        <v>2772851.3124692179</v>
      </c>
      <c r="AS420">
        <v>2729310.0306528849</v>
      </c>
      <c r="AT420">
        <v>2717610.4798031747</v>
      </c>
      <c r="AU420">
        <v>2703065.8884374802</v>
      </c>
    </row>
    <row r="421" spans="1:47">
      <c r="A421" t="s">
        <v>247</v>
      </c>
      <c r="B421" t="s">
        <v>252</v>
      </c>
      <c r="C421" t="s">
        <v>209</v>
      </c>
      <c r="D421">
        <v>2351401.6346699372</v>
      </c>
      <c r="E421">
        <v>2575274.7558757663</v>
      </c>
      <c r="F421">
        <v>2792124.151778549</v>
      </c>
      <c r="G421">
        <v>2870849.8594646007</v>
      </c>
      <c r="H421">
        <v>2740091.1131945923</v>
      </c>
      <c r="I421">
        <v>2801623.6335236281</v>
      </c>
      <c r="J421">
        <v>3327979.5253670365</v>
      </c>
      <c r="K421">
        <v>2575298.549163416</v>
      </c>
      <c r="L421">
        <v>2675450.4710686058</v>
      </c>
      <c r="M421">
        <v>2713286.3165073544</v>
      </c>
      <c r="N421">
        <v>3111128.3169847876</v>
      </c>
      <c r="O421">
        <v>3932552.7805826366</v>
      </c>
      <c r="P421">
        <v>3224130.4989702618</v>
      </c>
      <c r="Q421">
        <v>3361255.8603983051</v>
      </c>
      <c r="R421">
        <v>3661685.6989121847</v>
      </c>
      <c r="S421">
        <v>3757899.1474482836</v>
      </c>
      <c r="T421">
        <v>3694166.1440159646</v>
      </c>
      <c r="U421">
        <v>3925457.9059579219</v>
      </c>
      <c r="V421">
        <v>3866637.8509477177</v>
      </c>
      <c r="W421">
        <v>3859471.8050085483</v>
      </c>
      <c r="X421">
        <v>3815544.5702052158</v>
      </c>
      <c r="Y421">
        <v>3685165.548227957</v>
      </c>
      <c r="Z421">
        <v>3707612.3622257253</v>
      </c>
      <c r="AA421">
        <v>3733534.1776889754</v>
      </c>
      <c r="AB421">
        <v>3500340.1764078671</v>
      </c>
      <c r="AC421">
        <v>3561787.6790177957</v>
      </c>
      <c r="AD421">
        <v>3611921.2419367735</v>
      </c>
      <c r="AE421">
        <v>3741591.6653889627</v>
      </c>
      <c r="AF421">
        <v>3824190.2414666163</v>
      </c>
      <c r="AG421">
        <v>3811316.4567959099</v>
      </c>
      <c r="AH421">
        <v>3863531.392016599</v>
      </c>
      <c r="AI421">
        <v>3944826.342226828</v>
      </c>
      <c r="AJ421">
        <v>3809446.0961561715</v>
      </c>
      <c r="AK421">
        <v>3944795.5049060667</v>
      </c>
      <c r="AL421">
        <v>4048155.0234469399</v>
      </c>
      <c r="AM421">
        <v>4185123.9152763532</v>
      </c>
      <c r="AN421">
        <v>4155970.7992403382</v>
      </c>
      <c r="AO421">
        <v>4247276.3773165932</v>
      </c>
      <c r="AP421">
        <v>4201240.4230117304</v>
      </c>
      <c r="AQ421">
        <v>4204766.5693030106</v>
      </c>
      <c r="AR421">
        <v>4215257.8605548469</v>
      </c>
      <c r="AS421">
        <v>3775770.7264343915</v>
      </c>
      <c r="AT421">
        <v>3844759.2382703349</v>
      </c>
      <c r="AU421">
        <v>3828430.937966451</v>
      </c>
    </row>
    <row r="422" spans="1:47">
      <c r="A422" t="s">
        <v>247</v>
      </c>
      <c r="B422" t="s">
        <v>252</v>
      </c>
      <c r="C422" t="s">
        <v>210</v>
      </c>
      <c r="D422">
        <v>885008.66085862741</v>
      </c>
      <c r="E422">
        <v>887612.37816597149</v>
      </c>
      <c r="F422">
        <v>898709.78992484137</v>
      </c>
      <c r="G422">
        <v>900903.442744717</v>
      </c>
      <c r="H422">
        <v>911008.34623989463</v>
      </c>
      <c r="I422">
        <v>945395.35867588222</v>
      </c>
      <c r="J422">
        <v>944283.38463353366</v>
      </c>
      <c r="K422">
        <v>964045.12081148475</v>
      </c>
      <c r="L422">
        <v>960820.38457476348</v>
      </c>
      <c r="M422">
        <v>970594.48665726185</v>
      </c>
      <c r="N422">
        <v>1003117.8664296865</v>
      </c>
      <c r="O422">
        <v>1033380.5750024952</v>
      </c>
      <c r="P422">
        <v>1025718.5016330573</v>
      </c>
      <c r="Q422">
        <v>1060760.8360309287</v>
      </c>
      <c r="R422">
        <v>1054116.5744500754</v>
      </c>
      <c r="S422">
        <v>1084388.0026818959</v>
      </c>
      <c r="T422">
        <v>1077367.978344464</v>
      </c>
      <c r="U422">
        <v>1112666.5416531812</v>
      </c>
      <c r="V422">
        <v>1131006.5529696192</v>
      </c>
      <c r="W422">
        <v>1138013.0887795074</v>
      </c>
      <c r="X422">
        <v>1161456.5817158497</v>
      </c>
      <c r="Y422">
        <v>1175447.7668987063</v>
      </c>
      <c r="Z422">
        <v>1191267.8183241326</v>
      </c>
      <c r="AA422">
        <v>1204215.580553818</v>
      </c>
      <c r="AB422">
        <v>1220981.8923882246</v>
      </c>
      <c r="AC422">
        <v>1258736.7352236216</v>
      </c>
      <c r="AD422">
        <v>1264530.1484669547</v>
      </c>
      <c r="AE422">
        <v>1285306.7400133947</v>
      </c>
      <c r="AF422">
        <v>1288222.5920845885</v>
      </c>
      <c r="AG422">
        <v>1316635.8288057342</v>
      </c>
      <c r="AH422">
        <v>1349879.5641367598</v>
      </c>
      <c r="AI422">
        <v>1353363.9984793793</v>
      </c>
      <c r="AJ422">
        <v>1328869.3989876555</v>
      </c>
      <c r="AK422">
        <v>1294226.7045938442</v>
      </c>
      <c r="AL422">
        <v>1349689.862565771</v>
      </c>
      <c r="AM422">
        <v>1398231.9531717983</v>
      </c>
      <c r="AN422">
        <v>1382291.104151845</v>
      </c>
      <c r="AO422">
        <v>1381514.7176055175</v>
      </c>
      <c r="AP422">
        <v>1412398.7749486633</v>
      </c>
      <c r="AQ422">
        <v>1453693.7665570213</v>
      </c>
      <c r="AR422">
        <v>1383552.1273819329</v>
      </c>
      <c r="AS422">
        <v>1323420.692960016</v>
      </c>
      <c r="AT422">
        <v>1346209.9619289527</v>
      </c>
      <c r="AU422">
        <v>1360223.1417662411</v>
      </c>
    </row>
    <row r="423" spans="1:47">
      <c r="A423" t="s">
        <v>247</v>
      </c>
      <c r="B423" t="s">
        <v>252</v>
      </c>
      <c r="C423" t="s">
        <v>211</v>
      </c>
      <c r="D423">
        <v>4150.5899263795654</v>
      </c>
      <c r="E423">
        <v>4506.1048248642473</v>
      </c>
      <c r="F423">
        <v>4600.0818686388666</v>
      </c>
      <c r="G423">
        <v>4860.7249404056711</v>
      </c>
      <c r="H423">
        <v>4728.4125571776494</v>
      </c>
      <c r="I423">
        <v>4736.1341012287303</v>
      </c>
      <c r="J423">
        <v>4793.3678329408358</v>
      </c>
      <c r="K423">
        <v>4823.1186564638083</v>
      </c>
      <c r="L423">
        <v>4828.6003247574299</v>
      </c>
      <c r="M423">
        <v>5020.2894306606358</v>
      </c>
      <c r="N423">
        <v>5116.0517156544192</v>
      </c>
      <c r="O423">
        <v>5166.680023633704</v>
      </c>
      <c r="P423">
        <v>5165.2862291704478</v>
      </c>
      <c r="Q423">
        <v>5169.7265327865753</v>
      </c>
      <c r="R423">
        <v>5167.4788709661971</v>
      </c>
      <c r="S423">
        <v>5335.7100396066244</v>
      </c>
      <c r="T423">
        <v>5283.4767396415</v>
      </c>
      <c r="U423">
        <v>5084.9071021695054</v>
      </c>
      <c r="V423">
        <v>5130.6906196804121</v>
      </c>
      <c r="W423">
        <v>7095.5553880245898</v>
      </c>
      <c r="X423">
        <v>7009.429080851155</v>
      </c>
      <c r="Y423">
        <v>7705.2965873069043</v>
      </c>
      <c r="Z423">
        <v>6806.7447377224235</v>
      </c>
      <c r="AA423">
        <v>7325.5432763688495</v>
      </c>
      <c r="AB423">
        <v>7270.6929793823019</v>
      </c>
      <c r="AC423">
        <v>7966.8491644557198</v>
      </c>
      <c r="AD423">
        <v>7732.6356244101498</v>
      </c>
      <c r="AE423">
        <v>8201.8618349115059</v>
      </c>
      <c r="AF423">
        <v>7948.1767518309061</v>
      </c>
      <c r="AG423">
        <v>8252.0930966502237</v>
      </c>
      <c r="AH423">
        <v>8674.6721920384334</v>
      </c>
      <c r="AI423">
        <v>9038.0061798938059</v>
      </c>
      <c r="AJ423">
        <v>9110.6152161363316</v>
      </c>
      <c r="AK423">
        <v>9511.9865529816216</v>
      </c>
      <c r="AL423">
        <v>9529.1779569697046</v>
      </c>
      <c r="AM423">
        <v>9538.6039236967717</v>
      </c>
      <c r="AN423">
        <v>9673.0882526486112</v>
      </c>
      <c r="AO423">
        <v>9945.2076699406116</v>
      </c>
      <c r="AP423">
        <v>9975.2513804965856</v>
      </c>
      <c r="AQ423">
        <v>10158.670264601653</v>
      </c>
      <c r="AR423">
        <v>10371.443228154782</v>
      </c>
      <c r="AS423">
        <v>10529.554412638283</v>
      </c>
      <c r="AT423">
        <v>11961.245230365215</v>
      </c>
      <c r="AU423">
        <v>11487.600711079465</v>
      </c>
    </row>
    <row r="424" spans="1:47">
      <c r="A424" t="s">
        <v>247</v>
      </c>
      <c r="B424" t="s">
        <v>252</v>
      </c>
      <c r="C424" t="s">
        <v>212</v>
      </c>
      <c r="D424">
        <v>5940.8237188979692</v>
      </c>
      <c r="E424">
        <v>5983.0638962333469</v>
      </c>
      <c r="F424">
        <v>6046.7589066529254</v>
      </c>
      <c r="G424">
        <v>6128.4439560218016</v>
      </c>
      <c r="H424">
        <v>6372.9228153423028</v>
      </c>
      <c r="I424">
        <v>6758.1423932704856</v>
      </c>
      <c r="J424">
        <v>7028.5170569534748</v>
      </c>
      <c r="K424">
        <v>7225.1431306677114</v>
      </c>
      <c r="L424">
        <v>7077.5574323369292</v>
      </c>
      <c r="M424">
        <v>7098.9218587642899</v>
      </c>
      <c r="N424">
        <v>7130.8833603477906</v>
      </c>
      <c r="O424">
        <v>7168.989932817145</v>
      </c>
      <c r="P424">
        <v>7344.7920663914701</v>
      </c>
      <c r="Q424">
        <v>7430.6493446722889</v>
      </c>
      <c r="R424">
        <v>7530.7502993309099</v>
      </c>
      <c r="S424">
        <v>7644.9610576787236</v>
      </c>
      <c r="T424">
        <v>7872.6778812343837</v>
      </c>
      <c r="U424">
        <v>7892.9621425899468</v>
      </c>
      <c r="V424">
        <v>8022.2227217056507</v>
      </c>
      <c r="W424">
        <v>7939.4613074467206</v>
      </c>
      <c r="X424">
        <v>8007.2722830694493</v>
      </c>
      <c r="Y424">
        <v>8080.6346560356051</v>
      </c>
      <c r="Z424">
        <v>8176.8593688103947</v>
      </c>
      <c r="AA424">
        <v>8221.9283600479775</v>
      </c>
      <c r="AB424">
        <v>8389.3258359042247</v>
      </c>
      <c r="AC424">
        <v>8566.9619714607106</v>
      </c>
      <c r="AD424">
        <v>8761.9246836739312</v>
      </c>
      <c r="AE424">
        <v>8782.1221281459293</v>
      </c>
      <c r="AF424">
        <v>8965.38563741488</v>
      </c>
      <c r="AG424">
        <v>9161.1219834376971</v>
      </c>
      <c r="AH424">
        <v>9314.9739668753937</v>
      </c>
      <c r="AI424">
        <v>9563.5765998561747</v>
      </c>
      <c r="AJ424">
        <v>9483.5450780160318</v>
      </c>
      <c r="AK424">
        <v>10019.772161243609</v>
      </c>
      <c r="AL424">
        <v>10023.251925410281</v>
      </c>
      <c r="AM424">
        <v>9962.3367774951184</v>
      </c>
      <c r="AN424">
        <v>9952.6204889501823</v>
      </c>
      <c r="AO424">
        <v>10241.460768021352</v>
      </c>
      <c r="AP424">
        <v>10237.743281332881</v>
      </c>
      <c r="AQ424">
        <v>10177.153308176341</v>
      </c>
      <c r="AR424">
        <v>10313.116251198999</v>
      </c>
      <c r="AS424">
        <v>10201.035435545025</v>
      </c>
      <c r="AT424">
        <v>10719.939597483844</v>
      </c>
      <c r="AU424">
        <v>11706.5682377748</v>
      </c>
    </row>
    <row r="425" spans="1:47">
      <c r="A425" t="s">
        <v>247</v>
      </c>
      <c r="B425" t="s">
        <v>252</v>
      </c>
      <c r="C425" t="s">
        <v>213</v>
      </c>
      <c r="D425">
        <v>997968.13460818492</v>
      </c>
      <c r="E425">
        <v>1001295.2133364128</v>
      </c>
      <c r="F425">
        <v>1027834.2381360931</v>
      </c>
      <c r="G425">
        <v>1050729.5839947946</v>
      </c>
      <c r="H425">
        <v>1063165.339027958</v>
      </c>
      <c r="I425">
        <v>1071861.7805368127</v>
      </c>
      <c r="J425">
        <v>1083385.5751565769</v>
      </c>
      <c r="K425">
        <v>1113519.2062742217</v>
      </c>
      <c r="L425">
        <v>1117228.8098228872</v>
      </c>
      <c r="M425">
        <v>1148567.3235713439</v>
      </c>
      <c r="N425">
        <v>1179831.5384491729</v>
      </c>
      <c r="O425">
        <v>1214655.6619732706</v>
      </c>
      <c r="P425">
        <v>1212048.6923942761</v>
      </c>
      <c r="Q425">
        <v>1222779.6418483956</v>
      </c>
      <c r="R425">
        <v>1238340.9477756284</v>
      </c>
      <c r="S425">
        <v>1287206.2539361278</v>
      </c>
      <c r="T425">
        <v>1311024.3577231138</v>
      </c>
      <c r="U425">
        <v>1330804.9545372908</v>
      </c>
      <c r="V425">
        <v>1410728.8405167351</v>
      </c>
      <c r="W425">
        <v>1454815.3027598641</v>
      </c>
      <c r="X425">
        <v>1395039.2849970195</v>
      </c>
      <c r="Y425">
        <v>1421764.0996033603</v>
      </c>
      <c r="Z425">
        <v>1438937.5126602254</v>
      </c>
      <c r="AA425">
        <v>1453909.4249958741</v>
      </c>
      <c r="AB425">
        <v>1512814.2121997776</v>
      </c>
      <c r="AC425">
        <v>1494503.9080684506</v>
      </c>
      <c r="AD425">
        <v>1607112.1517805727</v>
      </c>
      <c r="AE425">
        <v>1576348.6437766457</v>
      </c>
      <c r="AF425">
        <v>1608280.942303923</v>
      </c>
      <c r="AG425">
        <v>1598196.2275642152</v>
      </c>
      <c r="AH425">
        <v>1655212.4028991461</v>
      </c>
      <c r="AI425">
        <v>1708872.3345492242</v>
      </c>
      <c r="AJ425">
        <v>1789741.7271851136</v>
      </c>
      <c r="AK425">
        <v>1591389.5202769241</v>
      </c>
      <c r="AL425">
        <v>1746518.0235714153</v>
      </c>
      <c r="AM425">
        <v>1911866.3589247558</v>
      </c>
      <c r="AN425">
        <v>1886183.4936408454</v>
      </c>
      <c r="AO425">
        <v>1902642.9498279153</v>
      </c>
      <c r="AP425">
        <v>1957524.4115418729</v>
      </c>
      <c r="AQ425">
        <v>2138934.9049451984</v>
      </c>
      <c r="AR425">
        <v>1954566.90564058</v>
      </c>
      <c r="AS425">
        <v>1831707.69320029</v>
      </c>
      <c r="AT425">
        <v>2055305.5029076501</v>
      </c>
      <c r="AU425">
        <v>2063582.96885052</v>
      </c>
    </row>
    <row r="426" spans="1:47">
      <c r="A426" t="s">
        <v>247</v>
      </c>
      <c r="B426" t="s">
        <v>252</v>
      </c>
      <c r="C426" t="s">
        <v>214</v>
      </c>
      <c r="D426">
        <v>900983.30719925649</v>
      </c>
      <c r="E426">
        <v>911425.07499870146</v>
      </c>
      <c r="F426">
        <v>949127.95419925265</v>
      </c>
      <c r="G426">
        <v>974877.98068704177</v>
      </c>
      <c r="H426">
        <v>994383.94031525962</v>
      </c>
      <c r="I426">
        <v>1012318.2196430527</v>
      </c>
      <c r="J426">
        <v>1028566.9610780897</v>
      </c>
      <c r="K426">
        <v>1052729.8094729101</v>
      </c>
      <c r="L426">
        <v>1071806.4347623717</v>
      </c>
      <c r="M426">
        <v>1077652.1748395199</v>
      </c>
      <c r="N426">
        <v>1096258.1462989617</v>
      </c>
      <c r="O426">
        <v>1114670.9398336885</v>
      </c>
      <c r="P426">
        <v>1084435.8384812544</v>
      </c>
      <c r="Q426">
        <v>1158299.2434912636</v>
      </c>
      <c r="R426">
        <v>1170228.6027504236</v>
      </c>
      <c r="S426">
        <v>1180726.885365319</v>
      </c>
      <c r="T426">
        <v>1194284.5837581027</v>
      </c>
      <c r="U426">
        <v>1209367.1727223403</v>
      </c>
      <c r="V426">
        <v>1235084.5771505577</v>
      </c>
      <c r="W426">
        <v>1177008.4319931581</v>
      </c>
      <c r="X426">
        <v>1185540.9346233422</v>
      </c>
      <c r="Y426">
        <v>1214994.5658726115</v>
      </c>
      <c r="Z426">
        <v>1263110.8654349467</v>
      </c>
      <c r="AA426">
        <v>1292439.6036966068</v>
      </c>
      <c r="AB426">
        <v>1283557.4201835543</v>
      </c>
      <c r="AC426">
        <v>1304000.4378974058</v>
      </c>
      <c r="AD426">
        <v>1340200.3349157798</v>
      </c>
      <c r="AE426">
        <v>1362939.3625711936</v>
      </c>
      <c r="AF426">
        <v>1383180.4288488633</v>
      </c>
      <c r="AG426">
        <v>1423033.9530759985</v>
      </c>
      <c r="AH426">
        <v>1440983.4282475994</v>
      </c>
      <c r="AI426">
        <v>1489608.4354089422</v>
      </c>
      <c r="AJ426">
        <v>1479772.1602251646</v>
      </c>
      <c r="AK426">
        <v>1543002.9194849804</v>
      </c>
      <c r="AL426">
        <v>1575162.1390517554</v>
      </c>
      <c r="AM426">
        <v>1615515.6770858525</v>
      </c>
      <c r="AN426">
        <v>1609362.4804749836</v>
      </c>
      <c r="AO426">
        <v>1631901.3560418328</v>
      </c>
      <c r="AP426">
        <v>1722004.2175496169</v>
      </c>
      <c r="AQ426">
        <v>1805025.0161443893</v>
      </c>
      <c r="AR426">
        <v>1715538.30439698</v>
      </c>
      <c r="AS426">
        <v>1668342.0337621269</v>
      </c>
      <c r="AT426">
        <v>1710742.4432045831</v>
      </c>
      <c r="AU426">
        <v>1702015.5896007926</v>
      </c>
    </row>
    <row r="427" spans="1:47">
      <c r="A427" t="s">
        <v>247</v>
      </c>
      <c r="B427" t="s">
        <v>252</v>
      </c>
      <c r="C427" t="s">
        <v>215</v>
      </c>
      <c r="D427">
        <v>449496.21835447848</v>
      </c>
      <c r="E427">
        <v>477597.42777131824</v>
      </c>
      <c r="F427">
        <v>481753.81077105971</v>
      </c>
      <c r="G427">
        <v>486860.74244494271</v>
      </c>
      <c r="H427">
        <v>507572.54767206404</v>
      </c>
      <c r="I427">
        <v>529744.61789607257</v>
      </c>
      <c r="J427">
        <v>530158.26064638933</v>
      </c>
      <c r="K427">
        <v>556845.38948784443</v>
      </c>
      <c r="L427">
        <v>556288.71574975597</v>
      </c>
      <c r="M427">
        <v>602159.68909903243</v>
      </c>
      <c r="N427">
        <v>579582.72214892739</v>
      </c>
      <c r="O427">
        <v>579942.6024834658</v>
      </c>
      <c r="P427">
        <v>588621.6665462493</v>
      </c>
      <c r="Q427">
        <v>602302.7482009544</v>
      </c>
      <c r="R427">
        <v>619049.1471638009</v>
      </c>
      <c r="S427">
        <v>639835.91647360916</v>
      </c>
      <c r="T427">
        <v>646924.66674288909</v>
      </c>
      <c r="U427">
        <v>666660.15391040756</v>
      </c>
      <c r="V427">
        <v>680215.20243233221</v>
      </c>
      <c r="W427">
        <v>700462.79889365309</v>
      </c>
      <c r="X427">
        <v>705547.45496794616</v>
      </c>
      <c r="Y427">
        <v>729448.74410324392</v>
      </c>
      <c r="Z427">
        <v>738235.30683806865</v>
      </c>
      <c r="AA427">
        <v>748356.26082803775</v>
      </c>
      <c r="AB427">
        <v>749618.64001929131</v>
      </c>
      <c r="AC427">
        <v>756395.67298909533</v>
      </c>
      <c r="AD427">
        <v>775455.96056278422</v>
      </c>
      <c r="AE427">
        <v>809580.39491245849</v>
      </c>
      <c r="AF427">
        <v>815203.51237215695</v>
      </c>
      <c r="AG427">
        <v>843380.6108870653</v>
      </c>
      <c r="AH427">
        <v>868365.50287222536</v>
      </c>
      <c r="AI427">
        <v>898908.69535394944</v>
      </c>
      <c r="AJ427">
        <v>892446.86623369553</v>
      </c>
      <c r="AK427">
        <v>924200.51927390555</v>
      </c>
      <c r="AL427">
        <v>929797.50091486308</v>
      </c>
      <c r="AM427">
        <v>958606.56374376104</v>
      </c>
      <c r="AN427">
        <v>958900.90749977133</v>
      </c>
      <c r="AO427">
        <v>985412.3166810791</v>
      </c>
      <c r="AP427">
        <v>991999.35772107285</v>
      </c>
      <c r="AQ427">
        <v>1027472.8611901884</v>
      </c>
      <c r="AR427">
        <v>1015321.8679471503</v>
      </c>
      <c r="AS427">
        <v>932943.49196578027</v>
      </c>
      <c r="AT427">
        <v>944863.54357308988</v>
      </c>
      <c r="AU427">
        <v>931670.62094123359</v>
      </c>
    </row>
    <row r="428" spans="1:47">
      <c r="A428" t="s">
        <v>247</v>
      </c>
      <c r="B428" t="s">
        <v>252</v>
      </c>
      <c r="C428" t="s">
        <v>216</v>
      </c>
      <c r="D428">
        <v>105752.73794799822</v>
      </c>
      <c r="E428">
        <v>108854.79601679544</v>
      </c>
      <c r="F428">
        <v>112246.36790469289</v>
      </c>
      <c r="G428">
        <v>114945.2012638062</v>
      </c>
      <c r="H428">
        <v>115388.74503619154</v>
      </c>
      <c r="I428">
        <v>117634.29131687141</v>
      </c>
      <c r="J428">
        <v>120567.48161769612</v>
      </c>
      <c r="K428">
        <v>122495.301332684</v>
      </c>
      <c r="L428">
        <v>123689.01079870865</v>
      </c>
      <c r="M428">
        <v>127966.11339319963</v>
      </c>
      <c r="N428">
        <v>130735.34916618688</v>
      </c>
      <c r="O428">
        <v>132825.17799167172</v>
      </c>
      <c r="P428">
        <v>130899.8453730695</v>
      </c>
      <c r="Q428">
        <v>132921.153056307</v>
      </c>
      <c r="R428">
        <v>133762.12827746046</v>
      </c>
      <c r="S428">
        <v>139102.30016330443</v>
      </c>
      <c r="T428">
        <v>138239.74636192818</v>
      </c>
      <c r="U428">
        <v>141144.49869369291</v>
      </c>
      <c r="V428">
        <v>144773.75058433186</v>
      </c>
      <c r="W428">
        <v>148154.04996918415</v>
      </c>
      <c r="X428">
        <v>148090.92880585411</v>
      </c>
      <c r="Y428">
        <v>150502.14507215089</v>
      </c>
      <c r="Z428">
        <v>155224.31626448146</v>
      </c>
      <c r="AA428">
        <v>157359.15967964602</v>
      </c>
      <c r="AB428">
        <v>158986.57258054425</v>
      </c>
      <c r="AC428">
        <v>163585.87780854714</v>
      </c>
      <c r="AD428">
        <v>167529.06142738019</v>
      </c>
      <c r="AE428">
        <v>170571.3940429576</v>
      </c>
      <c r="AF428">
        <v>173669.522941873</v>
      </c>
      <c r="AG428">
        <v>181640.07293412639</v>
      </c>
      <c r="AH428">
        <v>191696.53639763364</v>
      </c>
      <c r="AI428">
        <v>199475.538078104</v>
      </c>
      <c r="AJ428">
        <v>198985.73468762703</v>
      </c>
      <c r="AK428">
        <v>207372.38567265452</v>
      </c>
      <c r="AL428">
        <v>209360.68650248734</v>
      </c>
      <c r="AM428">
        <v>215711.38396309991</v>
      </c>
      <c r="AN428">
        <v>215630.78758011165</v>
      </c>
      <c r="AO428">
        <v>222839.16526376765</v>
      </c>
      <c r="AP428">
        <v>224792.39066247904</v>
      </c>
      <c r="AQ428">
        <v>233944.83563413972</v>
      </c>
      <c r="AR428">
        <v>234170.54326417189</v>
      </c>
      <c r="AS428">
        <v>203833.29304220944</v>
      </c>
      <c r="AT428">
        <v>208010.09017745353</v>
      </c>
      <c r="AU428">
        <v>211307.14406635298</v>
      </c>
    </row>
    <row r="429" spans="1:47">
      <c r="A429" t="s">
        <v>247</v>
      </c>
      <c r="B429" t="s">
        <v>252</v>
      </c>
      <c r="C429" t="s">
        <v>217</v>
      </c>
      <c r="D429">
        <v>176755.75105270115</v>
      </c>
      <c r="E429">
        <v>180976.32500569778</v>
      </c>
      <c r="F429">
        <v>186401.92088984558</v>
      </c>
      <c r="G429">
        <v>190915.10823930369</v>
      </c>
      <c r="H429">
        <v>197898.93824013136</v>
      </c>
      <c r="I429">
        <v>205625.85439385392</v>
      </c>
      <c r="J429">
        <v>210143.49936834862</v>
      </c>
      <c r="K429">
        <v>213887.63453526678</v>
      </c>
      <c r="L429">
        <v>211741.38209675625</v>
      </c>
      <c r="M429">
        <v>223390.54339570762</v>
      </c>
      <c r="N429">
        <v>238741.85054154438</v>
      </c>
      <c r="O429">
        <v>250464.43580890633</v>
      </c>
      <c r="P429">
        <v>253480.36479416117</v>
      </c>
      <c r="Q429">
        <v>258583.82511466648</v>
      </c>
      <c r="R429">
        <v>253953.88459657878</v>
      </c>
      <c r="S429">
        <v>260228.39810947375</v>
      </c>
      <c r="T429">
        <v>266859.86173801497</v>
      </c>
      <c r="U429">
        <v>281296.90358305606</v>
      </c>
      <c r="V429">
        <v>291685.10490840254</v>
      </c>
      <c r="W429">
        <v>309905.21184034972</v>
      </c>
      <c r="X429">
        <v>313999.52723668684</v>
      </c>
      <c r="Y429">
        <v>326647.58193782048</v>
      </c>
      <c r="Z429">
        <v>332233.63160381286</v>
      </c>
      <c r="AA429">
        <v>335914.48726007575</v>
      </c>
      <c r="AB429">
        <v>340303.13228355243</v>
      </c>
      <c r="AC429">
        <v>348380.53714916413</v>
      </c>
      <c r="AD429">
        <v>357470.81485966564</v>
      </c>
      <c r="AE429">
        <v>366532.48940886854</v>
      </c>
      <c r="AF429">
        <v>372076.73001727305</v>
      </c>
      <c r="AG429">
        <v>382594.89030530775</v>
      </c>
      <c r="AH429">
        <v>390516.5571495872</v>
      </c>
      <c r="AI429">
        <v>402783.02037974296</v>
      </c>
      <c r="AJ429">
        <v>403189.40321005275</v>
      </c>
      <c r="AK429">
        <v>417893.92033943749</v>
      </c>
      <c r="AL429">
        <v>424195.17872476752</v>
      </c>
      <c r="AM429">
        <v>434629.78468515724</v>
      </c>
      <c r="AN429">
        <v>434596.12828461913</v>
      </c>
      <c r="AO429">
        <v>449697.65880967909</v>
      </c>
      <c r="AP429">
        <v>460572.76373939152</v>
      </c>
      <c r="AQ429">
        <v>472877.25346606458</v>
      </c>
      <c r="AR429">
        <v>474436.33957151283</v>
      </c>
      <c r="AS429">
        <v>481519.59552431543</v>
      </c>
      <c r="AT429">
        <v>488559.00043785712</v>
      </c>
      <c r="AU429">
        <v>493192.00468624249</v>
      </c>
    </row>
    <row r="430" spans="1:47">
      <c r="A430" t="s">
        <v>247</v>
      </c>
      <c r="B430" t="s">
        <v>252</v>
      </c>
      <c r="C430" t="s">
        <v>218</v>
      </c>
      <c r="D430">
        <v>96462.253699062625</v>
      </c>
      <c r="E430">
        <v>97880.140564147616</v>
      </c>
      <c r="F430">
        <v>101345.2914474064</v>
      </c>
      <c r="G430">
        <v>97870.818463169038</v>
      </c>
      <c r="H430">
        <v>102861.36968054948</v>
      </c>
      <c r="I430">
        <v>107941.16825514287</v>
      </c>
      <c r="J430">
        <v>109292.47825341974</v>
      </c>
      <c r="K430">
        <v>113488.99296390475</v>
      </c>
      <c r="L430">
        <v>113259.61402219767</v>
      </c>
      <c r="M430">
        <v>116526.74822941981</v>
      </c>
      <c r="N430">
        <v>121547.01034934074</v>
      </c>
      <c r="O430">
        <v>125650.29211896914</v>
      </c>
      <c r="P430">
        <v>124565.44578422634</v>
      </c>
      <c r="Q430">
        <v>116180.59889866272</v>
      </c>
      <c r="R430">
        <v>121005.55321554352</v>
      </c>
      <c r="S430">
        <v>128655.2539478621</v>
      </c>
      <c r="T430">
        <v>123164.83023393061</v>
      </c>
      <c r="U430">
        <v>125807.58692443141</v>
      </c>
      <c r="V430">
        <v>131444.67106088085</v>
      </c>
      <c r="W430">
        <v>133104.70544204424</v>
      </c>
      <c r="X430">
        <v>136736.09903711255</v>
      </c>
      <c r="Y430">
        <v>136663.09568415911</v>
      </c>
      <c r="Z430">
        <v>140578.37652920655</v>
      </c>
      <c r="AA430">
        <v>140581.30488729145</v>
      </c>
      <c r="AB430">
        <v>142066.72000394342</v>
      </c>
      <c r="AC430">
        <v>144748.70979285883</v>
      </c>
      <c r="AD430">
        <v>147274.36730539385</v>
      </c>
      <c r="AE430">
        <v>150663.07292203279</v>
      </c>
      <c r="AF430">
        <v>149250.46983785863</v>
      </c>
      <c r="AG430">
        <v>152539.95430441012</v>
      </c>
      <c r="AH430">
        <v>151738.30924125732</v>
      </c>
      <c r="AI430">
        <v>154767.61476085443</v>
      </c>
      <c r="AJ430">
        <v>158122.38575306835</v>
      </c>
      <c r="AK430">
        <v>164394.64329925881</v>
      </c>
      <c r="AL430">
        <v>167132.25994044208</v>
      </c>
      <c r="AM430">
        <v>167875.12841109373</v>
      </c>
      <c r="AN430">
        <v>171685.29223634087</v>
      </c>
      <c r="AO430">
        <v>167988.10289110398</v>
      </c>
      <c r="AP430">
        <v>172859.12035675338</v>
      </c>
      <c r="AQ430">
        <v>180256.48478177702</v>
      </c>
      <c r="AR430">
        <v>174901.78310382689</v>
      </c>
      <c r="AS430">
        <v>168013.32847019343</v>
      </c>
      <c r="AT430">
        <v>170337.48382236902</v>
      </c>
      <c r="AU430">
        <v>183074.32533107369</v>
      </c>
    </row>
    <row r="431" spans="1:47">
      <c r="A431" t="s">
        <v>247</v>
      </c>
      <c r="B431" t="s">
        <v>252</v>
      </c>
      <c r="C431" t="s">
        <v>219</v>
      </c>
      <c r="D431">
        <v>78600.966347994283</v>
      </c>
      <c r="E431">
        <v>78989.583683449426</v>
      </c>
      <c r="F431">
        <v>80158.101326949196</v>
      </c>
      <c r="G431">
        <v>81175.2169092166</v>
      </c>
      <c r="H431">
        <v>83839.327826273046</v>
      </c>
      <c r="I431">
        <v>90154.144300752436</v>
      </c>
      <c r="J431">
        <v>93739.718947510002</v>
      </c>
      <c r="K431">
        <v>95760.567837016773</v>
      </c>
      <c r="L431">
        <v>96386.466019169078</v>
      </c>
      <c r="M431">
        <v>97093.949367066496</v>
      </c>
      <c r="N431">
        <v>97700.180798853165</v>
      </c>
      <c r="O431">
        <v>98324.490733833634</v>
      </c>
      <c r="P431">
        <v>100076.57066257228</v>
      </c>
      <c r="Q431">
        <v>105832.49370272807</v>
      </c>
      <c r="R431">
        <v>111325.70167143934</v>
      </c>
      <c r="S431">
        <v>118815.09172788856</v>
      </c>
      <c r="T431">
        <v>114946.3234029524</v>
      </c>
      <c r="U431">
        <v>113505.63183460853</v>
      </c>
      <c r="V431">
        <v>113413.69791339214</v>
      </c>
      <c r="W431">
        <v>119465.18005666952</v>
      </c>
      <c r="X431">
        <v>120181.3571808596</v>
      </c>
      <c r="Y431">
        <v>120695.47444456293</v>
      </c>
      <c r="Z431">
        <v>120827.00743131066</v>
      </c>
      <c r="AA431">
        <v>120276.07885953365</v>
      </c>
      <c r="AB431">
        <v>121326.51926860833</v>
      </c>
      <c r="AC431">
        <v>121714.14040275758</v>
      </c>
      <c r="AD431">
        <v>122303.21520332567</v>
      </c>
      <c r="AE431">
        <v>123566.49890632197</v>
      </c>
      <c r="AF431">
        <v>124843.07362489031</v>
      </c>
      <c r="AG431">
        <v>127163.50333920174</v>
      </c>
      <c r="AH431">
        <v>128159.00667840347</v>
      </c>
      <c r="AI431">
        <v>132023.59263135094</v>
      </c>
      <c r="AJ431">
        <v>131752.12798144441</v>
      </c>
      <c r="AK431">
        <v>134558.82778068073</v>
      </c>
      <c r="AL431">
        <v>135763.38788751932</v>
      </c>
      <c r="AM431">
        <v>139368.32996780996</v>
      </c>
      <c r="AN431">
        <v>139635.61321257855</v>
      </c>
      <c r="AO431">
        <v>141690.48607440555</v>
      </c>
      <c r="AP431">
        <v>142884.48203036282</v>
      </c>
      <c r="AQ431">
        <v>146685.3029724806</v>
      </c>
      <c r="AR431">
        <v>144061.23484468833</v>
      </c>
      <c r="AS431">
        <v>141291.50424289901</v>
      </c>
      <c r="AT431">
        <v>143452.21603493</v>
      </c>
      <c r="AU431">
        <v>146429.32251880004</v>
      </c>
    </row>
    <row r="432" spans="1:47">
      <c r="A432" t="s">
        <v>247</v>
      </c>
      <c r="B432" t="s">
        <v>252</v>
      </c>
      <c r="C432" t="s">
        <v>220</v>
      </c>
      <c r="D432">
        <v>24801.31950379262</v>
      </c>
      <c r="E432">
        <v>25097.919668918708</v>
      </c>
      <c r="F432">
        <v>25946.777199866396</v>
      </c>
      <c r="G432">
        <v>26578.693895933626</v>
      </c>
      <c r="H432">
        <v>27147.627425310144</v>
      </c>
      <c r="I432">
        <v>28563.850213964033</v>
      </c>
      <c r="J432">
        <v>29694.577626241749</v>
      </c>
      <c r="K432">
        <v>31548.092356198234</v>
      </c>
      <c r="L432">
        <v>31620.647329205298</v>
      </c>
      <c r="M432">
        <v>31684.807012001751</v>
      </c>
      <c r="N432">
        <v>31793.437465480034</v>
      </c>
      <c r="O432">
        <v>31933.074412195885</v>
      </c>
      <c r="P432">
        <v>32204.255614168796</v>
      </c>
      <c r="Q432">
        <v>32999.289817355544</v>
      </c>
      <c r="R432">
        <v>33492.930582875822</v>
      </c>
      <c r="S432">
        <v>34168.537528437417</v>
      </c>
      <c r="T432">
        <v>34180.866786620376</v>
      </c>
      <c r="U432">
        <v>35468.421249701023</v>
      </c>
      <c r="V432">
        <v>36451.752809590405</v>
      </c>
      <c r="W432">
        <v>36927.156150438401</v>
      </c>
      <c r="X432">
        <v>35804.747896979723</v>
      </c>
      <c r="Y432">
        <v>35415.852354372815</v>
      </c>
      <c r="Z432">
        <v>35103.943978980729</v>
      </c>
      <c r="AA432">
        <v>34315.449926975089</v>
      </c>
      <c r="AB432">
        <v>33951.105462201587</v>
      </c>
      <c r="AC432">
        <v>33333.712705879785</v>
      </c>
      <c r="AD432">
        <v>33520.386385043705</v>
      </c>
      <c r="AE432">
        <v>33673.727630371519</v>
      </c>
      <c r="AF432">
        <v>34101.829745357172</v>
      </c>
      <c r="AG432">
        <v>34628.967841677753</v>
      </c>
      <c r="AH432">
        <v>35020.153372784647</v>
      </c>
      <c r="AI432">
        <v>35459.980366289346</v>
      </c>
      <c r="AJ432">
        <v>35463.15053386183</v>
      </c>
      <c r="AK432">
        <v>35833.428284318354</v>
      </c>
      <c r="AL432">
        <v>36171.849663532586</v>
      </c>
      <c r="AM432">
        <v>36274.610374736949</v>
      </c>
      <c r="AN432">
        <v>36239.231669004752</v>
      </c>
      <c r="AO432">
        <v>36737.911952876093</v>
      </c>
      <c r="AP432">
        <v>36977.773699050791</v>
      </c>
      <c r="AQ432">
        <v>37091.447787066871</v>
      </c>
      <c r="AR432">
        <v>36841.765994442598</v>
      </c>
      <c r="AS432">
        <v>36470.798027913603</v>
      </c>
      <c r="AT432">
        <v>36956.865573915034</v>
      </c>
      <c r="AU432">
        <v>35624.128915494752</v>
      </c>
    </row>
    <row r="433" spans="1:47">
      <c r="A433" t="s">
        <v>247</v>
      </c>
      <c r="B433" t="s">
        <v>252</v>
      </c>
      <c r="C433" t="s">
        <v>221</v>
      </c>
      <c r="D433">
        <v>338383.59484300995</v>
      </c>
      <c r="E433">
        <v>449357.47351135756</v>
      </c>
      <c r="F433">
        <v>460375.61399624613</v>
      </c>
      <c r="G433">
        <v>501055.06378488173</v>
      </c>
      <c r="H433">
        <v>465435.6033906443</v>
      </c>
      <c r="I433">
        <v>452045.82378617069</v>
      </c>
      <c r="J433">
        <v>508641.60914970888</v>
      </c>
      <c r="K433">
        <v>513697.61909138318</v>
      </c>
      <c r="L433">
        <v>528467.44908332266</v>
      </c>
      <c r="M433">
        <v>534351.48193702707</v>
      </c>
      <c r="N433">
        <v>471964.15072432603</v>
      </c>
      <c r="O433">
        <v>506471.9291765925</v>
      </c>
      <c r="P433">
        <v>502956.28947942005</v>
      </c>
      <c r="Q433">
        <v>516793.39064773126</v>
      </c>
      <c r="R433">
        <v>550469.40558945853</v>
      </c>
      <c r="S433">
        <v>584285.93642386375</v>
      </c>
      <c r="T433">
        <v>529729.75941159576</v>
      </c>
      <c r="U433">
        <v>549701.62616890052</v>
      </c>
      <c r="V433">
        <v>589591.76477125799</v>
      </c>
      <c r="W433">
        <v>605576.30249075836</v>
      </c>
      <c r="X433">
        <v>513098.80558444164</v>
      </c>
      <c r="Y433">
        <v>591851.97821320337</v>
      </c>
      <c r="Z433">
        <v>612695.67743131577</v>
      </c>
      <c r="AA433">
        <v>697498.93343162688</v>
      </c>
      <c r="AB433">
        <v>580647.10503527778</v>
      </c>
      <c r="AC433">
        <v>676103.39033139218</v>
      </c>
      <c r="AD433">
        <v>660360.51585571561</v>
      </c>
      <c r="AE433">
        <v>686640.24413275451</v>
      </c>
      <c r="AF433">
        <v>636550.02331815602</v>
      </c>
      <c r="AG433">
        <v>674238.96975376527</v>
      </c>
      <c r="AH433">
        <v>716339.41381581337</v>
      </c>
      <c r="AI433">
        <v>753484.48844709003</v>
      </c>
      <c r="AJ433">
        <v>688649.83583867236</v>
      </c>
      <c r="AK433">
        <v>736701.45406654186</v>
      </c>
      <c r="AL433">
        <v>742849.5847726675</v>
      </c>
      <c r="AM433">
        <v>766167.22083327989</v>
      </c>
      <c r="AN433">
        <v>756331.91887216223</v>
      </c>
      <c r="AO433">
        <v>772023.33873020078</v>
      </c>
      <c r="AP433">
        <v>784548.27224232152</v>
      </c>
      <c r="AQ433">
        <v>817457.83838327113</v>
      </c>
      <c r="AR433">
        <v>756702.68513280677</v>
      </c>
      <c r="AS433">
        <v>771608.31557278405</v>
      </c>
      <c r="AT433">
        <v>809409.77283018699</v>
      </c>
      <c r="AU433">
        <v>826109.27701847104</v>
      </c>
    </row>
    <row r="434" spans="1:47">
      <c r="A434" t="s">
        <v>247</v>
      </c>
      <c r="B434" t="s">
        <v>252</v>
      </c>
      <c r="C434" t="s">
        <v>222</v>
      </c>
      <c r="D434">
        <v>127235.21209245373</v>
      </c>
      <c r="E434">
        <v>139593.4721675202</v>
      </c>
      <c r="F434">
        <v>145284.57209196803</v>
      </c>
      <c r="G434">
        <v>148371.65674556757</v>
      </c>
      <c r="H434">
        <v>152296.18484800647</v>
      </c>
      <c r="I434">
        <v>169590.25344592019</v>
      </c>
      <c r="J434">
        <v>177126.69169736141</v>
      </c>
      <c r="K434">
        <v>186574.18130542547</v>
      </c>
      <c r="L434">
        <v>186129.50262470124</v>
      </c>
      <c r="M434">
        <v>204538.21492553304</v>
      </c>
      <c r="N434">
        <v>210591.72249447752</v>
      </c>
      <c r="O434">
        <v>220674.96363654255</v>
      </c>
      <c r="P434">
        <v>219777.08561478194</v>
      </c>
      <c r="Q434">
        <v>226357.71258632175</v>
      </c>
      <c r="R434">
        <v>243666.05233280757</v>
      </c>
      <c r="S434">
        <v>259849.58402555622</v>
      </c>
      <c r="T434">
        <v>237324.18724690517</v>
      </c>
      <c r="U434">
        <v>234822.49411251838</v>
      </c>
      <c r="V434">
        <v>271762.00021314918</v>
      </c>
      <c r="W434">
        <v>291260.9151770047</v>
      </c>
      <c r="X434">
        <v>279938.17027464381</v>
      </c>
      <c r="Y434">
        <v>281129.77483848372</v>
      </c>
      <c r="Z434">
        <v>286449.29857502622</v>
      </c>
      <c r="AA434">
        <v>293366.81998121191</v>
      </c>
      <c r="AB434">
        <v>289198.24615234009</v>
      </c>
      <c r="AC434">
        <v>300487.68714521232</v>
      </c>
      <c r="AD434">
        <v>309469.44440659502</v>
      </c>
      <c r="AE434">
        <v>315516.50794326811</v>
      </c>
      <c r="AF434">
        <v>317329.4741644116</v>
      </c>
      <c r="AG434">
        <v>323103.35914440057</v>
      </c>
      <c r="AH434">
        <v>330016.03359144396</v>
      </c>
      <c r="AI434">
        <v>335690.88825468888</v>
      </c>
      <c r="AJ434">
        <v>333317.84319245792</v>
      </c>
      <c r="AK434">
        <v>340421.8360785034</v>
      </c>
      <c r="AL434">
        <v>344337.05730075086</v>
      </c>
      <c r="AM434">
        <v>353251.99498428969</v>
      </c>
      <c r="AN434">
        <v>365982.03021016717</v>
      </c>
      <c r="AO434">
        <v>371435.21793044073</v>
      </c>
      <c r="AP434">
        <v>378349.46108879376</v>
      </c>
      <c r="AQ434">
        <v>388230.62039526878</v>
      </c>
      <c r="AR434">
        <v>404206.32014126203</v>
      </c>
      <c r="AS434">
        <v>388484.1185123577</v>
      </c>
      <c r="AT434">
        <v>397596.96928601031</v>
      </c>
      <c r="AU434">
        <v>406923.58439458825</v>
      </c>
    </row>
    <row r="435" spans="1:47">
      <c r="A435" t="s">
        <v>247</v>
      </c>
      <c r="B435" t="s">
        <v>252</v>
      </c>
      <c r="C435" t="s">
        <v>223</v>
      </c>
      <c r="D435">
        <v>65409.785667666816</v>
      </c>
      <c r="E435">
        <v>71010.359828825225</v>
      </c>
      <c r="F435">
        <v>73921.404710075294</v>
      </c>
      <c r="G435">
        <v>74951.749630408653</v>
      </c>
      <c r="H435">
        <v>71938.949007808405</v>
      </c>
      <c r="I435">
        <v>75894.660494735057</v>
      </c>
      <c r="J435">
        <v>81514.359904417943</v>
      </c>
      <c r="K435">
        <v>85050.202528720431</v>
      </c>
      <c r="L435">
        <v>86514.04366637551</v>
      </c>
      <c r="M435">
        <v>87832.668195575592</v>
      </c>
      <c r="N435">
        <v>88340.62349011132</v>
      </c>
      <c r="O435">
        <v>88637.643228202709</v>
      </c>
      <c r="P435">
        <v>89682.704003976425</v>
      </c>
      <c r="Q435">
        <v>90640.153961277683</v>
      </c>
      <c r="R435">
        <v>94007.91743333108</v>
      </c>
      <c r="S435">
        <v>100227.6728649959</v>
      </c>
      <c r="T435">
        <v>97507.252207001278</v>
      </c>
      <c r="U435">
        <v>104366.40137573102</v>
      </c>
      <c r="V435">
        <v>109835.24127920644</v>
      </c>
      <c r="W435">
        <v>110675.12165169204</v>
      </c>
      <c r="X435">
        <v>115181.33138444436</v>
      </c>
      <c r="Y435">
        <v>122703.17552600923</v>
      </c>
      <c r="Z435">
        <v>129327.02951080576</v>
      </c>
      <c r="AA435">
        <v>133171.78636564992</v>
      </c>
      <c r="AB435">
        <v>134367.95525414581</v>
      </c>
      <c r="AC435">
        <v>140628.76218478032</v>
      </c>
      <c r="AD435">
        <v>143847.6179334675</v>
      </c>
      <c r="AE435">
        <v>145331.62503529832</v>
      </c>
      <c r="AF435">
        <v>145977.21059097582</v>
      </c>
      <c r="AG435">
        <v>149264.33099584564</v>
      </c>
      <c r="AH435">
        <v>151457.48208083885</v>
      </c>
      <c r="AI435">
        <v>152994.26069209346</v>
      </c>
      <c r="AJ435">
        <v>151619.25391153901</v>
      </c>
      <c r="AK435">
        <v>154687.45596099738</v>
      </c>
      <c r="AL435">
        <v>157405.69935565552</v>
      </c>
      <c r="AM435">
        <v>164127.26535717398</v>
      </c>
      <c r="AN435">
        <v>166121.15874812147</v>
      </c>
      <c r="AO435">
        <v>169677.08585525982</v>
      </c>
      <c r="AP435">
        <v>170751.01119249163</v>
      </c>
      <c r="AQ435">
        <v>178135.4005006091</v>
      </c>
      <c r="AR435">
        <v>183102.15005245601</v>
      </c>
      <c r="AS435">
        <v>185993.00820610099</v>
      </c>
      <c r="AT435">
        <v>190725.07108692001</v>
      </c>
      <c r="AU435">
        <v>193679.86936345152</v>
      </c>
    </row>
    <row r="436" spans="1:47">
      <c r="A436" t="s">
        <v>247</v>
      </c>
      <c r="B436" t="s">
        <v>252</v>
      </c>
      <c r="C436" t="s">
        <v>224</v>
      </c>
      <c r="D436">
        <v>43242.097926482616</v>
      </c>
      <c r="E436">
        <v>45139.45703872398</v>
      </c>
      <c r="F436">
        <v>46564.977520938264</v>
      </c>
      <c r="G436">
        <v>47513.124532299931</v>
      </c>
      <c r="H436">
        <v>47349.800699410436</v>
      </c>
      <c r="I436">
        <v>48415.163044431887</v>
      </c>
      <c r="J436">
        <v>49032.390041041712</v>
      </c>
      <c r="K436">
        <v>49760.790049727773</v>
      </c>
      <c r="L436">
        <v>50111.714658274141</v>
      </c>
      <c r="M436">
        <v>50823.555807453347</v>
      </c>
      <c r="N436">
        <v>51115.072837075451</v>
      </c>
      <c r="O436">
        <v>51319.53460655536</v>
      </c>
      <c r="P436">
        <v>52054.455025467789</v>
      </c>
      <c r="Q436">
        <v>52530.644628699287</v>
      </c>
      <c r="R436">
        <v>53206.808919614938</v>
      </c>
      <c r="S436">
        <v>51387.398917811748</v>
      </c>
      <c r="T436">
        <v>49842.004587337971</v>
      </c>
      <c r="U436">
        <v>58597.579981475617</v>
      </c>
      <c r="V436">
        <v>59720.672073798458</v>
      </c>
      <c r="W436">
        <v>58270.30167255344</v>
      </c>
      <c r="X436">
        <v>61141.260153316944</v>
      </c>
      <c r="Y436">
        <v>66070.716863295092</v>
      </c>
      <c r="Z436">
        <v>68575.225984883611</v>
      </c>
      <c r="AA436">
        <v>69476.019405676707</v>
      </c>
      <c r="AB436">
        <v>70497.336386262672</v>
      </c>
      <c r="AC436">
        <v>72897.809689968446</v>
      </c>
      <c r="AD436">
        <v>74734.723762811511</v>
      </c>
      <c r="AE436">
        <v>77379.823875275673</v>
      </c>
      <c r="AF436">
        <v>77529.67801163964</v>
      </c>
      <c r="AG436">
        <v>78870.409140031552</v>
      </c>
      <c r="AH436">
        <v>79763.202357725138</v>
      </c>
      <c r="AI436">
        <v>81609.528566748515</v>
      </c>
      <c r="AJ436">
        <v>80830.084432726959</v>
      </c>
      <c r="AK436">
        <v>83518.446247339918</v>
      </c>
      <c r="AL436">
        <v>85477.880452022</v>
      </c>
      <c r="AM436">
        <v>86969.07473154449</v>
      </c>
      <c r="AN436">
        <v>88914.502790898405</v>
      </c>
      <c r="AO436">
        <v>91023.650728529901</v>
      </c>
      <c r="AP436">
        <v>91908.881147679436</v>
      </c>
      <c r="AQ436">
        <v>93547.483288257732</v>
      </c>
      <c r="AR436">
        <v>97791.724449473099</v>
      </c>
      <c r="AS436">
        <v>99785.777710787996</v>
      </c>
      <c r="AT436">
        <v>102149.84702760501</v>
      </c>
      <c r="AU436">
        <v>102092.22371905</v>
      </c>
    </row>
    <row r="437" spans="1:47">
      <c r="A437" t="s">
        <v>247</v>
      </c>
      <c r="B437" t="s">
        <v>252</v>
      </c>
      <c r="C437" t="s">
        <v>225</v>
      </c>
      <c r="D437">
        <v>8274640.0622178894</v>
      </c>
      <c r="E437">
        <v>8543819.6227261685</v>
      </c>
      <c r="F437">
        <v>8940039.6736794226</v>
      </c>
      <c r="G437">
        <v>9160078.7975809071</v>
      </c>
      <c r="H437">
        <v>9192616.6302759144</v>
      </c>
      <c r="I437">
        <v>9286822.1707527023</v>
      </c>
      <c r="J437">
        <v>9973411.9972294681</v>
      </c>
      <c r="K437">
        <v>9376188.1879910324</v>
      </c>
      <c r="L437">
        <v>9611628.7707183547</v>
      </c>
      <c r="M437">
        <v>9714892.3973813355</v>
      </c>
      <c r="N437">
        <v>10190337.653146334</v>
      </c>
      <c r="O437">
        <v>11251682.505108668</v>
      </c>
      <c r="P437">
        <v>10585742.196652457</v>
      </c>
      <c r="Q437">
        <v>10813319.126629028</v>
      </c>
      <c r="R437">
        <v>11206124.924199559</v>
      </c>
      <c r="S437">
        <v>11486513.03229763</v>
      </c>
      <c r="T437">
        <v>11468610.499850288</v>
      </c>
      <c r="U437">
        <v>11859280.291553287</v>
      </c>
      <c r="V437">
        <v>12121696.524322625</v>
      </c>
      <c r="W437">
        <v>12246767.330994118</v>
      </c>
      <c r="X437">
        <v>12151970.752981149</v>
      </c>
      <c r="Y437">
        <v>12222868.839430738</v>
      </c>
      <c r="Z437">
        <v>12335708.037040859</v>
      </c>
      <c r="AA437">
        <v>12605197.418622695</v>
      </c>
      <c r="AB437">
        <v>12420455.45444197</v>
      </c>
      <c r="AC437">
        <v>12635980.98827542</v>
      </c>
      <c r="AD437">
        <v>12864244.323878247</v>
      </c>
      <c r="AE437">
        <v>13144056.580761246</v>
      </c>
      <c r="AF437">
        <v>13297523.350129846</v>
      </c>
      <c r="AG437">
        <v>13454704.164077021</v>
      </c>
      <c r="AH437">
        <v>13714934.876556318</v>
      </c>
      <c r="AI437">
        <v>14070144.849283218</v>
      </c>
      <c r="AJ437">
        <v>13887508.827206796</v>
      </c>
      <c r="AK437">
        <v>14057009.166157909</v>
      </c>
      <c r="AL437">
        <v>14466964.034177877</v>
      </c>
      <c r="AM437">
        <v>15047826.893117033</v>
      </c>
      <c r="AN437">
        <v>14896813.909381501</v>
      </c>
      <c r="AO437">
        <v>15154986.601928232</v>
      </c>
      <c r="AP437">
        <v>15399659.958593607</v>
      </c>
      <c r="AQ437">
        <v>15971181.591943581</v>
      </c>
      <c r="AR437">
        <v>15583987.484424703</v>
      </c>
      <c r="AS437">
        <v>14759224.998133233</v>
      </c>
      <c r="AT437">
        <v>15189369.670792881</v>
      </c>
      <c r="AU437">
        <v>15210615.196525097</v>
      </c>
    </row>
    <row r="438" spans="1:47">
      <c r="A438" t="s">
        <v>253</v>
      </c>
      <c r="B438" t="s">
        <v>254</v>
      </c>
      <c r="C438" t="s">
        <v>208</v>
      </c>
      <c r="D438">
        <v>2805504.4948175903</v>
      </c>
      <c r="E438">
        <v>3102009.7068253639</v>
      </c>
      <c r="F438">
        <v>3227537.3023371985</v>
      </c>
      <c r="G438">
        <v>3145955.2260198472</v>
      </c>
      <c r="H438">
        <v>2774334.5706483899</v>
      </c>
      <c r="I438">
        <v>3082820.0800555465</v>
      </c>
      <c r="J438">
        <v>3145870.3546882337</v>
      </c>
      <c r="K438">
        <v>3151162.8376115179</v>
      </c>
      <c r="L438">
        <v>2913884.1744608227</v>
      </c>
      <c r="M438">
        <v>3291530.0799608175</v>
      </c>
      <c r="N438">
        <v>3323173.1178443311</v>
      </c>
      <c r="O438">
        <v>3389493.5207377188</v>
      </c>
      <c r="P438">
        <v>3066821.1931943763</v>
      </c>
      <c r="Q438">
        <v>3420622.4219358196</v>
      </c>
      <c r="R438">
        <v>3543303.9277781476</v>
      </c>
      <c r="S438">
        <v>3734551.5573083316</v>
      </c>
      <c r="T438">
        <v>3123609.8830373422</v>
      </c>
      <c r="U438">
        <v>3512122.3398703886</v>
      </c>
      <c r="V438">
        <v>3725571.3957422292</v>
      </c>
      <c r="W438">
        <v>3881817.4445695505</v>
      </c>
      <c r="X438">
        <v>3251937.7826288003</v>
      </c>
      <c r="Y438">
        <v>3650959.0137769375</v>
      </c>
      <c r="Z438">
        <v>3806740.1301237741</v>
      </c>
      <c r="AA438">
        <v>3895882.968951853</v>
      </c>
      <c r="AB438">
        <v>3304716.2532231528</v>
      </c>
      <c r="AC438">
        <v>3748302.2840818772</v>
      </c>
      <c r="AD438">
        <v>3969676.7704895744</v>
      </c>
      <c r="AE438">
        <v>4119192.0990354363</v>
      </c>
      <c r="AF438">
        <v>3474977.1013524104</v>
      </c>
      <c r="AG438">
        <v>3918234.1791234771</v>
      </c>
      <c r="AH438">
        <v>4132808.8889112715</v>
      </c>
      <c r="AI438">
        <v>4288295.4419725444</v>
      </c>
      <c r="AJ438">
        <v>3640591.9209995382</v>
      </c>
      <c r="AK438">
        <v>3919854.884453916</v>
      </c>
      <c r="AL438">
        <v>4222122.2806448163</v>
      </c>
      <c r="AM438">
        <v>4584689.5687161889</v>
      </c>
      <c r="AN438">
        <v>4073721.1440847614</v>
      </c>
      <c r="AO438">
        <v>4199836.6518001761</v>
      </c>
      <c r="AP438">
        <v>4336637.7147675678</v>
      </c>
      <c r="AQ438">
        <v>4718786.0844154656</v>
      </c>
      <c r="AR438">
        <v>4202931.7808380928</v>
      </c>
      <c r="AS438">
        <v>4237526.9335539564</v>
      </c>
      <c r="AT438">
        <v>4519919.1673452472</v>
      </c>
      <c r="AU438">
        <v>4735570.9821664933</v>
      </c>
    </row>
    <row r="439" spans="1:47">
      <c r="A439" t="s">
        <v>253</v>
      </c>
      <c r="B439" t="s">
        <v>254</v>
      </c>
      <c r="C439" t="s">
        <v>209</v>
      </c>
      <c r="D439">
        <v>551811.60368968081</v>
      </c>
      <c r="E439">
        <v>613548.11741539522</v>
      </c>
      <c r="F439">
        <v>620905.32449687319</v>
      </c>
      <c r="G439">
        <v>697508.91439805087</v>
      </c>
      <c r="H439">
        <v>604908.14999978163</v>
      </c>
      <c r="I439">
        <v>642096.59000006632</v>
      </c>
      <c r="J439">
        <v>671972.89669325203</v>
      </c>
      <c r="K439">
        <v>768975.63000008115</v>
      </c>
      <c r="L439">
        <v>655701.14987094328</v>
      </c>
      <c r="M439">
        <v>698688.90003364184</v>
      </c>
      <c r="N439">
        <v>719931.97004392045</v>
      </c>
      <c r="O439">
        <v>793936.2800514939</v>
      </c>
      <c r="P439">
        <v>684728.97</v>
      </c>
      <c r="Q439">
        <v>736234.49288971978</v>
      </c>
      <c r="R439">
        <v>767373.92999999993</v>
      </c>
      <c r="S439">
        <v>834661.66</v>
      </c>
      <c r="T439">
        <v>717429.51646220265</v>
      </c>
      <c r="U439">
        <v>785284.52712988376</v>
      </c>
      <c r="V439">
        <v>817856.47188403259</v>
      </c>
      <c r="W439">
        <v>909083.39635348506</v>
      </c>
      <c r="X439">
        <v>807438.32952648937</v>
      </c>
      <c r="Y439">
        <v>853309.063836838</v>
      </c>
      <c r="Z439">
        <v>889116.68854158977</v>
      </c>
      <c r="AA439">
        <v>953891.19178271911</v>
      </c>
      <c r="AB439">
        <v>839189.88682268886</v>
      </c>
      <c r="AC439">
        <v>895456.2481896407</v>
      </c>
      <c r="AD439">
        <v>932545.62273238634</v>
      </c>
      <c r="AE439">
        <v>992110.83659364388</v>
      </c>
      <c r="AF439">
        <v>922384.31930240919</v>
      </c>
      <c r="AG439">
        <v>985723.17486279854</v>
      </c>
      <c r="AH439">
        <v>1039382.7812300806</v>
      </c>
      <c r="AI439">
        <v>1043693.0680386793</v>
      </c>
      <c r="AJ439">
        <v>982211.22425447265</v>
      </c>
      <c r="AK439">
        <v>1052898.1929733139</v>
      </c>
      <c r="AL439">
        <v>1124802.2673912463</v>
      </c>
      <c r="AM439">
        <v>1184312.9654864364</v>
      </c>
      <c r="AN439">
        <v>1083225.1355722372</v>
      </c>
      <c r="AO439">
        <v>1140788.4181528492</v>
      </c>
      <c r="AP439">
        <v>1222834.0987848085</v>
      </c>
      <c r="AQ439">
        <v>1267156.605816874</v>
      </c>
      <c r="AR439">
        <v>1162648.3203018571</v>
      </c>
      <c r="AS439">
        <v>1101153.8879492402</v>
      </c>
      <c r="AT439">
        <v>1159132.4639357708</v>
      </c>
      <c r="AU439">
        <v>1227572.8714859386</v>
      </c>
    </row>
    <row r="440" spans="1:47">
      <c r="A440" t="s">
        <v>253</v>
      </c>
      <c r="B440" t="s">
        <v>254</v>
      </c>
      <c r="C440" t="s">
        <v>210</v>
      </c>
      <c r="D440">
        <v>1330497.3644361894</v>
      </c>
      <c r="E440">
        <v>1391000.6903352933</v>
      </c>
      <c r="F440">
        <v>1417434.4558187157</v>
      </c>
      <c r="G440">
        <v>1572919.6594098019</v>
      </c>
      <c r="H440">
        <v>1377623.6666677177</v>
      </c>
      <c r="I440">
        <v>1461214.3495623379</v>
      </c>
      <c r="J440">
        <v>1558140.4383989119</v>
      </c>
      <c r="K440">
        <v>1719269.6853710327</v>
      </c>
      <c r="L440">
        <v>1442458.7686249621</v>
      </c>
      <c r="M440">
        <v>1579548.4854495495</v>
      </c>
      <c r="N440">
        <v>1707981.4900638477</v>
      </c>
      <c r="O440">
        <v>1832022.1988023031</v>
      </c>
      <c r="P440">
        <v>1576127.5667055489</v>
      </c>
      <c r="Q440">
        <v>1703767.6958036562</v>
      </c>
      <c r="R440">
        <v>1755186.7274127461</v>
      </c>
      <c r="S440">
        <v>1867224.6230187123</v>
      </c>
      <c r="T440">
        <v>1641443.0649317871</v>
      </c>
      <c r="U440">
        <v>1759621.1546646494</v>
      </c>
      <c r="V440">
        <v>1811062.336476905</v>
      </c>
      <c r="W440">
        <v>1926045.4587423147</v>
      </c>
      <c r="X440">
        <v>1720400.000639891</v>
      </c>
      <c r="Y440">
        <v>1827808.906481466</v>
      </c>
      <c r="Z440">
        <v>1830554.4360775824</v>
      </c>
      <c r="AA440">
        <v>1959319.6178863829</v>
      </c>
      <c r="AB440">
        <v>1761359.1247170079</v>
      </c>
      <c r="AC440">
        <v>1805956.2302438871</v>
      </c>
      <c r="AD440">
        <v>1862469.3800660397</v>
      </c>
      <c r="AE440">
        <v>1987284.7452004249</v>
      </c>
      <c r="AF440">
        <v>1875380.2969732957</v>
      </c>
      <c r="AG440">
        <v>1937603.8343774802</v>
      </c>
      <c r="AH440">
        <v>2023786.7181707907</v>
      </c>
      <c r="AI440">
        <v>2173419.1465195981</v>
      </c>
      <c r="AJ440">
        <v>1944860.7621157921</v>
      </c>
      <c r="AK440">
        <v>2090708.1259371401</v>
      </c>
      <c r="AL440">
        <v>2054763.8894448208</v>
      </c>
      <c r="AM440">
        <v>2271834.4075300884</v>
      </c>
      <c r="AN440">
        <v>1999895.710788023</v>
      </c>
      <c r="AO440">
        <v>1998356.8424992743</v>
      </c>
      <c r="AP440">
        <v>2033173.5729924974</v>
      </c>
      <c r="AQ440">
        <v>2351672.1368471892</v>
      </c>
      <c r="AR440">
        <v>2116167.3259024331</v>
      </c>
      <c r="AS440">
        <v>2103084.9686883893</v>
      </c>
      <c r="AT440">
        <v>2139764.7507837499</v>
      </c>
      <c r="AU440">
        <v>2393838.6463909876</v>
      </c>
    </row>
    <row r="441" spans="1:47">
      <c r="A441" t="s">
        <v>253</v>
      </c>
      <c r="B441" t="s">
        <v>254</v>
      </c>
      <c r="C441" t="s">
        <v>211</v>
      </c>
      <c r="D441">
        <v>11053.175277199685</v>
      </c>
      <c r="E441">
        <v>12385.051757894995</v>
      </c>
      <c r="F441">
        <v>10719.292408801744</v>
      </c>
      <c r="G441">
        <v>11052.310444889652</v>
      </c>
      <c r="H441">
        <v>11159.308280892832</v>
      </c>
      <c r="I441">
        <v>12278.449456757489</v>
      </c>
      <c r="J441">
        <v>12839.425457451285</v>
      </c>
      <c r="K441">
        <v>11495.740813394938</v>
      </c>
      <c r="L441">
        <v>13097.354117517782</v>
      </c>
      <c r="M441">
        <v>12995.977500394583</v>
      </c>
      <c r="N441">
        <v>13367.058174050422</v>
      </c>
      <c r="O441">
        <v>14242.112673765752</v>
      </c>
      <c r="P441">
        <v>14170.515218635088</v>
      </c>
      <c r="Q441">
        <v>15198.317501147229</v>
      </c>
      <c r="R441">
        <v>15829.218073643595</v>
      </c>
      <c r="S441">
        <v>17016.678166309772</v>
      </c>
      <c r="T441">
        <v>14907.351254280993</v>
      </c>
      <c r="U441">
        <v>16419.542293486036</v>
      </c>
      <c r="V441">
        <v>17112.821624033972</v>
      </c>
      <c r="W441">
        <v>23373.668397951671</v>
      </c>
      <c r="X441">
        <v>20540.470017613934</v>
      </c>
      <c r="Y441">
        <v>17858.609407824679</v>
      </c>
      <c r="Z441">
        <v>18494.708616494219</v>
      </c>
      <c r="AA441">
        <v>23613.026346469858</v>
      </c>
      <c r="AB441">
        <v>22924.440962580677</v>
      </c>
      <c r="AC441">
        <v>23722.191913328868</v>
      </c>
      <c r="AD441">
        <v>23775.567667476767</v>
      </c>
      <c r="AE441">
        <v>24187.404495839441</v>
      </c>
      <c r="AF441">
        <v>23516.09391703564</v>
      </c>
      <c r="AG441">
        <v>23977.193208824032</v>
      </c>
      <c r="AH441">
        <v>24990.577858917692</v>
      </c>
      <c r="AI441">
        <v>26653.127786199682</v>
      </c>
      <c r="AJ441">
        <v>24718.272637846378</v>
      </c>
      <c r="AK441">
        <v>25408.512301282088</v>
      </c>
      <c r="AL441">
        <v>25588.748571116343</v>
      </c>
      <c r="AM441">
        <v>26904.441861894644</v>
      </c>
      <c r="AN441">
        <v>26213.581754337458</v>
      </c>
      <c r="AO441">
        <v>27689.488711810143</v>
      </c>
      <c r="AP441">
        <v>28183.803228608987</v>
      </c>
      <c r="AQ441">
        <v>29953.741983803742</v>
      </c>
      <c r="AR441">
        <v>28431.733392484901</v>
      </c>
      <c r="AS441">
        <v>29241.396615605277</v>
      </c>
      <c r="AT441">
        <v>30895.170494905778</v>
      </c>
      <c r="AU441">
        <v>31260.127194978904</v>
      </c>
    </row>
    <row r="442" spans="1:47">
      <c r="A442" t="s">
        <v>253</v>
      </c>
      <c r="B442" t="s">
        <v>254</v>
      </c>
      <c r="C442" t="s">
        <v>212</v>
      </c>
      <c r="D442">
        <v>17836.28</v>
      </c>
      <c r="E442">
        <v>18513.07</v>
      </c>
      <c r="F442">
        <v>18862.47</v>
      </c>
      <c r="G442">
        <v>19869.47</v>
      </c>
      <c r="H442">
        <v>19825.530490555462</v>
      </c>
      <c r="I442">
        <v>19470.057850296944</v>
      </c>
      <c r="J442">
        <v>20130.235699566154</v>
      </c>
      <c r="K442">
        <v>20333.02595958145</v>
      </c>
      <c r="L442">
        <v>20824.143885303001</v>
      </c>
      <c r="M442">
        <v>20672.742942552148</v>
      </c>
      <c r="N442">
        <v>21698.191965066282</v>
      </c>
      <c r="O442">
        <v>22389.691207078584</v>
      </c>
      <c r="P442">
        <v>22426.829152496928</v>
      </c>
      <c r="Q442">
        <v>22496.854414921105</v>
      </c>
      <c r="R442">
        <v>23275.687574093208</v>
      </c>
      <c r="S442">
        <v>23561.29885848875</v>
      </c>
      <c r="T442">
        <v>22473.521657699384</v>
      </c>
      <c r="U442">
        <v>22974.90592588266</v>
      </c>
      <c r="V442">
        <v>24215.550845880323</v>
      </c>
      <c r="W442">
        <v>25084.889121247426</v>
      </c>
      <c r="X442">
        <v>24305.01542448028</v>
      </c>
      <c r="Y442">
        <v>24880.273398119378</v>
      </c>
      <c r="Z442">
        <v>24004.949176229231</v>
      </c>
      <c r="AA442">
        <v>23855.619483641487</v>
      </c>
      <c r="AB442">
        <v>24345.136795445811</v>
      </c>
      <c r="AC442">
        <v>25238.185212210345</v>
      </c>
      <c r="AD442">
        <v>25520.079386686717</v>
      </c>
      <c r="AE442">
        <v>24921.512361145727</v>
      </c>
      <c r="AF442">
        <v>24787.889083134127</v>
      </c>
      <c r="AG442">
        <v>25461.501372554263</v>
      </c>
      <c r="AH442">
        <v>25160.562189023851</v>
      </c>
      <c r="AI442">
        <v>25421.005266184973</v>
      </c>
      <c r="AJ442">
        <v>24587.196293454104</v>
      </c>
      <c r="AK442">
        <v>25369.069135585949</v>
      </c>
      <c r="AL442">
        <v>27038.353884707503</v>
      </c>
      <c r="AM442">
        <v>27151.914971023278</v>
      </c>
      <c r="AN442">
        <v>27301.250503363906</v>
      </c>
      <c r="AO442">
        <v>27353.122879320301</v>
      </c>
      <c r="AP442">
        <v>26499.705445485506</v>
      </c>
      <c r="AQ442">
        <v>27594.143280384058</v>
      </c>
      <c r="AR442">
        <v>27872.844127515935</v>
      </c>
      <c r="AS442">
        <v>28382.917175049475</v>
      </c>
      <c r="AT442">
        <v>28439.683009399578</v>
      </c>
      <c r="AU442">
        <v>28596.101265951274</v>
      </c>
    </row>
    <row r="443" spans="1:47">
      <c r="A443" t="s">
        <v>253</v>
      </c>
      <c r="B443" t="s">
        <v>254</v>
      </c>
      <c r="C443" t="s">
        <v>213</v>
      </c>
      <c r="D443">
        <v>1495596.7213944683</v>
      </c>
      <c r="E443">
        <v>1495459.4953178545</v>
      </c>
      <c r="F443">
        <v>1558808.7735090652</v>
      </c>
      <c r="G443">
        <v>1746379.689778612</v>
      </c>
      <c r="H443">
        <v>1554669.450958896</v>
      </c>
      <c r="I443">
        <v>1651523.7867767767</v>
      </c>
      <c r="J443">
        <v>1755675.7801388006</v>
      </c>
      <c r="K443">
        <v>1985845.307185818</v>
      </c>
      <c r="L443">
        <v>1664049.8843615095</v>
      </c>
      <c r="M443">
        <v>1749316.8976779028</v>
      </c>
      <c r="N443">
        <v>1837823.8586011578</v>
      </c>
      <c r="O443">
        <v>2073072.7790965009</v>
      </c>
      <c r="P443">
        <v>1744280.31</v>
      </c>
      <c r="Q443">
        <v>1891110.88</v>
      </c>
      <c r="R443">
        <v>2050055</v>
      </c>
      <c r="S443">
        <v>2248517.8199999998</v>
      </c>
      <c r="T443">
        <v>1879893.26</v>
      </c>
      <c r="U443">
        <v>2038274.61</v>
      </c>
      <c r="V443">
        <v>2121421.31</v>
      </c>
      <c r="W443">
        <v>2363316.4700000002</v>
      </c>
      <c r="X443">
        <v>2006864.9835646139</v>
      </c>
      <c r="Y443">
        <v>2200875.2305151527</v>
      </c>
      <c r="Z443">
        <v>2369115.7680334486</v>
      </c>
      <c r="AA443">
        <v>2643044.3735982152</v>
      </c>
      <c r="AB443">
        <v>2184608.2572564762</v>
      </c>
      <c r="AC443">
        <v>2383400.5624214434</v>
      </c>
      <c r="AD443">
        <v>2500672.1047277674</v>
      </c>
      <c r="AE443">
        <v>2793492.6029590759</v>
      </c>
      <c r="AF443">
        <v>2312240.7809389834</v>
      </c>
      <c r="AG443">
        <v>2535275.5617646198</v>
      </c>
      <c r="AH443">
        <v>2713078.072179229</v>
      </c>
      <c r="AI443">
        <v>3032436.61098987</v>
      </c>
      <c r="AJ443">
        <v>2453544.4619519035</v>
      </c>
      <c r="AK443">
        <v>2654735.1078319596</v>
      </c>
      <c r="AL443">
        <v>2957109.4366140198</v>
      </c>
      <c r="AM443">
        <v>3281550.0576422699</v>
      </c>
      <c r="AN443">
        <v>2609352.8808659599</v>
      </c>
      <c r="AO443">
        <v>2778382.6989366799</v>
      </c>
      <c r="AP443">
        <v>3124012.0722415</v>
      </c>
      <c r="AQ443">
        <v>3487692.4786576401</v>
      </c>
      <c r="AR443">
        <v>2711068.6842164202</v>
      </c>
      <c r="AS443">
        <v>2558907.0593213402</v>
      </c>
      <c r="AT443">
        <v>2939437.03645259</v>
      </c>
      <c r="AU443">
        <v>3293933.1430487721</v>
      </c>
    </row>
    <row r="444" spans="1:47">
      <c r="A444" t="s">
        <v>253</v>
      </c>
      <c r="B444" t="s">
        <v>254</v>
      </c>
      <c r="C444" t="s">
        <v>214</v>
      </c>
      <c r="D444">
        <v>1372991.5533070751</v>
      </c>
      <c r="E444">
        <v>1499141.3730135674</v>
      </c>
      <c r="F444">
        <v>1583053.8562801457</v>
      </c>
      <c r="G444">
        <v>1772334.5173992114</v>
      </c>
      <c r="H444">
        <v>1497775.0102644502</v>
      </c>
      <c r="I444">
        <v>1666946.150943479</v>
      </c>
      <c r="J444">
        <v>1811875.9093212599</v>
      </c>
      <c r="K444">
        <v>1922502.0694708107</v>
      </c>
      <c r="L444">
        <v>1664995.1434177696</v>
      </c>
      <c r="M444">
        <v>1727508.5128753786</v>
      </c>
      <c r="N444">
        <v>1863809.2908467879</v>
      </c>
      <c r="O444">
        <v>1993850.112860064</v>
      </c>
      <c r="P444">
        <v>1758913.08</v>
      </c>
      <c r="Q444">
        <v>1876772.06</v>
      </c>
      <c r="R444">
        <v>1996765.44</v>
      </c>
      <c r="S444">
        <v>2178613.66</v>
      </c>
      <c r="T444">
        <v>1959176.57</v>
      </c>
      <c r="U444">
        <v>2065824.13</v>
      </c>
      <c r="V444">
        <v>2161319.41</v>
      </c>
      <c r="W444">
        <v>2347130.86</v>
      </c>
      <c r="X444">
        <v>2072746.659252536</v>
      </c>
      <c r="Y444">
        <v>2179308.9983203029</v>
      </c>
      <c r="Z444">
        <v>2279105.6815962791</v>
      </c>
      <c r="AA444">
        <v>2506638.3266916564</v>
      </c>
      <c r="AB444">
        <v>2209216.4398018154</v>
      </c>
      <c r="AC444">
        <v>2335129.3168065078</v>
      </c>
      <c r="AD444">
        <v>2418438.2333604153</v>
      </c>
      <c r="AE444">
        <v>2625121.3651870247</v>
      </c>
      <c r="AF444">
        <v>2347815.8960010265</v>
      </c>
      <c r="AG444">
        <v>2456562.3105457388</v>
      </c>
      <c r="AH444">
        <v>2553367.8701119008</v>
      </c>
      <c r="AI444">
        <v>2761699.9512615362</v>
      </c>
      <c r="AJ444">
        <v>2484901.8449498778</v>
      </c>
      <c r="AK444">
        <v>2604928.626475689</v>
      </c>
      <c r="AL444">
        <v>2702474.8396624117</v>
      </c>
      <c r="AM444">
        <v>2909616.8017810197</v>
      </c>
      <c r="AN444">
        <v>2679392.2472989121</v>
      </c>
      <c r="AO444">
        <v>2847103.5037619676</v>
      </c>
      <c r="AP444">
        <v>2915959.8200545362</v>
      </c>
      <c r="AQ444">
        <v>3202754.7610832658</v>
      </c>
      <c r="AR444">
        <v>2862322.3941137134</v>
      </c>
      <c r="AS444">
        <v>2821354.7506362824</v>
      </c>
      <c r="AT444">
        <v>2846196.6564699761</v>
      </c>
      <c r="AU444">
        <v>2922783.7095889966</v>
      </c>
    </row>
    <row r="445" spans="1:47">
      <c r="A445" t="s">
        <v>253</v>
      </c>
      <c r="B445" t="s">
        <v>254</v>
      </c>
      <c r="C445" t="s">
        <v>215</v>
      </c>
      <c r="D445">
        <v>940457.68033661495</v>
      </c>
      <c r="E445">
        <v>1015163.6964754709</v>
      </c>
      <c r="F445">
        <v>1062599.3005415506</v>
      </c>
      <c r="G445">
        <v>1155389.662646363</v>
      </c>
      <c r="H445">
        <v>1015261.1487512885</v>
      </c>
      <c r="I445">
        <v>1078888.3196175226</v>
      </c>
      <c r="J445">
        <v>1132546.8481998905</v>
      </c>
      <c r="K445">
        <v>1211582.6234312989</v>
      </c>
      <c r="L445">
        <v>1030605.341690226</v>
      </c>
      <c r="M445">
        <v>1136327.4160394014</v>
      </c>
      <c r="N445">
        <v>1231020.0947235033</v>
      </c>
      <c r="O445">
        <v>1352045.2375468691</v>
      </c>
      <c r="P445">
        <v>1154537.7860307456</v>
      </c>
      <c r="Q445">
        <v>1231627.1653625825</v>
      </c>
      <c r="R445">
        <v>1290737.6555324032</v>
      </c>
      <c r="S445">
        <v>1383078.6930742692</v>
      </c>
      <c r="T445">
        <v>1283855.0828886782</v>
      </c>
      <c r="U445">
        <v>1353071.8520109174</v>
      </c>
      <c r="V445">
        <v>1419498.7424768691</v>
      </c>
      <c r="W445">
        <v>1528564.4809974199</v>
      </c>
      <c r="X445">
        <v>1410141.0907766314</v>
      </c>
      <c r="Y445">
        <v>1461866.0925546654</v>
      </c>
      <c r="Z445">
        <v>1519498.4786356916</v>
      </c>
      <c r="AA445">
        <v>1615096.9223849461</v>
      </c>
      <c r="AB445">
        <v>1510960.1771654682</v>
      </c>
      <c r="AC445">
        <v>1587408.8478624069</v>
      </c>
      <c r="AD445">
        <v>1676071.1564036757</v>
      </c>
      <c r="AE445">
        <v>1778436.7848471557</v>
      </c>
      <c r="AF445">
        <v>1618879.2015705234</v>
      </c>
      <c r="AG445">
        <v>1680158.9889885057</v>
      </c>
      <c r="AH445">
        <v>1748932.6603226834</v>
      </c>
      <c r="AI445">
        <v>1874894.2378526188</v>
      </c>
      <c r="AJ445">
        <v>1768271.3142717229</v>
      </c>
      <c r="AK445">
        <v>1836716.3796065715</v>
      </c>
      <c r="AL445">
        <v>1876927.1392008755</v>
      </c>
      <c r="AM445">
        <v>1984903.943280672</v>
      </c>
      <c r="AN445">
        <v>1786872.1632171278</v>
      </c>
      <c r="AO445">
        <v>1936699.3388913253</v>
      </c>
      <c r="AP445">
        <v>2011657.0038638033</v>
      </c>
      <c r="AQ445">
        <v>2149040.1586985574</v>
      </c>
      <c r="AR445">
        <v>1733522.983806835</v>
      </c>
      <c r="AS445">
        <v>1327121.4353991507</v>
      </c>
      <c r="AT445">
        <v>1696611.7762837941</v>
      </c>
      <c r="AU445">
        <v>2040372.8554144201</v>
      </c>
    </row>
    <row r="446" spans="1:47">
      <c r="A446" t="s">
        <v>253</v>
      </c>
      <c r="B446" t="s">
        <v>254</v>
      </c>
      <c r="C446" t="s">
        <v>216</v>
      </c>
      <c r="D446">
        <v>245040.76098394021</v>
      </c>
      <c r="E446">
        <v>259765.47553176963</v>
      </c>
      <c r="F446">
        <v>263048.2923514868</v>
      </c>
      <c r="G446">
        <v>266231.47113280324</v>
      </c>
      <c r="H446">
        <v>253241.9403308265</v>
      </c>
      <c r="I446">
        <v>274314.21531414968</v>
      </c>
      <c r="J446">
        <v>288694.79376450414</v>
      </c>
      <c r="K446">
        <v>285677.85059051972</v>
      </c>
      <c r="L446">
        <v>280976.11631609977</v>
      </c>
      <c r="M446">
        <v>290540.91018427286</v>
      </c>
      <c r="N446">
        <v>301583.08594027464</v>
      </c>
      <c r="O446">
        <v>319621.40755935287</v>
      </c>
      <c r="P446">
        <v>300370.79000000004</v>
      </c>
      <c r="Q446">
        <v>306514.52999999997</v>
      </c>
      <c r="R446">
        <v>326100.58</v>
      </c>
      <c r="S446">
        <v>352424.71</v>
      </c>
      <c r="T446">
        <v>327968.71170246036</v>
      </c>
      <c r="U446">
        <v>343626.36856506608</v>
      </c>
      <c r="V446">
        <v>364992.76512061927</v>
      </c>
      <c r="W446">
        <v>386441.62956167135</v>
      </c>
      <c r="X446">
        <v>346397.62965270894</v>
      </c>
      <c r="Y446">
        <v>369479.32148295967</v>
      </c>
      <c r="Z446">
        <v>398191.52537078003</v>
      </c>
      <c r="AA446">
        <v>429900.84894181503</v>
      </c>
      <c r="AB446">
        <v>386389.13325747458</v>
      </c>
      <c r="AC446">
        <v>398917.12800389272</v>
      </c>
      <c r="AD446">
        <v>462205.15407344897</v>
      </c>
      <c r="AE446">
        <v>488535.03988267423</v>
      </c>
      <c r="AF446">
        <v>407053.72403112624</v>
      </c>
      <c r="AG446">
        <v>449345.53398407937</v>
      </c>
      <c r="AH446">
        <v>476289.50757245056</v>
      </c>
      <c r="AI446">
        <v>516153.43904105248</v>
      </c>
      <c r="AJ446">
        <v>460768.38851604151</v>
      </c>
      <c r="AK446">
        <v>484078.60315501917</v>
      </c>
      <c r="AL446">
        <v>507598.15156656178</v>
      </c>
      <c r="AM446">
        <v>506506.24274437095</v>
      </c>
      <c r="AN446">
        <v>491987.31469080725</v>
      </c>
      <c r="AO446">
        <v>512847.06455717084</v>
      </c>
      <c r="AP446">
        <v>503025.62482476234</v>
      </c>
      <c r="AQ446">
        <v>506032.98193712393</v>
      </c>
      <c r="AR446">
        <v>403856.88996658509</v>
      </c>
      <c r="AS446">
        <v>254989.63915021793</v>
      </c>
      <c r="AT446">
        <v>343043.2488197193</v>
      </c>
      <c r="AU446">
        <v>489280.33238558867</v>
      </c>
    </row>
    <row r="447" spans="1:47">
      <c r="A447" t="s">
        <v>253</v>
      </c>
      <c r="B447" t="s">
        <v>254</v>
      </c>
      <c r="C447" t="s">
        <v>217</v>
      </c>
      <c r="D447">
        <v>450648.71036806598</v>
      </c>
      <c r="E447">
        <v>497595.312453455</v>
      </c>
      <c r="F447">
        <v>555399.024705049</v>
      </c>
      <c r="G447">
        <v>624291.73247342999</v>
      </c>
      <c r="H447">
        <v>506789.32330921799</v>
      </c>
      <c r="I447">
        <v>556131.52034077898</v>
      </c>
      <c r="J447">
        <v>597498.73016878904</v>
      </c>
      <c r="K447">
        <v>647538.48618121503</v>
      </c>
      <c r="L447">
        <v>539182.55588078301</v>
      </c>
      <c r="M447">
        <v>596195.91562702705</v>
      </c>
      <c r="N447">
        <v>655196.61350035598</v>
      </c>
      <c r="O447">
        <v>695788.13499183406</v>
      </c>
      <c r="P447">
        <v>617139.09515079425</v>
      </c>
      <c r="Q447">
        <v>654626.71809302724</v>
      </c>
      <c r="R447">
        <v>687668.22695016011</v>
      </c>
      <c r="S447">
        <v>738818.69980601862</v>
      </c>
      <c r="T447">
        <v>673396.62484985404</v>
      </c>
      <c r="U447">
        <v>709038.68305471179</v>
      </c>
      <c r="V447">
        <v>756000.77424343501</v>
      </c>
      <c r="W447">
        <v>810038.42634858552</v>
      </c>
      <c r="X447">
        <v>727072.89381968195</v>
      </c>
      <c r="Y447">
        <v>774506.65216978895</v>
      </c>
      <c r="Z447">
        <v>820768.24095895304</v>
      </c>
      <c r="AA447">
        <v>888148.40346437006</v>
      </c>
      <c r="AB447">
        <v>793299.87460716232</v>
      </c>
      <c r="AC447">
        <v>844669.79634420923</v>
      </c>
      <c r="AD447">
        <v>899652.3595025125</v>
      </c>
      <c r="AE447">
        <v>968364.0246582838</v>
      </c>
      <c r="AF447">
        <v>862675.05658179068</v>
      </c>
      <c r="AG447">
        <v>914955.21798817487</v>
      </c>
      <c r="AH447">
        <v>942071.337559368</v>
      </c>
      <c r="AI447">
        <v>1034105.6710129</v>
      </c>
      <c r="AJ447">
        <v>925695.61275680747</v>
      </c>
      <c r="AK447">
        <v>985976.9110595308</v>
      </c>
      <c r="AL447">
        <v>1021687.7654600932</v>
      </c>
      <c r="AM447">
        <v>1113356.656840469</v>
      </c>
      <c r="AN447">
        <v>1014794.5320803528</v>
      </c>
      <c r="AO447">
        <v>1055081.8750039428</v>
      </c>
      <c r="AP447">
        <v>1071435.6440665037</v>
      </c>
      <c r="AQ447">
        <v>1228422.3946351279</v>
      </c>
      <c r="AR447">
        <v>1211390.9213535199</v>
      </c>
      <c r="AS447">
        <v>1223517.5531863701</v>
      </c>
      <c r="AT447">
        <v>1178057.230048256</v>
      </c>
      <c r="AU447">
        <v>1233190.3084145144</v>
      </c>
    </row>
    <row r="448" spans="1:47">
      <c r="A448" t="s">
        <v>253</v>
      </c>
      <c r="B448" t="s">
        <v>254</v>
      </c>
      <c r="C448" t="s">
        <v>218</v>
      </c>
      <c r="D448">
        <v>428840.73743107117</v>
      </c>
      <c r="E448">
        <v>438298.14786568604</v>
      </c>
      <c r="F448">
        <v>457546.49211175891</v>
      </c>
      <c r="G448">
        <v>475721.5236537006</v>
      </c>
      <c r="H448">
        <v>483980.62686203915</v>
      </c>
      <c r="I448">
        <v>511707.958503025</v>
      </c>
      <c r="J448">
        <v>475779.96396935015</v>
      </c>
      <c r="K448">
        <v>509563.59682040679</v>
      </c>
      <c r="L448">
        <v>519605.78125590971</v>
      </c>
      <c r="M448">
        <v>541122.73534641985</v>
      </c>
      <c r="N448">
        <v>563601.97575015214</v>
      </c>
      <c r="O448">
        <v>584474.5271670724</v>
      </c>
      <c r="P448">
        <v>577222.62306780845</v>
      </c>
      <c r="Q448">
        <v>590749.27170388319</v>
      </c>
      <c r="R448">
        <v>578484.23519129655</v>
      </c>
      <c r="S448">
        <v>599973.85653184052</v>
      </c>
      <c r="T448">
        <v>592337.0896454195</v>
      </c>
      <c r="U448">
        <v>586756.56111480517</v>
      </c>
      <c r="V448">
        <v>587424.35222056694</v>
      </c>
      <c r="W448">
        <v>644338.05202533887</v>
      </c>
      <c r="X448">
        <v>631526.20623418794</v>
      </c>
      <c r="Y448">
        <v>601872.86127208557</v>
      </c>
      <c r="Z448">
        <v>649818.49321067741</v>
      </c>
      <c r="AA448">
        <v>623588.72598407906</v>
      </c>
      <c r="AB448">
        <v>710928.58915294509</v>
      </c>
      <c r="AC448">
        <v>729434.82521934819</v>
      </c>
      <c r="AD448">
        <v>745774.74555346591</v>
      </c>
      <c r="AE448">
        <v>800834.63329466782</v>
      </c>
      <c r="AF448">
        <v>771493.26879510994</v>
      </c>
      <c r="AG448">
        <v>786109.92476139963</v>
      </c>
      <c r="AH448">
        <v>795324.21845462755</v>
      </c>
      <c r="AI448">
        <v>835017.59536702372</v>
      </c>
      <c r="AJ448">
        <v>809058.90125949238</v>
      </c>
      <c r="AK448">
        <v>813609.70597831125</v>
      </c>
      <c r="AL448">
        <v>789642.68754882657</v>
      </c>
      <c r="AM448">
        <v>791300.54980942176</v>
      </c>
      <c r="AN448">
        <v>809427.10201143578</v>
      </c>
      <c r="AO448">
        <v>749173.35205231758</v>
      </c>
      <c r="AP448">
        <v>849796.64798180689</v>
      </c>
      <c r="AQ448">
        <v>915467.93038136268</v>
      </c>
      <c r="AR448">
        <v>843615.86642990366</v>
      </c>
      <c r="AS448">
        <v>842802.5160809519</v>
      </c>
      <c r="AT448">
        <v>884752.00133327115</v>
      </c>
      <c r="AU448">
        <v>949280.77650242834</v>
      </c>
    </row>
    <row r="449" spans="1:47">
      <c r="A449" t="s">
        <v>253</v>
      </c>
      <c r="B449" t="s">
        <v>254</v>
      </c>
      <c r="C449" t="s">
        <v>219</v>
      </c>
      <c r="D449">
        <v>390573.81691392203</v>
      </c>
      <c r="E449">
        <v>448582.16483744199</v>
      </c>
      <c r="F449">
        <v>462879.70819784101</v>
      </c>
      <c r="G449">
        <v>489234.66005079501</v>
      </c>
      <c r="H449">
        <v>434335.84683327761</v>
      </c>
      <c r="I449">
        <v>476311.16057635343</v>
      </c>
      <c r="J449">
        <v>498868.23460112297</v>
      </c>
      <c r="K449">
        <v>534943.10051215638</v>
      </c>
      <c r="L449">
        <v>480320.87463526346</v>
      </c>
      <c r="M449">
        <v>511128.2148063705</v>
      </c>
      <c r="N449">
        <v>530658.62069041014</v>
      </c>
      <c r="O449">
        <v>565777.90650067746</v>
      </c>
      <c r="P449">
        <v>507725.814945683</v>
      </c>
      <c r="Q449">
        <v>544922.66183006333</v>
      </c>
      <c r="R449">
        <v>568704.47831280145</v>
      </c>
      <c r="S449">
        <v>604384.05760866741</v>
      </c>
      <c r="T449">
        <v>553739.19966797403</v>
      </c>
      <c r="U449">
        <v>594957.22320330469</v>
      </c>
      <c r="V449">
        <v>617089.63190646761</v>
      </c>
      <c r="W449">
        <v>656115.87687240937</v>
      </c>
      <c r="X449">
        <v>596449.49098205799</v>
      </c>
      <c r="Y449">
        <v>638457.07810524898</v>
      </c>
      <c r="Z449">
        <v>662560.55314353702</v>
      </c>
      <c r="AA449">
        <v>708032.32284072996</v>
      </c>
      <c r="AB449">
        <v>638007.92611178174</v>
      </c>
      <c r="AC449">
        <v>682790.90340699058</v>
      </c>
      <c r="AD449">
        <v>711412.43662509962</v>
      </c>
      <c r="AE449">
        <v>757813.50105884869</v>
      </c>
      <c r="AF449">
        <v>691344.46549429197</v>
      </c>
      <c r="AG449">
        <v>727705.105810437</v>
      </c>
      <c r="AH449">
        <v>760617.65409152117</v>
      </c>
      <c r="AI449">
        <v>811818.41926156101</v>
      </c>
      <c r="AJ449">
        <v>741839.67152121442</v>
      </c>
      <c r="AK449">
        <v>790801.08984161459</v>
      </c>
      <c r="AL449">
        <v>818639.31606408383</v>
      </c>
      <c r="AM449">
        <v>867348.35536989686</v>
      </c>
      <c r="AN449">
        <v>791330.38937702205</v>
      </c>
      <c r="AO449">
        <v>820293.08162822097</v>
      </c>
      <c r="AP449">
        <v>852153.26491866109</v>
      </c>
      <c r="AQ449">
        <v>899618.20177463035</v>
      </c>
      <c r="AR449">
        <v>816430.96006236703</v>
      </c>
      <c r="AS449">
        <v>809785.21204745944</v>
      </c>
      <c r="AT449">
        <v>870600.08147222374</v>
      </c>
      <c r="AU449">
        <v>831597.197822268</v>
      </c>
    </row>
    <row r="450" spans="1:47">
      <c r="A450" t="s">
        <v>253</v>
      </c>
      <c r="B450" t="s">
        <v>254</v>
      </c>
      <c r="C450" t="s">
        <v>220</v>
      </c>
      <c r="D450">
        <v>9128.1557858414599</v>
      </c>
      <c r="E450">
        <v>9568.3731717133724</v>
      </c>
      <c r="F450">
        <v>9788.1996916244516</v>
      </c>
      <c r="G450">
        <v>10484.24135082071</v>
      </c>
      <c r="H450">
        <v>9598.3335619513491</v>
      </c>
      <c r="I450">
        <v>10343.549896186523</v>
      </c>
      <c r="J450">
        <v>11055.2902041168</v>
      </c>
      <c r="K450">
        <v>11658.266337745299</v>
      </c>
      <c r="L450">
        <v>10437.02193699776</v>
      </c>
      <c r="M450">
        <v>11208.721356729655</v>
      </c>
      <c r="N450">
        <v>11731.979328016552</v>
      </c>
      <c r="O450">
        <v>12412.477378256033</v>
      </c>
      <c r="P450">
        <v>11327.094509133172</v>
      </c>
      <c r="Q450">
        <v>12010.37223889652</v>
      </c>
      <c r="R450">
        <v>12716.29070272311</v>
      </c>
      <c r="S450">
        <v>13480.192549247195</v>
      </c>
      <c r="T450">
        <v>12438.0766639343</v>
      </c>
      <c r="U450">
        <v>13019.874304123638</v>
      </c>
      <c r="V450">
        <v>13646.130258151985</v>
      </c>
      <c r="W450">
        <v>14534.797832222832</v>
      </c>
      <c r="X450">
        <v>13574.9848298299</v>
      </c>
      <c r="Y450">
        <v>14095.226288746175</v>
      </c>
      <c r="Z450">
        <v>14792.260405001201</v>
      </c>
      <c r="AA450">
        <v>15449.287732216846</v>
      </c>
      <c r="AB450">
        <v>14225.704143825269</v>
      </c>
      <c r="AC450">
        <v>14991.756744035285</v>
      </c>
      <c r="AD450">
        <v>15806.770687250619</v>
      </c>
      <c r="AE450">
        <v>16864.305531774156</v>
      </c>
      <c r="AF450">
        <v>15412.081932980687</v>
      </c>
      <c r="AG450">
        <v>16121.503196759035</v>
      </c>
      <c r="AH450">
        <v>17337.387045122836</v>
      </c>
      <c r="AI450">
        <v>18618.687825864388</v>
      </c>
      <c r="AJ450">
        <v>16873.651309385248</v>
      </c>
      <c r="AK450">
        <v>17689.893898527909</v>
      </c>
      <c r="AL450">
        <v>18746.782091380948</v>
      </c>
      <c r="AM450">
        <v>20280.700042444012</v>
      </c>
      <c r="AN450">
        <v>17757.57815016355</v>
      </c>
      <c r="AO450">
        <v>18565.547955995993</v>
      </c>
      <c r="AP450">
        <v>19785.304456704929</v>
      </c>
      <c r="AQ450">
        <v>22818.391629917794</v>
      </c>
      <c r="AR450">
        <v>17373.923387019408</v>
      </c>
      <c r="AS450">
        <v>16757.14910678022</v>
      </c>
      <c r="AT450">
        <v>19435.129657998201</v>
      </c>
      <c r="AU450">
        <v>21178.460788320637</v>
      </c>
    </row>
    <row r="451" spans="1:47">
      <c r="A451" t="s">
        <v>253</v>
      </c>
      <c r="B451" t="s">
        <v>254</v>
      </c>
      <c r="C451" t="s">
        <v>221</v>
      </c>
      <c r="D451">
        <v>786998.72094857658</v>
      </c>
      <c r="E451">
        <v>974649.21634372766</v>
      </c>
      <c r="F451">
        <v>930291.49751961138</v>
      </c>
      <c r="G451">
        <v>969583.22518808465</v>
      </c>
      <c r="H451">
        <v>853455.92403961113</v>
      </c>
      <c r="I451">
        <v>948757.71364666009</v>
      </c>
      <c r="J451">
        <v>998244.0738847974</v>
      </c>
      <c r="K451">
        <v>1036082.1184289306</v>
      </c>
      <c r="L451">
        <v>910193.71361137892</v>
      </c>
      <c r="M451">
        <v>1036909.4410852487</v>
      </c>
      <c r="N451">
        <v>1053369.7129505835</v>
      </c>
      <c r="O451">
        <v>1210441.2023527892</v>
      </c>
      <c r="P451">
        <v>917084.87989734835</v>
      </c>
      <c r="Q451">
        <v>1016686.2205566604</v>
      </c>
      <c r="R451">
        <v>1092533.6345749174</v>
      </c>
      <c r="S451">
        <v>1232161.6149710738</v>
      </c>
      <c r="T451">
        <v>1004334.9323629224</v>
      </c>
      <c r="U451">
        <v>1088206.9425645499</v>
      </c>
      <c r="V451">
        <v>1197245.2782095177</v>
      </c>
      <c r="W451">
        <v>1349415.1530699474</v>
      </c>
      <c r="X451">
        <v>1088379.4794133953</v>
      </c>
      <c r="Y451">
        <v>1188728.0674153101</v>
      </c>
      <c r="Z451">
        <v>1301866.0381303248</v>
      </c>
      <c r="AA451">
        <v>1477225.9918676738</v>
      </c>
      <c r="AB451">
        <v>1175665.85749905</v>
      </c>
      <c r="AC451">
        <v>1286368.9403385799</v>
      </c>
      <c r="AD451">
        <v>1324394.4784519719</v>
      </c>
      <c r="AE451">
        <v>1507221.0962224619</v>
      </c>
      <c r="AF451">
        <v>1221906.5261899801</v>
      </c>
      <c r="AG451">
        <v>1262205.2102983999</v>
      </c>
      <c r="AH451">
        <v>1450400.7945651938</v>
      </c>
      <c r="AI451">
        <v>1647141.0477088576</v>
      </c>
      <c r="AJ451">
        <v>1314958.8183353168</v>
      </c>
      <c r="AK451">
        <v>1375619.1574025999</v>
      </c>
      <c r="AL451">
        <v>1518812.9515331499</v>
      </c>
      <c r="AM451">
        <v>1679639.9702019901</v>
      </c>
      <c r="AN451">
        <v>1314739.55662346</v>
      </c>
      <c r="AO451">
        <v>1525202.33094873</v>
      </c>
      <c r="AP451">
        <v>1487163.71938861</v>
      </c>
      <c r="AQ451">
        <v>1562505.87523762</v>
      </c>
      <c r="AR451">
        <v>1350786.3291429225</v>
      </c>
      <c r="AS451">
        <v>1479786.4235760716</v>
      </c>
      <c r="AT451">
        <v>1494732.26645419</v>
      </c>
      <c r="AU451">
        <v>1481130.2028294569</v>
      </c>
    </row>
    <row r="452" spans="1:47">
      <c r="A452" t="s">
        <v>253</v>
      </c>
      <c r="B452" t="s">
        <v>254</v>
      </c>
      <c r="C452" t="s">
        <v>222</v>
      </c>
      <c r="D452">
        <v>301498.10843226878</v>
      </c>
      <c r="E452">
        <v>319649.90813259047</v>
      </c>
      <c r="F452">
        <v>365204.27637336735</v>
      </c>
      <c r="G452">
        <v>342797.73721849284</v>
      </c>
      <c r="H452">
        <v>332298.70172328164</v>
      </c>
      <c r="I452">
        <v>348136.27306259837</v>
      </c>
      <c r="J452">
        <v>376116.55941612757</v>
      </c>
      <c r="K452">
        <v>362165.53142718808</v>
      </c>
      <c r="L452">
        <v>365638.40502538043</v>
      </c>
      <c r="M452">
        <v>367858.44534991961</v>
      </c>
      <c r="N452">
        <v>387759.01907270512</v>
      </c>
      <c r="O452">
        <v>387408.14010778232</v>
      </c>
      <c r="P452">
        <v>380349.08162367321</v>
      </c>
      <c r="Q452">
        <v>389492.77600980224</v>
      </c>
      <c r="R452">
        <v>420324.08931626525</v>
      </c>
      <c r="S452">
        <v>396367.21902978921</v>
      </c>
      <c r="T452">
        <v>396639.49817404803</v>
      </c>
      <c r="U452">
        <v>416928.72909707698</v>
      </c>
      <c r="V452">
        <v>436581.53022481501</v>
      </c>
      <c r="W452">
        <v>400227.29117683799</v>
      </c>
      <c r="X452">
        <v>407744.8885100577</v>
      </c>
      <c r="Y452">
        <v>441152.16291832348</v>
      </c>
      <c r="Z452">
        <v>478130.62338760804</v>
      </c>
      <c r="AA452">
        <v>440180.68339503178</v>
      </c>
      <c r="AB452">
        <v>440268.71953171078</v>
      </c>
      <c r="AC452">
        <v>474139.3865005534</v>
      </c>
      <c r="AD452">
        <v>487752.80037629744</v>
      </c>
      <c r="AE452">
        <v>474412.90648451698</v>
      </c>
      <c r="AF452">
        <v>458072.99848229199</v>
      </c>
      <c r="AG452">
        <v>490031.60894081899</v>
      </c>
      <c r="AH452">
        <v>519943.68579700874</v>
      </c>
      <c r="AI452">
        <v>514315.78542469582</v>
      </c>
      <c r="AJ452">
        <v>492233.57024736202</v>
      </c>
      <c r="AK452">
        <v>527554.31980930665</v>
      </c>
      <c r="AL452">
        <v>571089.54387394688</v>
      </c>
      <c r="AM452">
        <v>571559.55056855502</v>
      </c>
      <c r="AN452">
        <v>539581.48135472997</v>
      </c>
      <c r="AO452">
        <v>608016.8080061099</v>
      </c>
      <c r="AP452">
        <v>632593.45540252491</v>
      </c>
      <c r="AQ452">
        <v>633052.23458218505</v>
      </c>
      <c r="AR452">
        <v>573242.61403175304</v>
      </c>
      <c r="AS452">
        <v>603809.10008071212</v>
      </c>
      <c r="AT452">
        <v>638830.02788539347</v>
      </c>
      <c r="AU452">
        <v>640235.4539467413</v>
      </c>
    </row>
    <row r="453" spans="1:47">
      <c r="A453" t="s">
        <v>253</v>
      </c>
      <c r="B453" t="s">
        <v>254</v>
      </c>
      <c r="C453" t="s">
        <v>223</v>
      </c>
      <c r="D453">
        <v>386090.95915415545</v>
      </c>
      <c r="E453">
        <v>444420.19406488771</v>
      </c>
      <c r="F453">
        <v>488897.25650981773</v>
      </c>
      <c r="G453">
        <v>540583.60027113883</v>
      </c>
      <c r="H453">
        <v>448597.71378384688</v>
      </c>
      <c r="I453">
        <v>494452.68666383351</v>
      </c>
      <c r="J453">
        <v>511534.18277706706</v>
      </c>
      <c r="K453">
        <v>591034.6267752524</v>
      </c>
      <c r="L453">
        <v>475886.76770375296</v>
      </c>
      <c r="M453">
        <v>523745.18045462301</v>
      </c>
      <c r="N453">
        <v>570697.04679147084</v>
      </c>
      <c r="O453">
        <v>628159.34505015274</v>
      </c>
      <c r="P453">
        <v>528249.79282820271</v>
      </c>
      <c r="Q453">
        <v>562115.38135347376</v>
      </c>
      <c r="R453">
        <v>570284.25315242761</v>
      </c>
      <c r="S453">
        <v>677508.8726658955</v>
      </c>
      <c r="T453">
        <v>586248.42751779896</v>
      </c>
      <c r="U453">
        <v>608877.61681998638</v>
      </c>
      <c r="V453">
        <v>611191.35176390235</v>
      </c>
      <c r="W453">
        <v>678817.94731335179</v>
      </c>
      <c r="X453">
        <v>612404.15817844425</v>
      </c>
      <c r="Y453">
        <v>665803.57626447326</v>
      </c>
      <c r="Z453">
        <v>667192.34889639041</v>
      </c>
      <c r="AA453">
        <v>735558.72815292096</v>
      </c>
      <c r="AB453">
        <v>656397.71789395902</v>
      </c>
      <c r="AC453">
        <v>709552.382298148</v>
      </c>
      <c r="AD453">
        <v>728744.95474619872</v>
      </c>
      <c r="AE453">
        <v>800268.05586473632</v>
      </c>
      <c r="AF453">
        <v>711987.03782763414</v>
      </c>
      <c r="AG453">
        <v>769601.62103114475</v>
      </c>
      <c r="AH453">
        <v>776919.58228658605</v>
      </c>
      <c r="AI453">
        <v>857169.42086978408</v>
      </c>
      <c r="AJ453">
        <v>800939.10686072614</v>
      </c>
      <c r="AK453">
        <v>845471.32120218244</v>
      </c>
      <c r="AL453">
        <v>859472.32628129062</v>
      </c>
      <c r="AM453">
        <v>936615.12439899414</v>
      </c>
      <c r="AN453">
        <v>848168.38001889002</v>
      </c>
      <c r="AO453">
        <v>899812.44708799699</v>
      </c>
      <c r="AP453">
        <v>1009169.54039992</v>
      </c>
      <c r="AQ453">
        <v>936326.146996686</v>
      </c>
      <c r="AR453">
        <v>964914.05324178096</v>
      </c>
      <c r="AS453">
        <v>929652.14393460902</v>
      </c>
      <c r="AT453">
        <v>1001991.119875147</v>
      </c>
      <c r="AU453">
        <v>1102628.2986141972</v>
      </c>
    </row>
    <row r="454" spans="1:47">
      <c r="A454" t="s">
        <v>253</v>
      </c>
      <c r="B454" t="s">
        <v>254</v>
      </c>
      <c r="C454" t="s">
        <v>224</v>
      </c>
      <c r="D454">
        <v>177655.97602427847</v>
      </c>
      <c r="E454">
        <v>196142.09300938129</v>
      </c>
      <c r="F454">
        <v>196438.60567952713</v>
      </c>
      <c r="G454">
        <v>213465.46528681275</v>
      </c>
      <c r="H454">
        <v>193421.59502385074</v>
      </c>
      <c r="I454">
        <v>212826.07192640947</v>
      </c>
      <c r="J454">
        <v>218606.85024012835</v>
      </c>
      <c r="K454">
        <v>236120.65280961143</v>
      </c>
      <c r="L454">
        <v>220381.17948933603</v>
      </c>
      <c r="M454">
        <v>227482.41525939957</v>
      </c>
      <c r="N454">
        <v>234767.164158698</v>
      </c>
      <c r="O454">
        <v>243261.94109256641</v>
      </c>
      <c r="P454">
        <v>221006.58681763502</v>
      </c>
      <c r="Q454">
        <v>242397.58969079438</v>
      </c>
      <c r="R454">
        <v>252447.40416197205</v>
      </c>
      <c r="S454">
        <v>268535.0793295987</v>
      </c>
      <c r="T454">
        <v>239538.69682415819</v>
      </c>
      <c r="U454">
        <v>254126.60346074941</v>
      </c>
      <c r="V454">
        <v>257633.55058850776</v>
      </c>
      <c r="W454">
        <v>277986.60108499986</v>
      </c>
      <c r="X454">
        <v>254321.26092541995</v>
      </c>
      <c r="Y454">
        <v>272989.10312032164</v>
      </c>
      <c r="Z454">
        <v>280234.78964739922</v>
      </c>
      <c r="AA454">
        <v>299521.90438516618</v>
      </c>
      <c r="AB454">
        <v>272990.25409472815</v>
      </c>
      <c r="AC454">
        <v>294475.29730426928</v>
      </c>
      <c r="AD454">
        <v>308079.3146666321</v>
      </c>
      <c r="AE454">
        <v>327159.86178254115</v>
      </c>
      <c r="AF454">
        <v>295115.00680746266</v>
      </c>
      <c r="AG454">
        <v>315395.44967835431</v>
      </c>
      <c r="AH454">
        <v>330211.09539505484</v>
      </c>
      <c r="AI454">
        <v>363039.30882107437</v>
      </c>
      <c r="AJ454">
        <v>341249.68950563349</v>
      </c>
      <c r="AK454">
        <v>355520.06709645491</v>
      </c>
      <c r="AL454">
        <v>375215.87881359854</v>
      </c>
      <c r="AM454">
        <v>386172.18247495563</v>
      </c>
      <c r="AN454">
        <v>375011.80640142941</v>
      </c>
      <c r="AO454">
        <v>384499.60510338558</v>
      </c>
      <c r="AP454">
        <v>452748.28500923648</v>
      </c>
      <c r="AQ454">
        <v>475066.79857370199</v>
      </c>
      <c r="AR454">
        <v>357103.10904899298</v>
      </c>
      <c r="AS454">
        <v>334105.66882623779</v>
      </c>
      <c r="AT454">
        <v>379008.12618618598</v>
      </c>
      <c r="AU454">
        <v>447419.09296279249</v>
      </c>
    </row>
    <row r="455" spans="1:47">
      <c r="A455" t="s">
        <v>253</v>
      </c>
      <c r="B455" t="s">
        <v>254</v>
      </c>
      <c r="C455" t="s">
        <v>225</v>
      </c>
      <c r="D455">
        <v>11702224.81930094</v>
      </c>
      <c r="E455">
        <v>12735892.086551493</v>
      </c>
      <c r="F455">
        <v>13229414.128532432</v>
      </c>
      <c r="G455">
        <v>14053803.106722858</v>
      </c>
      <c r="H455">
        <v>12371276.841529876</v>
      </c>
      <c r="I455">
        <v>13448218.934192779</v>
      </c>
      <c r="J455">
        <v>14085450.567623369</v>
      </c>
      <c r="K455">
        <v>15005951.149726558</v>
      </c>
      <c r="L455">
        <v>13208238.376283957</v>
      </c>
      <c r="M455">
        <v>14322780.991949648</v>
      </c>
      <c r="N455">
        <v>15028170.290445331</v>
      </c>
      <c r="O455">
        <v>16118397.015176279</v>
      </c>
      <c r="P455">
        <v>14082482.00914208</v>
      </c>
      <c r="Q455">
        <v>15217345.409384446</v>
      </c>
      <c r="R455">
        <v>15951790.778733594</v>
      </c>
      <c r="S455">
        <v>17170880.292918243</v>
      </c>
      <c r="T455">
        <v>15029429.507640561</v>
      </c>
      <c r="U455">
        <v>16169131.66407958</v>
      </c>
      <c r="V455">
        <v>16939863.403585933</v>
      </c>
      <c r="W455">
        <v>18222332.443467334</v>
      </c>
      <c r="X455">
        <v>15992245.32437684</v>
      </c>
      <c r="Y455">
        <v>17183950.237328563</v>
      </c>
      <c r="Z455">
        <v>18010185.713951763</v>
      </c>
      <c r="AA455">
        <v>19238948.943889886</v>
      </c>
      <c r="AB455">
        <v>16945493.493037276</v>
      </c>
      <c r="AC455">
        <v>18239954.282891329</v>
      </c>
      <c r="AD455">
        <v>19092991.9295169</v>
      </c>
      <c r="AE455">
        <v>20486220.775460251</v>
      </c>
      <c r="AF455">
        <v>18035041.745281488</v>
      </c>
      <c r="AG455">
        <v>19294467.919933569</v>
      </c>
      <c r="AH455">
        <v>20330623.393740833</v>
      </c>
      <c r="AI455">
        <v>21823891.965020046</v>
      </c>
      <c r="AJ455">
        <v>19227304.407786585</v>
      </c>
      <c r="AK455">
        <v>20406939.968159005</v>
      </c>
      <c r="AL455">
        <v>21471732.358646948</v>
      </c>
      <c r="AM455">
        <v>23143743.433720693</v>
      </c>
      <c r="AN455">
        <v>20488772.254793014</v>
      </c>
      <c r="AO455">
        <v>21529702.177977271</v>
      </c>
      <c r="AP455">
        <v>22576829.277827539</v>
      </c>
      <c r="AQ455">
        <v>24413961.066531535</v>
      </c>
      <c r="AR455">
        <v>21383680.733364195</v>
      </c>
      <c r="AS455">
        <v>20701978.755328424</v>
      </c>
      <c r="AT455">
        <v>22170845.936507821</v>
      </c>
      <c r="AU455">
        <v>23869868.560822845</v>
      </c>
    </row>
    <row r="456" spans="1:47">
      <c r="A456" t="s">
        <v>253</v>
      </c>
      <c r="B456" t="s">
        <v>255</v>
      </c>
      <c r="C456" t="s">
        <v>208</v>
      </c>
      <c r="D456">
        <v>4666720.7480653599</v>
      </c>
      <c r="E456">
        <v>4767197.0157772694</v>
      </c>
      <c r="F456">
        <v>4934570.3831429668</v>
      </c>
      <c r="G456">
        <v>5155006.0915425103</v>
      </c>
      <c r="H456">
        <v>4977198.9604150057</v>
      </c>
      <c r="I456">
        <v>5114437.6545981169</v>
      </c>
      <c r="J456">
        <v>5253154.8045161143</v>
      </c>
      <c r="K456">
        <v>5366571.7210717965</v>
      </c>
      <c r="L456">
        <v>5319219.023653999</v>
      </c>
      <c r="M456">
        <v>5449069.4438575096</v>
      </c>
      <c r="N456">
        <v>5539549.9902242841</v>
      </c>
      <c r="O456">
        <v>5615654.4093751125</v>
      </c>
      <c r="P456">
        <v>5633722.9140409324</v>
      </c>
      <c r="Q456">
        <v>5766993.3077090997</v>
      </c>
      <c r="R456">
        <v>5869855.6802287605</v>
      </c>
      <c r="S456">
        <v>5893362.7924076673</v>
      </c>
      <c r="T456">
        <v>5858982.8895754227</v>
      </c>
      <c r="U456">
        <v>6183022.6849151067</v>
      </c>
      <c r="V456">
        <v>6220314.6663785223</v>
      </c>
      <c r="W456">
        <v>6466403.8666657843</v>
      </c>
      <c r="X456">
        <v>6440158.9470927706</v>
      </c>
      <c r="Y456">
        <v>6621018.671748179</v>
      </c>
      <c r="Z456">
        <v>6531596.273312185</v>
      </c>
      <c r="AA456">
        <v>6705041.5510799568</v>
      </c>
      <c r="AB456">
        <v>6667293.6564555084</v>
      </c>
      <c r="AC456">
        <v>6755271.5751668895</v>
      </c>
      <c r="AD456">
        <v>6631142.4771590009</v>
      </c>
      <c r="AE456">
        <v>6875777.5081876833</v>
      </c>
      <c r="AF456">
        <v>6925245.7762754476</v>
      </c>
      <c r="AG456">
        <v>7127772.7392434906</v>
      </c>
      <c r="AH456">
        <v>6985758.4131129496</v>
      </c>
      <c r="AI456">
        <v>7092549.5463153943</v>
      </c>
      <c r="AJ456">
        <v>7100342.7799999993</v>
      </c>
      <c r="AK456">
        <v>7596951.3699999992</v>
      </c>
      <c r="AL456">
        <v>7410781.2800000003</v>
      </c>
      <c r="AM456">
        <v>7232776.5200000005</v>
      </c>
      <c r="AN456">
        <v>7384746.0800000001</v>
      </c>
      <c r="AO456">
        <v>7825334.5899999999</v>
      </c>
      <c r="AP456">
        <v>7317248.6299999999</v>
      </c>
      <c r="AQ456">
        <v>7468656.870000001</v>
      </c>
      <c r="AR456">
        <v>7357381.9900000012</v>
      </c>
      <c r="AS456">
        <v>7585961.3399999999</v>
      </c>
      <c r="AT456">
        <v>7342855.2100000009</v>
      </c>
      <c r="AU456">
        <v>7307455.1600000001</v>
      </c>
    </row>
    <row r="457" spans="1:47">
      <c r="A457" t="s">
        <v>253</v>
      </c>
      <c r="B457" t="s">
        <v>255</v>
      </c>
      <c r="C457" t="s">
        <v>209</v>
      </c>
      <c r="D457">
        <v>1032938.4743296356</v>
      </c>
      <c r="E457">
        <v>1066122.4024151424</v>
      </c>
      <c r="F457">
        <v>1124009.3672784399</v>
      </c>
      <c r="G457">
        <v>1235485.370334236</v>
      </c>
      <c r="H457">
        <v>1300153.5123212123</v>
      </c>
      <c r="I457">
        <v>1425639.6300974968</v>
      </c>
      <c r="J457">
        <v>1529160.0436766222</v>
      </c>
      <c r="K457">
        <v>1650517.7902001012</v>
      </c>
      <c r="L457">
        <v>1619746.6627818756</v>
      </c>
      <c r="M457">
        <v>1618906.6973890588</v>
      </c>
      <c r="N457">
        <v>1584117.6497803917</v>
      </c>
      <c r="O457">
        <v>2817329.7419153773</v>
      </c>
      <c r="P457">
        <v>2471922.5492505357</v>
      </c>
      <c r="Q457">
        <v>2575616.9087747238</v>
      </c>
      <c r="R457">
        <v>2171537.7501382856</v>
      </c>
      <c r="S457">
        <v>2553989.2981971437</v>
      </c>
      <c r="T457">
        <v>1800116.6544962281</v>
      </c>
      <c r="U457">
        <v>1745882.0381344995</v>
      </c>
      <c r="V457">
        <v>1800770.7428628732</v>
      </c>
      <c r="W457">
        <v>1892281.4596295012</v>
      </c>
      <c r="X457">
        <v>1955914.193172774</v>
      </c>
      <c r="Y457">
        <v>1998830.4083461182</v>
      </c>
      <c r="Z457">
        <v>2404016.0979457307</v>
      </c>
      <c r="AA457">
        <v>2864434.5890634586</v>
      </c>
      <c r="AB457">
        <v>2916349.3514642981</v>
      </c>
      <c r="AC457">
        <v>3274045.6836793283</v>
      </c>
      <c r="AD457">
        <v>3105965.6985551612</v>
      </c>
      <c r="AE457">
        <v>3106942.6084751002</v>
      </c>
      <c r="AF457">
        <v>3094150.53192398</v>
      </c>
      <c r="AG457">
        <v>3683116.4224791215</v>
      </c>
      <c r="AH457">
        <v>3712223.4684869489</v>
      </c>
      <c r="AI457">
        <v>3782591.409265568</v>
      </c>
      <c r="AJ457">
        <v>4358615.05</v>
      </c>
      <c r="AK457">
        <v>4324514.03</v>
      </c>
      <c r="AL457">
        <v>4516797.3100000005</v>
      </c>
      <c r="AM457">
        <v>4352526.49</v>
      </c>
      <c r="AN457">
        <v>4720613.6100000003</v>
      </c>
      <c r="AO457">
        <v>4714183.1399999997</v>
      </c>
      <c r="AP457">
        <v>5345712.96</v>
      </c>
      <c r="AQ457">
        <v>5191082.8</v>
      </c>
      <c r="AR457">
        <v>5077310.5999999996</v>
      </c>
      <c r="AS457">
        <v>5447513.0299999993</v>
      </c>
      <c r="AT457">
        <v>5723304.3100000005</v>
      </c>
      <c r="AU457">
        <v>5792078.3899999997</v>
      </c>
    </row>
    <row r="458" spans="1:47">
      <c r="A458" t="s">
        <v>253</v>
      </c>
      <c r="B458" t="s">
        <v>255</v>
      </c>
      <c r="C458" t="s">
        <v>210</v>
      </c>
      <c r="D458">
        <v>804906.64495710889</v>
      </c>
      <c r="E458">
        <v>845781.62040785095</v>
      </c>
      <c r="F458">
        <v>878380.67488318786</v>
      </c>
      <c r="G458">
        <v>894461.01613816922</v>
      </c>
      <c r="H458">
        <v>848086.38179119013</v>
      </c>
      <c r="I458">
        <v>892676.99928077904</v>
      </c>
      <c r="J458">
        <v>927565.57991691225</v>
      </c>
      <c r="K458">
        <v>923186.02853245358</v>
      </c>
      <c r="L458">
        <v>908576.44362526527</v>
      </c>
      <c r="M458">
        <v>933038.98829502356</v>
      </c>
      <c r="N458">
        <v>971365.3231612182</v>
      </c>
      <c r="O458">
        <v>975536.86692107737</v>
      </c>
      <c r="P458">
        <v>975544.58858549665</v>
      </c>
      <c r="Q458">
        <v>1006322.531738093</v>
      </c>
      <c r="R458">
        <v>983993.84848847496</v>
      </c>
      <c r="S458">
        <v>990946.99998642551</v>
      </c>
      <c r="T458">
        <v>1015134.7586869453</v>
      </c>
      <c r="U458">
        <v>1038081.2788293682</v>
      </c>
      <c r="V458">
        <v>1084670.2510841326</v>
      </c>
      <c r="W458">
        <v>1136216.6001730317</v>
      </c>
      <c r="X458">
        <v>1676750.4661776477</v>
      </c>
      <c r="Y458">
        <v>1716195.5504505115</v>
      </c>
      <c r="Z458">
        <v>2185561.6226817728</v>
      </c>
      <c r="AA458">
        <v>2541320.3922383026</v>
      </c>
      <c r="AB458">
        <v>2612413.5402662549</v>
      </c>
      <c r="AC458">
        <v>2852894.8550139158</v>
      </c>
      <c r="AD458">
        <v>2754102.1987053822</v>
      </c>
      <c r="AE458">
        <v>2738816.4657976241</v>
      </c>
      <c r="AF458">
        <v>2771744.4760648115</v>
      </c>
      <c r="AG458">
        <v>3072934.9888669113</v>
      </c>
      <c r="AH458">
        <v>3119087.1209418983</v>
      </c>
      <c r="AI458">
        <v>3221267.5153401722</v>
      </c>
      <c r="AJ458">
        <v>6023324.1300000008</v>
      </c>
      <c r="AK458">
        <v>5956635.6299999999</v>
      </c>
      <c r="AL458">
        <v>6354651.2399999984</v>
      </c>
      <c r="AM458">
        <v>6801673.8199999994</v>
      </c>
      <c r="AN458">
        <v>7076928.75</v>
      </c>
      <c r="AO458">
        <v>6651780.080000001</v>
      </c>
      <c r="AP458">
        <v>7836482.0999999996</v>
      </c>
      <c r="AQ458">
        <v>7918748.5799999991</v>
      </c>
      <c r="AR458">
        <v>8796003.3200000003</v>
      </c>
      <c r="AS458">
        <v>8485855.7199999988</v>
      </c>
      <c r="AT458">
        <v>9264706.1399999987</v>
      </c>
      <c r="AU458">
        <v>9918073.6699999999</v>
      </c>
    </row>
    <row r="459" spans="1:47">
      <c r="A459" t="s">
        <v>253</v>
      </c>
      <c r="B459" t="s">
        <v>255</v>
      </c>
      <c r="C459" t="s">
        <v>211</v>
      </c>
      <c r="D459">
        <v>5246.2283570390946</v>
      </c>
      <c r="E459">
        <v>5719.1036856331239</v>
      </c>
      <c r="F459">
        <v>5861.9318184181311</v>
      </c>
      <c r="G459">
        <v>6378.428480335976</v>
      </c>
      <c r="H459">
        <v>6117.8250248258682</v>
      </c>
      <c r="I459">
        <v>6194.6918224717447</v>
      </c>
      <c r="J459">
        <v>6267.6954194127347</v>
      </c>
      <c r="K459">
        <v>6597.5634112648931</v>
      </c>
      <c r="L459">
        <v>6605.1892226618438</v>
      </c>
      <c r="M459">
        <v>7029.746623905352</v>
      </c>
      <c r="N459">
        <v>7240.1917082605578</v>
      </c>
      <c r="O459">
        <v>7246.9070886276368</v>
      </c>
      <c r="P459">
        <v>7444.9557656144143</v>
      </c>
      <c r="Q459">
        <v>7593.7389470266453</v>
      </c>
      <c r="R459">
        <v>7709.0278433037001</v>
      </c>
      <c r="S459">
        <v>7957.4963082587819</v>
      </c>
      <c r="T459">
        <v>7931.1546889354613</v>
      </c>
      <c r="U459">
        <v>8679.2811837431254</v>
      </c>
      <c r="V459">
        <v>9058.4855519510893</v>
      </c>
      <c r="W459">
        <v>10035.825878672173</v>
      </c>
      <c r="X459">
        <v>9198.22809369278</v>
      </c>
      <c r="Y459">
        <v>10272.660616767344</v>
      </c>
      <c r="Z459">
        <v>10441.530755041238</v>
      </c>
      <c r="AA459">
        <v>10615.573821322891</v>
      </c>
      <c r="AB459">
        <v>10062.983367251773</v>
      </c>
      <c r="AC459">
        <v>10691.254200584754</v>
      </c>
      <c r="AD459">
        <v>10981.977177691015</v>
      </c>
      <c r="AE459">
        <v>11255.33751849528</v>
      </c>
      <c r="AF459">
        <v>11224.192882736321</v>
      </c>
      <c r="AG459">
        <v>11589.578697764733</v>
      </c>
      <c r="AH459">
        <v>11781.598650725857</v>
      </c>
      <c r="AI459">
        <v>12337.911045070359</v>
      </c>
      <c r="AJ459">
        <v>12376.39</v>
      </c>
      <c r="AK459">
        <v>12978.359999999999</v>
      </c>
      <c r="AL459">
        <v>13090.65</v>
      </c>
      <c r="AM459">
        <v>11909.19</v>
      </c>
      <c r="AN459">
        <v>12387.41</v>
      </c>
      <c r="AO459">
        <v>12708.38</v>
      </c>
      <c r="AP459">
        <v>12885.97</v>
      </c>
      <c r="AQ459">
        <v>13328.67</v>
      </c>
      <c r="AR459">
        <v>12963.98</v>
      </c>
      <c r="AS459">
        <v>12863.74</v>
      </c>
      <c r="AT459">
        <v>13553.800000000001</v>
      </c>
      <c r="AU459">
        <v>13532.28</v>
      </c>
    </row>
    <row r="460" spans="1:47">
      <c r="A460" t="s">
        <v>253</v>
      </c>
      <c r="B460" t="s">
        <v>255</v>
      </c>
      <c r="C460" t="s">
        <v>212</v>
      </c>
      <c r="D460">
        <v>20990.1668562226</v>
      </c>
      <c r="E460">
        <v>22366.688866909433</v>
      </c>
      <c r="F460">
        <v>23106.414598200328</v>
      </c>
      <c r="G460">
        <v>24318.690133538217</v>
      </c>
      <c r="H460">
        <v>23116.429087760702</v>
      </c>
      <c r="I460">
        <v>23359.681483485601</v>
      </c>
      <c r="J460">
        <v>23958.2221023397</v>
      </c>
      <c r="K460">
        <v>24231.664471467098</v>
      </c>
      <c r="L460">
        <v>24238.909828077802</v>
      </c>
      <c r="M460">
        <v>24246.0260653123</v>
      </c>
      <c r="N460">
        <v>24271.642383325099</v>
      </c>
      <c r="O460">
        <v>24300.279379601001</v>
      </c>
      <c r="P460">
        <v>24830.70709278807</v>
      </c>
      <c r="Q460">
        <v>25070.588430983687</v>
      </c>
      <c r="R460">
        <v>25643.033120625783</v>
      </c>
      <c r="S460">
        <v>25808.495836947706</v>
      </c>
      <c r="T460">
        <v>26300.063330810699</v>
      </c>
      <c r="U460">
        <v>26870.1122657204</v>
      </c>
      <c r="V460">
        <v>28120.984587678999</v>
      </c>
      <c r="W460">
        <v>28522.920001598399</v>
      </c>
      <c r="X460">
        <v>29063.281785202726</v>
      </c>
      <c r="Y460">
        <v>29399.230654774721</v>
      </c>
      <c r="Z460">
        <v>29337.309272313509</v>
      </c>
      <c r="AA460">
        <v>29299.170770259501</v>
      </c>
      <c r="AB460">
        <v>29764.324405408141</v>
      </c>
      <c r="AC460">
        <v>30397.048460753427</v>
      </c>
      <c r="AD460">
        <v>29866.631831460931</v>
      </c>
      <c r="AE460">
        <v>30979.198117907701</v>
      </c>
      <c r="AF460">
        <v>31362.520940188009</v>
      </c>
      <c r="AG460">
        <v>31806.015359122288</v>
      </c>
      <c r="AH460">
        <v>32317.342538622142</v>
      </c>
      <c r="AI460">
        <v>32884.393295527843</v>
      </c>
      <c r="AJ460">
        <v>33301.56</v>
      </c>
      <c r="AK460">
        <v>34087.69</v>
      </c>
      <c r="AL460">
        <v>34516.58</v>
      </c>
      <c r="AM460">
        <v>33485</v>
      </c>
      <c r="AN460">
        <v>34506.1</v>
      </c>
      <c r="AO460">
        <v>32511</v>
      </c>
      <c r="AP460">
        <v>33944.720000000001</v>
      </c>
      <c r="AQ460">
        <v>34220.26</v>
      </c>
      <c r="AR460">
        <v>35306.620000000003</v>
      </c>
      <c r="AS460">
        <v>32063.54</v>
      </c>
      <c r="AT460">
        <v>33722.36</v>
      </c>
      <c r="AU460">
        <v>35174.43</v>
      </c>
    </row>
    <row r="461" spans="1:47">
      <c r="A461" t="s">
        <v>253</v>
      </c>
      <c r="B461" t="s">
        <v>255</v>
      </c>
      <c r="C461" t="s">
        <v>213</v>
      </c>
      <c r="D461">
        <v>1104309.71014944</v>
      </c>
      <c r="E461">
        <v>1180022.5172079434</v>
      </c>
      <c r="F461">
        <v>1238462.2697086858</v>
      </c>
      <c r="G461">
        <v>1398587.7762925711</v>
      </c>
      <c r="H461">
        <v>1236593.8924311399</v>
      </c>
      <c r="I461">
        <v>1270403.89203514</v>
      </c>
      <c r="J461">
        <v>1451259.9414385699</v>
      </c>
      <c r="K461">
        <v>1534493.1966546499</v>
      </c>
      <c r="L461">
        <v>1534928.7843661599</v>
      </c>
      <c r="M461">
        <v>1545048.39435616</v>
      </c>
      <c r="N461">
        <v>1557076.7572109399</v>
      </c>
      <c r="O461">
        <v>1569963.2913681499</v>
      </c>
      <c r="P461">
        <v>1562615.45758997</v>
      </c>
      <c r="Q461">
        <v>1719899.60425068</v>
      </c>
      <c r="R461">
        <v>1859211.4113962201</v>
      </c>
      <c r="S461">
        <v>1878049.0710149235</v>
      </c>
      <c r="T461">
        <v>1796874.21759418</v>
      </c>
      <c r="U461">
        <v>1915279.7726471</v>
      </c>
      <c r="V461">
        <v>2289697.8663139888</v>
      </c>
      <c r="W461">
        <v>2798697.7019955884</v>
      </c>
      <c r="X461">
        <v>2639028.7170130699</v>
      </c>
      <c r="Y461">
        <v>2647690.9522591298</v>
      </c>
      <c r="Z461">
        <v>2660654.23287002</v>
      </c>
      <c r="AA461">
        <v>2672633.89350989</v>
      </c>
      <c r="AB461">
        <v>2603492.2084772</v>
      </c>
      <c r="AC461">
        <v>2593475.6305917599</v>
      </c>
      <c r="AD461">
        <v>2566423.6362918699</v>
      </c>
      <c r="AE461">
        <v>2594283.2817528499</v>
      </c>
      <c r="AF461">
        <v>2591667.1324435598</v>
      </c>
      <c r="AG461">
        <v>2686740.10716841</v>
      </c>
      <c r="AH461">
        <v>2696198.3977815202</v>
      </c>
      <c r="AI461">
        <v>2761640.2133994</v>
      </c>
      <c r="AJ461">
        <v>2601493.39</v>
      </c>
      <c r="AK461">
        <v>2705301.29</v>
      </c>
      <c r="AL461">
        <v>2760544.41</v>
      </c>
      <c r="AM461">
        <v>3156419.24</v>
      </c>
      <c r="AN461">
        <v>2713780.7</v>
      </c>
      <c r="AO461">
        <v>3162412.28</v>
      </c>
      <c r="AP461">
        <v>3225015.88</v>
      </c>
      <c r="AQ461">
        <v>3732258.1</v>
      </c>
      <c r="AR461">
        <v>2839286.74</v>
      </c>
      <c r="AS461">
        <v>2869788.59</v>
      </c>
      <c r="AT461">
        <v>2745618.44</v>
      </c>
      <c r="AU461">
        <v>3291745.99</v>
      </c>
    </row>
    <row r="462" spans="1:47">
      <c r="A462" t="s">
        <v>253</v>
      </c>
      <c r="B462" t="s">
        <v>255</v>
      </c>
      <c r="C462" t="s">
        <v>214</v>
      </c>
      <c r="D462">
        <v>1270560.4133838348</v>
      </c>
      <c r="E462">
        <v>1356480.669945295</v>
      </c>
      <c r="F462">
        <v>1410683.6737341369</v>
      </c>
      <c r="G462">
        <v>1503857.0833089696</v>
      </c>
      <c r="H462">
        <v>1423143.241272104</v>
      </c>
      <c r="I462">
        <v>1480960.5943658669</v>
      </c>
      <c r="J462">
        <v>1525559.5486266545</v>
      </c>
      <c r="K462">
        <v>1573292.537989558</v>
      </c>
      <c r="L462">
        <v>1574147.1391647598</v>
      </c>
      <c r="M462">
        <v>1576749.3160957065</v>
      </c>
      <c r="N462">
        <v>1579174.3534373292</v>
      </c>
      <c r="O462">
        <v>1583604.9055807346</v>
      </c>
      <c r="P462">
        <v>1577557.0344596365</v>
      </c>
      <c r="Q462">
        <v>1667237.4066343806</v>
      </c>
      <c r="R462">
        <v>1717752.7382330748</v>
      </c>
      <c r="S462">
        <v>1793240.5906559885</v>
      </c>
      <c r="T462">
        <v>1791127.5030130949</v>
      </c>
      <c r="U462">
        <v>1817627.4295115373</v>
      </c>
      <c r="V462">
        <v>1907528.726515369</v>
      </c>
      <c r="W462">
        <v>1970416.5821420499</v>
      </c>
      <c r="X462">
        <v>1881125.1916886731</v>
      </c>
      <c r="Y462">
        <v>1911289.470176026</v>
      </c>
      <c r="Z462">
        <v>1962805.5383398689</v>
      </c>
      <c r="AA462">
        <v>2104767.3343608119</v>
      </c>
      <c r="AB462">
        <v>2044422.4876645687</v>
      </c>
      <c r="AC462">
        <v>2061343.5181736532</v>
      </c>
      <c r="AD462">
        <v>2063660.8795129659</v>
      </c>
      <c r="AE462">
        <v>2115219.075105641</v>
      </c>
      <c r="AF462">
        <v>2077474.7984753763</v>
      </c>
      <c r="AG462">
        <v>2141216.9281717525</v>
      </c>
      <c r="AH462">
        <v>2142790.969408853</v>
      </c>
      <c r="AI462">
        <v>2253339.5200475017</v>
      </c>
      <c r="AJ462">
        <v>2188826.67</v>
      </c>
      <c r="AK462">
        <v>2317332.86</v>
      </c>
      <c r="AL462">
        <v>2309272.34</v>
      </c>
      <c r="AM462">
        <v>2214967.19</v>
      </c>
      <c r="AN462">
        <v>2204991.9</v>
      </c>
      <c r="AO462">
        <v>2331994.91</v>
      </c>
      <c r="AP462">
        <v>2359383.6800000002</v>
      </c>
      <c r="AQ462">
        <v>2360334.08</v>
      </c>
      <c r="AR462">
        <v>2254582.2199999997</v>
      </c>
      <c r="AS462">
        <v>2177967.12</v>
      </c>
      <c r="AT462">
        <v>2128693.12</v>
      </c>
      <c r="AU462">
        <v>2126249.85</v>
      </c>
    </row>
    <row r="463" spans="1:47">
      <c r="A463" t="s">
        <v>253</v>
      </c>
      <c r="B463" t="s">
        <v>255</v>
      </c>
      <c r="C463" t="s">
        <v>215</v>
      </c>
      <c r="D463">
        <v>541314.11898857309</v>
      </c>
      <c r="E463">
        <v>564633.01036559441</v>
      </c>
      <c r="F463">
        <v>591109.18343642307</v>
      </c>
      <c r="G463">
        <v>602816.75045021332</v>
      </c>
      <c r="H463">
        <v>582811.6224408946</v>
      </c>
      <c r="I463">
        <v>601573.86842257471</v>
      </c>
      <c r="J463">
        <v>628324.22242509201</v>
      </c>
      <c r="K463">
        <v>655834.41824328131</v>
      </c>
      <c r="L463">
        <v>631321.13669675624</v>
      </c>
      <c r="M463">
        <v>646506.04374323552</v>
      </c>
      <c r="N463">
        <v>659662.42574427591</v>
      </c>
      <c r="O463">
        <v>691088.04210230301</v>
      </c>
      <c r="P463">
        <v>669757.53210518253</v>
      </c>
      <c r="Q463">
        <v>691549.07238054695</v>
      </c>
      <c r="R463">
        <v>709222.61305865075</v>
      </c>
      <c r="S463">
        <v>747202.39383927686</v>
      </c>
      <c r="T463">
        <v>723017.92425906041</v>
      </c>
      <c r="U463">
        <v>741476.02045757696</v>
      </c>
      <c r="V463">
        <v>789543.53490228183</v>
      </c>
      <c r="W463">
        <v>825140.5533470934</v>
      </c>
      <c r="X463">
        <v>794633.62191848049</v>
      </c>
      <c r="Y463">
        <v>812972.97945324006</v>
      </c>
      <c r="Z463">
        <v>847102.89856493426</v>
      </c>
      <c r="AA463">
        <v>861970.16209351958</v>
      </c>
      <c r="AB463">
        <v>854616.67540514539</v>
      </c>
      <c r="AC463">
        <v>865297.51976701699</v>
      </c>
      <c r="AD463">
        <v>876361.53829387738</v>
      </c>
      <c r="AE463">
        <v>889203.92264043319</v>
      </c>
      <c r="AF463">
        <v>884129.54204397323</v>
      </c>
      <c r="AG463">
        <v>929436.4534099641</v>
      </c>
      <c r="AH463">
        <v>945171.72771848063</v>
      </c>
      <c r="AI463">
        <v>958101.35482206126</v>
      </c>
      <c r="AJ463">
        <v>944827.92999999993</v>
      </c>
      <c r="AK463">
        <v>1006462.4799999999</v>
      </c>
      <c r="AL463">
        <v>1015601.44</v>
      </c>
      <c r="AM463">
        <v>1034566.5399999999</v>
      </c>
      <c r="AN463">
        <v>998567.73</v>
      </c>
      <c r="AO463">
        <v>1009768.32</v>
      </c>
      <c r="AP463">
        <v>1040020.67</v>
      </c>
      <c r="AQ463">
        <v>1070871.32</v>
      </c>
      <c r="AR463">
        <v>943203.14000000013</v>
      </c>
      <c r="AS463">
        <v>482900.55</v>
      </c>
      <c r="AT463">
        <v>649844.67999999993</v>
      </c>
      <c r="AU463">
        <v>678871.05</v>
      </c>
    </row>
    <row r="464" spans="1:47">
      <c r="A464" t="s">
        <v>253</v>
      </c>
      <c r="B464" t="s">
        <v>255</v>
      </c>
      <c r="C464" t="s">
        <v>216</v>
      </c>
      <c r="D464">
        <v>68781.272314053087</v>
      </c>
      <c r="E464">
        <v>70849.6543744019</v>
      </c>
      <c r="F464">
        <v>75348.296498322044</v>
      </c>
      <c r="G464">
        <v>78585.879042939865</v>
      </c>
      <c r="H464">
        <v>74554.907892432981</v>
      </c>
      <c r="I464">
        <v>77501.46026850972</v>
      </c>
      <c r="J464">
        <v>80133.010345017508</v>
      </c>
      <c r="K464">
        <v>81721.525347153671</v>
      </c>
      <c r="L464">
        <v>80816.632098447997</v>
      </c>
      <c r="M464">
        <v>82921.136992960295</v>
      </c>
      <c r="N464">
        <v>84988.313306130061</v>
      </c>
      <c r="O464">
        <v>87224.186795631889</v>
      </c>
      <c r="P464">
        <v>87060.41345994416</v>
      </c>
      <c r="Q464">
        <v>89607.315540844414</v>
      </c>
      <c r="R464">
        <v>90918.705400597566</v>
      </c>
      <c r="S464">
        <v>95151.167270012724</v>
      </c>
      <c r="T464">
        <v>94760.479706363287</v>
      </c>
      <c r="U464">
        <v>97046.740749782257</v>
      </c>
      <c r="V464">
        <v>100535.14981896296</v>
      </c>
      <c r="W464">
        <v>104766.67203667137</v>
      </c>
      <c r="X464">
        <v>99783.435734325278</v>
      </c>
      <c r="Y464">
        <v>105524.23274580821</v>
      </c>
      <c r="Z464">
        <v>114731.6049502735</v>
      </c>
      <c r="AA464">
        <v>117027.71859789928</v>
      </c>
      <c r="AB464">
        <v>113410.83516957471</v>
      </c>
      <c r="AC464">
        <v>115080.24244937858</v>
      </c>
      <c r="AD464">
        <v>115137.66134548196</v>
      </c>
      <c r="AE464">
        <v>119088.15751771245</v>
      </c>
      <c r="AF464">
        <v>119568.58611794718</v>
      </c>
      <c r="AG464">
        <v>123001.30984119157</v>
      </c>
      <c r="AH464">
        <v>128190.09584737891</v>
      </c>
      <c r="AI464">
        <v>130353.36847876318</v>
      </c>
      <c r="AJ464">
        <v>131481.88</v>
      </c>
      <c r="AK464">
        <v>134621.5</v>
      </c>
      <c r="AL464">
        <v>140751.84</v>
      </c>
      <c r="AM464">
        <v>124286.84</v>
      </c>
      <c r="AN464">
        <v>126750.91</v>
      </c>
      <c r="AO464">
        <v>127663.8</v>
      </c>
      <c r="AP464">
        <v>132382.56</v>
      </c>
      <c r="AQ464">
        <v>133839.41999999998</v>
      </c>
      <c r="AR464">
        <v>135908.78</v>
      </c>
      <c r="AS464">
        <v>80852.600000000006</v>
      </c>
      <c r="AT464">
        <v>118977.1</v>
      </c>
      <c r="AU464">
        <v>127362.41</v>
      </c>
    </row>
    <row r="465" spans="1:47">
      <c r="A465" t="s">
        <v>253</v>
      </c>
      <c r="B465" t="s">
        <v>255</v>
      </c>
      <c r="C465" t="s">
        <v>217</v>
      </c>
      <c r="D465">
        <v>444570.55876620801</v>
      </c>
      <c r="E465">
        <v>454946.46986596403</v>
      </c>
      <c r="F465">
        <v>481529.81519864599</v>
      </c>
      <c r="G465">
        <v>510334.28825539601</v>
      </c>
      <c r="H465">
        <v>510807.94353903498</v>
      </c>
      <c r="I465">
        <v>518518.71176760999</v>
      </c>
      <c r="J465">
        <v>524746.98352882499</v>
      </c>
      <c r="K465">
        <v>529957.07524071902</v>
      </c>
      <c r="L465">
        <v>549047.34396540094</v>
      </c>
      <c r="M465">
        <v>575523.09567595355</v>
      </c>
      <c r="N465">
        <v>611759.47533225501</v>
      </c>
      <c r="O465">
        <v>629469.99950313068</v>
      </c>
      <c r="P465">
        <v>607017.96877958486</v>
      </c>
      <c r="Q465">
        <v>619148.8502668615</v>
      </c>
      <c r="R465">
        <v>659827.68805650552</v>
      </c>
      <c r="S465">
        <v>705796.01590198092</v>
      </c>
      <c r="T465">
        <v>685047.0930926773</v>
      </c>
      <c r="U465">
        <v>690819.8616728473</v>
      </c>
      <c r="V465">
        <v>750660.16468964156</v>
      </c>
      <c r="W465">
        <v>789944.5536436598</v>
      </c>
      <c r="X465">
        <v>755029.33222036611</v>
      </c>
      <c r="Y465">
        <v>763109.84086750995</v>
      </c>
      <c r="Z465">
        <v>817872.10089109954</v>
      </c>
      <c r="AA465">
        <v>848471.52438716055</v>
      </c>
      <c r="AB465">
        <v>859883.46639016783</v>
      </c>
      <c r="AC465">
        <v>860322.19432270445</v>
      </c>
      <c r="AD465">
        <v>871061.67342417839</v>
      </c>
      <c r="AE465">
        <v>879006.17387694586</v>
      </c>
      <c r="AF465">
        <v>882632.50433012587</v>
      </c>
      <c r="AG465">
        <v>924583.89486606116</v>
      </c>
      <c r="AH465">
        <v>948970.71440439217</v>
      </c>
      <c r="AI465">
        <v>959856.97712822212</v>
      </c>
      <c r="AJ465">
        <v>959865.59</v>
      </c>
      <c r="AK465">
        <v>1007662.17</v>
      </c>
      <c r="AL465">
        <v>1040482.92</v>
      </c>
      <c r="AM465">
        <v>1055030.1299999999</v>
      </c>
      <c r="AN465">
        <v>1074634.5</v>
      </c>
      <c r="AO465">
        <v>1099549.3</v>
      </c>
      <c r="AP465">
        <v>1118967.1499999999</v>
      </c>
      <c r="AQ465">
        <v>1168300.2</v>
      </c>
      <c r="AR465">
        <v>1178398.21</v>
      </c>
      <c r="AS465">
        <v>1213893.3700000001</v>
      </c>
      <c r="AT465">
        <v>1216541.0900000001</v>
      </c>
      <c r="AU465">
        <v>1234654.98</v>
      </c>
    </row>
    <row r="466" spans="1:47">
      <c r="A466" t="s">
        <v>253</v>
      </c>
      <c r="B466" t="s">
        <v>255</v>
      </c>
      <c r="C466" t="s">
        <v>218</v>
      </c>
      <c r="D466">
        <v>282654.86849489104</v>
      </c>
      <c r="E466">
        <v>299775.74584652466</v>
      </c>
      <c r="F466">
        <v>313254.71691000287</v>
      </c>
      <c r="G466">
        <v>320959.2416205249</v>
      </c>
      <c r="H466">
        <v>348131.12300357554</v>
      </c>
      <c r="I466">
        <v>370055.89551281428</v>
      </c>
      <c r="J466">
        <v>350225.15022632387</v>
      </c>
      <c r="K466">
        <v>354826.09142013121</v>
      </c>
      <c r="L466">
        <v>352437.42310495372</v>
      </c>
      <c r="M466">
        <v>375768.18853285827</v>
      </c>
      <c r="N466">
        <v>378191.34332912392</v>
      </c>
      <c r="O466">
        <v>385057.26346622739</v>
      </c>
      <c r="P466">
        <v>395297.30428999377</v>
      </c>
      <c r="Q466">
        <v>407110.87775169057</v>
      </c>
      <c r="R466">
        <v>394529.57093107241</v>
      </c>
      <c r="S466">
        <v>400599.70454923785</v>
      </c>
      <c r="T466">
        <v>404435.94429258566</v>
      </c>
      <c r="U466">
        <v>417654.71539619047</v>
      </c>
      <c r="V466">
        <v>403765.26720013621</v>
      </c>
      <c r="W466">
        <v>432833.99607942265</v>
      </c>
      <c r="X466">
        <v>436022.30481004377</v>
      </c>
      <c r="Y466">
        <v>420949.92238192662</v>
      </c>
      <c r="Z466">
        <v>446029.06443030143</v>
      </c>
      <c r="AA466">
        <v>456654.4693588891</v>
      </c>
      <c r="AB466">
        <v>483130.75382054091</v>
      </c>
      <c r="AC466">
        <v>506913.82209618407</v>
      </c>
      <c r="AD466">
        <v>518565.30159681971</v>
      </c>
      <c r="AE466">
        <v>561884.33244262065</v>
      </c>
      <c r="AF466">
        <v>543715.22413943335</v>
      </c>
      <c r="AG466">
        <v>548187.25985769194</v>
      </c>
      <c r="AH466">
        <v>548302.16898249905</v>
      </c>
      <c r="AI466">
        <v>577261.04166910087</v>
      </c>
      <c r="AJ466">
        <v>577944.1</v>
      </c>
      <c r="AK466">
        <v>585289.56999999995</v>
      </c>
      <c r="AL466">
        <v>561628.16000000003</v>
      </c>
      <c r="AM466">
        <v>528822.80000000005</v>
      </c>
      <c r="AN466">
        <v>543441.40999999992</v>
      </c>
      <c r="AO466">
        <v>552272.58000000007</v>
      </c>
      <c r="AP466">
        <v>561366.18000000005</v>
      </c>
      <c r="AQ466">
        <v>582447.5</v>
      </c>
      <c r="AR466">
        <v>594073.32999999996</v>
      </c>
      <c r="AS466">
        <v>580476.29</v>
      </c>
      <c r="AT466">
        <v>630288.73</v>
      </c>
      <c r="AU466">
        <v>654221.35</v>
      </c>
    </row>
    <row r="467" spans="1:47">
      <c r="A467" t="s">
        <v>253</v>
      </c>
      <c r="B467" t="s">
        <v>255</v>
      </c>
      <c r="C467" t="s">
        <v>219</v>
      </c>
      <c r="D467">
        <v>276440.09047696507</v>
      </c>
      <c r="E467">
        <v>282356.44763631898</v>
      </c>
      <c r="F467">
        <v>289739.17181341827</v>
      </c>
      <c r="G467">
        <v>303628.5938270092</v>
      </c>
      <c r="H467">
        <v>302807.52097675961</v>
      </c>
      <c r="I467">
        <v>306747.45159605367</v>
      </c>
      <c r="J467">
        <v>309431.45024431974</v>
      </c>
      <c r="K467">
        <v>309609.01045290695</v>
      </c>
      <c r="L467">
        <v>311955.86236542457</v>
      </c>
      <c r="M467">
        <v>330403.71337787108</v>
      </c>
      <c r="N467">
        <v>335136.00969086756</v>
      </c>
      <c r="O467">
        <v>339670.26860167552</v>
      </c>
      <c r="P467">
        <v>329621.3351580241</v>
      </c>
      <c r="Q467">
        <v>339209.53044095414</v>
      </c>
      <c r="R467">
        <v>358308.26325142197</v>
      </c>
      <c r="S467">
        <v>371195.32003316103</v>
      </c>
      <c r="T467">
        <v>368819.66998494882</v>
      </c>
      <c r="U467">
        <v>372102.16504781484</v>
      </c>
      <c r="V467">
        <v>389553.75658855733</v>
      </c>
      <c r="W467">
        <v>409559.28381071601</v>
      </c>
      <c r="X467">
        <v>402868.72335038369</v>
      </c>
      <c r="Y467">
        <v>407673.61775316659</v>
      </c>
      <c r="Z467">
        <v>415171.53543425194</v>
      </c>
      <c r="AA467">
        <v>423261.31887080253</v>
      </c>
      <c r="AB467">
        <v>422797.99667350401</v>
      </c>
      <c r="AC467">
        <v>422430.038523925</v>
      </c>
      <c r="AD467">
        <v>422405.17072717799</v>
      </c>
      <c r="AE467">
        <v>446267.82913390599</v>
      </c>
      <c r="AF467">
        <v>446070.20766650297</v>
      </c>
      <c r="AG467">
        <v>447094.33482093102</v>
      </c>
      <c r="AH467">
        <v>450881.72970969498</v>
      </c>
      <c r="AI467">
        <v>459785.36009885499</v>
      </c>
      <c r="AJ467">
        <v>470508.95</v>
      </c>
      <c r="AK467">
        <v>481534.71</v>
      </c>
      <c r="AL467">
        <v>481780.31</v>
      </c>
      <c r="AM467">
        <v>457925.43</v>
      </c>
      <c r="AN467">
        <v>461295.29</v>
      </c>
      <c r="AO467">
        <v>470247.5</v>
      </c>
      <c r="AP467">
        <v>476911.9</v>
      </c>
      <c r="AQ467">
        <v>486915.55</v>
      </c>
      <c r="AR467">
        <v>468480.57</v>
      </c>
      <c r="AS467">
        <v>469366.16</v>
      </c>
      <c r="AT467">
        <v>480568.97</v>
      </c>
      <c r="AU467">
        <v>484077.12</v>
      </c>
    </row>
    <row r="468" spans="1:47">
      <c r="A468" t="s">
        <v>253</v>
      </c>
      <c r="B468" t="s">
        <v>255</v>
      </c>
      <c r="C468" t="s">
        <v>220</v>
      </c>
      <c r="D468">
        <v>35659.703622897003</v>
      </c>
      <c r="E468">
        <v>36764.752505291501</v>
      </c>
      <c r="F468">
        <v>37441.479770491998</v>
      </c>
      <c r="G468">
        <v>38931.6851444684</v>
      </c>
      <c r="H468">
        <v>38725.152544887198</v>
      </c>
      <c r="I468">
        <v>40994.545888391403</v>
      </c>
      <c r="J468">
        <v>41057.168235298639</v>
      </c>
      <c r="K468">
        <v>42765.889973588703</v>
      </c>
      <c r="L468">
        <v>42847.101949923061</v>
      </c>
      <c r="M468">
        <v>43725.34351160466</v>
      </c>
      <c r="N468">
        <v>44163.544830929488</v>
      </c>
      <c r="O468">
        <v>46086.714704503924</v>
      </c>
      <c r="P468">
        <v>46873.501474768032</v>
      </c>
      <c r="Q468">
        <v>47829.709952226425</v>
      </c>
      <c r="R468">
        <v>48397.975058274169</v>
      </c>
      <c r="S468">
        <v>50676.622119034677</v>
      </c>
      <c r="T468">
        <v>50702.3874879008</v>
      </c>
      <c r="U468">
        <v>51100.584587861602</v>
      </c>
      <c r="V468">
        <v>51244.820476798101</v>
      </c>
      <c r="W468">
        <v>51858.363839750898</v>
      </c>
      <c r="X468">
        <v>51936.614768190848</v>
      </c>
      <c r="Y468">
        <v>52396.849520730109</v>
      </c>
      <c r="Z468">
        <v>53885.265485156888</v>
      </c>
      <c r="AA468">
        <v>54556.983039115206</v>
      </c>
      <c r="AB468">
        <v>54650.984720891596</v>
      </c>
      <c r="AC468">
        <v>54949.263962052115</v>
      </c>
      <c r="AD468">
        <v>56122.388821353517</v>
      </c>
      <c r="AE468">
        <v>56945.025089611205</v>
      </c>
      <c r="AF468">
        <v>57000.912474749821</v>
      </c>
      <c r="AG468">
        <v>58068.328662025728</v>
      </c>
      <c r="AH468">
        <v>59289.44034498671</v>
      </c>
      <c r="AI468">
        <v>60654.030625073523</v>
      </c>
      <c r="AJ468">
        <v>60732.26</v>
      </c>
      <c r="AK468">
        <v>62189.05</v>
      </c>
      <c r="AL468">
        <v>62732.53</v>
      </c>
      <c r="AM468">
        <v>62797.09</v>
      </c>
      <c r="AN468">
        <v>63338.3</v>
      </c>
      <c r="AO468">
        <v>65567.399999999994</v>
      </c>
      <c r="AP468">
        <v>65659.520000000004</v>
      </c>
      <c r="AQ468">
        <v>66952.210000000006</v>
      </c>
      <c r="AR468">
        <v>63530.39</v>
      </c>
      <c r="AS468">
        <v>61752.41</v>
      </c>
      <c r="AT468">
        <v>63378.7</v>
      </c>
      <c r="AU468">
        <v>66121.89</v>
      </c>
    </row>
    <row r="469" spans="1:47">
      <c r="A469" t="s">
        <v>253</v>
      </c>
      <c r="B469" t="s">
        <v>255</v>
      </c>
      <c r="C469" t="s">
        <v>221</v>
      </c>
      <c r="D469">
        <v>726718.2114273851</v>
      </c>
      <c r="E469">
        <v>781580.70327103313</v>
      </c>
      <c r="F469">
        <v>828295.44290449808</v>
      </c>
      <c r="G469">
        <v>858552.19608339912</v>
      </c>
      <c r="H469">
        <v>790893.74651368801</v>
      </c>
      <c r="I469">
        <v>856344.94519254903</v>
      </c>
      <c r="J469">
        <v>898541.00083895598</v>
      </c>
      <c r="K469">
        <v>917352.949385938</v>
      </c>
      <c r="L469">
        <v>885040.59489306598</v>
      </c>
      <c r="M469">
        <v>948677.29721523495</v>
      </c>
      <c r="N469">
        <v>973894.46632810601</v>
      </c>
      <c r="O469">
        <v>986226.91440532403</v>
      </c>
      <c r="P469">
        <v>977901.98473159014</v>
      </c>
      <c r="Q469">
        <v>1010076.0539842409</v>
      </c>
      <c r="R469">
        <v>1063234.0578999938</v>
      </c>
      <c r="S469">
        <v>1074137.1875418252</v>
      </c>
      <c r="T469">
        <v>1066507.1445293366</v>
      </c>
      <c r="U469">
        <v>1090063.8595789461</v>
      </c>
      <c r="V469">
        <v>1161503.5680747707</v>
      </c>
      <c r="W469">
        <v>1190694.201254304</v>
      </c>
      <c r="X469">
        <v>1168081.291228937</v>
      </c>
      <c r="Y469">
        <v>1197495.7201516468</v>
      </c>
      <c r="Z469">
        <v>1255273.4116584957</v>
      </c>
      <c r="AA469">
        <v>1271283.9219148352</v>
      </c>
      <c r="AB469">
        <v>1231654.3411524398</v>
      </c>
      <c r="AC469">
        <v>1329028.9559878099</v>
      </c>
      <c r="AD469">
        <v>1314757.14171764</v>
      </c>
      <c r="AE469">
        <v>1318045.5955986183</v>
      </c>
      <c r="AF469">
        <v>1290335.6948618176</v>
      </c>
      <c r="AG469">
        <v>1390944.5984328</v>
      </c>
      <c r="AH469">
        <v>1417863.381081068</v>
      </c>
      <c r="AI469">
        <v>1433306.4137796781</v>
      </c>
      <c r="AJ469">
        <v>1361645.27</v>
      </c>
      <c r="AK469">
        <v>1562817.34</v>
      </c>
      <c r="AL469">
        <v>1500417.78</v>
      </c>
      <c r="AM469">
        <v>1681411.75</v>
      </c>
      <c r="AN469">
        <v>1442536.02</v>
      </c>
      <c r="AO469">
        <v>1696684.34</v>
      </c>
      <c r="AP469">
        <v>1601759.75</v>
      </c>
      <c r="AQ469">
        <v>1712463.04</v>
      </c>
      <c r="AR469">
        <v>1447273.87</v>
      </c>
      <c r="AS469">
        <v>1696852.77</v>
      </c>
      <c r="AT469">
        <v>1636402.09</v>
      </c>
      <c r="AU469">
        <v>1686722.94</v>
      </c>
    </row>
    <row r="470" spans="1:47">
      <c r="A470" t="s">
        <v>253</v>
      </c>
      <c r="B470" t="s">
        <v>255</v>
      </c>
      <c r="C470" t="s">
        <v>222</v>
      </c>
      <c r="D470">
        <v>524973.90539359895</v>
      </c>
      <c r="E470">
        <v>552775.52207637695</v>
      </c>
      <c r="F470">
        <v>589939.82065688097</v>
      </c>
      <c r="G470">
        <v>598310.12468381796</v>
      </c>
      <c r="H470">
        <v>594975.79646455403</v>
      </c>
      <c r="I470">
        <v>609013.09583042399</v>
      </c>
      <c r="J470">
        <v>627223.74963108404</v>
      </c>
      <c r="K470">
        <v>635326.63362264307</v>
      </c>
      <c r="L470">
        <v>627784.81722655799</v>
      </c>
      <c r="M470">
        <v>651749.53584489005</v>
      </c>
      <c r="N470">
        <v>683978.42240171903</v>
      </c>
      <c r="O470">
        <v>690868.13250141998</v>
      </c>
      <c r="P470">
        <v>689504.17613707297</v>
      </c>
      <c r="Q470">
        <v>693012.47963294503</v>
      </c>
      <c r="R470">
        <v>699746.80665291997</v>
      </c>
      <c r="S470">
        <v>700704.082730853</v>
      </c>
      <c r="T470">
        <v>712503.44220694352</v>
      </c>
      <c r="U470">
        <v>732178.27721341595</v>
      </c>
      <c r="V470">
        <v>766058.31880762998</v>
      </c>
      <c r="W470">
        <v>779134.76856415905</v>
      </c>
      <c r="X470">
        <v>768487.19977496902</v>
      </c>
      <c r="Y470">
        <v>791287.36769812112</v>
      </c>
      <c r="Z470">
        <v>829746.81804656843</v>
      </c>
      <c r="AA470">
        <v>829643.43159303977</v>
      </c>
      <c r="AB470">
        <v>830315.64437598409</v>
      </c>
      <c r="AC470">
        <v>838732.80194628623</v>
      </c>
      <c r="AD470">
        <v>863522.03775304172</v>
      </c>
      <c r="AE470">
        <v>840315.28711674234</v>
      </c>
      <c r="AF470">
        <v>847816.42034926009</v>
      </c>
      <c r="AG470">
        <v>875070.04971944715</v>
      </c>
      <c r="AH470">
        <v>932853.06273924559</v>
      </c>
      <c r="AI470">
        <v>915386.32199251594</v>
      </c>
      <c r="AJ470">
        <v>920468.92</v>
      </c>
      <c r="AK470">
        <v>949828.68</v>
      </c>
      <c r="AL470">
        <v>990613.2</v>
      </c>
      <c r="AM470">
        <v>902113.22</v>
      </c>
      <c r="AN470">
        <v>930435.7</v>
      </c>
      <c r="AO470">
        <v>965902.3</v>
      </c>
      <c r="AP470">
        <v>996609.76</v>
      </c>
      <c r="AQ470">
        <v>998569.85</v>
      </c>
      <c r="AR470">
        <v>937529.24</v>
      </c>
      <c r="AS470">
        <v>921370</v>
      </c>
      <c r="AT470">
        <v>980421.04</v>
      </c>
      <c r="AU470">
        <v>988874.56</v>
      </c>
    </row>
    <row r="471" spans="1:47">
      <c r="A471" t="s">
        <v>253</v>
      </c>
      <c r="B471" t="s">
        <v>255</v>
      </c>
      <c r="C471" t="s">
        <v>223</v>
      </c>
      <c r="D471">
        <v>189903.77908949382</v>
      </c>
      <c r="E471">
        <v>193658.06012048206</v>
      </c>
      <c r="F471">
        <v>198280.02801228795</v>
      </c>
      <c r="G471">
        <v>207266.0105166086</v>
      </c>
      <c r="H471">
        <v>209207.72369202791</v>
      </c>
      <c r="I471">
        <v>213010.03394997588</v>
      </c>
      <c r="J471">
        <v>215949.56032877197</v>
      </c>
      <c r="K471">
        <v>221897.13429679361</v>
      </c>
      <c r="L471">
        <v>221188.55219204738</v>
      </c>
      <c r="M471">
        <v>229372.64434425667</v>
      </c>
      <c r="N471">
        <v>235192.75768271979</v>
      </c>
      <c r="O471">
        <v>239487.92738368627</v>
      </c>
      <c r="P471">
        <v>229027.85844410874</v>
      </c>
      <c r="Q471">
        <v>234270.62964284839</v>
      </c>
      <c r="R471">
        <v>246906.88609550471</v>
      </c>
      <c r="S471">
        <v>261978.47902046284</v>
      </c>
      <c r="T471">
        <v>256280.94205629517</v>
      </c>
      <c r="U471">
        <v>264127.37702190271</v>
      </c>
      <c r="V471">
        <v>269026.5586284328</v>
      </c>
      <c r="W471">
        <v>284693.08572649822</v>
      </c>
      <c r="X471">
        <v>285422.31247323757</v>
      </c>
      <c r="Y471">
        <v>289135.08971909067</v>
      </c>
      <c r="Z471">
        <v>285131.29760380136</v>
      </c>
      <c r="AA471">
        <v>286835.97474058525</v>
      </c>
      <c r="AB471">
        <v>291796.27714063402</v>
      </c>
      <c r="AC471">
        <v>294995.16877165</v>
      </c>
      <c r="AD471">
        <v>300117.01548121899</v>
      </c>
      <c r="AE471">
        <v>307639.10376214498</v>
      </c>
      <c r="AF471">
        <v>315571.77668737335</v>
      </c>
      <c r="AG471">
        <v>321258.61340332951</v>
      </c>
      <c r="AH471">
        <v>329157.4967299889</v>
      </c>
      <c r="AI471">
        <v>331558.1452482742</v>
      </c>
      <c r="AJ471">
        <v>334465.61</v>
      </c>
      <c r="AK471">
        <v>343205.15</v>
      </c>
      <c r="AL471">
        <v>350751.29</v>
      </c>
      <c r="AM471">
        <v>391404.39</v>
      </c>
      <c r="AN471">
        <v>367307</v>
      </c>
      <c r="AO471">
        <v>385985.3</v>
      </c>
      <c r="AP471">
        <v>389197</v>
      </c>
      <c r="AQ471">
        <v>396110.55</v>
      </c>
      <c r="AR471">
        <v>398091.1</v>
      </c>
      <c r="AS471">
        <v>396688.24</v>
      </c>
      <c r="AT471">
        <v>415259.16</v>
      </c>
      <c r="AU471">
        <v>422635.67</v>
      </c>
    </row>
    <row r="472" spans="1:47">
      <c r="A472" t="s">
        <v>253</v>
      </c>
      <c r="B472" t="s">
        <v>255</v>
      </c>
      <c r="C472" t="s">
        <v>224</v>
      </c>
      <c r="D472">
        <v>123255.46475981112</v>
      </c>
      <c r="E472">
        <v>125417.0835494535</v>
      </c>
      <c r="F472">
        <v>130692.56259721681</v>
      </c>
      <c r="G472">
        <v>137494.32642012101</v>
      </c>
      <c r="H472">
        <v>130266.71201453339</v>
      </c>
      <c r="I472">
        <v>131877.97985785821</v>
      </c>
      <c r="J472">
        <v>132477.85752975033</v>
      </c>
      <c r="K472">
        <v>143707.80259181402</v>
      </c>
      <c r="L472">
        <v>137265.01861085519</v>
      </c>
      <c r="M472">
        <v>140661.61717299413</v>
      </c>
      <c r="N472">
        <v>141255.12405284765</v>
      </c>
      <c r="O472">
        <v>143131.74209795205</v>
      </c>
      <c r="P472">
        <v>140818.60456224618</v>
      </c>
      <c r="Q472">
        <v>142114.59112763495</v>
      </c>
      <c r="R472">
        <v>144765.9460103653</v>
      </c>
      <c r="S472">
        <v>147779.25536039958</v>
      </c>
      <c r="T472">
        <v>151802.786100898</v>
      </c>
      <c r="U472">
        <v>155249.30328747301</v>
      </c>
      <c r="V472">
        <v>160767.03386718809</v>
      </c>
      <c r="W472">
        <v>165903.95551814299</v>
      </c>
      <c r="X472">
        <v>166842.1205436083</v>
      </c>
      <c r="Y472">
        <v>170288.82928585543</v>
      </c>
      <c r="Z472">
        <v>175340.79475414834</v>
      </c>
      <c r="AA472">
        <v>178809.03567438538</v>
      </c>
      <c r="AB472">
        <v>178992.45494342656</v>
      </c>
      <c r="AC472">
        <v>181047.10115895772</v>
      </c>
      <c r="AD472">
        <v>183248.16187942759</v>
      </c>
      <c r="AE472">
        <v>187489.7297700512</v>
      </c>
      <c r="AF472">
        <v>187532.85240789829</v>
      </c>
      <c r="AG472">
        <v>187737.21820913831</v>
      </c>
      <c r="AH472">
        <v>192287.15718478168</v>
      </c>
      <c r="AI472">
        <v>201059.29729555143</v>
      </c>
      <c r="AJ472">
        <v>201066.87</v>
      </c>
      <c r="AK472">
        <v>202503.15</v>
      </c>
      <c r="AL472">
        <v>205294.91</v>
      </c>
      <c r="AM472">
        <v>198807.43</v>
      </c>
      <c r="AN472">
        <v>200035.3</v>
      </c>
      <c r="AO472">
        <v>208578.2</v>
      </c>
      <c r="AP472">
        <v>208948.08</v>
      </c>
      <c r="AQ472">
        <v>208020.89</v>
      </c>
      <c r="AR472">
        <v>207752.32000000001</v>
      </c>
      <c r="AS472">
        <v>204253.07</v>
      </c>
      <c r="AT472">
        <v>206091.35</v>
      </c>
      <c r="AU472">
        <v>207121.81</v>
      </c>
    </row>
    <row r="473" spans="1:47">
      <c r="A473" t="s">
        <v>253</v>
      </c>
      <c r="B473" t="s">
        <v>255</v>
      </c>
      <c r="C473" t="s">
        <v>225</v>
      </c>
      <c r="D473">
        <v>12119944.359432517</v>
      </c>
      <c r="E473">
        <v>12606447.467917483</v>
      </c>
      <c r="F473">
        <v>13150705.232962225</v>
      </c>
      <c r="G473">
        <v>13874973.552274829</v>
      </c>
      <c r="H473">
        <v>13397592.491425626</v>
      </c>
      <c r="I473">
        <v>13939311.131970119</v>
      </c>
      <c r="J473">
        <v>14525035.989030063</v>
      </c>
      <c r="K473">
        <v>14971889.032906262</v>
      </c>
      <c r="L473">
        <v>14827166.635746231</v>
      </c>
      <c r="M473">
        <v>15179397.229094535</v>
      </c>
      <c r="N473">
        <v>15411017.790604722</v>
      </c>
      <c r="O473">
        <v>16831947.593190536</v>
      </c>
      <c r="P473">
        <v>16426518.885927489</v>
      </c>
      <c r="Q473">
        <v>17042663.197205782</v>
      </c>
      <c r="R473">
        <v>17051562.001864053</v>
      </c>
      <c r="S473">
        <v>17698574.972773597</v>
      </c>
      <c r="T473">
        <v>16810345.055102628</v>
      </c>
      <c r="U473">
        <v>17347261.502500884</v>
      </c>
      <c r="V473">
        <v>18182819.896348916</v>
      </c>
      <c r="W473">
        <v>19337104.390306644</v>
      </c>
      <c r="X473">
        <v>19560345.981846374</v>
      </c>
      <c r="Y473">
        <v>19945531.393828604</v>
      </c>
      <c r="Z473">
        <v>21024697.396995962</v>
      </c>
      <c r="AA473">
        <v>22256627.045114234</v>
      </c>
      <c r="AB473">
        <v>22205047.981892794</v>
      </c>
      <c r="AC473">
        <v>23046916.67427285</v>
      </c>
      <c r="AD473">
        <v>22683441.590273749</v>
      </c>
      <c r="AE473">
        <v>23079158.631904088</v>
      </c>
      <c r="AF473">
        <v>23077243.150085181</v>
      </c>
      <c r="AG473">
        <v>24560558.841209158</v>
      </c>
      <c r="AH473">
        <v>24653124.285664033</v>
      </c>
      <c r="AI473">
        <v>25183932.819846731</v>
      </c>
      <c r="AJ473">
        <v>28281287.350000001</v>
      </c>
      <c r="AK473">
        <v>29283915.030000001</v>
      </c>
      <c r="AL473">
        <v>29749708.189999998</v>
      </c>
      <c r="AM473">
        <v>30240923.069999997</v>
      </c>
      <c r="AN473">
        <v>30356296.710000001</v>
      </c>
      <c r="AO473">
        <v>31313143.420000002</v>
      </c>
      <c r="AP473">
        <v>32722496.510000002</v>
      </c>
      <c r="AQ473">
        <v>33543119.890000001</v>
      </c>
      <c r="AR473">
        <v>32747076.420000002</v>
      </c>
      <c r="AS473">
        <v>32720418.539999995</v>
      </c>
      <c r="AT473">
        <v>33650226.289999999</v>
      </c>
      <c r="AU473">
        <v>35034973.549999997</v>
      </c>
    </row>
    <row r="474" spans="1:47">
      <c r="A474" t="s">
        <v>253</v>
      </c>
      <c r="B474" t="s">
        <v>256</v>
      </c>
      <c r="C474" t="s">
        <v>208</v>
      </c>
      <c r="D474">
        <v>8876826.3367800377</v>
      </c>
      <c r="E474">
        <v>10445503.173455905</v>
      </c>
      <c r="F474">
        <v>11356038.840323256</v>
      </c>
      <c r="G474">
        <v>8920541.0250083059</v>
      </c>
      <c r="H474">
        <v>10164377.432548698</v>
      </c>
      <c r="I474">
        <v>11318539.787188351</v>
      </c>
      <c r="J474">
        <v>11942312.15089399</v>
      </c>
      <c r="K474">
        <v>8900340.8867876045</v>
      </c>
      <c r="L474">
        <v>10793990.750947598</v>
      </c>
      <c r="M474">
        <v>11700483.1582068</v>
      </c>
      <c r="N474">
        <v>12801709.510663558</v>
      </c>
      <c r="O474">
        <v>8967294.0113655273</v>
      </c>
      <c r="P474">
        <v>10729154.380718525</v>
      </c>
      <c r="Q474">
        <v>11879814.754932076</v>
      </c>
      <c r="R474">
        <v>14028860.265723035</v>
      </c>
      <c r="S474">
        <v>9808898.8558924124</v>
      </c>
      <c r="T474">
        <v>12293241.287631057</v>
      </c>
      <c r="U474">
        <v>13014853.481967932</v>
      </c>
      <c r="V474">
        <v>15191276.579748623</v>
      </c>
      <c r="W474">
        <v>10602309.847057045</v>
      </c>
      <c r="X474">
        <v>12743449.701013651</v>
      </c>
      <c r="Y474">
        <v>14547105.277930751</v>
      </c>
      <c r="Z474">
        <v>16002638.456185687</v>
      </c>
      <c r="AA474">
        <v>10805902.257169671</v>
      </c>
      <c r="AB474">
        <v>12840449.532291986</v>
      </c>
      <c r="AC474">
        <v>15158070.740149813</v>
      </c>
      <c r="AD474">
        <v>16850392.072215728</v>
      </c>
      <c r="AE474">
        <v>13502354.370297087</v>
      </c>
      <c r="AF474">
        <v>14714047.339324206</v>
      </c>
      <c r="AG474">
        <v>15920896.218398128</v>
      </c>
      <c r="AH474">
        <v>17445097.025107168</v>
      </c>
      <c r="AI474">
        <v>13517158.50596825</v>
      </c>
      <c r="AJ474">
        <v>15427022.016607024</v>
      </c>
      <c r="AK474">
        <v>17133781.171987444</v>
      </c>
      <c r="AL474">
        <v>18361703.739130951</v>
      </c>
      <c r="AM474">
        <v>13892952.186579145</v>
      </c>
      <c r="AN474">
        <v>15896041.911209859</v>
      </c>
      <c r="AO474">
        <v>18055124.726719316</v>
      </c>
      <c r="AP474">
        <v>18956969.612092946</v>
      </c>
      <c r="AQ474">
        <v>13707807.122582175</v>
      </c>
      <c r="AR474">
        <v>15964743.672480304</v>
      </c>
      <c r="AS474">
        <v>18083939.290069334</v>
      </c>
      <c r="AT474">
        <v>18295161.086996309</v>
      </c>
      <c r="AU474">
        <v>13720277.327994291</v>
      </c>
    </row>
    <row r="475" spans="1:47">
      <c r="A475" t="s">
        <v>253</v>
      </c>
      <c r="B475" t="s">
        <v>256</v>
      </c>
      <c r="C475" t="s">
        <v>209</v>
      </c>
      <c r="D475">
        <v>3181904.4007775565</v>
      </c>
      <c r="E475">
        <v>3097192.6331019066</v>
      </c>
      <c r="F475">
        <v>3030634.9567736727</v>
      </c>
      <c r="G475">
        <v>3056452.0490302201</v>
      </c>
      <c r="H475">
        <v>2696807.3857301506</v>
      </c>
      <c r="I475">
        <v>2972839.6650361973</v>
      </c>
      <c r="J475">
        <v>3106623.3217386706</v>
      </c>
      <c r="K475">
        <v>3120413.0549660744</v>
      </c>
      <c r="L475">
        <v>2936562.6477144226</v>
      </c>
      <c r="M475">
        <v>3287071.4973806059</v>
      </c>
      <c r="N475">
        <v>3082519.7029319205</v>
      </c>
      <c r="O475">
        <v>3223789.1362461206</v>
      </c>
      <c r="P475">
        <v>3015927.224911076</v>
      </c>
      <c r="Q475">
        <v>3292439.0481868796</v>
      </c>
      <c r="R475">
        <v>3496337.8029016452</v>
      </c>
      <c r="S475">
        <v>3436378.0103712236</v>
      </c>
      <c r="T475">
        <v>3450257.7558032414</v>
      </c>
      <c r="U475">
        <v>3497646.0918189371</v>
      </c>
      <c r="V475">
        <v>3793192.3908311753</v>
      </c>
      <c r="W475">
        <v>3970912.2092776052</v>
      </c>
      <c r="X475">
        <v>3533019.909671166</v>
      </c>
      <c r="Y475">
        <v>3760258.2131231241</v>
      </c>
      <c r="Z475">
        <v>4228912.0935657518</v>
      </c>
      <c r="AA475">
        <v>4280761.6667255498</v>
      </c>
      <c r="AB475">
        <v>3605159.9366739737</v>
      </c>
      <c r="AC475">
        <v>3954418.8045742498</v>
      </c>
      <c r="AD475">
        <v>4297273.5730942581</v>
      </c>
      <c r="AE475">
        <v>4139406.9578891317</v>
      </c>
      <c r="AF475">
        <v>3881539.8618242359</v>
      </c>
      <c r="AG475">
        <v>4168200.1373568708</v>
      </c>
      <c r="AH475">
        <v>4339093.4456635602</v>
      </c>
      <c r="AI475">
        <v>4215302.074393644</v>
      </c>
      <c r="AJ475">
        <v>4037334.0066134576</v>
      </c>
      <c r="AK475">
        <v>4258089.3307754397</v>
      </c>
      <c r="AL475">
        <v>4223162.1290649418</v>
      </c>
      <c r="AM475">
        <v>4270174.6587209366</v>
      </c>
      <c r="AN475">
        <v>3893788.7500053635</v>
      </c>
      <c r="AO475">
        <v>4284033.1731189238</v>
      </c>
      <c r="AP475">
        <v>4537722.2560790218</v>
      </c>
      <c r="AQ475">
        <v>4522352.0490765069</v>
      </c>
      <c r="AR475">
        <v>4383843.1481975093</v>
      </c>
      <c r="AS475">
        <v>4336540.8574045971</v>
      </c>
      <c r="AT475">
        <v>4485289.1987789907</v>
      </c>
      <c r="AU475">
        <v>4068611.3721776428</v>
      </c>
    </row>
    <row r="476" spans="1:47">
      <c r="A476" t="s">
        <v>253</v>
      </c>
      <c r="B476" t="s">
        <v>256</v>
      </c>
      <c r="C476" t="s">
        <v>210</v>
      </c>
      <c r="D476">
        <v>5656564.4871963384</v>
      </c>
      <c r="E476">
        <v>5972306.3227490447</v>
      </c>
      <c r="F476">
        <v>5984825.4846921396</v>
      </c>
      <c r="G476">
        <v>5990761.9992155591</v>
      </c>
      <c r="H476">
        <v>5901271.1350031663</v>
      </c>
      <c r="I476">
        <v>6401164.8248838075</v>
      </c>
      <c r="J476">
        <v>6747400.3951060129</v>
      </c>
      <c r="K476">
        <v>6686730.0636672247</v>
      </c>
      <c r="L476">
        <v>6707813.3260437576</v>
      </c>
      <c r="M476">
        <v>6923380.4316204395</v>
      </c>
      <c r="N476">
        <v>7100920.9304542448</v>
      </c>
      <c r="O476">
        <v>7234031.138082833</v>
      </c>
      <c r="P476">
        <v>7322107.464600767</v>
      </c>
      <c r="Q476">
        <v>7768663.0333289001</v>
      </c>
      <c r="R476">
        <v>7696427.1684584068</v>
      </c>
      <c r="S476">
        <v>7758059.7480423264</v>
      </c>
      <c r="T476">
        <v>7649382.9489140054</v>
      </c>
      <c r="U476">
        <v>8164343.7214244464</v>
      </c>
      <c r="V476">
        <v>8505139.2757268362</v>
      </c>
      <c r="W476">
        <v>8974457.4471482467</v>
      </c>
      <c r="X476">
        <v>8190801.1266209399</v>
      </c>
      <c r="Y476">
        <v>8725081.6705695894</v>
      </c>
      <c r="Z476">
        <v>8821404.1551596206</v>
      </c>
      <c r="AA476">
        <v>9809923.6149723772</v>
      </c>
      <c r="AB476">
        <v>9208808.0237864722</v>
      </c>
      <c r="AC476">
        <v>9431805.8677656688</v>
      </c>
      <c r="AD476">
        <v>9809716.7992483992</v>
      </c>
      <c r="AE476">
        <v>10023440.395515457</v>
      </c>
      <c r="AF476">
        <v>9658982.562592173</v>
      </c>
      <c r="AG476">
        <v>9825974.8691764362</v>
      </c>
      <c r="AH476">
        <v>10294231.251839332</v>
      </c>
      <c r="AI476">
        <v>10627996.569143411</v>
      </c>
      <c r="AJ476">
        <v>9981795.6333406568</v>
      </c>
      <c r="AK476">
        <v>9710269.6444316171</v>
      </c>
      <c r="AL476">
        <v>10287745.186122064</v>
      </c>
      <c r="AM476">
        <v>10806781.974574085</v>
      </c>
      <c r="AN476">
        <v>10799080.419043442</v>
      </c>
      <c r="AO476">
        <v>10789799.328757653</v>
      </c>
      <c r="AP476">
        <v>11438015.758720085</v>
      </c>
      <c r="AQ476">
        <v>11803737.08381976</v>
      </c>
      <c r="AR476">
        <v>10504314.164068474</v>
      </c>
      <c r="AS476">
        <v>9902050.1196169816</v>
      </c>
      <c r="AT476">
        <v>11218658.750989547</v>
      </c>
      <c r="AU476">
        <v>11225460.36380171</v>
      </c>
    </row>
    <row r="477" spans="1:47">
      <c r="A477" t="s">
        <v>253</v>
      </c>
      <c r="B477" t="s">
        <v>256</v>
      </c>
      <c r="C477" t="s">
        <v>211</v>
      </c>
      <c r="D477">
        <v>32699.975501214867</v>
      </c>
      <c r="E477">
        <v>37844.43031096676</v>
      </c>
      <c r="F477">
        <v>38073.849193541864</v>
      </c>
      <c r="G477">
        <v>35885.93212971466</v>
      </c>
      <c r="H477">
        <v>35278.707276497917</v>
      </c>
      <c r="I477">
        <v>38279.157206718628</v>
      </c>
      <c r="J477">
        <v>40799.833623902348</v>
      </c>
      <c r="K477">
        <v>44701.101012805317</v>
      </c>
      <c r="L477">
        <v>43462.168039076525</v>
      </c>
      <c r="M477">
        <v>45476.157980749689</v>
      </c>
      <c r="N477">
        <v>47464.00533027888</v>
      </c>
      <c r="O477">
        <v>48487.339820255555</v>
      </c>
      <c r="P477">
        <v>48903.937539220868</v>
      </c>
      <c r="Q477">
        <v>49234.162703278518</v>
      </c>
      <c r="R477">
        <v>50185.716842405796</v>
      </c>
      <c r="S477">
        <v>51439.535967135278</v>
      </c>
      <c r="T477">
        <v>51459.436125498949</v>
      </c>
      <c r="U477">
        <v>57393.515686703293</v>
      </c>
      <c r="V477">
        <v>59292.112540743241</v>
      </c>
      <c r="W477">
        <v>65529.782342861639</v>
      </c>
      <c r="X477">
        <v>54416.483867335286</v>
      </c>
      <c r="Y477">
        <v>54432.073502810534</v>
      </c>
      <c r="Z477">
        <v>56279.334745166911</v>
      </c>
      <c r="AA477">
        <v>65311.398514690009</v>
      </c>
      <c r="AB477">
        <v>59916.723448497993</v>
      </c>
      <c r="AC477">
        <v>63874.144813680861</v>
      </c>
      <c r="AD477">
        <v>66035.102848019509</v>
      </c>
      <c r="AE477">
        <v>67152.923559627219</v>
      </c>
      <c r="AF477">
        <v>65814.343277110573</v>
      </c>
      <c r="AG477">
        <v>66109.438320400557</v>
      </c>
      <c r="AH477">
        <v>69101.627717812691</v>
      </c>
      <c r="AI477">
        <v>71621.392729230502</v>
      </c>
      <c r="AJ477">
        <v>66543.40181882937</v>
      </c>
      <c r="AK477">
        <v>71763.599691423602</v>
      </c>
      <c r="AL477">
        <v>75701.445413541427</v>
      </c>
      <c r="AM477">
        <v>78435.377100275451</v>
      </c>
      <c r="AN477">
        <v>73355.559213724307</v>
      </c>
      <c r="AO477">
        <v>75931.633870083358</v>
      </c>
      <c r="AP477">
        <v>76199.592940738876</v>
      </c>
      <c r="AQ477">
        <v>85131.257202562469</v>
      </c>
      <c r="AR477">
        <v>77528.380910247404</v>
      </c>
      <c r="AS477">
        <v>81935.541379366186</v>
      </c>
      <c r="AT477">
        <v>77958.234268708533</v>
      </c>
      <c r="AU477">
        <v>81249.78202267077</v>
      </c>
    </row>
    <row r="478" spans="1:47">
      <c r="A478" t="s">
        <v>253</v>
      </c>
      <c r="B478" t="s">
        <v>256</v>
      </c>
      <c r="C478" t="s">
        <v>212</v>
      </c>
      <c r="D478">
        <v>57357.428214700099</v>
      </c>
      <c r="E478">
        <v>59407.2546358568</v>
      </c>
      <c r="F478">
        <v>60542.348687585261</v>
      </c>
      <c r="G478">
        <v>62920.276820192608</v>
      </c>
      <c r="H478">
        <v>66117.470515429086</v>
      </c>
      <c r="I478">
        <v>67565.417443151207</v>
      </c>
      <c r="J478">
        <v>67829.664512879841</v>
      </c>
      <c r="K478">
        <v>69051.994124172285</v>
      </c>
      <c r="L478">
        <v>69657.369503179376</v>
      </c>
      <c r="M478">
        <v>69314.572997578929</v>
      </c>
      <c r="N478">
        <v>70868.924012830685</v>
      </c>
      <c r="O478">
        <v>70300.627953508243</v>
      </c>
      <c r="P478">
        <v>70768.770268632958</v>
      </c>
      <c r="Q478">
        <v>75454.580449865418</v>
      </c>
      <c r="R478">
        <v>75084.87687779768</v>
      </c>
      <c r="S478">
        <v>74242.774567068685</v>
      </c>
      <c r="T478">
        <v>74688.346783055036</v>
      </c>
      <c r="U478">
        <v>77247.535937607361</v>
      </c>
      <c r="V478">
        <v>76581.161435277245</v>
      </c>
      <c r="W478">
        <v>73316.277970537485</v>
      </c>
      <c r="X478">
        <v>75122.717715090097</v>
      </c>
      <c r="Y478">
        <v>77046.664349921048</v>
      </c>
      <c r="Z478">
        <v>74635.233495505527</v>
      </c>
      <c r="AA478">
        <v>76059.727278459293</v>
      </c>
      <c r="AB478">
        <v>77725.405636467971</v>
      </c>
      <c r="AC478">
        <v>80682.99402907287</v>
      </c>
      <c r="AD478">
        <v>79807.331468449862</v>
      </c>
      <c r="AE478">
        <v>81117.646058985687</v>
      </c>
      <c r="AF478">
        <v>82049.046926352778</v>
      </c>
      <c r="AG478">
        <v>86570.286948944835</v>
      </c>
      <c r="AH478">
        <v>88457.789206821297</v>
      </c>
      <c r="AI478">
        <v>87455.410238159544</v>
      </c>
      <c r="AJ478">
        <v>89005.020305553335</v>
      </c>
      <c r="AK478">
        <v>93314.537076998589</v>
      </c>
      <c r="AL478">
        <v>91653.676847602488</v>
      </c>
      <c r="AM478">
        <v>89460.29910806581</v>
      </c>
      <c r="AN478">
        <v>91081.64244079683</v>
      </c>
      <c r="AO478">
        <v>94435.564978467941</v>
      </c>
      <c r="AP478">
        <v>92180.690738037229</v>
      </c>
      <c r="AQ478">
        <v>92007.086625111624</v>
      </c>
      <c r="AR478">
        <v>97609.540829051592</v>
      </c>
      <c r="AS478">
        <v>97378.541998814035</v>
      </c>
      <c r="AT478">
        <v>98947.772038301468</v>
      </c>
      <c r="AU478">
        <v>100218.62789240621</v>
      </c>
    </row>
    <row r="479" spans="1:47">
      <c r="A479" t="s">
        <v>253</v>
      </c>
      <c r="B479" t="s">
        <v>256</v>
      </c>
      <c r="C479" t="s">
        <v>213</v>
      </c>
      <c r="D479">
        <v>4821835.6493365848</v>
      </c>
      <c r="E479">
        <v>4931668.5030365661</v>
      </c>
      <c r="F479">
        <v>5074776.9604617935</v>
      </c>
      <c r="G479">
        <v>5213715.6954646902</v>
      </c>
      <c r="H479">
        <v>5042267.2052138261</v>
      </c>
      <c r="I479">
        <v>5310060.131868639</v>
      </c>
      <c r="J479">
        <v>5455941.3262155857</v>
      </c>
      <c r="K479">
        <v>5621356.254494613</v>
      </c>
      <c r="L479">
        <v>5526473.7470670519</v>
      </c>
      <c r="M479">
        <v>5730096.4058480496</v>
      </c>
      <c r="N479">
        <v>5971212.0459508039</v>
      </c>
      <c r="O479">
        <v>6313998.9888327988</v>
      </c>
      <c r="P479">
        <v>6019166.3518963577</v>
      </c>
      <c r="Q479">
        <v>6342633.7343017478</v>
      </c>
      <c r="R479">
        <v>6719728.7138141785</v>
      </c>
      <c r="S479">
        <v>6947999.5357600497</v>
      </c>
      <c r="T479">
        <v>6493631.1562027689</v>
      </c>
      <c r="U479">
        <v>6788958.3808876332</v>
      </c>
      <c r="V479">
        <v>7044190.0162696159</v>
      </c>
      <c r="W479">
        <v>7339822.0627403986</v>
      </c>
      <c r="X479">
        <v>6961145.500306691</v>
      </c>
      <c r="Y479">
        <v>7188199.7237099223</v>
      </c>
      <c r="Z479">
        <v>7689401.5712451162</v>
      </c>
      <c r="AA479">
        <v>8128530.4577225326</v>
      </c>
      <c r="AB479">
        <v>7629198.8747127913</v>
      </c>
      <c r="AC479">
        <v>7908214.4865917303</v>
      </c>
      <c r="AD479">
        <v>8181716.3339804672</v>
      </c>
      <c r="AE479">
        <v>8351027.9083632967</v>
      </c>
      <c r="AF479">
        <v>8169252.7952141976</v>
      </c>
      <c r="AG479">
        <v>8621578.6877693329</v>
      </c>
      <c r="AH479">
        <v>8871615.4415008388</v>
      </c>
      <c r="AI479">
        <v>9211546.0798408464</v>
      </c>
      <c r="AJ479">
        <v>8799283.0561807491</v>
      </c>
      <c r="AK479">
        <v>9160048.8901838679</v>
      </c>
      <c r="AL479">
        <v>9830508.2931537218</v>
      </c>
      <c r="AM479">
        <v>10064364.013098123</v>
      </c>
      <c r="AN479">
        <v>9404858.8832565956</v>
      </c>
      <c r="AO479">
        <v>9914681.1509153582</v>
      </c>
      <c r="AP479">
        <v>10940683.287120977</v>
      </c>
      <c r="AQ479">
        <v>10972410.025007684</v>
      </c>
      <c r="AR479">
        <v>9915732.1606128551</v>
      </c>
      <c r="AS479">
        <v>9424978.4713834152</v>
      </c>
      <c r="AT479">
        <v>11033223.57229396</v>
      </c>
      <c r="AU479">
        <v>11501547.059786344</v>
      </c>
    </row>
    <row r="480" spans="1:47">
      <c r="A480" t="s">
        <v>253</v>
      </c>
      <c r="B480" t="s">
        <v>256</v>
      </c>
      <c r="C480" t="s">
        <v>214</v>
      </c>
      <c r="D480">
        <v>5339614.9985453654</v>
      </c>
      <c r="E480">
        <v>5507133.4328900957</v>
      </c>
      <c r="F480">
        <v>5840221.3355197813</v>
      </c>
      <c r="G480">
        <v>6122218.5661938665</v>
      </c>
      <c r="H480">
        <v>5907732.2467148062</v>
      </c>
      <c r="I480">
        <v>6347247.88279883</v>
      </c>
      <c r="J480">
        <v>6549185.9270450445</v>
      </c>
      <c r="K480">
        <v>6365336.8866989594</v>
      </c>
      <c r="L480">
        <v>6659473.253703828</v>
      </c>
      <c r="M480">
        <v>6939963.0140400771</v>
      </c>
      <c r="N480">
        <v>7312336.4786327528</v>
      </c>
      <c r="O480">
        <v>7243088.9673651252</v>
      </c>
      <c r="P480">
        <v>7114219.9592679236</v>
      </c>
      <c r="Q480">
        <v>7645273.6716470867</v>
      </c>
      <c r="R480">
        <v>7805916.1364296982</v>
      </c>
      <c r="S480">
        <v>7624489.7888142886</v>
      </c>
      <c r="T480">
        <v>7774694.5485336939</v>
      </c>
      <c r="U480">
        <v>8088261.3092406159</v>
      </c>
      <c r="V480">
        <v>8619496.7716953084</v>
      </c>
      <c r="W480">
        <v>7880959.7791965436</v>
      </c>
      <c r="X480">
        <v>8211508.7451311518</v>
      </c>
      <c r="Y480">
        <v>8623290.4501946233</v>
      </c>
      <c r="Z480">
        <v>9405440.1577633917</v>
      </c>
      <c r="AA480">
        <v>8675173.8962128945</v>
      </c>
      <c r="AB480">
        <v>8914953.1643081009</v>
      </c>
      <c r="AC480">
        <v>9546414.016086895</v>
      </c>
      <c r="AD480">
        <v>10285077.634280127</v>
      </c>
      <c r="AE480">
        <v>9510930.4506817944</v>
      </c>
      <c r="AF480">
        <v>9554321.0590861626</v>
      </c>
      <c r="AG480">
        <v>10495143.229059808</v>
      </c>
      <c r="AH480">
        <v>11226128.886077236</v>
      </c>
      <c r="AI480">
        <v>10969414.979078501</v>
      </c>
      <c r="AJ480">
        <v>10691338.961619496</v>
      </c>
      <c r="AK480">
        <v>11910750.751346959</v>
      </c>
      <c r="AL480">
        <v>12668778.833016492</v>
      </c>
      <c r="AM480">
        <v>11845056.365626801</v>
      </c>
      <c r="AN480">
        <v>11728873.403659455</v>
      </c>
      <c r="AO480">
        <v>13091610.469040029</v>
      </c>
      <c r="AP480">
        <v>13670728.052279994</v>
      </c>
      <c r="AQ480">
        <v>12885703.593354136</v>
      </c>
      <c r="AR480">
        <v>11501933.752692845</v>
      </c>
      <c r="AS480">
        <v>12421196.883623738</v>
      </c>
      <c r="AT480">
        <v>13534876.243928324</v>
      </c>
      <c r="AU480">
        <v>12341318.62990728</v>
      </c>
    </row>
    <row r="481" spans="1:47">
      <c r="A481" t="s">
        <v>253</v>
      </c>
      <c r="B481" t="s">
        <v>256</v>
      </c>
      <c r="C481" t="s">
        <v>215</v>
      </c>
      <c r="D481">
        <v>1413406.5319717347</v>
      </c>
      <c r="E481">
        <v>1504570.1953893078</v>
      </c>
      <c r="F481">
        <v>1582485.1212711544</v>
      </c>
      <c r="G481">
        <v>1696965.6056691445</v>
      </c>
      <c r="H481">
        <v>1618965.6026213598</v>
      </c>
      <c r="I481">
        <v>1688901.7530940513</v>
      </c>
      <c r="J481">
        <v>1765374.0416853412</v>
      </c>
      <c r="K481">
        <v>1932694.3737723203</v>
      </c>
      <c r="L481">
        <v>1954383.6255811732</v>
      </c>
      <c r="M481">
        <v>1964550.2851103353</v>
      </c>
      <c r="N481">
        <v>2002351.254418239</v>
      </c>
      <c r="O481">
        <v>2026700.1019602041</v>
      </c>
      <c r="P481">
        <v>2020490.8203499755</v>
      </c>
      <c r="Q481">
        <v>2103312.6176213818</v>
      </c>
      <c r="R481">
        <v>2165632.7713967059</v>
      </c>
      <c r="S481">
        <v>2164356.1997386664</v>
      </c>
      <c r="T481">
        <v>2060632.1091808609</v>
      </c>
      <c r="U481">
        <v>2086945.262941788</v>
      </c>
      <c r="V481">
        <v>2166331.2710457044</v>
      </c>
      <c r="W481">
        <v>2244798.1979247793</v>
      </c>
      <c r="X481">
        <v>2129386.0509440624</v>
      </c>
      <c r="Y481">
        <v>2238784.3205588036</v>
      </c>
      <c r="Z481">
        <v>2393827.895487681</v>
      </c>
      <c r="AA481">
        <v>2380463.5205600229</v>
      </c>
      <c r="AB481">
        <v>2416163.2699841056</v>
      </c>
      <c r="AC481">
        <v>2438147.1699325135</v>
      </c>
      <c r="AD481">
        <v>2612476.5045779333</v>
      </c>
      <c r="AE481">
        <v>2384490.5682678786</v>
      </c>
      <c r="AF481">
        <v>2446670.6453351253</v>
      </c>
      <c r="AG481">
        <v>2588074.0755672595</v>
      </c>
      <c r="AH481">
        <v>2837349.9663612349</v>
      </c>
      <c r="AI481">
        <v>2803415.2282461403</v>
      </c>
      <c r="AJ481">
        <v>2765019.8923388906</v>
      </c>
      <c r="AK481">
        <v>2952534.3360466901</v>
      </c>
      <c r="AL481">
        <v>3097376.7799983723</v>
      </c>
      <c r="AM481">
        <v>2962747.3110979265</v>
      </c>
      <c r="AN481">
        <v>2871782.0197393596</v>
      </c>
      <c r="AO481">
        <v>2923135.3215987999</v>
      </c>
      <c r="AP481">
        <v>3111197.7584036551</v>
      </c>
      <c r="AQ481">
        <v>3076589.4491455485</v>
      </c>
      <c r="AR481">
        <v>2965369.6454097098</v>
      </c>
      <c r="AS481">
        <v>1437366.0892734011</v>
      </c>
      <c r="AT481">
        <v>2285778.7722192644</v>
      </c>
      <c r="AU481">
        <v>2735697.1743986965</v>
      </c>
    </row>
    <row r="482" spans="1:47">
      <c r="A482" t="s">
        <v>253</v>
      </c>
      <c r="B482" t="s">
        <v>256</v>
      </c>
      <c r="C482" t="s">
        <v>216</v>
      </c>
      <c r="D482">
        <v>555225.0914685711</v>
      </c>
      <c r="E482">
        <v>563538.73806413228</v>
      </c>
      <c r="F482">
        <v>571939.5056573886</v>
      </c>
      <c r="G482">
        <v>594295.06988577941</v>
      </c>
      <c r="H482">
        <v>597219.854066103</v>
      </c>
      <c r="I482">
        <v>618814.61380855821</v>
      </c>
      <c r="J482">
        <v>616130.43959780643</v>
      </c>
      <c r="K482">
        <v>651667.26095342543</v>
      </c>
      <c r="L482">
        <v>673841.73378249013</v>
      </c>
      <c r="M482">
        <v>693321.35338667163</v>
      </c>
      <c r="N482">
        <v>692103.08679084084</v>
      </c>
      <c r="O482">
        <v>707711.78593090945</v>
      </c>
      <c r="P482">
        <v>710155.51898725261</v>
      </c>
      <c r="Q482">
        <v>730232.36609754665</v>
      </c>
      <c r="R482">
        <v>742095.56039173063</v>
      </c>
      <c r="S482">
        <v>771487.35059318575</v>
      </c>
      <c r="T482">
        <v>765401.54261191504</v>
      </c>
      <c r="U482">
        <v>796891.90610474616</v>
      </c>
      <c r="V482">
        <v>805546.63548829476</v>
      </c>
      <c r="W482">
        <v>817175.34530860069</v>
      </c>
      <c r="X482">
        <v>808283.27289713151</v>
      </c>
      <c r="Y482">
        <v>828709.92877601413</v>
      </c>
      <c r="Z482">
        <v>849483.9246894907</v>
      </c>
      <c r="AA482">
        <v>883578.64597496623</v>
      </c>
      <c r="AB482">
        <v>887382.10279336071</v>
      </c>
      <c r="AC482">
        <v>902726.96545839228</v>
      </c>
      <c r="AD482">
        <v>923598.3867787614</v>
      </c>
      <c r="AE482">
        <v>941873.96587733913</v>
      </c>
      <c r="AF482">
        <v>950113.09579088818</v>
      </c>
      <c r="AG482">
        <v>1004813.1049534964</v>
      </c>
      <c r="AH482">
        <v>1052666.4140577433</v>
      </c>
      <c r="AI482">
        <v>1084384.8843136828</v>
      </c>
      <c r="AJ482">
        <v>1084918.1774768231</v>
      </c>
      <c r="AK482">
        <v>1145861.5407290878</v>
      </c>
      <c r="AL482">
        <v>1186810.4867663912</v>
      </c>
      <c r="AM482">
        <v>1194430.610326441</v>
      </c>
      <c r="AN482">
        <v>1153208.2248516728</v>
      </c>
      <c r="AO482">
        <v>1209947.917064755</v>
      </c>
      <c r="AP482">
        <v>1245303.3650692683</v>
      </c>
      <c r="AQ482">
        <v>1299470.8199351998</v>
      </c>
      <c r="AR482">
        <v>1159660.2151005215</v>
      </c>
      <c r="AS482">
        <v>836864.92998652789</v>
      </c>
      <c r="AT482">
        <v>1127538.8891538777</v>
      </c>
      <c r="AU482">
        <v>1201163.2261557996</v>
      </c>
    </row>
    <row r="483" spans="1:47">
      <c r="A483" t="s">
        <v>253</v>
      </c>
      <c r="B483" t="s">
        <v>256</v>
      </c>
      <c r="C483" t="s">
        <v>217</v>
      </c>
      <c r="D483">
        <v>2068308.9327353819</v>
      </c>
      <c r="E483">
        <v>2182412.7961479705</v>
      </c>
      <c r="F483">
        <v>2316362.2035071095</v>
      </c>
      <c r="G483">
        <v>2384239.5178944226</v>
      </c>
      <c r="H483">
        <v>2393836.4129160382</v>
      </c>
      <c r="I483">
        <v>2379062.6685672672</v>
      </c>
      <c r="J483">
        <v>2494488.4638721109</v>
      </c>
      <c r="K483">
        <v>2740678.0045380937</v>
      </c>
      <c r="L483">
        <v>2819938.3810695265</v>
      </c>
      <c r="M483">
        <v>2911947.8785018576</v>
      </c>
      <c r="N483">
        <v>3050413.5750719616</v>
      </c>
      <c r="O483">
        <v>3287308.8550638519</v>
      </c>
      <c r="P483">
        <v>3332154.859185053</v>
      </c>
      <c r="Q483">
        <v>3439601.3124438552</v>
      </c>
      <c r="R483">
        <v>3485490.1571353809</v>
      </c>
      <c r="S483">
        <v>3511129.4166546641</v>
      </c>
      <c r="T483">
        <v>3492315.4102465534</v>
      </c>
      <c r="U483">
        <v>3591584.690225366</v>
      </c>
      <c r="V483">
        <v>3732806.676209799</v>
      </c>
      <c r="W483">
        <v>3743383.4389493833</v>
      </c>
      <c r="X483">
        <v>3748600.6687789876</v>
      </c>
      <c r="Y483">
        <v>3859676.0452329558</v>
      </c>
      <c r="Z483">
        <v>4035677.2728955788</v>
      </c>
      <c r="AA483">
        <v>4068645.7866894631</v>
      </c>
      <c r="AB483">
        <v>4055309.8328003422</v>
      </c>
      <c r="AC483">
        <v>4170206.6463120133</v>
      </c>
      <c r="AD483">
        <v>4355380.2927049613</v>
      </c>
      <c r="AE483">
        <v>4408408.8500555446</v>
      </c>
      <c r="AF483">
        <v>4439610.2417792352</v>
      </c>
      <c r="AG483">
        <v>4639269.8627688242</v>
      </c>
      <c r="AH483">
        <v>4783851.7899850653</v>
      </c>
      <c r="AI483">
        <v>4914204.1491914596</v>
      </c>
      <c r="AJ483">
        <v>4967120.0124162287</v>
      </c>
      <c r="AK483">
        <v>5081408.6636920916</v>
      </c>
      <c r="AL483">
        <v>5406396.1998218764</v>
      </c>
      <c r="AM483">
        <v>5573738.7907606214</v>
      </c>
      <c r="AN483">
        <v>5619480.5327559831</v>
      </c>
      <c r="AO483">
        <v>5760998.1635460835</v>
      </c>
      <c r="AP483">
        <v>5910508.9965626653</v>
      </c>
      <c r="AQ483">
        <v>6048187.0645243526</v>
      </c>
      <c r="AR483">
        <v>6169721.9010657091</v>
      </c>
      <c r="AS483">
        <v>6364952.6632218361</v>
      </c>
      <c r="AT483">
        <v>6631558.8500035657</v>
      </c>
      <c r="AU483">
        <v>6703654.8509879364</v>
      </c>
    </row>
    <row r="484" spans="1:47">
      <c r="A484" t="s">
        <v>253</v>
      </c>
      <c r="B484" t="s">
        <v>256</v>
      </c>
      <c r="C484" t="s">
        <v>218</v>
      </c>
      <c r="D484">
        <v>1208196.9954832357</v>
      </c>
      <c r="E484">
        <v>1212261.6101399309</v>
      </c>
      <c r="F484">
        <v>1288690.3114575401</v>
      </c>
      <c r="G484">
        <v>1337065.9388012209</v>
      </c>
      <c r="H484">
        <v>1474983.3420728303</v>
      </c>
      <c r="I484">
        <v>1520397.9538711084</v>
      </c>
      <c r="J484">
        <v>1467255.2768236445</v>
      </c>
      <c r="K484">
        <v>1581459.1927859657</v>
      </c>
      <c r="L484">
        <v>1656659.5743728837</v>
      </c>
      <c r="M484">
        <v>1730069.6592215097</v>
      </c>
      <c r="N484">
        <v>1784035.7607396811</v>
      </c>
      <c r="O484">
        <v>1833161.2578633945</v>
      </c>
      <c r="P484">
        <v>1884141.7822651761</v>
      </c>
      <c r="Q484">
        <v>1944208.3538674284</v>
      </c>
      <c r="R484">
        <v>1902030.2139576341</v>
      </c>
      <c r="S484">
        <v>1895744.5640389421</v>
      </c>
      <c r="T484">
        <v>1950251.2911268009</v>
      </c>
      <c r="U484">
        <v>2017113.1276508728</v>
      </c>
      <c r="V484">
        <v>2008208.5537715189</v>
      </c>
      <c r="W484">
        <v>2089580.3355323209</v>
      </c>
      <c r="X484">
        <v>2144436.8100807094</v>
      </c>
      <c r="Y484">
        <v>2076690.4387146663</v>
      </c>
      <c r="Z484">
        <v>2193858.00090166</v>
      </c>
      <c r="AA484">
        <v>2247551.2587469891</v>
      </c>
      <c r="AB484">
        <v>2351308.6506880824</v>
      </c>
      <c r="AC484">
        <v>2437635.9872227199</v>
      </c>
      <c r="AD484">
        <v>2459343.4754687157</v>
      </c>
      <c r="AE484">
        <v>2594670.5937028192</v>
      </c>
      <c r="AF484">
        <v>2451800.3074067482</v>
      </c>
      <c r="AG484">
        <v>2566678.6029094378</v>
      </c>
      <c r="AH484">
        <v>2575286.5946326531</v>
      </c>
      <c r="AI484">
        <v>2681237.8761808216</v>
      </c>
      <c r="AJ484">
        <v>2684003.7848787061</v>
      </c>
      <c r="AK484">
        <v>2786829.7426013579</v>
      </c>
      <c r="AL484">
        <v>2646227.1400812604</v>
      </c>
      <c r="AM484">
        <v>2637831.3777252203</v>
      </c>
      <c r="AN484">
        <v>2649163.5692861713</v>
      </c>
      <c r="AO484">
        <v>2723670.3050791118</v>
      </c>
      <c r="AP484">
        <v>2865235.5903063663</v>
      </c>
      <c r="AQ484">
        <v>2947200.4608494034</v>
      </c>
      <c r="AR484">
        <v>2927267.9091070034</v>
      </c>
      <c r="AS484">
        <v>2747690.5438772519</v>
      </c>
      <c r="AT484">
        <v>2877456.0339155807</v>
      </c>
      <c r="AU484">
        <v>2904846.0989498096</v>
      </c>
    </row>
    <row r="485" spans="1:47">
      <c r="A485" t="s">
        <v>253</v>
      </c>
      <c r="B485" t="s">
        <v>256</v>
      </c>
      <c r="C485" t="s">
        <v>219</v>
      </c>
      <c r="D485">
        <v>1417755.7189449086</v>
      </c>
      <c r="E485">
        <v>1447696.5989859602</v>
      </c>
      <c r="F485">
        <v>1485454.9956122646</v>
      </c>
      <c r="G485">
        <v>1576193.8411402851</v>
      </c>
      <c r="H485">
        <v>1594405.1306620636</v>
      </c>
      <c r="I485">
        <v>1611780.5621065528</v>
      </c>
      <c r="J485">
        <v>1659442.4259104435</v>
      </c>
      <c r="K485">
        <v>1721422.6626973262</v>
      </c>
      <c r="L485">
        <v>1754831.6831340971</v>
      </c>
      <c r="M485">
        <v>1798093.4977396196</v>
      </c>
      <c r="N485">
        <v>1841351.168141508</v>
      </c>
      <c r="O485">
        <v>1884604.4863997777</v>
      </c>
      <c r="P485">
        <v>1918706.2632026039</v>
      </c>
      <c r="Q485">
        <v>1969295.4017597775</v>
      </c>
      <c r="R485">
        <v>2019049.6937531619</v>
      </c>
      <c r="S485">
        <v>2025564.7022190683</v>
      </c>
      <c r="T485">
        <v>2068191.1453198299</v>
      </c>
      <c r="U485">
        <v>2123644.5340943402</v>
      </c>
      <c r="V485">
        <v>2164105.345438147</v>
      </c>
      <c r="W485">
        <v>2208568.622398336</v>
      </c>
      <c r="X485">
        <v>2251903.4235203173</v>
      </c>
      <c r="Y485">
        <v>2284059</v>
      </c>
      <c r="Z485">
        <v>2320125.0000000005</v>
      </c>
      <c r="AA485">
        <v>2341329.773262775</v>
      </c>
      <c r="AB485">
        <v>2410531.6374652549</v>
      </c>
      <c r="AC485">
        <v>2442295.5170242358</v>
      </c>
      <c r="AD485">
        <v>2445378.530204291</v>
      </c>
      <c r="AE485">
        <v>2485460.9864255544</v>
      </c>
      <c r="AF485">
        <v>2510552.2856425764</v>
      </c>
      <c r="AG485">
        <v>2548611.444316728</v>
      </c>
      <c r="AH485">
        <v>2561195.719466663</v>
      </c>
      <c r="AI485">
        <v>2601933.7836451246</v>
      </c>
      <c r="AJ485">
        <v>2609589.5799950515</v>
      </c>
      <c r="AK485">
        <v>2637506.0217350745</v>
      </c>
      <c r="AL485">
        <v>2702829.2482940513</v>
      </c>
      <c r="AM485">
        <v>2745978.6433575959</v>
      </c>
      <c r="AN485">
        <v>2742927.0139922653</v>
      </c>
      <c r="AO485">
        <v>2774914.4017691235</v>
      </c>
      <c r="AP485">
        <v>2865315.1994254384</v>
      </c>
      <c r="AQ485">
        <v>2892954.1636980972</v>
      </c>
      <c r="AR485">
        <v>2890806.3525483501</v>
      </c>
      <c r="AS485">
        <v>2894697.8498637811</v>
      </c>
      <c r="AT485">
        <v>2986936.6509715868</v>
      </c>
      <c r="AU485">
        <v>2931296.6186057134</v>
      </c>
    </row>
    <row r="486" spans="1:47">
      <c r="A486" t="s">
        <v>253</v>
      </c>
      <c r="B486" t="s">
        <v>256</v>
      </c>
      <c r="C486" t="s">
        <v>220</v>
      </c>
      <c r="D486">
        <v>169416.80430087927</v>
      </c>
      <c r="E486">
        <v>182702.18967172629</v>
      </c>
      <c r="F486">
        <v>186200.518800666</v>
      </c>
      <c r="G486">
        <v>205998.73318701203</v>
      </c>
      <c r="H486">
        <v>197599.25704354784</v>
      </c>
      <c r="I486">
        <v>200377.52122158685</v>
      </c>
      <c r="J486">
        <v>203202.49260512475</v>
      </c>
      <c r="K486">
        <v>210150.65995971594</v>
      </c>
      <c r="L486">
        <v>213326.90430045716</v>
      </c>
      <c r="M486">
        <v>217600.48964971642</v>
      </c>
      <c r="N486">
        <v>220256.32249941622</v>
      </c>
      <c r="O486">
        <v>225191.99438489735</v>
      </c>
      <c r="P486">
        <v>230372.26964926065</v>
      </c>
      <c r="Q486">
        <v>232571.68377468656</v>
      </c>
      <c r="R486">
        <v>237697.47558882882</v>
      </c>
      <c r="S486">
        <v>236777.43880773894</v>
      </c>
      <c r="T486">
        <v>244650.70044897581</v>
      </c>
      <c r="U486">
        <v>249366.27718385847</v>
      </c>
      <c r="V486">
        <v>252415.0051727861</v>
      </c>
      <c r="W486">
        <v>254320.54683350271</v>
      </c>
      <c r="X486">
        <v>256318.9438278345</v>
      </c>
      <c r="Y486">
        <v>260534.98415741749</v>
      </c>
      <c r="Z486">
        <v>269544.29936629668</v>
      </c>
      <c r="AA486">
        <v>273135.06539750728</v>
      </c>
      <c r="AB486">
        <v>276546.85086349375</v>
      </c>
      <c r="AC486">
        <v>280675.90749999997</v>
      </c>
      <c r="AD486">
        <v>291295.76375000004</v>
      </c>
      <c r="AE486">
        <v>294470.04848149995</v>
      </c>
      <c r="AF486">
        <v>295384.60929287341</v>
      </c>
      <c r="AG486">
        <v>305184.39630708349</v>
      </c>
      <c r="AH486">
        <v>316459.50686890405</v>
      </c>
      <c r="AI486">
        <v>322416.90404904459</v>
      </c>
      <c r="AJ486">
        <v>325403.77676035051</v>
      </c>
      <c r="AK486">
        <v>335217.60708268237</v>
      </c>
      <c r="AL486">
        <v>346641.00536603719</v>
      </c>
      <c r="AM486">
        <v>356406.08281405544</v>
      </c>
      <c r="AN486">
        <v>347540.25985848194</v>
      </c>
      <c r="AO486">
        <v>364115.52384762181</v>
      </c>
      <c r="AP486">
        <v>380636.71134226175</v>
      </c>
      <c r="AQ486">
        <v>414926.81218532415</v>
      </c>
      <c r="AR486">
        <v>360250.14272736898</v>
      </c>
      <c r="AS486">
        <v>264574.74360697233</v>
      </c>
      <c r="AT486">
        <v>349809.00120077626</v>
      </c>
      <c r="AU486">
        <v>381168.71375132917</v>
      </c>
    </row>
    <row r="487" spans="1:47">
      <c r="A487" t="s">
        <v>253</v>
      </c>
      <c r="B487" t="s">
        <v>256</v>
      </c>
      <c r="C487" t="s">
        <v>221</v>
      </c>
      <c r="D487">
        <v>2204432.6381256371</v>
      </c>
      <c r="E487">
        <v>2314772.5582331461</v>
      </c>
      <c r="F487">
        <v>2282651.4824044215</v>
      </c>
      <c r="G487">
        <v>2369689.27162157</v>
      </c>
      <c r="H487">
        <v>2375995.0533575481</v>
      </c>
      <c r="I487">
        <v>2440450.7137318426</v>
      </c>
      <c r="J487">
        <v>2441260.6072605532</v>
      </c>
      <c r="K487">
        <v>2511440.9407949517</v>
      </c>
      <c r="L487">
        <v>2426089.6159142968</v>
      </c>
      <c r="M487">
        <v>2534934.7538337703</v>
      </c>
      <c r="N487">
        <v>2487685.6445369604</v>
      </c>
      <c r="O487">
        <v>2538021.0497987675</v>
      </c>
      <c r="P487">
        <v>2471033.9870981155</v>
      </c>
      <c r="Q487">
        <v>2510480.3399401675</v>
      </c>
      <c r="R487">
        <v>2644183.5810507247</v>
      </c>
      <c r="S487">
        <v>2667152.8731856095</v>
      </c>
      <c r="T487">
        <v>2509582.5712899701</v>
      </c>
      <c r="U487">
        <v>2567842.5631007901</v>
      </c>
      <c r="V487">
        <v>2690381.5868871794</v>
      </c>
      <c r="W487">
        <v>2764158.9085048796</v>
      </c>
      <c r="X487">
        <v>2652233.2877044138</v>
      </c>
      <c r="Y487">
        <v>2762681.7207893324</v>
      </c>
      <c r="Z487">
        <v>2940316.7758832299</v>
      </c>
      <c r="AA487">
        <v>3006897.8275296884</v>
      </c>
      <c r="AB487">
        <v>2859635.0290819914</v>
      </c>
      <c r="AC487">
        <v>2999826.7010501628</v>
      </c>
      <c r="AD487">
        <v>2698353.8279448934</v>
      </c>
      <c r="AE487">
        <v>2779476.9070729977</v>
      </c>
      <c r="AF487">
        <v>2865271.8127067233</v>
      </c>
      <c r="AG487">
        <v>2995872.4401728357</v>
      </c>
      <c r="AH487">
        <v>3027404.6430762708</v>
      </c>
      <c r="AI487">
        <v>3037793.9807171822</v>
      </c>
      <c r="AJ487">
        <v>2989762.9537033401</v>
      </c>
      <c r="AK487">
        <v>3252870.3620345048</v>
      </c>
      <c r="AL487">
        <v>3386578.5729808486</v>
      </c>
      <c r="AM487">
        <v>3485128.2475773296</v>
      </c>
      <c r="AN487">
        <v>3337793.5925502628</v>
      </c>
      <c r="AO487">
        <v>3663885.2969987863</v>
      </c>
      <c r="AP487">
        <v>3663388.3541729175</v>
      </c>
      <c r="AQ487">
        <v>3758296.7133933692</v>
      </c>
      <c r="AR487">
        <v>3572453.1043070168</v>
      </c>
      <c r="AS487">
        <v>3662891.7601441969</v>
      </c>
      <c r="AT487">
        <v>3579146.4115839303</v>
      </c>
      <c r="AU487">
        <v>3602420.3474841709</v>
      </c>
    </row>
    <row r="488" spans="1:47">
      <c r="A488" t="s">
        <v>253</v>
      </c>
      <c r="B488" t="s">
        <v>256</v>
      </c>
      <c r="C488" t="s">
        <v>222</v>
      </c>
      <c r="D488">
        <v>2107835.4965272401</v>
      </c>
      <c r="E488">
        <v>2298661.56400932</v>
      </c>
      <c r="F488">
        <v>2430760.5214889701</v>
      </c>
      <c r="G488">
        <v>2482832.8707385398</v>
      </c>
      <c r="H488">
        <v>2387011.3564431923</v>
      </c>
      <c r="I488">
        <v>2529800.3884843038</v>
      </c>
      <c r="J488">
        <v>2615896.4998219544</v>
      </c>
      <c r="K488">
        <v>2759989.8283706564</v>
      </c>
      <c r="L488">
        <v>2602899.1370329945</v>
      </c>
      <c r="M488">
        <v>2743080.0871633054</v>
      </c>
      <c r="N488">
        <v>2757083.9088587221</v>
      </c>
      <c r="O488">
        <v>2961330.1196078742</v>
      </c>
      <c r="P488">
        <v>2788879.6859036437</v>
      </c>
      <c r="Q488">
        <v>2781239.3837102256</v>
      </c>
      <c r="R488">
        <v>2932410.5804147129</v>
      </c>
      <c r="S488">
        <v>3416293.3598285792</v>
      </c>
      <c r="T488">
        <v>2916452.6050621397</v>
      </c>
      <c r="U488">
        <v>2928956.7610850902</v>
      </c>
      <c r="V488">
        <v>3104764.3977297</v>
      </c>
      <c r="W488">
        <v>3523273.1208920665</v>
      </c>
      <c r="X488">
        <v>3176007.5375821586</v>
      </c>
      <c r="Y488">
        <v>3194537.7713197111</v>
      </c>
      <c r="Z488">
        <v>3401546.9334302037</v>
      </c>
      <c r="AA488">
        <v>3605907.8500528438</v>
      </c>
      <c r="AB488">
        <v>3420300.7165005277</v>
      </c>
      <c r="AC488">
        <v>3487993.6528349952</v>
      </c>
      <c r="AD488">
        <v>3673825.2182641756</v>
      </c>
      <c r="AE488">
        <v>3713852.6498946249</v>
      </c>
      <c r="AF488">
        <v>3664323.8081573956</v>
      </c>
      <c r="AG488">
        <v>3817997.0590073257</v>
      </c>
      <c r="AH488">
        <v>4046100.4705552002</v>
      </c>
      <c r="AI488">
        <v>4156668.0080782711</v>
      </c>
      <c r="AJ488">
        <v>3947706.1218565106</v>
      </c>
      <c r="AK488">
        <v>4152110.5633207206</v>
      </c>
      <c r="AL488">
        <v>4426625.7848506626</v>
      </c>
      <c r="AM488">
        <v>4690676.2689723913</v>
      </c>
      <c r="AN488">
        <v>4380744.0024564266</v>
      </c>
      <c r="AO488">
        <v>4432091.3196908301</v>
      </c>
      <c r="AP488">
        <v>4619610.2779108817</v>
      </c>
      <c r="AQ488">
        <v>4978146.0624875613</v>
      </c>
      <c r="AR488">
        <v>4696521.4057719512</v>
      </c>
      <c r="AS488">
        <v>4726921.2022374952</v>
      </c>
      <c r="AT488">
        <v>4838532.823008813</v>
      </c>
      <c r="AU488">
        <v>5203108.820909258</v>
      </c>
    </row>
    <row r="489" spans="1:47">
      <c r="A489" t="s">
        <v>253</v>
      </c>
      <c r="B489" t="s">
        <v>256</v>
      </c>
      <c r="C489" t="s">
        <v>223</v>
      </c>
      <c r="D489">
        <v>744268.9384968325</v>
      </c>
      <c r="E489">
        <v>763690.31749011565</v>
      </c>
      <c r="F489">
        <v>780476.99884173542</v>
      </c>
      <c r="G489">
        <v>790032.57208743633</v>
      </c>
      <c r="H489">
        <v>796831.57900864049</v>
      </c>
      <c r="I489">
        <v>831115.95167536475</v>
      </c>
      <c r="J489">
        <v>850171.22975747706</v>
      </c>
      <c r="K489">
        <v>878657.85707222542</v>
      </c>
      <c r="L489">
        <v>887830.55683130911</v>
      </c>
      <c r="M489">
        <v>920912.5612162645</v>
      </c>
      <c r="N489">
        <v>946749.15753347159</v>
      </c>
      <c r="O489">
        <v>959398.9163121098</v>
      </c>
      <c r="P489">
        <v>926635.18586322002</v>
      </c>
      <c r="Q489">
        <v>959489.09506284201</v>
      </c>
      <c r="R489">
        <v>1004252.2271886517</v>
      </c>
      <c r="S489">
        <v>1130947.0784861152</v>
      </c>
      <c r="T489">
        <v>1064796.1611957061</v>
      </c>
      <c r="U489">
        <v>1092631.4494126174</v>
      </c>
      <c r="V489">
        <v>1106765.5321912174</v>
      </c>
      <c r="W489">
        <v>1168514.552532725</v>
      </c>
      <c r="X489">
        <v>1143687.145525327</v>
      </c>
      <c r="Y489">
        <v>1177356.881604891</v>
      </c>
      <c r="Z489">
        <v>1232356.5385585502</v>
      </c>
      <c r="AA489">
        <v>1291771.4429980642</v>
      </c>
      <c r="AB489">
        <v>1252893.575</v>
      </c>
      <c r="AC489">
        <v>1276005.7487499998</v>
      </c>
      <c r="AD489">
        <v>1325109.98395</v>
      </c>
      <c r="AE489">
        <v>1400619.466595625</v>
      </c>
      <c r="AF489">
        <v>1345895.9002014508</v>
      </c>
      <c r="AG489">
        <v>1397765.0897605391</v>
      </c>
      <c r="AH489">
        <v>1455997.5244200791</v>
      </c>
      <c r="AI489">
        <v>1517426.203879975</v>
      </c>
      <c r="AJ489">
        <v>1483936.4393347851</v>
      </c>
      <c r="AK489">
        <v>1541256.4825126927</v>
      </c>
      <c r="AL489">
        <v>1587884.2816764694</v>
      </c>
      <c r="AM489">
        <v>1595299.7091135732</v>
      </c>
      <c r="AN489">
        <v>1629855.5903507252</v>
      </c>
      <c r="AO489">
        <v>1656607.7147696235</v>
      </c>
      <c r="AP489">
        <v>1679673.9343060208</v>
      </c>
      <c r="AQ489">
        <v>1742029.486702085</v>
      </c>
      <c r="AR489">
        <v>1783434.4587814535</v>
      </c>
      <c r="AS489">
        <v>1643440.5296204307</v>
      </c>
      <c r="AT489">
        <v>1813548.4941777005</v>
      </c>
      <c r="AU489">
        <v>2142372.0221682931</v>
      </c>
    </row>
    <row r="490" spans="1:47">
      <c r="A490" t="s">
        <v>253</v>
      </c>
      <c r="B490" t="s">
        <v>256</v>
      </c>
      <c r="C490" t="s">
        <v>224</v>
      </c>
      <c r="D490">
        <v>539120.36006273539</v>
      </c>
      <c r="E490">
        <v>547979.99714969983</v>
      </c>
      <c r="F490">
        <v>558661.43712768529</v>
      </c>
      <c r="G490">
        <v>568025.16304808517</v>
      </c>
      <c r="H490">
        <v>576667.71406101191</v>
      </c>
      <c r="I490">
        <v>584373.40594797267</v>
      </c>
      <c r="J490">
        <v>587133.72759726155</v>
      </c>
      <c r="K490">
        <v>613795.98059977987</v>
      </c>
      <c r="L490">
        <v>630415.36588705343</v>
      </c>
      <c r="M490">
        <v>632039.11644077406</v>
      </c>
      <c r="N490">
        <v>643050.19056280493</v>
      </c>
      <c r="O490">
        <v>648072.49521558511</v>
      </c>
      <c r="P490">
        <v>665247.44201261352</v>
      </c>
      <c r="Q490">
        <v>681866.26899121574</v>
      </c>
      <c r="R490">
        <v>693276.27162042586</v>
      </c>
      <c r="S490">
        <v>695635.93796285801</v>
      </c>
      <c r="T490">
        <v>706811.8578222607</v>
      </c>
      <c r="U490">
        <v>728153.79929962812</v>
      </c>
      <c r="V490">
        <v>746903.75439936889</v>
      </c>
      <c r="W490">
        <v>761297.78544579889</v>
      </c>
      <c r="X490">
        <v>773387.22674718092</v>
      </c>
      <c r="Y490">
        <v>787600.28053356975</v>
      </c>
      <c r="Z490">
        <v>807859.61122134281</v>
      </c>
      <c r="AA490">
        <v>838987.61289557803</v>
      </c>
      <c r="AB490">
        <v>848503.34157761012</v>
      </c>
      <c r="AC490">
        <v>866159.21193689527</v>
      </c>
      <c r="AD490">
        <v>888498.89590209408</v>
      </c>
      <c r="AE490">
        <v>919337.80541299807</v>
      </c>
      <c r="AF490">
        <v>906539.8775562559</v>
      </c>
      <c r="AG490">
        <v>949306.61251694604</v>
      </c>
      <c r="AH490">
        <v>991995.2412316699</v>
      </c>
      <c r="AI490">
        <v>1011946.5971651752</v>
      </c>
      <c r="AJ490">
        <v>1012371.1419501766</v>
      </c>
      <c r="AK490">
        <v>1068917.4405022676</v>
      </c>
      <c r="AL490">
        <v>1099803.8537818713</v>
      </c>
      <c r="AM490">
        <v>1185619.9981031229</v>
      </c>
      <c r="AN490">
        <v>1125392.5671399746</v>
      </c>
      <c r="AO490">
        <v>1180140.2751195217</v>
      </c>
      <c r="AP490">
        <v>1206502.8540838056</v>
      </c>
      <c r="AQ490">
        <v>1279466.4463587957</v>
      </c>
      <c r="AR490">
        <v>1143574.3547218484</v>
      </c>
      <c r="AS490">
        <v>856017.22173408675</v>
      </c>
      <c r="AT490">
        <v>1062493.6191517017</v>
      </c>
      <c r="AU490">
        <v>1153297.9536577791</v>
      </c>
    </row>
    <row r="491" spans="1:47">
      <c r="A491" t="s">
        <v>253</v>
      </c>
      <c r="B491" t="s">
        <v>256</v>
      </c>
      <c r="C491" t="s">
        <v>225</v>
      </c>
      <c r="D491">
        <v>40394770.784468949</v>
      </c>
      <c r="E491">
        <v>43069342.31546165</v>
      </c>
      <c r="F491">
        <v>44868796.871820711</v>
      </c>
      <c r="G491">
        <v>43407834.127936043</v>
      </c>
      <c r="H491">
        <v>43827366.885254905</v>
      </c>
      <c r="I491">
        <v>46860772.398934305</v>
      </c>
      <c r="J491">
        <v>48610447.824067801</v>
      </c>
      <c r="K491">
        <v>46409887.003295913</v>
      </c>
      <c r="L491">
        <v>48357649.840925187</v>
      </c>
      <c r="M491">
        <v>50842334.920338124</v>
      </c>
      <c r="N491">
        <v>52812111.667129993</v>
      </c>
      <c r="O491">
        <v>50172491.272203535</v>
      </c>
      <c r="P491">
        <v>51268065.903719425</v>
      </c>
      <c r="Q491">
        <v>54405809.808818966</v>
      </c>
      <c r="R491">
        <v>57698659.213545121</v>
      </c>
      <c r="S491">
        <v>54216597.170929931</v>
      </c>
      <c r="T491">
        <v>55566440.874298334</v>
      </c>
      <c r="U491">
        <v>57871834.408062972</v>
      </c>
      <c r="V491">
        <v>62067397.066581286</v>
      </c>
      <c r="W491">
        <v>58482378.260055631</v>
      </c>
      <c r="X491">
        <v>58853708.551934138</v>
      </c>
      <c r="Y491">
        <v>62446045.445068106</v>
      </c>
      <c r="Z491">
        <v>66723307.254594281</v>
      </c>
      <c r="AA491">
        <v>62779931.802704059</v>
      </c>
      <c r="AB491">
        <v>63114786.667613067</v>
      </c>
      <c r="AC491">
        <v>67445154.562033042</v>
      </c>
      <c r="AD491">
        <v>71243279.726681277</v>
      </c>
      <c r="AE491">
        <v>67598092.494152263</v>
      </c>
      <c r="AF491">
        <v>68002169.592113703</v>
      </c>
      <c r="AG491">
        <v>71998045.555310398</v>
      </c>
      <c r="AH491">
        <v>75982033.337768257</v>
      </c>
      <c r="AI491">
        <v>72831922.62685892</v>
      </c>
      <c r="AJ491">
        <v>72962153.977196634</v>
      </c>
      <c r="AK491">
        <v>77292530.685750917</v>
      </c>
      <c r="AL491">
        <v>81426426.656367153</v>
      </c>
      <c r="AM491">
        <v>77475081.914655715</v>
      </c>
      <c r="AN491">
        <v>77744967.941810563</v>
      </c>
      <c r="AO491">
        <v>82995122.286884084</v>
      </c>
      <c r="AP491">
        <v>87259872.291555077</v>
      </c>
      <c r="AQ491">
        <v>82506415.696947694</v>
      </c>
      <c r="AR491">
        <v>80114764.309332222</v>
      </c>
      <c r="AS491">
        <v>79783437.239042222</v>
      </c>
      <c r="AT491">
        <v>86296914.404680938</v>
      </c>
      <c r="AU491">
        <v>81997708.990651131</v>
      </c>
    </row>
    <row r="492" spans="1:47">
      <c r="A492" t="s">
        <v>253</v>
      </c>
      <c r="B492" t="s">
        <v>257</v>
      </c>
      <c r="C492" t="s">
        <v>208</v>
      </c>
      <c r="D492">
        <v>3081921.4026258951</v>
      </c>
      <c r="E492">
        <v>3462600.7050886704</v>
      </c>
      <c r="F492">
        <v>3554448.6768467086</v>
      </c>
      <c r="G492">
        <v>3642173.7630197541</v>
      </c>
      <c r="H492">
        <v>3045795.6853811899</v>
      </c>
      <c r="I492">
        <v>3289141.9824425569</v>
      </c>
      <c r="J492">
        <v>3758506.8273491524</v>
      </c>
      <c r="K492">
        <v>3914019.7144920183</v>
      </c>
      <c r="L492">
        <v>3403512.9661419746</v>
      </c>
      <c r="M492">
        <v>3673675.0744921053</v>
      </c>
      <c r="N492">
        <v>3916112.274860959</v>
      </c>
      <c r="O492">
        <v>3632106.2748976657</v>
      </c>
      <c r="P492">
        <v>3515735.7589017423</v>
      </c>
      <c r="Q492">
        <v>3866918.3455351349</v>
      </c>
      <c r="R492">
        <v>4155487.3043383867</v>
      </c>
      <c r="S492">
        <v>3970075.9549638927</v>
      </c>
      <c r="T492">
        <v>4004425.7670937604</v>
      </c>
      <c r="U492">
        <v>4341285.3371025985</v>
      </c>
      <c r="V492">
        <v>4513181.934905896</v>
      </c>
      <c r="W492">
        <v>4093414.7422313793</v>
      </c>
      <c r="X492">
        <v>4004750.3909005197</v>
      </c>
      <c r="Y492">
        <v>4264927.6470065201</v>
      </c>
      <c r="Z492">
        <v>4342002.1338887867</v>
      </c>
      <c r="AA492">
        <v>4358781.7010300104</v>
      </c>
      <c r="AB492">
        <v>4432657.1686601425</v>
      </c>
      <c r="AC492">
        <v>4508424.7342231302</v>
      </c>
      <c r="AD492">
        <v>4580304.9736279175</v>
      </c>
      <c r="AE492">
        <v>4748797.0303888433</v>
      </c>
      <c r="AF492">
        <v>4645493.555027795</v>
      </c>
      <c r="AG492">
        <v>4797100.767073201</v>
      </c>
      <c r="AH492">
        <v>4834366.5213945992</v>
      </c>
      <c r="AI492">
        <v>5046296.0426444914</v>
      </c>
      <c r="AJ492">
        <v>4914332.3037242163</v>
      </c>
      <c r="AK492">
        <v>5109306.5728677809</v>
      </c>
      <c r="AL492">
        <v>5208828.3361234404</v>
      </c>
      <c r="AM492">
        <v>5322163.972971607</v>
      </c>
      <c r="AN492">
        <v>5169404.0067426544</v>
      </c>
      <c r="AO492">
        <v>5441997.6107518058</v>
      </c>
      <c r="AP492">
        <v>5369885.2642825022</v>
      </c>
      <c r="AQ492">
        <v>5605879.5165032186</v>
      </c>
      <c r="AR492">
        <v>5400343.1962485835</v>
      </c>
      <c r="AS492">
        <v>5440846.7781457733</v>
      </c>
      <c r="AT492">
        <v>5367133.8510388993</v>
      </c>
      <c r="AU492">
        <v>5484430.7279901616</v>
      </c>
    </row>
    <row r="493" spans="1:47">
      <c r="A493" t="s">
        <v>253</v>
      </c>
      <c r="B493" t="s">
        <v>257</v>
      </c>
      <c r="C493" t="s">
        <v>209</v>
      </c>
      <c r="D493">
        <v>1993400.7814870265</v>
      </c>
      <c r="E493">
        <v>2090248.0142112621</v>
      </c>
      <c r="F493">
        <v>2136058.56545531</v>
      </c>
      <c r="G493">
        <v>2076394.638846399</v>
      </c>
      <c r="H493">
        <v>2379450.0441633966</v>
      </c>
      <c r="I493">
        <v>2567483.9924342697</v>
      </c>
      <c r="J493">
        <v>2847294.8667809414</v>
      </c>
      <c r="K493">
        <v>2896405.3144198526</v>
      </c>
      <c r="L493">
        <v>3418409.2655160157</v>
      </c>
      <c r="M493">
        <v>3050648.7596409842</v>
      </c>
      <c r="N493">
        <v>3617680.9770069141</v>
      </c>
      <c r="O493">
        <v>3746809.8435007641</v>
      </c>
      <c r="P493">
        <v>3371086.4350032285</v>
      </c>
      <c r="Q493">
        <v>3803739.7859334545</v>
      </c>
      <c r="R493">
        <v>3849157.5680566989</v>
      </c>
      <c r="S493">
        <v>3837422.9720046357</v>
      </c>
      <c r="T493">
        <v>3371485.1241543302</v>
      </c>
      <c r="U493">
        <v>3442388.774177203</v>
      </c>
      <c r="V493">
        <v>3545098.7755592875</v>
      </c>
      <c r="W493">
        <v>3648015.1046227403</v>
      </c>
      <c r="X493">
        <v>3670019.4802999999</v>
      </c>
      <c r="Y493">
        <v>3805638.5284000002</v>
      </c>
      <c r="Z493">
        <v>4114179.51200468</v>
      </c>
      <c r="AA493">
        <v>3800050.2667017598</v>
      </c>
      <c r="AB493">
        <v>3414824.47119876</v>
      </c>
      <c r="AC493">
        <v>3953836.4775764802</v>
      </c>
      <c r="AD493">
        <v>3874106.11842818</v>
      </c>
      <c r="AE493">
        <v>4191627.9005531399</v>
      </c>
      <c r="AF493">
        <v>3964298.4771239152</v>
      </c>
      <c r="AG493">
        <v>4401454.1433155378</v>
      </c>
      <c r="AH493">
        <v>4479201.0235795025</v>
      </c>
      <c r="AI493">
        <v>4560860.2805362865</v>
      </c>
      <c r="AJ493">
        <v>4200991.992068558</v>
      </c>
      <c r="AK493">
        <v>4620736.6010462735</v>
      </c>
      <c r="AL493">
        <v>4804035.0309515521</v>
      </c>
      <c r="AM493">
        <v>4904133.4075030256</v>
      </c>
      <c r="AN493">
        <v>4477197.256239472</v>
      </c>
      <c r="AO493">
        <v>4889173.2892564852</v>
      </c>
      <c r="AP493">
        <v>5221186.2010887042</v>
      </c>
      <c r="AQ493">
        <v>5236792.3583480036</v>
      </c>
      <c r="AR493">
        <v>4693704.8807539959</v>
      </c>
      <c r="AS493">
        <v>4551190.7359288931</v>
      </c>
      <c r="AT493">
        <v>4786983.2089988217</v>
      </c>
      <c r="AU493">
        <v>4909319.0065103173</v>
      </c>
    </row>
    <row r="494" spans="1:47">
      <c r="A494" t="s">
        <v>253</v>
      </c>
      <c r="B494" t="s">
        <v>257</v>
      </c>
      <c r="C494" t="s">
        <v>210</v>
      </c>
      <c r="D494">
        <v>761695.15602729935</v>
      </c>
      <c r="E494">
        <v>813373.31554621644</v>
      </c>
      <c r="F494">
        <v>818711.74407248036</v>
      </c>
      <c r="G494">
        <v>833983.91373244219</v>
      </c>
      <c r="H494">
        <v>824254.47427368455</v>
      </c>
      <c r="I494">
        <v>864457.05572040821</v>
      </c>
      <c r="J494">
        <v>898647.70498122636</v>
      </c>
      <c r="K494">
        <v>935470.67476672167</v>
      </c>
      <c r="L494">
        <v>808571.6303888096</v>
      </c>
      <c r="M494">
        <v>882660.00980118965</v>
      </c>
      <c r="N494">
        <v>996053.08054043958</v>
      </c>
      <c r="O494">
        <v>982572.09966740769</v>
      </c>
      <c r="P494">
        <v>940278.10998892609</v>
      </c>
      <c r="Q494">
        <v>992867.59784774785</v>
      </c>
      <c r="R494">
        <v>925920.28812896612</v>
      </c>
      <c r="S494">
        <v>965610.91053652158</v>
      </c>
      <c r="T494">
        <v>904651.95580090838</v>
      </c>
      <c r="U494">
        <v>1015741.384311135</v>
      </c>
      <c r="V494">
        <v>1054430.4098013979</v>
      </c>
      <c r="W494">
        <v>1145829.2921491163</v>
      </c>
      <c r="X494">
        <v>1069086.0419000001</v>
      </c>
      <c r="Y494">
        <v>1127941.5872162299</v>
      </c>
      <c r="Z494">
        <v>1091656.7909014886</v>
      </c>
      <c r="AA494">
        <v>1150539.4208</v>
      </c>
      <c r="AB494">
        <v>1161135.440040136</v>
      </c>
      <c r="AC494">
        <v>1188665.8721921463</v>
      </c>
      <c r="AD494">
        <v>1240956.1704063236</v>
      </c>
      <c r="AE494">
        <v>1243546.2218703735</v>
      </c>
      <c r="AF494">
        <v>1246852.5736892032</v>
      </c>
      <c r="AG494">
        <v>1293673.1201508127</v>
      </c>
      <c r="AH494">
        <v>1294423.2513042216</v>
      </c>
      <c r="AI494">
        <v>1307990.7390849758</v>
      </c>
      <c r="AJ494">
        <v>1396449.5730357249</v>
      </c>
      <c r="AK494">
        <v>1321001.8799545076</v>
      </c>
      <c r="AL494">
        <v>1440726.4559833594</v>
      </c>
      <c r="AM494">
        <v>1335212.0056790817</v>
      </c>
      <c r="AN494">
        <v>1431548.4378817184</v>
      </c>
      <c r="AO494">
        <v>1541530.9228751052</v>
      </c>
      <c r="AP494">
        <v>1618121.8562623067</v>
      </c>
      <c r="AQ494">
        <v>1497850.6315791942</v>
      </c>
      <c r="AR494">
        <v>1586140.8689482037</v>
      </c>
      <c r="AS494">
        <v>1548291.6967502388</v>
      </c>
      <c r="AT494">
        <v>1685842.438435968</v>
      </c>
      <c r="AU494">
        <v>1700419.9707107462</v>
      </c>
    </row>
    <row r="495" spans="1:47">
      <c r="A495" t="s">
        <v>253</v>
      </c>
      <c r="B495" t="s">
        <v>257</v>
      </c>
      <c r="C495" t="s">
        <v>211</v>
      </c>
      <c r="D495">
        <v>4403.5190771335874</v>
      </c>
      <c r="E495">
        <v>4956.8764320078426</v>
      </c>
      <c r="F495">
        <v>4889.3977716943782</v>
      </c>
      <c r="G495">
        <v>5201.5628473834859</v>
      </c>
      <c r="H495">
        <v>5168.7098690884268</v>
      </c>
      <c r="I495">
        <v>5209.5804517173756</v>
      </c>
      <c r="J495">
        <v>5387.202520228544</v>
      </c>
      <c r="K495">
        <v>6067.9897397868408</v>
      </c>
      <c r="L495">
        <v>6230.1480215392894</v>
      </c>
      <c r="M495">
        <v>6594.6904875297005</v>
      </c>
      <c r="N495">
        <v>6900.1590038548429</v>
      </c>
      <c r="O495">
        <v>7516.5336788178329</v>
      </c>
      <c r="P495">
        <v>7613.8120320826847</v>
      </c>
      <c r="Q495">
        <v>7780.7715344284416</v>
      </c>
      <c r="R495">
        <v>7540.6943821842942</v>
      </c>
      <c r="S495">
        <v>7979.7211511160012</v>
      </c>
      <c r="T495">
        <v>8382.6171505044658</v>
      </c>
      <c r="U495">
        <v>8728.7490221612898</v>
      </c>
      <c r="V495">
        <v>8634.627022611603</v>
      </c>
      <c r="W495">
        <v>10649.760128762015</v>
      </c>
      <c r="X495">
        <v>9216.5792932844233</v>
      </c>
      <c r="Y495">
        <v>9625.0919635743212</v>
      </c>
      <c r="Z495">
        <v>9141.6862124444342</v>
      </c>
      <c r="AA495">
        <v>11125.831950632053</v>
      </c>
      <c r="AB495">
        <v>10288.937196219729</v>
      </c>
      <c r="AC495">
        <v>10383.704043103666</v>
      </c>
      <c r="AD495">
        <v>10262.560309169961</v>
      </c>
      <c r="AE495">
        <v>10401.346172508911</v>
      </c>
      <c r="AF495">
        <v>10601.033276714919</v>
      </c>
      <c r="AG495">
        <v>10860.197787018937</v>
      </c>
      <c r="AH495">
        <v>11065.897707799031</v>
      </c>
      <c r="AI495">
        <v>11257.019495218676</v>
      </c>
      <c r="AJ495">
        <v>10613.868244723613</v>
      </c>
      <c r="AK495">
        <v>11104.410695307741</v>
      </c>
      <c r="AL495">
        <v>11359.126399599212</v>
      </c>
      <c r="AM495">
        <v>11373.894804058278</v>
      </c>
      <c r="AN495">
        <v>11368.396609543825</v>
      </c>
      <c r="AO495">
        <v>11960.147991345109</v>
      </c>
      <c r="AP495">
        <v>11895.422313007548</v>
      </c>
      <c r="AQ495">
        <v>12288.264811341862</v>
      </c>
      <c r="AR495">
        <v>12225.49503405215</v>
      </c>
      <c r="AS495">
        <v>11226.712549672795</v>
      </c>
      <c r="AT495">
        <v>11201.258955528303</v>
      </c>
      <c r="AU495">
        <v>12703.057355407485</v>
      </c>
    </row>
    <row r="496" spans="1:47">
      <c r="A496" t="s">
        <v>253</v>
      </c>
      <c r="B496" t="s">
        <v>257</v>
      </c>
      <c r="C496" t="s">
        <v>212</v>
      </c>
      <c r="D496">
        <v>23121.946536630701</v>
      </c>
      <c r="E496">
        <v>23905.282601580999</v>
      </c>
      <c r="F496">
        <v>25442.544202873501</v>
      </c>
      <c r="G496">
        <v>26072.226658914398</v>
      </c>
      <c r="H496">
        <v>26338.202102608651</v>
      </c>
      <c r="I496">
        <v>25228.508870749218</v>
      </c>
      <c r="J496">
        <v>25587.902330941626</v>
      </c>
      <c r="K496">
        <v>26238.16100055891</v>
      </c>
      <c r="L496">
        <v>28589.348476314746</v>
      </c>
      <c r="M496">
        <v>29312.61750422062</v>
      </c>
      <c r="N496">
        <v>30109.864887963089</v>
      </c>
      <c r="O496">
        <v>31040.239609088047</v>
      </c>
      <c r="P496">
        <v>31514.672474678617</v>
      </c>
      <c r="Q496">
        <v>32180.781738036076</v>
      </c>
      <c r="R496">
        <v>32922.570742609212</v>
      </c>
      <c r="S496">
        <v>33547.81213068642</v>
      </c>
      <c r="T496">
        <v>34509.324647044559</v>
      </c>
      <c r="U496">
        <v>33768.687051405948</v>
      </c>
      <c r="V496">
        <v>35310.980742248204</v>
      </c>
      <c r="W496">
        <v>35643.373052407616</v>
      </c>
      <c r="X496">
        <v>35531.310299999997</v>
      </c>
      <c r="Y496">
        <v>36498.117200000001</v>
      </c>
      <c r="Z496">
        <v>35371.874060560003</v>
      </c>
      <c r="AA496">
        <v>35732.667200000004</v>
      </c>
      <c r="AB496">
        <v>38656.7660586895</v>
      </c>
      <c r="AC496">
        <v>37578.574318859799</v>
      </c>
      <c r="AD496">
        <v>40415.681563294376</v>
      </c>
      <c r="AE496">
        <v>39230.106882789703</v>
      </c>
      <c r="AF496">
        <v>38673.218811081671</v>
      </c>
      <c r="AG496">
        <v>38923.67722623251</v>
      </c>
      <c r="AH496">
        <v>39102.244889930596</v>
      </c>
      <c r="AI496">
        <v>39367.372073578401</v>
      </c>
      <c r="AJ496">
        <v>38938.924656196141</v>
      </c>
      <c r="AK496">
        <v>40224.402041067384</v>
      </c>
      <c r="AL496">
        <v>42750.875119861252</v>
      </c>
      <c r="AM496">
        <v>43054.096750616634</v>
      </c>
      <c r="AN496">
        <v>41446.771848964396</v>
      </c>
      <c r="AO496">
        <v>42262.016492741124</v>
      </c>
      <c r="AP496">
        <v>43602.757274864445</v>
      </c>
      <c r="AQ496">
        <v>44152.437786312337</v>
      </c>
      <c r="AR496">
        <v>43692.30168837346</v>
      </c>
      <c r="AS496">
        <v>44817.86818842285</v>
      </c>
      <c r="AT496">
        <v>44382.663372863361</v>
      </c>
      <c r="AU496">
        <v>44223.33254555233</v>
      </c>
    </row>
    <row r="497" spans="1:47">
      <c r="A497" t="s">
        <v>253</v>
      </c>
      <c r="B497" t="s">
        <v>257</v>
      </c>
      <c r="C497" t="s">
        <v>213</v>
      </c>
      <c r="D497">
        <v>1218107.0590052756</v>
      </c>
      <c r="E497">
        <v>1318513.6259369201</v>
      </c>
      <c r="F497">
        <v>1452511.86145181</v>
      </c>
      <c r="G497">
        <v>1493132.6040423999</v>
      </c>
      <c r="H497">
        <v>1405898.8466785103</v>
      </c>
      <c r="I497">
        <v>1510618.2050892077</v>
      </c>
      <c r="J497">
        <v>1604734.7389757554</v>
      </c>
      <c r="K497">
        <v>1624590.1195563665</v>
      </c>
      <c r="L497">
        <v>1531589.8284147349</v>
      </c>
      <c r="M497">
        <v>1672719.2686721005</v>
      </c>
      <c r="N497">
        <v>1790478.7025017354</v>
      </c>
      <c r="O497">
        <v>1854577.8430616183</v>
      </c>
      <c r="P497">
        <v>1680316.6602587509</v>
      </c>
      <c r="Q497">
        <v>1781471.7357474195</v>
      </c>
      <c r="R497">
        <v>1893801.9394938988</v>
      </c>
      <c r="S497">
        <v>2086401.5789493406</v>
      </c>
      <c r="T497">
        <v>1953026.86110288</v>
      </c>
      <c r="U497">
        <v>2020164.5161490201</v>
      </c>
      <c r="V497">
        <v>2133725.0036267298</v>
      </c>
      <c r="W497">
        <v>2270041.8701322</v>
      </c>
      <c r="X497">
        <v>1968376.8263999999</v>
      </c>
      <c r="Y497">
        <v>2290659.4418000001</v>
      </c>
      <c r="Z497">
        <v>2500186.29626696</v>
      </c>
      <c r="AA497">
        <v>2793044.7047999999</v>
      </c>
      <c r="AB497">
        <v>2144144.7010182999</v>
      </c>
      <c r="AC497">
        <v>2479989.2816349398</v>
      </c>
      <c r="AD497">
        <v>2719001.71153162</v>
      </c>
      <c r="AE497">
        <v>2929797.2121090498</v>
      </c>
      <c r="AF497">
        <v>2367046.6206505909</v>
      </c>
      <c r="AG497">
        <v>2531427.3551116311</v>
      </c>
      <c r="AH497">
        <v>2720368.4518703613</v>
      </c>
      <c r="AI497">
        <v>2978591.8793587415</v>
      </c>
      <c r="AJ497">
        <v>2419825.3783748611</v>
      </c>
      <c r="AK497">
        <v>2780856.7093354599</v>
      </c>
      <c r="AL497">
        <v>2970065.2400027001</v>
      </c>
      <c r="AM497">
        <v>3130446.1217027698</v>
      </c>
      <c r="AN497">
        <v>2664916.2894945401</v>
      </c>
      <c r="AO497">
        <v>2909915.3597844802</v>
      </c>
      <c r="AP497">
        <v>3205684.9345454201</v>
      </c>
      <c r="AQ497">
        <v>3311434.2162180799</v>
      </c>
      <c r="AR497">
        <v>2691891.1728942567</v>
      </c>
      <c r="AS497">
        <v>2792866.0933469702</v>
      </c>
      <c r="AT497">
        <v>3206785.192531622</v>
      </c>
      <c r="AU497">
        <v>3299751.1012718882</v>
      </c>
    </row>
    <row r="498" spans="1:47">
      <c r="A498" t="s">
        <v>253</v>
      </c>
      <c r="B498" t="s">
        <v>257</v>
      </c>
      <c r="C498" t="s">
        <v>214</v>
      </c>
      <c r="D498">
        <v>1331436.1262811818</v>
      </c>
      <c r="E498">
        <v>1384983.3356565202</v>
      </c>
      <c r="F498">
        <v>1407804.6186162878</v>
      </c>
      <c r="G498">
        <v>1486840.0386415992</v>
      </c>
      <c r="H498">
        <v>1415598.2086572147</v>
      </c>
      <c r="I498">
        <v>1546157.7296090401</v>
      </c>
      <c r="J498">
        <v>1592420.459143166</v>
      </c>
      <c r="K498">
        <v>1649876.7584300949</v>
      </c>
      <c r="L498">
        <v>1537739.9756194646</v>
      </c>
      <c r="M498">
        <v>1701687.9429931366</v>
      </c>
      <c r="N498">
        <v>1805933.3823812385</v>
      </c>
      <c r="O498">
        <v>1842651.6282004393</v>
      </c>
      <c r="P498">
        <v>1739657.2658560381</v>
      </c>
      <c r="Q498">
        <v>1876927.963328969</v>
      </c>
      <c r="R498">
        <v>1927093.523906969</v>
      </c>
      <c r="S498">
        <v>1976721.0675232392</v>
      </c>
      <c r="T498">
        <v>1927323.0981752861</v>
      </c>
      <c r="U498">
        <v>2019778.0133391169</v>
      </c>
      <c r="V498">
        <v>2102464.091385243</v>
      </c>
      <c r="W498">
        <v>2126235.7645527162</v>
      </c>
      <c r="X498">
        <v>2066174.94741057</v>
      </c>
      <c r="Y498">
        <v>2253841.6629999997</v>
      </c>
      <c r="Z498">
        <v>2262373.1344700651</v>
      </c>
      <c r="AA498">
        <v>2307155.7796999998</v>
      </c>
      <c r="AB498">
        <v>2191920.080442294</v>
      </c>
      <c r="AC498">
        <v>2394474.579706667</v>
      </c>
      <c r="AD498">
        <v>2631526.6796535458</v>
      </c>
      <c r="AE498">
        <v>2563676.4762972877</v>
      </c>
      <c r="AF498">
        <v>2321352.4786969647</v>
      </c>
      <c r="AG498">
        <v>2596316.0137507594</v>
      </c>
      <c r="AH498">
        <v>2756820.0543629811</v>
      </c>
      <c r="AI498">
        <v>2772544.4967081985</v>
      </c>
      <c r="AJ498">
        <v>2523415.7217865102</v>
      </c>
      <c r="AK498">
        <v>2781538.2156734383</v>
      </c>
      <c r="AL498">
        <v>2858510.0289543183</v>
      </c>
      <c r="AM498">
        <v>2976410.2557024886</v>
      </c>
      <c r="AN498">
        <v>2731462.4673764091</v>
      </c>
      <c r="AO498">
        <v>2998966.7672720114</v>
      </c>
      <c r="AP498">
        <v>3076386.5534371203</v>
      </c>
      <c r="AQ498">
        <v>3196738.6063234955</v>
      </c>
      <c r="AR498">
        <v>2847984.7370114625</v>
      </c>
      <c r="AS498">
        <v>2819349.1954859253</v>
      </c>
      <c r="AT498">
        <v>2918112.1958261565</v>
      </c>
      <c r="AU498">
        <v>2904624.3303990955</v>
      </c>
    </row>
    <row r="499" spans="1:47">
      <c r="A499" t="s">
        <v>253</v>
      </c>
      <c r="B499" t="s">
        <v>257</v>
      </c>
      <c r="C499" t="s">
        <v>215</v>
      </c>
      <c r="D499">
        <v>498401.54184117855</v>
      </c>
      <c r="E499">
        <v>512835.79743164685</v>
      </c>
      <c r="F499">
        <v>552326.61602732155</v>
      </c>
      <c r="G499">
        <v>589821.42073354137</v>
      </c>
      <c r="H499">
        <v>573856.30689165427</v>
      </c>
      <c r="I499">
        <v>592240.42935935582</v>
      </c>
      <c r="J499">
        <v>595758.07083331177</v>
      </c>
      <c r="K499">
        <v>630696.16762063722</v>
      </c>
      <c r="L499">
        <v>627571.87359697453</v>
      </c>
      <c r="M499">
        <v>653785.23101199605</v>
      </c>
      <c r="N499">
        <v>675720.3794681906</v>
      </c>
      <c r="O499">
        <v>678290.45908167446</v>
      </c>
      <c r="P499">
        <v>654488.9780440646</v>
      </c>
      <c r="Q499">
        <v>692041.29957706202</v>
      </c>
      <c r="R499">
        <v>712585.61669163429</v>
      </c>
      <c r="S499">
        <v>746185.70233218814</v>
      </c>
      <c r="T499">
        <v>700084.48318297369</v>
      </c>
      <c r="U499">
        <v>731924.30830780184</v>
      </c>
      <c r="V499">
        <v>753950.26840055245</v>
      </c>
      <c r="W499">
        <v>808178.22113403003</v>
      </c>
      <c r="X499">
        <v>758137.19539999997</v>
      </c>
      <c r="Y499">
        <v>784055.32114722009</v>
      </c>
      <c r="Z499">
        <v>824020.7638700438</v>
      </c>
      <c r="AA499">
        <v>863330.7814481121</v>
      </c>
      <c r="AB499">
        <v>825159.29129085783</v>
      </c>
      <c r="AC499">
        <v>881843.05794260988</v>
      </c>
      <c r="AD499">
        <v>956891.71260255936</v>
      </c>
      <c r="AE499">
        <v>940378.48389265907</v>
      </c>
      <c r="AF499">
        <v>906418.55723737739</v>
      </c>
      <c r="AG499">
        <v>969650.80001411121</v>
      </c>
      <c r="AH499">
        <v>992193.01294124953</v>
      </c>
      <c r="AI499">
        <v>997104.21810584352</v>
      </c>
      <c r="AJ499">
        <v>975588.44141000137</v>
      </c>
      <c r="AK499">
        <v>1052725.8411770358</v>
      </c>
      <c r="AL499">
        <v>1084793.3515415129</v>
      </c>
      <c r="AM499">
        <v>1091024.0713726231</v>
      </c>
      <c r="AN499">
        <v>996268.62647386221</v>
      </c>
      <c r="AO499">
        <v>1073994.740168937</v>
      </c>
      <c r="AP499">
        <v>1134480.4329905664</v>
      </c>
      <c r="AQ499">
        <v>1183674.3769301441</v>
      </c>
      <c r="AR499">
        <v>1021814.3991477883</v>
      </c>
      <c r="AS499">
        <v>936142.01088698406</v>
      </c>
      <c r="AT499">
        <v>1063622.2311703279</v>
      </c>
      <c r="AU499">
        <v>1136242.826773552</v>
      </c>
    </row>
    <row r="500" spans="1:47">
      <c r="A500" t="s">
        <v>253</v>
      </c>
      <c r="B500" t="s">
        <v>257</v>
      </c>
      <c r="C500" t="s">
        <v>216</v>
      </c>
      <c r="D500">
        <v>59361.670018359102</v>
      </c>
      <c r="E500">
        <v>59346.406405559566</v>
      </c>
      <c r="F500">
        <v>60227.55071792721</v>
      </c>
      <c r="G500">
        <v>65917.527534748806</v>
      </c>
      <c r="H500">
        <v>67725.140317280078</v>
      </c>
      <c r="I500">
        <v>73905.495769119036</v>
      </c>
      <c r="J500">
        <v>72540.792916573933</v>
      </c>
      <c r="K500">
        <v>81480.375747710379</v>
      </c>
      <c r="L500">
        <v>80521.812137750865</v>
      </c>
      <c r="M500">
        <v>81869.683642580203</v>
      </c>
      <c r="N500">
        <v>82968.474613200611</v>
      </c>
      <c r="O500">
        <v>85597.872127475246</v>
      </c>
      <c r="P500">
        <v>84302.078665732493</v>
      </c>
      <c r="Q500">
        <v>89621.382962781732</v>
      </c>
      <c r="R500">
        <v>90770.053353638446</v>
      </c>
      <c r="S500">
        <v>93848.665597931016</v>
      </c>
      <c r="T500">
        <v>92490.813359516789</v>
      </c>
      <c r="U500">
        <v>98150.45309171101</v>
      </c>
      <c r="V500">
        <v>98786.467679316644</v>
      </c>
      <c r="W500">
        <v>102865.4451279194</v>
      </c>
      <c r="X500">
        <v>98771.391899999988</v>
      </c>
      <c r="Y500">
        <v>104468.38159942999</v>
      </c>
      <c r="Z500">
        <v>106369.714465301</v>
      </c>
      <c r="AA500">
        <v>113690.1537</v>
      </c>
      <c r="AB500">
        <v>106376.78674249677</v>
      </c>
      <c r="AC500">
        <v>113184.08824043028</v>
      </c>
      <c r="AD500">
        <v>115583.38196646277</v>
      </c>
      <c r="AE500">
        <v>119307.99691407671</v>
      </c>
      <c r="AF500">
        <v>112425.76331275201</v>
      </c>
      <c r="AG500">
        <v>119091.61327616606</v>
      </c>
      <c r="AH500">
        <v>124295.92703487247</v>
      </c>
      <c r="AI500">
        <v>126612.15797301597</v>
      </c>
      <c r="AJ500">
        <v>120450.50791491564</v>
      </c>
      <c r="AK500">
        <v>126720.22856667959</v>
      </c>
      <c r="AL500">
        <v>133047.94060055897</v>
      </c>
      <c r="AM500">
        <v>134487.69884024491</v>
      </c>
      <c r="AN500">
        <v>128001.12939019613</v>
      </c>
      <c r="AO500">
        <v>129316.48935470887</v>
      </c>
      <c r="AP500">
        <v>138307.48861818505</v>
      </c>
      <c r="AQ500">
        <v>144521.76908326085</v>
      </c>
      <c r="AR500">
        <v>132576.186430539</v>
      </c>
      <c r="AS500">
        <v>116305.76028255367</v>
      </c>
      <c r="AT500">
        <v>131576.02969376012</v>
      </c>
      <c r="AU500">
        <v>138463.73518820951</v>
      </c>
    </row>
    <row r="501" spans="1:47">
      <c r="A501" t="s">
        <v>253</v>
      </c>
      <c r="B501" t="s">
        <v>257</v>
      </c>
      <c r="C501" t="s">
        <v>217</v>
      </c>
      <c r="D501">
        <v>304144.73995116388</v>
      </c>
      <c r="E501">
        <v>296078.84368928085</v>
      </c>
      <c r="F501">
        <v>270834.39553809376</v>
      </c>
      <c r="G501">
        <v>312359.6308214615</v>
      </c>
      <c r="H501">
        <v>315048.91401933471</v>
      </c>
      <c r="I501">
        <v>295625.09464611096</v>
      </c>
      <c r="J501">
        <v>275835.90713246784</v>
      </c>
      <c r="K501">
        <v>307456.93303582439</v>
      </c>
      <c r="L501">
        <v>314050.77152957144</v>
      </c>
      <c r="M501">
        <v>320742.08507911011</v>
      </c>
      <c r="N501">
        <v>334123.91522231448</v>
      </c>
      <c r="O501">
        <v>346065.05350399163</v>
      </c>
      <c r="P501">
        <v>353288.2384738783</v>
      </c>
      <c r="Q501">
        <v>364282.36401601596</v>
      </c>
      <c r="R501">
        <v>383634.76003046957</v>
      </c>
      <c r="S501">
        <v>395244.47175812931</v>
      </c>
      <c r="T501">
        <v>370380.85020857397</v>
      </c>
      <c r="U501">
        <v>387385.664538552</v>
      </c>
      <c r="V501">
        <v>401249.69306031999</v>
      </c>
      <c r="W501">
        <v>414186.23839590099</v>
      </c>
      <c r="X501">
        <v>394596.16629999998</v>
      </c>
      <c r="Y501">
        <v>412463.0025</v>
      </c>
      <c r="Z501">
        <v>432255.43904159399</v>
      </c>
      <c r="AA501">
        <v>445684.69170000002</v>
      </c>
      <c r="AB501">
        <v>446626.34056001302</v>
      </c>
      <c r="AC501">
        <v>450306.42110334302</v>
      </c>
      <c r="AD501">
        <v>467887.02811749</v>
      </c>
      <c r="AE501">
        <v>484631.40694449283</v>
      </c>
      <c r="AF501">
        <v>488612.20055287442</v>
      </c>
      <c r="AG501">
        <v>494393.80448157457</v>
      </c>
      <c r="AH501">
        <v>507940.19472436974</v>
      </c>
      <c r="AI501">
        <v>514492.6232363141</v>
      </c>
      <c r="AJ501">
        <v>535098.07771421608</v>
      </c>
      <c r="AK501">
        <v>537116.50602196262</v>
      </c>
      <c r="AL501">
        <v>541285.45390417671</v>
      </c>
      <c r="AM501">
        <v>556387.47204562137</v>
      </c>
      <c r="AN501">
        <v>574283.47706855717</v>
      </c>
      <c r="AO501">
        <v>579787.41308746068</v>
      </c>
      <c r="AP501">
        <v>584004.17580325122</v>
      </c>
      <c r="AQ501">
        <v>601744.13124465954</v>
      </c>
      <c r="AR501">
        <v>616058.77973729908</v>
      </c>
      <c r="AS501">
        <v>635143.02415157307</v>
      </c>
      <c r="AT501">
        <v>638786.39858331496</v>
      </c>
      <c r="AU501">
        <v>638852.71228937595</v>
      </c>
    </row>
    <row r="502" spans="1:47">
      <c r="A502" t="s">
        <v>253</v>
      </c>
      <c r="B502" t="s">
        <v>257</v>
      </c>
      <c r="C502" t="s">
        <v>218</v>
      </c>
      <c r="D502">
        <v>211244.76864308896</v>
      </c>
      <c r="E502">
        <v>214074.3810254042</v>
      </c>
      <c r="F502">
        <v>223725.78822099062</v>
      </c>
      <c r="G502">
        <v>228314.30269857921</v>
      </c>
      <c r="H502">
        <v>247796.98098312609</v>
      </c>
      <c r="I502">
        <v>264790.08966224379</v>
      </c>
      <c r="J502">
        <v>243216.11778251315</v>
      </c>
      <c r="K502">
        <v>273645.67919018195</v>
      </c>
      <c r="L502">
        <v>279691.90002980165</v>
      </c>
      <c r="M502">
        <v>290514.79634521878</v>
      </c>
      <c r="N502">
        <v>302750.57078122837</v>
      </c>
      <c r="O502">
        <v>311887.27102805162</v>
      </c>
      <c r="P502">
        <v>322530.49955326295</v>
      </c>
      <c r="Q502">
        <v>337621.82224827039</v>
      </c>
      <c r="R502">
        <v>341070.74268649775</v>
      </c>
      <c r="S502">
        <v>346377.90172672295</v>
      </c>
      <c r="T502">
        <v>352408.75651389413</v>
      </c>
      <c r="U502">
        <v>367191.8144523463</v>
      </c>
      <c r="V502">
        <v>370296.05076910381</v>
      </c>
      <c r="W502">
        <v>381707.59011860512</v>
      </c>
      <c r="X502">
        <v>381807.85960890015</v>
      </c>
      <c r="Y502">
        <v>374831.61017261905</v>
      </c>
      <c r="Z502">
        <v>402777.2866566091</v>
      </c>
      <c r="AA502">
        <v>425791.18358775182</v>
      </c>
      <c r="AB502">
        <v>436984.02652631223</v>
      </c>
      <c r="AC502">
        <v>455809.02342286118</v>
      </c>
      <c r="AD502">
        <v>459054.16941746732</v>
      </c>
      <c r="AE502">
        <v>472904.9688252607</v>
      </c>
      <c r="AF502">
        <v>462216.6028082894</v>
      </c>
      <c r="AG502">
        <v>473867.50269533909</v>
      </c>
      <c r="AH502">
        <v>476630.21205739555</v>
      </c>
      <c r="AI502">
        <v>494690.89322378772</v>
      </c>
      <c r="AJ502">
        <v>485684.13344505581</v>
      </c>
      <c r="AK502">
        <v>493436.46885161777</v>
      </c>
      <c r="AL502">
        <v>484652.09301627538</v>
      </c>
      <c r="AM502">
        <v>484899.83568654116</v>
      </c>
      <c r="AN502">
        <v>493139.28504334425</v>
      </c>
      <c r="AO502">
        <v>510956.9092553691</v>
      </c>
      <c r="AP502">
        <v>520289.42004192836</v>
      </c>
      <c r="AQ502">
        <v>559834.62058952299</v>
      </c>
      <c r="AR502">
        <v>536831.6468286704</v>
      </c>
      <c r="AS502">
        <v>507883.93922134594</v>
      </c>
      <c r="AT502">
        <v>536097.78531594295</v>
      </c>
      <c r="AU502">
        <v>570596.08327993006</v>
      </c>
    </row>
    <row r="503" spans="1:47">
      <c r="A503" t="s">
        <v>253</v>
      </c>
      <c r="B503" t="s">
        <v>257</v>
      </c>
      <c r="C503" t="s">
        <v>219</v>
      </c>
      <c r="D503">
        <v>229669.7456518785</v>
      </c>
      <c r="E503">
        <v>223868.10017377068</v>
      </c>
      <c r="F503">
        <v>210689.45338934276</v>
      </c>
      <c r="G503">
        <v>259282.4968019735</v>
      </c>
      <c r="H503">
        <v>243745.11588808135</v>
      </c>
      <c r="I503">
        <v>252748.69453406322</v>
      </c>
      <c r="J503">
        <v>240303.45144199085</v>
      </c>
      <c r="K503">
        <v>260230.14627389959</v>
      </c>
      <c r="L503">
        <v>256117.90274390124</v>
      </c>
      <c r="M503">
        <v>259293.76640325226</v>
      </c>
      <c r="N503">
        <v>260486.48144360984</v>
      </c>
      <c r="O503">
        <v>268743.89810601668</v>
      </c>
      <c r="P503">
        <v>269440.79513768596</v>
      </c>
      <c r="Q503">
        <v>273320.74963328225</v>
      </c>
      <c r="R503">
        <v>277475.22811788949</v>
      </c>
      <c r="S503">
        <v>283191.2138848622</v>
      </c>
      <c r="T503">
        <v>290251.77620079863</v>
      </c>
      <c r="U503">
        <v>293933.14791498135</v>
      </c>
      <c r="V503">
        <v>293815.56651318737</v>
      </c>
      <c r="W503">
        <v>298665.57699999999</v>
      </c>
      <c r="X503">
        <v>301902.98920000001</v>
      </c>
      <c r="Y503">
        <v>310088.0612</v>
      </c>
      <c r="Z503">
        <v>314131.23705828103</v>
      </c>
      <c r="AA503">
        <v>307040.83480000001</v>
      </c>
      <c r="AB503">
        <v>303100.84455442178</v>
      </c>
      <c r="AC503">
        <v>313899.09338814591</v>
      </c>
      <c r="AD503">
        <v>299616.855996383</v>
      </c>
      <c r="AE503">
        <v>327455.67500466597</v>
      </c>
      <c r="AF503">
        <v>307535.95502783207</v>
      </c>
      <c r="AG503">
        <v>328530.06642958784</v>
      </c>
      <c r="AH503">
        <v>328990.00852258928</v>
      </c>
      <c r="AI503">
        <v>330931.04957287258</v>
      </c>
      <c r="AJ503">
        <v>318163.22838910518</v>
      </c>
      <c r="AK503">
        <v>337139.60104354843</v>
      </c>
      <c r="AL503">
        <v>334453.53286642919</v>
      </c>
      <c r="AM503">
        <v>339683.76384665573</v>
      </c>
      <c r="AN503">
        <v>326220.00881530734</v>
      </c>
      <c r="AO503">
        <v>342437.48243913503</v>
      </c>
      <c r="AP503">
        <v>348993.2070165397</v>
      </c>
      <c r="AQ503">
        <v>362660.74333827285</v>
      </c>
      <c r="AR503">
        <v>351554.49564216845</v>
      </c>
      <c r="AS503">
        <v>347173.30223592668</v>
      </c>
      <c r="AT503">
        <v>343435.11016004259</v>
      </c>
      <c r="AU503">
        <v>343994.46189283207</v>
      </c>
    </row>
    <row r="504" spans="1:47">
      <c r="A504" t="s">
        <v>253</v>
      </c>
      <c r="B504" t="s">
        <v>257</v>
      </c>
      <c r="C504" t="s">
        <v>220</v>
      </c>
      <c r="D504">
        <v>21731.643064194108</v>
      </c>
      <c r="E504">
        <v>20798.514916305765</v>
      </c>
      <c r="F504">
        <v>21248.763240291322</v>
      </c>
      <c r="G504">
        <v>26187.92138262036</v>
      </c>
      <c r="H504">
        <v>24591.018698387888</v>
      </c>
      <c r="I504">
        <v>24415.237843203853</v>
      </c>
      <c r="J504">
        <v>24439.807491725118</v>
      </c>
      <c r="K504">
        <v>28765.958049551147</v>
      </c>
      <c r="L504">
        <v>27499.466569660257</v>
      </c>
      <c r="M504">
        <v>28002.708019328224</v>
      </c>
      <c r="N504">
        <v>28503.962080029443</v>
      </c>
      <c r="O504">
        <v>29421.790149805056</v>
      </c>
      <c r="P504">
        <v>30204.067861379364</v>
      </c>
      <c r="Q504">
        <v>31766.27423283504</v>
      </c>
      <c r="R504">
        <v>32451.383396388701</v>
      </c>
      <c r="S504">
        <v>33765.771735127913</v>
      </c>
      <c r="T504">
        <v>34135.03105448783</v>
      </c>
      <c r="U504">
        <v>34903.453405011278</v>
      </c>
      <c r="V504">
        <v>35465.882583577164</v>
      </c>
      <c r="W504">
        <v>36167.173274341098</v>
      </c>
      <c r="X504">
        <v>36758.192999999999</v>
      </c>
      <c r="Y504">
        <v>38643.054700000001</v>
      </c>
      <c r="Z504">
        <v>39355.704135772903</v>
      </c>
      <c r="AA504">
        <v>40363.210200000001</v>
      </c>
      <c r="AB504">
        <v>40420.885212623703</v>
      </c>
      <c r="AC504">
        <v>41772.894131804562</v>
      </c>
      <c r="AD504">
        <v>42388.76929671831</v>
      </c>
      <c r="AE504">
        <v>43207.898762548211</v>
      </c>
      <c r="AF504">
        <v>41985.113324116108</v>
      </c>
      <c r="AG504">
        <v>44517.946841157944</v>
      </c>
      <c r="AH504">
        <v>45265.848348089399</v>
      </c>
      <c r="AI504">
        <v>46053.474109346156</v>
      </c>
      <c r="AJ504">
        <v>43862.323922274671</v>
      </c>
      <c r="AK504">
        <v>47569.829138675763</v>
      </c>
      <c r="AL504">
        <v>47974.748852125034</v>
      </c>
      <c r="AM504">
        <v>48763.275561430797</v>
      </c>
      <c r="AN504">
        <v>46387.087375256218</v>
      </c>
      <c r="AO504">
        <v>49744.837155362526</v>
      </c>
      <c r="AP504">
        <v>50226.259950016931</v>
      </c>
      <c r="AQ504">
        <v>51620.248151281448</v>
      </c>
      <c r="AR504">
        <v>46917.227237142877</v>
      </c>
      <c r="AS504">
        <v>45149.970934003883</v>
      </c>
      <c r="AT504">
        <v>49049.988323256708</v>
      </c>
      <c r="AU504">
        <v>49328.178605960056</v>
      </c>
    </row>
    <row r="505" spans="1:47">
      <c r="A505" t="s">
        <v>253</v>
      </c>
      <c r="B505" t="s">
        <v>257</v>
      </c>
      <c r="C505" t="s">
        <v>221</v>
      </c>
      <c r="D505">
        <v>769837.57869184844</v>
      </c>
      <c r="E505">
        <v>774190.7833816912</v>
      </c>
      <c r="F505">
        <v>791922.38137254782</v>
      </c>
      <c r="G505">
        <v>819168.81153011136</v>
      </c>
      <c r="H505">
        <v>791171.23115363298</v>
      </c>
      <c r="I505">
        <v>800819.31484924559</v>
      </c>
      <c r="J505">
        <v>806794.29495288362</v>
      </c>
      <c r="K505">
        <v>820654.68113813677</v>
      </c>
      <c r="L505">
        <v>802594.75158712687</v>
      </c>
      <c r="M505">
        <v>804039.17810767691</v>
      </c>
      <c r="N505">
        <v>812549.48996787658</v>
      </c>
      <c r="O505">
        <v>828531.10351561254</v>
      </c>
      <c r="P505">
        <v>783062.78322732286</v>
      </c>
      <c r="Q505">
        <v>822043.64986632473</v>
      </c>
      <c r="R505">
        <v>880573.48674544611</v>
      </c>
      <c r="S505">
        <v>902927.75398401381</v>
      </c>
      <c r="T505">
        <v>871692.20430701633</v>
      </c>
      <c r="U505">
        <v>905745.09845988045</v>
      </c>
      <c r="V505">
        <v>1002846.5357779035</v>
      </c>
      <c r="W505">
        <v>1048047.6701028573</v>
      </c>
      <c r="X505">
        <v>938205.51670000004</v>
      </c>
      <c r="Y505">
        <v>995530.04092793597</v>
      </c>
      <c r="Z505">
        <v>1022625.4879443099</v>
      </c>
      <c r="AA505">
        <v>1065875.2411</v>
      </c>
      <c r="AB505">
        <v>963733.00130064401</v>
      </c>
      <c r="AC505">
        <v>1077008.7023406599</v>
      </c>
      <c r="AD505">
        <v>1032901.4377607499</v>
      </c>
      <c r="AE505">
        <v>1035023.77102743</v>
      </c>
      <c r="AF505">
        <v>967044.60601274634</v>
      </c>
      <c r="AG505">
        <v>1089096.1039109917</v>
      </c>
      <c r="AH505">
        <v>1105541.4550800477</v>
      </c>
      <c r="AI505">
        <v>1115380.7740302598</v>
      </c>
      <c r="AJ505">
        <v>1004448.719734897</v>
      </c>
      <c r="AK505">
        <v>1101408.1946677999</v>
      </c>
      <c r="AL505">
        <v>1145949.35511567</v>
      </c>
      <c r="AM505">
        <v>1184609.1275995499</v>
      </c>
      <c r="AN505">
        <v>1074595.6649580901</v>
      </c>
      <c r="AO505">
        <v>1127331.4496569098</v>
      </c>
      <c r="AP505">
        <v>1145783.8534282176</v>
      </c>
      <c r="AQ505">
        <v>1247819.9128373391</v>
      </c>
      <c r="AR505">
        <v>1088375.4863712485</v>
      </c>
      <c r="AS505">
        <v>1186006.9795723704</v>
      </c>
      <c r="AT505">
        <v>1191777.3919811656</v>
      </c>
      <c r="AU505">
        <v>1281272.7544967241</v>
      </c>
    </row>
    <row r="506" spans="1:47">
      <c r="A506" t="s">
        <v>253</v>
      </c>
      <c r="B506" t="s">
        <v>257</v>
      </c>
      <c r="C506" t="s">
        <v>222</v>
      </c>
      <c r="D506">
        <v>426691.69694317703</v>
      </c>
      <c r="E506">
        <v>576166.71874108945</v>
      </c>
      <c r="F506">
        <v>532768.54367274267</v>
      </c>
      <c r="G506">
        <v>642850.29964299104</v>
      </c>
      <c r="H506">
        <v>543306.21656839759</v>
      </c>
      <c r="I506">
        <v>597280.77429016109</v>
      </c>
      <c r="J506">
        <v>590934.94728647755</v>
      </c>
      <c r="K506">
        <v>652818.07545173657</v>
      </c>
      <c r="L506">
        <v>582961.53718164482</v>
      </c>
      <c r="M506">
        <v>637258.981325984</v>
      </c>
      <c r="N506">
        <v>648697.84645568777</v>
      </c>
      <c r="O506">
        <v>664258.68213345564</v>
      </c>
      <c r="P506">
        <v>641368.95007910533</v>
      </c>
      <c r="Q506">
        <v>663935.98903316306</v>
      </c>
      <c r="R506">
        <v>711775.998167585</v>
      </c>
      <c r="S506">
        <v>807904.20077681914</v>
      </c>
      <c r="T506">
        <v>736801.035997984</v>
      </c>
      <c r="U506">
        <v>754865.93260038795</v>
      </c>
      <c r="V506">
        <v>804346.08461887704</v>
      </c>
      <c r="W506">
        <v>923888.94753537897</v>
      </c>
      <c r="X506">
        <v>817710.31079999998</v>
      </c>
      <c r="Y506">
        <v>833752.35459999996</v>
      </c>
      <c r="Z506">
        <v>851903.52387228701</v>
      </c>
      <c r="AA506">
        <v>931493.06740000006</v>
      </c>
      <c r="AB506">
        <v>931899.15444882703</v>
      </c>
      <c r="AC506">
        <v>934643.01127577003</v>
      </c>
      <c r="AD506">
        <v>967134.54509039002</v>
      </c>
      <c r="AE506">
        <v>941413.13200754998</v>
      </c>
      <c r="AF506">
        <v>948522.0420646423</v>
      </c>
      <c r="AG506">
        <v>957749.85413236008</v>
      </c>
      <c r="AH506">
        <v>1001997.8973932752</v>
      </c>
      <c r="AI506">
        <v>981356.74070697371</v>
      </c>
      <c r="AJ506">
        <v>987392.72009019298</v>
      </c>
      <c r="AK506">
        <v>1021595.5996027701</v>
      </c>
      <c r="AL506">
        <v>1097857.0373409272</v>
      </c>
      <c r="AM506">
        <v>1077834.5996030055</v>
      </c>
      <c r="AN506">
        <v>1083889.3634176301</v>
      </c>
      <c r="AO506">
        <v>1086858.2742658397</v>
      </c>
      <c r="AP506">
        <v>1165248.5718354196</v>
      </c>
      <c r="AQ506">
        <v>1141606.8749186667</v>
      </c>
      <c r="AR506">
        <v>1144309.595543755</v>
      </c>
      <c r="AS506">
        <v>1160048.424885914</v>
      </c>
      <c r="AT506">
        <v>1193175.7326292032</v>
      </c>
      <c r="AU506">
        <v>1150700.3258627765</v>
      </c>
    </row>
    <row r="507" spans="1:47">
      <c r="A507" t="s">
        <v>253</v>
      </c>
      <c r="B507" t="s">
        <v>257</v>
      </c>
      <c r="C507" t="s">
        <v>223</v>
      </c>
      <c r="D507">
        <v>102616.30210185547</v>
      </c>
      <c r="E507">
        <v>122645.28708447811</v>
      </c>
      <c r="F507">
        <v>111704.87774500161</v>
      </c>
      <c r="G507">
        <v>138879.65357184925</v>
      </c>
      <c r="H507">
        <v>119209.33141630102</v>
      </c>
      <c r="I507">
        <v>127221.51987726559</v>
      </c>
      <c r="J507">
        <v>122770.72006489935</v>
      </c>
      <c r="K507">
        <v>137090.74711897393</v>
      </c>
      <c r="L507">
        <v>128563.47976832882</v>
      </c>
      <c r="M507">
        <v>131314.80841150985</v>
      </c>
      <c r="N507">
        <v>139443.23679332787</v>
      </c>
      <c r="O507">
        <v>145413.3848479804</v>
      </c>
      <c r="P507">
        <v>142300.95968705244</v>
      </c>
      <c r="Q507">
        <v>144998.62492453645</v>
      </c>
      <c r="R507">
        <v>153225.34910853233</v>
      </c>
      <c r="S507">
        <v>164482.95111490681</v>
      </c>
      <c r="T507">
        <v>163951.46782345275</v>
      </c>
      <c r="U507">
        <v>167661.26182471481</v>
      </c>
      <c r="V507">
        <v>165864.6896511965</v>
      </c>
      <c r="W507">
        <v>180898.51625160803</v>
      </c>
      <c r="X507">
        <v>175056.89610000001</v>
      </c>
      <c r="Y507">
        <v>179556.0968</v>
      </c>
      <c r="Z507">
        <v>180234.05052939799</v>
      </c>
      <c r="AA507">
        <v>186782.0294</v>
      </c>
      <c r="AB507">
        <v>190456.49970896399</v>
      </c>
      <c r="AC507">
        <v>187625.64657860924</v>
      </c>
      <c r="AD507">
        <v>195192.27147401101</v>
      </c>
      <c r="AE507">
        <v>192751.23453606127</v>
      </c>
      <c r="AF507">
        <v>193628.64804850999</v>
      </c>
      <c r="AG507">
        <v>199535.24122736559</v>
      </c>
      <c r="AH507">
        <v>200235.21085359115</v>
      </c>
      <c r="AI507">
        <v>198773.49381435994</v>
      </c>
      <c r="AJ507">
        <v>204023.50826428912</v>
      </c>
      <c r="AK507">
        <v>211524.480797261</v>
      </c>
      <c r="AL507">
        <v>215011.2340738835</v>
      </c>
      <c r="AM507">
        <v>215995.21802545118</v>
      </c>
      <c r="AN507">
        <v>220039.57748577028</v>
      </c>
      <c r="AO507">
        <v>225376.32355444922</v>
      </c>
      <c r="AP507">
        <v>233335.18491527776</v>
      </c>
      <c r="AQ507">
        <v>239022.74936716945</v>
      </c>
      <c r="AR507">
        <v>241310.66265104467</v>
      </c>
      <c r="AS507">
        <v>239859.46836248276</v>
      </c>
      <c r="AT507">
        <v>255022.0321582483</v>
      </c>
      <c r="AU507">
        <v>255888.13637296876</v>
      </c>
    </row>
    <row r="508" spans="1:47">
      <c r="A508" t="s">
        <v>253</v>
      </c>
      <c r="B508" t="s">
        <v>257</v>
      </c>
      <c r="C508" t="s">
        <v>224</v>
      </c>
      <c r="D508">
        <v>157886.20885217946</v>
      </c>
      <c r="E508">
        <v>160612.01075741535</v>
      </c>
      <c r="F508">
        <v>152701.2895717647</v>
      </c>
      <c r="G508">
        <v>171684.60551864051</v>
      </c>
      <c r="H508">
        <v>173946.68432621134</v>
      </c>
      <c r="I508">
        <v>182877.96097294323</v>
      </c>
      <c r="J508">
        <v>176632.08293778423</v>
      </c>
      <c r="K508">
        <v>196253.3542884062</v>
      </c>
      <c r="L508">
        <v>191669.42020572716</v>
      </c>
      <c r="M508">
        <v>202662.81274443993</v>
      </c>
      <c r="N508">
        <v>212174.85319872861</v>
      </c>
      <c r="O508">
        <v>216558.93506560032</v>
      </c>
      <c r="P508">
        <v>209066.08719358046</v>
      </c>
      <c r="Q508">
        <v>213581.91011866822</v>
      </c>
      <c r="R508">
        <v>227900.69771000394</v>
      </c>
      <c r="S508">
        <v>242281.25209460632</v>
      </c>
      <c r="T508">
        <v>244056.120946404</v>
      </c>
      <c r="U508">
        <v>252105.42443473998</v>
      </c>
      <c r="V508">
        <v>251783.69792541902</v>
      </c>
      <c r="W508">
        <v>260319.16528509074</v>
      </c>
      <c r="X508">
        <v>257562.67240000001</v>
      </c>
      <c r="Y508">
        <v>267099.84460000001</v>
      </c>
      <c r="Z508">
        <v>273068.55371259799</v>
      </c>
      <c r="AA508">
        <v>281908.56770000001</v>
      </c>
      <c r="AB508">
        <v>279340.75983158435</v>
      </c>
      <c r="AC508">
        <v>292115.8374555686</v>
      </c>
      <c r="AD508">
        <v>289808.75807678699</v>
      </c>
      <c r="AE508">
        <v>299042.57675494836</v>
      </c>
      <c r="AF508">
        <v>284850.97626167641</v>
      </c>
      <c r="AG508">
        <v>293758.56405775697</v>
      </c>
      <c r="AH508">
        <v>302071.93142059149</v>
      </c>
      <c r="AI508">
        <v>311369.42165572214</v>
      </c>
      <c r="AJ508">
        <v>306884.45325025113</v>
      </c>
      <c r="AK508">
        <v>310978.62256904604</v>
      </c>
      <c r="AL508">
        <v>314483.7157514448</v>
      </c>
      <c r="AM508">
        <v>326637.50111774966</v>
      </c>
      <c r="AN508">
        <v>322160.85162624036</v>
      </c>
      <c r="AO508">
        <v>328494.7224760619</v>
      </c>
      <c r="AP508">
        <v>329984.86468909326</v>
      </c>
      <c r="AQ508">
        <v>335895.32408384851</v>
      </c>
      <c r="AR508">
        <v>324275.4029831877</v>
      </c>
      <c r="AS508">
        <v>303928.317410869</v>
      </c>
      <c r="AT508">
        <v>316663.65258130908</v>
      </c>
      <c r="AU508">
        <v>320022.7613291645</v>
      </c>
    </row>
    <row r="509" spans="1:47">
      <c r="A509" t="s">
        <v>253</v>
      </c>
      <c r="B509" t="s">
        <v>257</v>
      </c>
      <c r="C509" t="s">
        <v>225</v>
      </c>
      <c r="D509">
        <v>11195671.886799365</v>
      </c>
      <c r="E509">
        <v>12059197.99907982</v>
      </c>
      <c r="F509">
        <v>12328017.06791319</v>
      </c>
      <c r="G509">
        <v>12818265.418025408</v>
      </c>
      <c r="H509">
        <v>12202901.111388098</v>
      </c>
      <c r="I509">
        <v>13020221.666421663</v>
      </c>
      <c r="J509">
        <v>13881805.89492204</v>
      </c>
      <c r="K509">
        <v>14441760.850320458</v>
      </c>
      <c r="L509">
        <v>14025886.077929342</v>
      </c>
      <c r="M509">
        <v>14426782.414682362</v>
      </c>
      <c r="N509">
        <v>15660687.6512073</v>
      </c>
      <c r="O509">
        <v>15672042.912175462</v>
      </c>
      <c r="P509">
        <v>14776256.15243851</v>
      </c>
      <c r="Q509">
        <v>15995101.048278129</v>
      </c>
      <c r="R509">
        <v>16603387.205057796</v>
      </c>
      <c r="S509">
        <v>16893969.90226474</v>
      </c>
      <c r="T509">
        <v>16060057.287719818</v>
      </c>
      <c r="U509">
        <v>16875722.02018277</v>
      </c>
      <c r="V509">
        <v>17571250.760022864</v>
      </c>
      <c r="W509">
        <v>17784754.451095056</v>
      </c>
      <c r="X509">
        <v>16983664.767913274</v>
      </c>
      <c r="Y509">
        <v>18089619.84483353</v>
      </c>
      <c r="Z509">
        <v>18801653.189091183</v>
      </c>
      <c r="AA509">
        <v>19118390.133218266</v>
      </c>
      <c r="AB509">
        <v>17917725.154791284</v>
      </c>
      <c r="AC509">
        <v>19321560.999575131</v>
      </c>
      <c r="AD509">
        <v>19923032.825319067</v>
      </c>
      <c r="AE509">
        <v>20583193.438943688</v>
      </c>
      <c r="AF509">
        <v>19307558.42192708</v>
      </c>
      <c r="AG509">
        <v>20639946.771481603</v>
      </c>
      <c r="AH509">
        <v>21220509.143485468</v>
      </c>
      <c r="AI509">
        <v>21833672.676329985</v>
      </c>
      <c r="AJ509">
        <v>20486163.87602599</v>
      </c>
      <c r="AK509">
        <v>21904984.164050233</v>
      </c>
      <c r="AL509">
        <v>22735783.556597833</v>
      </c>
      <c r="AM509">
        <v>23183116.318812523</v>
      </c>
      <c r="AN509">
        <v>21792328.697847556</v>
      </c>
      <c r="AO509">
        <v>23290104.755838208</v>
      </c>
      <c r="AP509">
        <v>24197416.448492423</v>
      </c>
      <c r="AQ509">
        <v>24773536.782113813</v>
      </c>
      <c r="AR509">
        <v>22780006.535151772</v>
      </c>
      <c r="AS509">
        <v>22686230.278339922</v>
      </c>
      <c r="AT509">
        <v>23739647.16175643</v>
      </c>
      <c r="AU509">
        <v>24240833.502874661</v>
      </c>
    </row>
    <row r="510" spans="1:47">
      <c r="A510" t="s">
        <v>253</v>
      </c>
      <c r="B510" t="s">
        <v>258</v>
      </c>
      <c r="C510" t="s">
        <v>208</v>
      </c>
      <c r="D510">
        <v>1646527.9154864736</v>
      </c>
      <c r="E510">
        <v>1392301.2982343954</v>
      </c>
      <c r="F510">
        <v>1574467.5186485336</v>
      </c>
      <c r="G510">
        <v>1364438.0676426915</v>
      </c>
      <c r="H510">
        <v>1675603.8605674775</v>
      </c>
      <c r="I510">
        <v>1529093.4139183445</v>
      </c>
      <c r="J510">
        <v>1660033.9553351738</v>
      </c>
      <c r="K510">
        <v>1456494.4040220571</v>
      </c>
      <c r="L510">
        <v>1755344.6657977051</v>
      </c>
      <c r="M510">
        <v>1652326.4725565852</v>
      </c>
      <c r="N510">
        <v>1782106.5314611925</v>
      </c>
      <c r="O510">
        <v>1574068.7598522622</v>
      </c>
      <c r="P510">
        <v>1860967.0882969229</v>
      </c>
      <c r="Q510">
        <v>1792179.9467725691</v>
      </c>
      <c r="R510">
        <v>1934178.609816147</v>
      </c>
      <c r="S510">
        <v>1645268.9851652677</v>
      </c>
      <c r="T510">
        <v>2003006.0780734851</v>
      </c>
      <c r="U510">
        <v>1885606.5647867257</v>
      </c>
      <c r="V510">
        <v>2066489.2891744117</v>
      </c>
      <c r="W510">
        <v>1743222.089677365</v>
      </c>
      <c r="X510">
        <v>2033598.8932255837</v>
      </c>
      <c r="Y510">
        <v>1991509.2345573627</v>
      </c>
      <c r="Z510">
        <v>2151020.2424943438</v>
      </c>
      <c r="AA510">
        <v>1848485.0931538902</v>
      </c>
      <c r="AB510">
        <v>2125687.1543121659</v>
      </c>
      <c r="AC510">
        <v>1980078.514410909</v>
      </c>
      <c r="AD510">
        <v>2362161.882424281</v>
      </c>
      <c r="AE510">
        <v>2072432.342265845</v>
      </c>
      <c r="AF510">
        <v>2382584.9885709388</v>
      </c>
      <c r="AG510">
        <v>2184320.5092323078</v>
      </c>
      <c r="AH510">
        <v>2473724.1368050687</v>
      </c>
      <c r="AI510">
        <v>2273738.6245981175</v>
      </c>
      <c r="AJ510">
        <v>2481498.7408342031</v>
      </c>
      <c r="AK510">
        <v>2485636.2293554968</v>
      </c>
      <c r="AL510">
        <v>2617834.7129148035</v>
      </c>
      <c r="AM510">
        <v>2434083.4546154961</v>
      </c>
      <c r="AN510">
        <v>2614661.1487287562</v>
      </c>
      <c r="AO510">
        <v>2606837.2235731855</v>
      </c>
      <c r="AP510">
        <v>2734881.5363523178</v>
      </c>
      <c r="AQ510">
        <v>2696377.9847584539</v>
      </c>
      <c r="AR510">
        <v>2653537.5456560748</v>
      </c>
      <c r="AS510">
        <v>2558381.5116829211</v>
      </c>
      <c r="AT510">
        <v>2686753.9043834307</v>
      </c>
      <c r="AU510">
        <v>2582545.2639578157</v>
      </c>
    </row>
    <row r="511" spans="1:47">
      <c r="A511" t="s">
        <v>253</v>
      </c>
      <c r="B511" t="s">
        <v>258</v>
      </c>
      <c r="C511" t="s">
        <v>209</v>
      </c>
      <c r="D511">
        <v>57023.310419629961</v>
      </c>
      <c r="E511">
        <v>58329.466690654888</v>
      </c>
      <c r="F511">
        <v>61765.061868549368</v>
      </c>
      <c r="G511">
        <v>60178.76919776365</v>
      </c>
      <c r="H511">
        <v>59563.58441010135</v>
      </c>
      <c r="I511">
        <v>62291.461819846554</v>
      </c>
      <c r="J511">
        <v>66536.889560822892</v>
      </c>
      <c r="K511">
        <v>65322.053388152504</v>
      </c>
      <c r="L511">
        <v>65582.73517323166</v>
      </c>
      <c r="M511">
        <v>66122.432063317523</v>
      </c>
      <c r="N511">
        <v>67311.125118665906</v>
      </c>
      <c r="O511">
        <v>66953.710353049697</v>
      </c>
      <c r="P511">
        <v>62896.016227256259</v>
      </c>
      <c r="Q511">
        <v>68900.86217572735</v>
      </c>
      <c r="R511">
        <v>71182.288149260683</v>
      </c>
      <c r="S511">
        <v>70928.730927109777</v>
      </c>
      <c r="T511">
        <v>65643.17250655203</v>
      </c>
      <c r="U511">
        <v>72837.74019140366</v>
      </c>
      <c r="V511">
        <v>73786.510228426036</v>
      </c>
      <c r="W511">
        <v>70845.166853097486</v>
      </c>
      <c r="X511">
        <v>68304.368972078635</v>
      </c>
      <c r="Y511">
        <v>73146.182790135121</v>
      </c>
      <c r="Z511">
        <v>75773.358117361306</v>
      </c>
      <c r="AA511">
        <v>77081.395818729259</v>
      </c>
      <c r="AB511">
        <v>71027.143769866801</v>
      </c>
      <c r="AC511">
        <v>71729.232784688094</v>
      </c>
      <c r="AD511">
        <v>73405.807812542393</v>
      </c>
      <c r="AE511">
        <v>78367.97431484409</v>
      </c>
      <c r="AF511">
        <v>73879.335224640599</v>
      </c>
      <c r="AG511">
        <v>74582.087607055</v>
      </c>
      <c r="AH511">
        <v>78573.441241914814</v>
      </c>
      <c r="AI511">
        <v>81373.441241914814</v>
      </c>
      <c r="AJ511">
        <v>76864.430108152286</v>
      </c>
      <c r="AK511">
        <v>76524.245327036071</v>
      </c>
      <c r="AL511">
        <v>78949.268632696447</v>
      </c>
      <c r="AM511">
        <v>85812.813957119797</v>
      </c>
      <c r="AN511">
        <v>79506.806906840648</v>
      </c>
      <c r="AO511">
        <v>81355.87371190227</v>
      </c>
      <c r="AP511">
        <v>83999.228952354402</v>
      </c>
      <c r="AQ511">
        <v>88995.237202423945</v>
      </c>
      <c r="AR511">
        <v>84588.46608302719</v>
      </c>
      <c r="AS511">
        <v>84402.297856301462</v>
      </c>
      <c r="AT511">
        <v>84547.25077414207</v>
      </c>
      <c r="AU511">
        <v>78643.05972504853</v>
      </c>
    </row>
    <row r="512" spans="1:47">
      <c r="A512" t="s">
        <v>253</v>
      </c>
      <c r="B512" t="s">
        <v>258</v>
      </c>
      <c r="C512" t="s">
        <v>210</v>
      </c>
      <c r="D512">
        <v>157991.37659256542</v>
      </c>
      <c r="E512">
        <v>158398.60756227412</v>
      </c>
      <c r="F512">
        <v>160552.26646709922</v>
      </c>
      <c r="G512">
        <v>155274.35856526965</v>
      </c>
      <c r="H512">
        <v>167166.3857267203</v>
      </c>
      <c r="I512">
        <v>169015.35757655723</v>
      </c>
      <c r="J512">
        <v>173860.96023931805</v>
      </c>
      <c r="K512">
        <v>171320.59588948739</v>
      </c>
      <c r="L512">
        <v>179598.72701637549</v>
      </c>
      <c r="M512">
        <v>180313.28503233849</v>
      </c>
      <c r="N512">
        <v>190569.23554646506</v>
      </c>
      <c r="O512">
        <v>186649.01153473411</v>
      </c>
      <c r="P512">
        <v>195574.31351978879</v>
      </c>
      <c r="Q512">
        <v>199711.12283583917</v>
      </c>
      <c r="R512">
        <v>202613.78317400307</v>
      </c>
      <c r="S512">
        <v>198121.90419103482</v>
      </c>
      <c r="T512">
        <v>202484.8538226189</v>
      </c>
      <c r="U512">
        <v>209878.27095372067</v>
      </c>
      <c r="V512">
        <v>215610.17048066386</v>
      </c>
      <c r="W512">
        <v>215829.77475239761</v>
      </c>
      <c r="X512">
        <v>214924.18963051992</v>
      </c>
      <c r="Y512">
        <v>222164.12426927962</v>
      </c>
      <c r="Z512">
        <v>220873.47144064607</v>
      </c>
      <c r="AA512">
        <v>225167.47891672965</v>
      </c>
      <c r="AB512">
        <v>228929.88254191793</v>
      </c>
      <c r="AC512">
        <v>236954.62424032335</v>
      </c>
      <c r="AD512">
        <v>238421.84523392297</v>
      </c>
      <c r="AE512">
        <v>236922.22079576526</v>
      </c>
      <c r="AF512">
        <v>233075.31412303864</v>
      </c>
      <c r="AG512">
        <v>240150.01324376222</v>
      </c>
      <c r="AH512">
        <v>247356.27916852027</v>
      </c>
      <c r="AI512">
        <v>253219.08626637913</v>
      </c>
      <c r="AJ512">
        <v>256076.46310691055</v>
      </c>
      <c r="AK512">
        <v>260404.53526888107</v>
      </c>
      <c r="AL512">
        <v>260976.14653431872</v>
      </c>
      <c r="AM512">
        <v>262244.00783408084</v>
      </c>
      <c r="AN512">
        <v>283532.01402516389</v>
      </c>
      <c r="AO512">
        <v>282694.08609897509</v>
      </c>
      <c r="AP512">
        <v>297595.83195585024</v>
      </c>
      <c r="AQ512">
        <v>296029.29187213007</v>
      </c>
      <c r="AR512">
        <v>311530.01880455</v>
      </c>
      <c r="AS512">
        <v>278404.93125508423</v>
      </c>
      <c r="AT512">
        <v>301441.37519961735</v>
      </c>
      <c r="AU512">
        <v>281513.68851269688</v>
      </c>
    </row>
    <row r="513" spans="1:47">
      <c r="A513" t="s">
        <v>253</v>
      </c>
      <c r="B513" t="s">
        <v>258</v>
      </c>
      <c r="C513" t="s">
        <v>211</v>
      </c>
      <c r="D513">
        <v>2381.3552992034256</v>
      </c>
      <c r="E513">
        <v>2557.263528253271</v>
      </c>
      <c r="F513">
        <v>2604.1389080803174</v>
      </c>
      <c r="G513">
        <v>2755.5191055520486</v>
      </c>
      <c r="H513">
        <v>2779.2743307526039</v>
      </c>
      <c r="I513">
        <v>2786.1995430095471</v>
      </c>
      <c r="J513">
        <v>2861.0554751968616</v>
      </c>
      <c r="K513">
        <v>2973.2765349768151</v>
      </c>
      <c r="L513">
        <v>2969.4820081422868</v>
      </c>
      <c r="M513">
        <v>3159.0382056798103</v>
      </c>
      <c r="N513">
        <v>3278.7866782089573</v>
      </c>
      <c r="O513">
        <v>3310.334436105652</v>
      </c>
      <c r="P513">
        <v>3337.0789384132627</v>
      </c>
      <c r="Q513">
        <v>3388.427444723492</v>
      </c>
      <c r="R513">
        <v>3461.6847095390144</v>
      </c>
      <c r="S513">
        <v>3509.8832738162787</v>
      </c>
      <c r="T513">
        <v>3485.190730534151</v>
      </c>
      <c r="U513">
        <v>3668.571381332737</v>
      </c>
      <c r="V513">
        <v>3667.3488690395175</v>
      </c>
      <c r="W513">
        <v>4466.7150574345251</v>
      </c>
      <c r="X513">
        <v>3857.5727344604784</v>
      </c>
      <c r="Y513">
        <v>3974.9544563489794</v>
      </c>
      <c r="Z513">
        <v>3785.2167762712306</v>
      </c>
      <c r="AA513">
        <v>3932.4867323574463</v>
      </c>
      <c r="AB513">
        <v>3710.6131937516902</v>
      </c>
      <c r="AC513">
        <v>3865.4533875220723</v>
      </c>
      <c r="AD513">
        <v>4820.02823904046</v>
      </c>
      <c r="AE513">
        <v>5026.3501013804062</v>
      </c>
      <c r="AF513">
        <v>4554.7742329381535</v>
      </c>
      <c r="AG513">
        <v>4607.525167312052</v>
      </c>
      <c r="AH513">
        <v>4598.2160486300863</v>
      </c>
      <c r="AI513">
        <v>5138.7688522278913</v>
      </c>
      <c r="AJ513">
        <v>4973.2769165380278</v>
      </c>
      <c r="AK513">
        <v>5101.3279712067597</v>
      </c>
      <c r="AL513">
        <v>5160.4231859062411</v>
      </c>
      <c r="AM513">
        <v>5386.7909058245614</v>
      </c>
      <c r="AN513">
        <v>5163.1846761952629</v>
      </c>
      <c r="AO513">
        <v>5522.8434549068788</v>
      </c>
      <c r="AP513">
        <v>5599.1566376895989</v>
      </c>
      <c r="AQ513">
        <v>6102.5708381737904</v>
      </c>
      <c r="AR513">
        <v>5984.9983082618901</v>
      </c>
      <c r="AS513">
        <v>6342.1166161262227</v>
      </c>
      <c r="AT513">
        <v>6127.3324175401476</v>
      </c>
      <c r="AU513">
        <v>6554.9271434756811</v>
      </c>
    </row>
    <row r="514" spans="1:47">
      <c r="A514" t="s">
        <v>253</v>
      </c>
      <c r="B514" t="s">
        <v>258</v>
      </c>
      <c r="C514" t="s">
        <v>212</v>
      </c>
      <c r="D514">
        <v>1959.5565769157799</v>
      </c>
      <c r="E514">
        <v>1921.20976653415</v>
      </c>
      <c r="F514">
        <v>2005.7163106804101</v>
      </c>
      <c r="G514">
        <v>1922.7703072619199</v>
      </c>
      <c r="H514">
        <v>2031.3906140249996</v>
      </c>
      <c r="I514">
        <v>2060.4611892390567</v>
      </c>
      <c r="J514">
        <v>2116.3205225431266</v>
      </c>
      <c r="K514">
        <v>2112.6192516786655</v>
      </c>
      <c r="L514">
        <v>2016.60357382201</v>
      </c>
      <c r="M514">
        <v>2247.2202128231802</v>
      </c>
      <c r="N514">
        <v>2290.91556133323</v>
      </c>
      <c r="O514">
        <v>2384.2437435239899</v>
      </c>
      <c r="P514">
        <v>2342.5153480595195</v>
      </c>
      <c r="Q514">
        <v>2377.1161756017027</v>
      </c>
      <c r="R514">
        <v>2376.5700083245492</v>
      </c>
      <c r="S514">
        <v>2448.5482859422964</v>
      </c>
      <c r="T514">
        <v>2544.9645318000407</v>
      </c>
      <c r="U514">
        <v>2564.4066371119793</v>
      </c>
      <c r="V514">
        <v>2621.638204341019</v>
      </c>
      <c r="W514">
        <v>2514.5221001927798</v>
      </c>
      <c r="X514">
        <v>2512.9583032336545</v>
      </c>
      <c r="Y514">
        <v>2564.682501496316</v>
      </c>
      <c r="Z514">
        <v>2653.7649884713801</v>
      </c>
      <c r="AA514">
        <v>2766.346833730066</v>
      </c>
      <c r="AB514">
        <v>2773.278347129482</v>
      </c>
      <c r="AC514">
        <v>2904.51786639187</v>
      </c>
      <c r="AD514">
        <v>3174.08672497104</v>
      </c>
      <c r="AE514">
        <v>3212.1782505211099</v>
      </c>
      <c r="AF514">
        <v>3224.7169038550119</v>
      </c>
      <c r="AG514">
        <v>3378.8417741821113</v>
      </c>
      <c r="AH514">
        <v>3692.432725343092</v>
      </c>
      <c r="AI514">
        <v>3732.4327253430902</v>
      </c>
      <c r="AJ514">
        <v>3667.3571690385502</v>
      </c>
      <c r="AK514">
        <v>3873.3670735954265</v>
      </c>
      <c r="AL514">
        <v>3829.7471161349608</v>
      </c>
      <c r="AM514">
        <v>4468.1961863027027</v>
      </c>
      <c r="AN514">
        <v>4469.0335715040528</v>
      </c>
      <c r="AO514">
        <v>4516.5940591709768</v>
      </c>
      <c r="AP514">
        <v>4552.5457262638738</v>
      </c>
      <c r="AQ514">
        <v>4455.4575756276927</v>
      </c>
      <c r="AR514">
        <v>4492.4953262022209</v>
      </c>
      <c r="AS514">
        <v>4833.8379652056028</v>
      </c>
      <c r="AT514">
        <v>4501.4751364369467</v>
      </c>
      <c r="AU514">
        <v>4379.5475882892597</v>
      </c>
    </row>
    <row r="515" spans="1:47">
      <c r="A515" t="s">
        <v>253</v>
      </c>
      <c r="B515" t="s">
        <v>258</v>
      </c>
      <c r="C515" t="s">
        <v>213</v>
      </c>
      <c r="D515">
        <v>432140.30706013116</v>
      </c>
      <c r="E515">
        <v>439909.79566186847</v>
      </c>
      <c r="F515">
        <v>470503.75016447483</v>
      </c>
      <c r="G515">
        <v>473079.69940284471</v>
      </c>
      <c r="H515">
        <v>474925.441461835</v>
      </c>
      <c r="I515">
        <v>482902.980687064</v>
      </c>
      <c r="J515">
        <v>517267.33356402698</v>
      </c>
      <c r="K515">
        <v>511356.41283156403</v>
      </c>
      <c r="L515">
        <v>512398.06847606599</v>
      </c>
      <c r="M515">
        <v>528331.65738385904</v>
      </c>
      <c r="N515">
        <v>545608.89243840706</v>
      </c>
      <c r="O515">
        <v>550148.03893356561</v>
      </c>
      <c r="P515">
        <v>547118.336861972</v>
      </c>
      <c r="Q515">
        <v>564361.89273446589</v>
      </c>
      <c r="R515">
        <v>584189.48599310697</v>
      </c>
      <c r="S515">
        <v>594747.07691625599</v>
      </c>
      <c r="T515">
        <v>575182.22314194881</v>
      </c>
      <c r="U515">
        <v>599731.86719635944</v>
      </c>
      <c r="V515">
        <v>625672.29886688362</v>
      </c>
      <c r="W515">
        <v>669534.68811581109</v>
      </c>
      <c r="X515">
        <v>624068.01177472505</v>
      </c>
      <c r="Y515">
        <v>654868.09840830695</v>
      </c>
      <c r="Z515">
        <v>686914.79639939696</v>
      </c>
      <c r="AA515">
        <v>745702.37545170297</v>
      </c>
      <c r="AB515">
        <v>682577.36075373006</v>
      </c>
      <c r="AC515">
        <v>703408.99766045797</v>
      </c>
      <c r="AD515">
        <v>717032.91177419794</v>
      </c>
      <c r="AE515">
        <v>746791.42770052399</v>
      </c>
      <c r="AF515">
        <v>682499.80312973005</v>
      </c>
      <c r="AG515">
        <v>712473.17090828705</v>
      </c>
      <c r="AH515">
        <v>737731.98703408602</v>
      </c>
      <c r="AI515">
        <v>787721.98703408602</v>
      </c>
      <c r="AJ515">
        <v>715629.14016082895</v>
      </c>
      <c r="AK515">
        <v>716583.89894120907</v>
      </c>
      <c r="AL515">
        <v>753473.0275646915</v>
      </c>
      <c r="AM515">
        <v>806952.96380008291</v>
      </c>
      <c r="AN515">
        <v>749662.58305436361</v>
      </c>
      <c r="AO515">
        <v>771133.83687105309</v>
      </c>
      <c r="AP515">
        <v>771404.34939980716</v>
      </c>
      <c r="AQ515">
        <v>772860.02501676918</v>
      </c>
      <c r="AR515">
        <v>751857.53823952109</v>
      </c>
      <c r="AS515">
        <v>771904.31940928579</v>
      </c>
      <c r="AT515">
        <v>769097.63684724725</v>
      </c>
      <c r="AU515">
        <v>766969.66878369602</v>
      </c>
    </row>
    <row r="516" spans="1:47">
      <c r="A516" t="s">
        <v>253</v>
      </c>
      <c r="B516" t="s">
        <v>258</v>
      </c>
      <c r="C516" t="s">
        <v>214</v>
      </c>
      <c r="D516">
        <v>341213.41163706779</v>
      </c>
      <c r="E516">
        <v>365568.00956573931</v>
      </c>
      <c r="F516">
        <v>371686.54084420588</v>
      </c>
      <c r="G516">
        <v>394727.24463008199</v>
      </c>
      <c r="H516">
        <v>382044.76745223161</v>
      </c>
      <c r="I516">
        <v>388896.67487312789</v>
      </c>
      <c r="J516">
        <v>413672.93072843901</v>
      </c>
      <c r="K516">
        <v>438855.49829471705</v>
      </c>
      <c r="L516">
        <v>429555.27379550133</v>
      </c>
      <c r="M516">
        <v>448326.86760256335</v>
      </c>
      <c r="N516">
        <v>456362.8214498015</v>
      </c>
      <c r="O516">
        <v>472020.93965083419</v>
      </c>
      <c r="P516">
        <v>482643.07189624233</v>
      </c>
      <c r="Q516">
        <v>488735.75285457715</v>
      </c>
      <c r="R516">
        <v>520106.22711314488</v>
      </c>
      <c r="S516">
        <v>500028.813329647</v>
      </c>
      <c r="T516">
        <v>526555.28715922078</v>
      </c>
      <c r="U516">
        <v>524518.01685141085</v>
      </c>
      <c r="V516">
        <v>573887.41289644293</v>
      </c>
      <c r="W516">
        <v>526908.48869930941</v>
      </c>
      <c r="X516">
        <v>542953.78853795165</v>
      </c>
      <c r="Y516">
        <v>562388.60392716329</v>
      </c>
      <c r="Z516">
        <v>585508.25950724643</v>
      </c>
      <c r="AA516">
        <v>584366.5411542448</v>
      </c>
      <c r="AB516">
        <v>591393.54845015891</v>
      </c>
      <c r="AC516">
        <v>625751.80318914133</v>
      </c>
      <c r="AD516">
        <v>642392.33282301039</v>
      </c>
      <c r="AE516">
        <v>641073.89096373925</v>
      </c>
      <c r="AF516">
        <v>644005.31153889338</v>
      </c>
      <c r="AG516">
        <v>689300.018881995</v>
      </c>
      <c r="AH516">
        <v>704277.737848185</v>
      </c>
      <c r="AI516">
        <v>702921.737848185</v>
      </c>
      <c r="AJ516">
        <v>711446.28238237079</v>
      </c>
      <c r="AK516">
        <v>717087.6574606318</v>
      </c>
      <c r="AL516">
        <v>757645.42222414608</v>
      </c>
      <c r="AM516">
        <v>831331.4457581793</v>
      </c>
      <c r="AN516">
        <v>832552.21171894192</v>
      </c>
      <c r="AO516">
        <v>810594.65014140366</v>
      </c>
      <c r="AP516">
        <v>833443.8373585809</v>
      </c>
      <c r="AQ516">
        <v>895644.87758050207</v>
      </c>
      <c r="AR516">
        <v>912914.42741780332</v>
      </c>
      <c r="AS516">
        <v>808262.54140505707</v>
      </c>
      <c r="AT516">
        <v>815623.55955345067</v>
      </c>
      <c r="AU516">
        <v>788899.37844894791</v>
      </c>
    </row>
    <row r="517" spans="1:47">
      <c r="A517" t="s">
        <v>253</v>
      </c>
      <c r="B517" t="s">
        <v>258</v>
      </c>
      <c r="C517" t="s">
        <v>215</v>
      </c>
      <c r="D517">
        <v>200948.82973574588</v>
      </c>
      <c r="E517">
        <v>212880.19842427189</v>
      </c>
      <c r="F517">
        <v>223279.63148305289</v>
      </c>
      <c r="G517">
        <v>225289.00524190639</v>
      </c>
      <c r="H517">
        <v>225937.44016989772</v>
      </c>
      <c r="I517">
        <v>231232.13531898279</v>
      </c>
      <c r="J517">
        <v>240701.79002987602</v>
      </c>
      <c r="K517">
        <v>243385.7472229744</v>
      </c>
      <c r="L517">
        <v>241278.46534954515</v>
      </c>
      <c r="M517">
        <v>250676.67077715971</v>
      </c>
      <c r="N517">
        <v>263400.05202603433</v>
      </c>
      <c r="O517">
        <v>267560.71741773083</v>
      </c>
      <c r="P517">
        <v>262446.17026477779</v>
      </c>
      <c r="Q517">
        <v>273621.37767728372</v>
      </c>
      <c r="R517">
        <v>285954.54242209822</v>
      </c>
      <c r="S517">
        <v>290474.52677318332</v>
      </c>
      <c r="T517">
        <v>286607.92681430705</v>
      </c>
      <c r="U517">
        <v>293171.90008782415</v>
      </c>
      <c r="V517">
        <v>305198.16854685027</v>
      </c>
      <c r="W517">
        <v>322898.84410326998</v>
      </c>
      <c r="X517">
        <v>318118.17930772022</v>
      </c>
      <c r="Y517">
        <v>326618.30618772004</v>
      </c>
      <c r="Z517">
        <v>339380.87068795919</v>
      </c>
      <c r="AA517">
        <v>340618.3193665928</v>
      </c>
      <c r="AB517">
        <v>332705.35297136073</v>
      </c>
      <c r="AC517">
        <v>355494.31742033339</v>
      </c>
      <c r="AD517">
        <v>362612.61738544091</v>
      </c>
      <c r="AE517">
        <v>359106.65361597139</v>
      </c>
      <c r="AF517">
        <v>351124.30692424363</v>
      </c>
      <c r="AG517">
        <v>376863.17534450756</v>
      </c>
      <c r="AH517">
        <v>378195.4723910527</v>
      </c>
      <c r="AI517">
        <v>378795.4723910527</v>
      </c>
      <c r="AJ517">
        <v>378091.3363641075</v>
      </c>
      <c r="AK517">
        <v>380200.25208216597</v>
      </c>
      <c r="AL517">
        <v>386862.17408203264</v>
      </c>
      <c r="AM517">
        <v>409205.79690857034</v>
      </c>
      <c r="AN517">
        <v>406129.99074541422</v>
      </c>
      <c r="AO517">
        <v>410393.65614148468</v>
      </c>
      <c r="AP517">
        <v>405151.82268268731</v>
      </c>
      <c r="AQ517">
        <v>404829.23868098279</v>
      </c>
      <c r="AR517">
        <v>403549.64728940895</v>
      </c>
      <c r="AS517">
        <v>366856.35001759604</v>
      </c>
      <c r="AT517">
        <v>388287.2595686827</v>
      </c>
      <c r="AU517">
        <v>392785.24565973692</v>
      </c>
    </row>
    <row r="518" spans="1:47">
      <c r="A518" t="s">
        <v>253</v>
      </c>
      <c r="B518" t="s">
        <v>258</v>
      </c>
      <c r="C518" t="s">
        <v>216</v>
      </c>
      <c r="D518">
        <v>80145.147835360593</v>
      </c>
      <c r="E518">
        <v>83691.363499441824</v>
      </c>
      <c r="F518">
        <v>85225.728532613852</v>
      </c>
      <c r="G518">
        <v>85735.82973195627</v>
      </c>
      <c r="H518">
        <v>87558.959946868854</v>
      </c>
      <c r="I518">
        <v>89407.133963773929</v>
      </c>
      <c r="J518">
        <v>89996.732194384007</v>
      </c>
      <c r="K518">
        <v>93836.129615225713</v>
      </c>
      <c r="L518">
        <v>92335.222413207273</v>
      </c>
      <c r="M518">
        <v>96942.624338652691</v>
      </c>
      <c r="N518">
        <v>94586.207469771543</v>
      </c>
      <c r="O518">
        <v>99702.650623642126</v>
      </c>
      <c r="P518">
        <v>99861.368578385081</v>
      </c>
      <c r="Q518">
        <v>106928.79234757481</v>
      </c>
      <c r="R518">
        <v>104723.18536828089</v>
      </c>
      <c r="S518">
        <v>106427.50125943715</v>
      </c>
      <c r="T518">
        <v>107235.48738194718</v>
      </c>
      <c r="U518">
        <v>112613.59321708328</v>
      </c>
      <c r="V518">
        <v>113833.73026907397</v>
      </c>
      <c r="W518">
        <v>113237.4280216466</v>
      </c>
      <c r="X518">
        <v>114313.30560392549</v>
      </c>
      <c r="Y518">
        <v>118951.31779860656</v>
      </c>
      <c r="Z518">
        <v>123903.4615388652</v>
      </c>
      <c r="AA518">
        <v>125735.1652504123</v>
      </c>
      <c r="AB518">
        <v>122604.55963186029</v>
      </c>
      <c r="AC518">
        <v>131488.15252001575</v>
      </c>
      <c r="AD518">
        <v>133906.87760220192</v>
      </c>
      <c r="AE518">
        <v>136978.85457014179</v>
      </c>
      <c r="AF518">
        <v>136717.8606899204</v>
      </c>
      <c r="AG518">
        <v>146801.94142077587</v>
      </c>
      <c r="AH518">
        <v>147804.89550788279</v>
      </c>
      <c r="AI518">
        <v>149404.89550788279</v>
      </c>
      <c r="AJ518">
        <v>148715.8606899204</v>
      </c>
      <c r="AK518">
        <v>149708.82097328998</v>
      </c>
      <c r="AL518">
        <v>155775.32648059956</v>
      </c>
      <c r="AM518">
        <v>171262.22956577296</v>
      </c>
      <c r="AN518">
        <v>165065.14465126756</v>
      </c>
      <c r="AO518">
        <v>163030.40282066193</v>
      </c>
      <c r="AP518">
        <v>166871.45070940809</v>
      </c>
      <c r="AQ518">
        <v>171987.72191200402</v>
      </c>
      <c r="AR518">
        <v>171955.91</v>
      </c>
      <c r="AS518">
        <v>158309.58158518019</v>
      </c>
      <c r="AT518">
        <v>164769.41869371635</v>
      </c>
      <c r="AU518">
        <v>164701.9705978852</v>
      </c>
    </row>
    <row r="519" spans="1:47">
      <c r="A519" t="s">
        <v>253</v>
      </c>
      <c r="B519" t="s">
        <v>258</v>
      </c>
      <c r="C519" t="s">
        <v>217</v>
      </c>
      <c r="D519">
        <v>101123.48055465284</v>
      </c>
      <c r="E519">
        <v>102981.6808941614</v>
      </c>
      <c r="F519">
        <v>108959.37359750485</v>
      </c>
      <c r="G519">
        <v>109245.61777675395</v>
      </c>
      <c r="H519">
        <v>110884.5938363724</v>
      </c>
      <c r="I519">
        <v>112599.85717441959</v>
      </c>
      <c r="J519">
        <v>116374.6742456318</v>
      </c>
      <c r="K519">
        <v>117611.65782257759</v>
      </c>
      <c r="L519">
        <v>118685.285144965</v>
      </c>
      <c r="M519">
        <v>121887.85092519443</v>
      </c>
      <c r="N519">
        <v>126435.036506412</v>
      </c>
      <c r="O519">
        <v>128642.6463365877</v>
      </c>
      <c r="P519">
        <v>129932.17584363277</v>
      </c>
      <c r="Q519">
        <v>132449.25881658989</v>
      </c>
      <c r="R519">
        <v>137292.92569030196</v>
      </c>
      <c r="S519">
        <v>138971.31693861805</v>
      </c>
      <c r="T519">
        <v>141133.17367059042</v>
      </c>
      <c r="U519">
        <v>144849.680017095</v>
      </c>
      <c r="V519">
        <v>149459.807759408</v>
      </c>
      <c r="W519">
        <v>151788.22943755399</v>
      </c>
      <c r="X519">
        <v>154884.69022316008</v>
      </c>
      <c r="Y519">
        <v>159155.82725357823</v>
      </c>
      <c r="Z519">
        <v>164169.18899666501</v>
      </c>
      <c r="AA519">
        <v>166564.64026864001</v>
      </c>
      <c r="AB519">
        <v>170593.6348807021</v>
      </c>
      <c r="AC519">
        <v>175148.25145634945</v>
      </c>
      <c r="AD519">
        <v>180376.69365362861</v>
      </c>
      <c r="AE519">
        <v>184587.68999468154</v>
      </c>
      <c r="AF519">
        <v>189980.21266449068</v>
      </c>
      <c r="AG519">
        <v>197810.35088488398</v>
      </c>
      <c r="AH519">
        <v>198315.29128266399</v>
      </c>
      <c r="AI519">
        <v>199715.29128266399</v>
      </c>
      <c r="AJ519">
        <v>201980.212664491</v>
      </c>
      <c r="AK519">
        <v>204227.66870863218</v>
      </c>
      <c r="AL519">
        <v>218070.67736763405</v>
      </c>
      <c r="AM519">
        <v>238721.16118374601</v>
      </c>
      <c r="AN519">
        <v>224153.50456375393</v>
      </c>
      <c r="AO519">
        <v>228891.80054432491</v>
      </c>
      <c r="AP519">
        <v>227775.00089712811</v>
      </c>
      <c r="AQ519">
        <v>249656.41174295056</v>
      </c>
      <c r="AR519">
        <v>242520.68878447832</v>
      </c>
      <c r="AS519">
        <v>248260.85296410313</v>
      </c>
      <c r="AT519">
        <v>248481.77492281806</v>
      </c>
      <c r="AU519">
        <v>257804.98647383001</v>
      </c>
    </row>
    <row r="520" spans="1:47">
      <c r="A520" t="s">
        <v>253</v>
      </c>
      <c r="B520" t="s">
        <v>258</v>
      </c>
      <c r="C520" t="s">
        <v>218</v>
      </c>
      <c r="D520">
        <v>126719.07790849755</v>
      </c>
      <c r="E520">
        <v>131509.65991999488</v>
      </c>
      <c r="F520">
        <v>133854.84292834718</v>
      </c>
      <c r="G520">
        <v>134458.07967759314</v>
      </c>
      <c r="H520">
        <v>148894.20215633159</v>
      </c>
      <c r="I520">
        <v>156635.77489328373</v>
      </c>
      <c r="J520">
        <v>148624.47314391384</v>
      </c>
      <c r="K520">
        <v>151514.23923972444</v>
      </c>
      <c r="L520">
        <v>159467.14979909558</v>
      </c>
      <c r="M520">
        <v>165339.11526026382</v>
      </c>
      <c r="N520">
        <v>172465.1574015035</v>
      </c>
      <c r="O520">
        <v>178654.77339836623</v>
      </c>
      <c r="P520">
        <v>180222.88600713259</v>
      </c>
      <c r="Q520">
        <v>183147.49770020673</v>
      </c>
      <c r="R520">
        <v>178512.13376118272</v>
      </c>
      <c r="S520">
        <v>168426.90094963057</v>
      </c>
      <c r="T520">
        <v>177669.05244167557</v>
      </c>
      <c r="U520">
        <v>184116.27950782067</v>
      </c>
      <c r="V520">
        <v>185355.08022567906</v>
      </c>
      <c r="W520">
        <v>195426.21327500977</v>
      </c>
      <c r="X520">
        <v>198664.60518941417</v>
      </c>
      <c r="Y520">
        <v>201881.08342411253</v>
      </c>
      <c r="Z520">
        <v>205265.41994474083</v>
      </c>
      <c r="AA520">
        <v>212092.58677061097</v>
      </c>
      <c r="AB520">
        <v>228943.470147591</v>
      </c>
      <c r="AC520">
        <v>239079.28913054778</v>
      </c>
      <c r="AD520">
        <v>242241.58177053343</v>
      </c>
      <c r="AE520">
        <v>258569.45582250482</v>
      </c>
      <c r="AF520">
        <v>254026.2843489486</v>
      </c>
      <c r="AG520">
        <v>260334.98712826782</v>
      </c>
      <c r="AH520">
        <v>262188.53676019912</v>
      </c>
      <c r="AI520">
        <v>287938.56584511901</v>
      </c>
      <c r="AJ520">
        <v>287909.35189970233</v>
      </c>
      <c r="AK520">
        <v>288336.67742214602</v>
      </c>
      <c r="AL520">
        <v>262094.20838441845</v>
      </c>
      <c r="AM520">
        <v>269960.04962330818</v>
      </c>
      <c r="AN520">
        <v>269482.45054946799</v>
      </c>
      <c r="AO520">
        <v>268752.48722446337</v>
      </c>
      <c r="AP520">
        <v>282097.28757278592</v>
      </c>
      <c r="AQ520">
        <v>296196.77391790826</v>
      </c>
      <c r="AR520">
        <v>306046.4899814286</v>
      </c>
      <c r="AS520">
        <v>304089.41532675578</v>
      </c>
      <c r="AT520">
        <v>322004.17004108126</v>
      </c>
      <c r="AU520">
        <v>334631.88061707781</v>
      </c>
    </row>
    <row r="521" spans="1:47">
      <c r="A521" t="s">
        <v>253</v>
      </c>
      <c r="B521" t="s">
        <v>258</v>
      </c>
      <c r="C521" t="s">
        <v>219</v>
      </c>
      <c r="D521">
        <v>68490.630091957864</v>
      </c>
      <c r="E521">
        <v>70214.330966069931</v>
      </c>
      <c r="F521">
        <v>73318.239447932196</v>
      </c>
      <c r="G521">
        <v>73777.841889537041</v>
      </c>
      <c r="H521">
        <v>74813.669931783719</v>
      </c>
      <c r="I521">
        <v>76454.312728527904</v>
      </c>
      <c r="J521">
        <v>78166.083080428158</v>
      </c>
      <c r="K521">
        <v>79742.317193110401</v>
      </c>
      <c r="L521">
        <v>80974.830627865391</v>
      </c>
      <c r="M521">
        <v>84102.184941507163</v>
      </c>
      <c r="N521">
        <v>85383.647911528038</v>
      </c>
      <c r="O521">
        <v>87110.047377968833</v>
      </c>
      <c r="P521">
        <v>88751.386076584997</v>
      </c>
      <c r="Q521">
        <v>91187.008298066532</v>
      </c>
      <c r="R521">
        <v>92956.657679341384</v>
      </c>
      <c r="S521">
        <v>94506.514886348028</v>
      </c>
      <c r="T521">
        <v>96058.361543175241</v>
      </c>
      <c r="U521">
        <v>98150.031878281879</v>
      </c>
      <c r="V521">
        <v>99970.104744747397</v>
      </c>
      <c r="W521">
        <v>102070.08293311334</v>
      </c>
      <c r="X521">
        <v>103946.29170225</v>
      </c>
      <c r="Y521">
        <v>105362.22072668048</v>
      </c>
      <c r="Z521">
        <v>107454.708433473</v>
      </c>
      <c r="AA521">
        <v>112068.48218018647</v>
      </c>
      <c r="AB521">
        <v>113613.19278602874</v>
      </c>
      <c r="AC521">
        <v>115448.52185175328</v>
      </c>
      <c r="AD521">
        <v>116263.62451790359</v>
      </c>
      <c r="AE521">
        <v>119121.41906086331</v>
      </c>
      <c r="AF521">
        <v>120259.27356078896</v>
      </c>
      <c r="AG521">
        <v>121733.43697322546</v>
      </c>
      <c r="AH521">
        <v>122592.91310548752</v>
      </c>
      <c r="AI521">
        <v>124592.913105488</v>
      </c>
      <c r="AJ521">
        <v>125784.69383343293</v>
      </c>
      <c r="AK521">
        <v>125812.93073201866</v>
      </c>
      <c r="AL521">
        <v>128190.86128882939</v>
      </c>
      <c r="AM521">
        <v>136726.06391244748</v>
      </c>
      <c r="AN521">
        <v>137890.28079803486</v>
      </c>
      <c r="AO521">
        <v>137750.23954086029</v>
      </c>
      <c r="AP521">
        <v>139634.61859065754</v>
      </c>
      <c r="AQ521">
        <v>143597.40458790935</v>
      </c>
      <c r="AR521">
        <v>144184.78008000003</v>
      </c>
      <c r="AS521">
        <v>144026.90350629113</v>
      </c>
      <c r="AT521">
        <v>144045.54281175669</v>
      </c>
      <c r="AU521">
        <v>131476.48254844797</v>
      </c>
    </row>
    <row r="522" spans="1:47">
      <c r="A522" t="s">
        <v>253</v>
      </c>
      <c r="B522" t="s">
        <v>258</v>
      </c>
      <c r="C522" t="s">
        <v>220</v>
      </c>
      <c r="D522">
        <v>3814.7573883454397</v>
      </c>
      <c r="E522">
        <v>3920.2104678838268</v>
      </c>
      <c r="F522">
        <v>3973.8922813158465</v>
      </c>
      <c r="G522">
        <v>4015.0617680402729</v>
      </c>
      <c r="H522">
        <v>4050.5638890725504</v>
      </c>
      <c r="I522">
        <v>4123.9795591282118</v>
      </c>
      <c r="J522">
        <v>4188.0147293584614</v>
      </c>
      <c r="K522">
        <v>4237.0586269225969</v>
      </c>
      <c r="L522">
        <v>4292.2160236105083</v>
      </c>
      <c r="M522">
        <v>4405.265691443894</v>
      </c>
      <c r="N522">
        <v>4473.8024742576927</v>
      </c>
      <c r="O522">
        <v>4556.1860205446083</v>
      </c>
      <c r="P522">
        <v>4601.4314216232715</v>
      </c>
      <c r="Q522">
        <v>4729.883368791071</v>
      </c>
      <c r="R522">
        <v>4829.1769979126138</v>
      </c>
      <c r="S522">
        <v>4893.6240775219412</v>
      </c>
      <c r="T522">
        <v>4927.1386874783411</v>
      </c>
      <c r="U522">
        <v>5027.6796810093174</v>
      </c>
      <c r="V522">
        <v>5094.4530877411407</v>
      </c>
      <c r="W522">
        <v>5141.1522535385293</v>
      </c>
      <c r="X522">
        <v>5200.5072990587532</v>
      </c>
      <c r="Y522">
        <v>5281.9489881846021</v>
      </c>
      <c r="Z522">
        <v>5391.0745437551604</v>
      </c>
      <c r="AA522">
        <v>5442.033669932237</v>
      </c>
      <c r="AB522">
        <v>5511.4940252051165</v>
      </c>
      <c r="AC522">
        <v>5572.6522701535214</v>
      </c>
      <c r="AD522">
        <v>5723.7788984712506</v>
      </c>
      <c r="AE522">
        <v>5766.3456028360388</v>
      </c>
      <c r="AF522">
        <v>5812.5956991121802</v>
      </c>
      <c r="AG522">
        <v>5877.3965431451343</v>
      </c>
      <c r="AH522">
        <v>6036.7876337410908</v>
      </c>
      <c r="AI522">
        <v>6091.7876337410898</v>
      </c>
      <c r="AJ522">
        <v>6151.3678595699103</v>
      </c>
      <c r="AK522">
        <v>6182.8081773506365</v>
      </c>
      <c r="AL522">
        <v>6219.8864633930789</v>
      </c>
      <c r="AM522">
        <v>6605.4449940913128</v>
      </c>
      <c r="AN522">
        <v>6427.7585237502562</v>
      </c>
      <c r="AO522">
        <v>6563.3842286013869</v>
      </c>
      <c r="AP522">
        <v>6686.1581218187548</v>
      </c>
      <c r="AQ522">
        <v>6906.600755095119</v>
      </c>
      <c r="AR522">
        <v>6424.5403399244906</v>
      </c>
      <c r="AS522">
        <v>5927.9954457952745</v>
      </c>
      <c r="AT522">
        <v>6240.7186838053431</v>
      </c>
      <c r="AU522">
        <v>6265.1672900982603</v>
      </c>
    </row>
    <row r="523" spans="1:47">
      <c r="A523" t="s">
        <v>253</v>
      </c>
      <c r="B523" t="s">
        <v>258</v>
      </c>
      <c r="C523" t="s">
        <v>221</v>
      </c>
      <c r="D523">
        <v>365738.58868632</v>
      </c>
      <c r="E523">
        <v>375299.81939978298</v>
      </c>
      <c r="F523">
        <v>379370.79344155203</v>
      </c>
      <c r="G523">
        <v>385553.00054962898</v>
      </c>
      <c r="H523">
        <v>372492.60121530102</v>
      </c>
      <c r="I523">
        <v>395698.15323349001</v>
      </c>
      <c r="J523">
        <v>410513.05735305999</v>
      </c>
      <c r="K523">
        <v>430774.98798143998</v>
      </c>
      <c r="L523">
        <v>408583.849313165</v>
      </c>
      <c r="M523">
        <v>419183.25203058199</v>
      </c>
      <c r="N523">
        <v>425014.116178528</v>
      </c>
      <c r="O523">
        <v>432263.74733189802</v>
      </c>
      <c r="P523">
        <v>428277.26631870307</v>
      </c>
      <c r="Q523">
        <v>450137.12739250244</v>
      </c>
      <c r="R523">
        <v>442406.13664769754</v>
      </c>
      <c r="S523">
        <v>462487.62336388801</v>
      </c>
      <c r="T523">
        <v>451887.48534946499</v>
      </c>
      <c r="U523">
        <v>454792.99794411368</v>
      </c>
      <c r="V523">
        <v>494059.2150540899</v>
      </c>
      <c r="W523">
        <v>505990.86682117527</v>
      </c>
      <c r="X523">
        <v>464218.43346040125</v>
      </c>
      <c r="Y523">
        <v>470727.9686053847</v>
      </c>
      <c r="Z523">
        <v>516773.14635555999</v>
      </c>
      <c r="AA523">
        <v>526866.17759609304</v>
      </c>
      <c r="AB523">
        <v>486878.32820990501</v>
      </c>
      <c r="AC523">
        <v>504417.78890106402</v>
      </c>
      <c r="AD523">
        <v>483433.24622061697</v>
      </c>
      <c r="AE523">
        <v>501877.07406690001</v>
      </c>
      <c r="AF523">
        <v>487625.99766144197</v>
      </c>
      <c r="AG523">
        <v>498791.49161083798</v>
      </c>
      <c r="AH523">
        <v>484025.71135833598</v>
      </c>
      <c r="AI523">
        <v>507840.90480936057</v>
      </c>
      <c r="AJ523">
        <v>496743.531019883</v>
      </c>
      <c r="AK523">
        <v>503023.75587890774</v>
      </c>
      <c r="AL523">
        <v>508824.94579897902</v>
      </c>
      <c r="AM523">
        <v>508918.16877129895</v>
      </c>
      <c r="AN523">
        <v>496717.85599028051</v>
      </c>
      <c r="AO523">
        <v>521893.53661419376</v>
      </c>
      <c r="AP523">
        <v>519060.94774138712</v>
      </c>
      <c r="AQ523">
        <v>534473.18334665243</v>
      </c>
      <c r="AR523">
        <v>514409.26635719015</v>
      </c>
      <c r="AS523">
        <v>520249.88199604809</v>
      </c>
      <c r="AT523">
        <v>519306.9030502236</v>
      </c>
      <c r="AU523">
        <v>518302.40240879619</v>
      </c>
    </row>
    <row r="524" spans="1:47">
      <c r="A524" t="s">
        <v>253</v>
      </c>
      <c r="B524" t="s">
        <v>258</v>
      </c>
      <c r="C524" t="s">
        <v>222</v>
      </c>
      <c r="D524">
        <v>130415.72863795585</v>
      </c>
      <c r="E524">
        <v>133904.37543001364</v>
      </c>
      <c r="F524">
        <v>135532.52728478104</v>
      </c>
      <c r="G524">
        <v>137246.81186906624</v>
      </c>
      <c r="H524">
        <v>146645.86312771944</v>
      </c>
      <c r="I524">
        <v>150617.65132750603</v>
      </c>
      <c r="J524">
        <v>152992.21885596565</v>
      </c>
      <c r="K524">
        <v>155270.02175621234</v>
      </c>
      <c r="L524">
        <v>165819.29076935799</v>
      </c>
      <c r="M524">
        <v>174967.28395193801</v>
      </c>
      <c r="N524">
        <v>181086.39637035059</v>
      </c>
      <c r="O524">
        <v>170955.362388999</v>
      </c>
      <c r="P524">
        <v>182252.5166894806</v>
      </c>
      <c r="Q524">
        <v>189463.040222863</v>
      </c>
      <c r="R524">
        <v>205511.28078180566</v>
      </c>
      <c r="S524">
        <v>210735.50303520178</v>
      </c>
      <c r="T524">
        <v>213750.309668228</v>
      </c>
      <c r="U524">
        <v>222469.282752675</v>
      </c>
      <c r="V524">
        <v>227797.549132252</v>
      </c>
      <c r="W524">
        <v>230704.77763594501</v>
      </c>
      <c r="X524">
        <v>227882.035643229</v>
      </c>
      <c r="Y524">
        <v>232747.89132029781</v>
      </c>
      <c r="Z524">
        <v>244456.698694458</v>
      </c>
      <c r="AA524">
        <v>253527.34974139521</v>
      </c>
      <c r="AB524">
        <v>245812.49992006301</v>
      </c>
      <c r="AC524">
        <v>247262.1639417464</v>
      </c>
      <c r="AD524">
        <v>246757.61122521493</v>
      </c>
      <c r="AE524">
        <v>254995.62568933755</v>
      </c>
      <c r="AF524">
        <v>254198.95230305899</v>
      </c>
      <c r="AG524">
        <v>255148.808539741</v>
      </c>
      <c r="AH524">
        <v>268328.162669721</v>
      </c>
      <c r="AI524">
        <v>278898.162669721</v>
      </c>
      <c r="AJ524">
        <v>278371.11240782868</v>
      </c>
      <c r="AK524">
        <v>278489.81707877445</v>
      </c>
      <c r="AL524">
        <v>293839.92946060078</v>
      </c>
      <c r="AM524">
        <v>304539.52180719032</v>
      </c>
      <c r="AN524">
        <v>304520.32813984924</v>
      </c>
      <c r="AO524">
        <v>304816.96781449678</v>
      </c>
      <c r="AP524">
        <v>318611.38681655598</v>
      </c>
      <c r="AQ524">
        <v>334840.02677437052</v>
      </c>
      <c r="AR524">
        <v>334875.7184984702</v>
      </c>
      <c r="AS524">
        <v>334959.44612666976</v>
      </c>
      <c r="AT524">
        <v>335012.19765234552</v>
      </c>
      <c r="AU524">
        <v>323261.08924893575</v>
      </c>
    </row>
    <row r="525" spans="1:47">
      <c r="A525" t="s">
        <v>253</v>
      </c>
      <c r="B525" t="s">
        <v>258</v>
      </c>
      <c r="C525" t="s">
        <v>223</v>
      </c>
      <c r="D525">
        <v>130938.99838026801</v>
      </c>
      <c r="E525">
        <v>132497.46281579099</v>
      </c>
      <c r="F525">
        <v>131255.12873360299</v>
      </c>
      <c r="G525">
        <v>137206.258291326</v>
      </c>
      <c r="H525">
        <v>138413.081665734</v>
      </c>
      <c r="I525">
        <v>140088.449396187</v>
      </c>
      <c r="J525">
        <v>140257.669975689</v>
      </c>
      <c r="K525">
        <v>144434.62968305801</v>
      </c>
      <c r="L525">
        <v>146954.148530601</v>
      </c>
      <c r="M525">
        <v>150814.911188445</v>
      </c>
      <c r="N525">
        <v>154119.07951903599</v>
      </c>
      <c r="O525">
        <v>158837.75125830001</v>
      </c>
      <c r="P525">
        <v>157491.1860369489</v>
      </c>
      <c r="Q525">
        <v>161489.76146443543</v>
      </c>
      <c r="R525">
        <v>169692.98687968703</v>
      </c>
      <c r="S525">
        <v>178685.27743995056</v>
      </c>
      <c r="T525">
        <v>174089.87317150814</v>
      </c>
      <c r="U525">
        <v>180160.60167242505</v>
      </c>
      <c r="V525">
        <v>180622.16858562242</v>
      </c>
      <c r="W525">
        <v>191503.81955193513</v>
      </c>
      <c r="X525">
        <v>194504.13925561</v>
      </c>
      <c r="Y525">
        <v>197869.58836882925</v>
      </c>
      <c r="Z525">
        <v>201891.405468554</v>
      </c>
      <c r="AA525">
        <v>209418.66883409992</v>
      </c>
      <c r="AB525">
        <v>212731.57751804581</v>
      </c>
      <c r="AC525">
        <v>219498.08437194346</v>
      </c>
      <c r="AD525">
        <v>219377.78257106143</v>
      </c>
      <c r="AE525">
        <v>220208.31099965301</v>
      </c>
      <c r="AF525">
        <v>220112.284946375</v>
      </c>
      <c r="AG525">
        <v>221182.922092383</v>
      </c>
      <c r="AH525">
        <v>231461.69687108701</v>
      </c>
      <c r="AI525">
        <v>242131.69687108701</v>
      </c>
      <c r="AJ525">
        <v>242277.284946375</v>
      </c>
      <c r="AK525">
        <v>242350.28389469357</v>
      </c>
      <c r="AL525">
        <v>249740.56173372464</v>
      </c>
      <c r="AM525">
        <v>258516.27609909576</v>
      </c>
      <c r="AN525">
        <v>265512.1815189828</v>
      </c>
      <c r="AO525">
        <v>270083.64357259328</v>
      </c>
      <c r="AP525">
        <v>271822.63932837802</v>
      </c>
      <c r="AQ525">
        <v>277389.73277390865</v>
      </c>
      <c r="AR525">
        <v>278476.17250496562</v>
      </c>
      <c r="AS525">
        <v>269296.36673762568</v>
      </c>
      <c r="AT525">
        <v>271419.25217957859</v>
      </c>
      <c r="AU525">
        <v>286743.31495022401</v>
      </c>
    </row>
    <row r="526" spans="1:47">
      <c r="A526" t="s">
        <v>253</v>
      </c>
      <c r="B526" t="s">
        <v>258</v>
      </c>
      <c r="C526" t="s">
        <v>224</v>
      </c>
      <c r="D526">
        <v>72486.482325220175</v>
      </c>
      <c r="E526">
        <v>74599.402925642964</v>
      </c>
      <c r="F526">
        <v>75475.086190120419</v>
      </c>
      <c r="G526">
        <v>76459.530177816647</v>
      </c>
      <c r="H526">
        <v>77654.307537257599</v>
      </c>
      <c r="I526">
        <v>78092.133234633497</v>
      </c>
      <c r="J526">
        <v>78712.598666050195</v>
      </c>
      <c r="K526">
        <v>79515.0790302721</v>
      </c>
      <c r="L526">
        <v>80325.978977266001</v>
      </c>
      <c r="M526">
        <v>82204.957646337905</v>
      </c>
      <c r="N526">
        <v>84986.717947189507</v>
      </c>
      <c r="O526">
        <v>86244.342980370595</v>
      </c>
      <c r="P526">
        <v>85938.301525010203</v>
      </c>
      <c r="Q526">
        <v>88666.674124346595</v>
      </c>
      <c r="R526">
        <v>89839.849059038606</v>
      </c>
      <c r="S526">
        <v>90953.678357615005</v>
      </c>
      <c r="T526">
        <v>90794.590008448125</v>
      </c>
      <c r="U526">
        <v>93597.236536351294</v>
      </c>
      <c r="V526">
        <v>94723.144340858897</v>
      </c>
      <c r="W526">
        <v>95062.412428869458</v>
      </c>
      <c r="X526">
        <v>94697.453817882197</v>
      </c>
      <c r="Y526">
        <v>96895.462976326889</v>
      </c>
      <c r="Z526">
        <v>99907.034924732696</v>
      </c>
      <c r="AA526">
        <v>101088.43250648385</v>
      </c>
      <c r="AB526">
        <v>98547.746647598993</v>
      </c>
      <c r="AC526">
        <v>99717.861207350681</v>
      </c>
      <c r="AD526">
        <v>103572.32706375018</v>
      </c>
      <c r="AE526">
        <v>104635.0987426318</v>
      </c>
      <c r="AF526">
        <v>101216.32587352252</v>
      </c>
      <c r="AG526">
        <v>103568.59430961778</v>
      </c>
      <c r="AH526">
        <v>107550.65376120729</v>
      </c>
      <c r="AI526">
        <v>108596.905308553</v>
      </c>
      <c r="AJ526">
        <v>105397.123132587</v>
      </c>
      <c r="AK526">
        <v>105513.07050774489</v>
      </c>
      <c r="AL526">
        <v>107935.29643685606</v>
      </c>
      <c r="AM526">
        <v>118480.20791872866</v>
      </c>
      <c r="AN526">
        <v>115722.37690523612</v>
      </c>
      <c r="AO526">
        <v>113305.82882774115</v>
      </c>
      <c r="AP526">
        <v>113949.70716474982</v>
      </c>
      <c r="AQ526">
        <v>115658.95277222106</v>
      </c>
      <c r="AR526">
        <v>112180.28206926517</v>
      </c>
      <c r="AS526">
        <v>104888.56373476294</v>
      </c>
      <c r="AT526">
        <v>109374.78236943962</v>
      </c>
      <c r="AU526">
        <v>110856.05475520612</v>
      </c>
    </row>
    <row r="527" spans="1:47">
      <c r="A527" t="s">
        <v>253</v>
      </c>
      <c r="B527" t="s">
        <v>258</v>
      </c>
      <c r="C527" t="s">
        <v>225</v>
      </c>
      <c r="D527">
        <v>3920058.954616311</v>
      </c>
      <c r="E527">
        <v>3740484.1557527743</v>
      </c>
      <c r="F527">
        <v>3993830.2371324468</v>
      </c>
      <c r="G527">
        <v>3821363.4658250907</v>
      </c>
      <c r="H527">
        <v>4151459.9880394815</v>
      </c>
      <c r="I527">
        <v>4071996.1304371217</v>
      </c>
      <c r="J527">
        <v>4296876.757699877</v>
      </c>
      <c r="K527">
        <v>4148756.7283841507</v>
      </c>
      <c r="L527">
        <v>4446181.9927895227</v>
      </c>
      <c r="M527">
        <v>4431351.0898086913</v>
      </c>
      <c r="N527">
        <v>4639478.5220586853</v>
      </c>
      <c r="O527">
        <v>4470063.2636384834</v>
      </c>
      <c r="P527">
        <v>4774653.1098509347</v>
      </c>
      <c r="Q527">
        <v>4801475.5424061641</v>
      </c>
      <c r="R527">
        <v>5029827.5242508724</v>
      </c>
      <c r="S527">
        <v>4761616.4091704683</v>
      </c>
      <c r="T527">
        <v>5123055.1687029824</v>
      </c>
      <c r="U527">
        <v>5087754.7212927444</v>
      </c>
      <c r="V527">
        <v>5417848.0904665319</v>
      </c>
      <c r="W527">
        <v>5147145.2717176648</v>
      </c>
      <c r="X527">
        <v>5366649.4246812044</v>
      </c>
      <c r="Y527">
        <v>5426107.4965598136</v>
      </c>
      <c r="Z527">
        <v>5735122.1193125006</v>
      </c>
      <c r="AA527">
        <v>5540923.5742458319</v>
      </c>
      <c r="AB527">
        <v>5724040.8381070811</v>
      </c>
      <c r="AC527">
        <v>5717820.2266106913</v>
      </c>
      <c r="AD527">
        <v>6135675.0359407887</v>
      </c>
      <c r="AE527">
        <v>5929672.9125581402</v>
      </c>
      <c r="AF527">
        <v>6144898.3383959364</v>
      </c>
      <c r="AG527">
        <v>6096925.2716622874</v>
      </c>
      <c r="AH527">
        <v>6456454.3522131266</v>
      </c>
      <c r="AI527">
        <v>6391852.673990923</v>
      </c>
      <c r="AJ527">
        <v>6521577.5654959399</v>
      </c>
      <c r="AK527">
        <v>6549057.3468537815</v>
      </c>
      <c r="AL527">
        <v>6795422.6156697655</v>
      </c>
      <c r="AM527">
        <v>6853214.5938413357</v>
      </c>
      <c r="AN527">
        <v>6961168.8550678035</v>
      </c>
      <c r="AO527">
        <v>6988137.0552400192</v>
      </c>
      <c r="AP527">
        <v>7183137.5060084211</v>
      </c>
      <c r="AQ527">
        <v>7296001.4921080824</v>
      </c>
      <c r="AR527">
        <v>7239528.9857405722</v>
      </c>
      <c r="AS527">
        <v>6969396.9136308096</v>
      </c>
      <c r="AT527">
        <v>7177034.5542853139</v>
      </c>
      <c r="AU527">
        <v>7036334.1287102085</v>
      </c>
    </row>
    <row r="528" spans="1:47">
      <c r="A528" t="s">
        <v>253</v>
      </c>
      <c r="B528" t="s">
        <v>259</v>
      </c>
      <c r="C528" t="s">
        <v>208</v>
      </c>
      <c r="D528">
        <v>1824399.81</v>
      </c>
      <c r="E528">
        <v>1954916.25</v>
      </c>
      <c r="F528">
        <v>1889408.2999999998</v>
      </c>
      <c r="G528">
        <v>1817884.4500000002</v>
      </c>
      <c r="H528">
        <v>1983266.3800000001</v>
      </c>
      <c r="I528">
        <v>2014830.6</v>
      </c>
      <c r="J528">
        <v>2096518.7300000002</v>
      </c>
      <c r="K528">
        <v>2020499.0099999998</v>
      </c>
      <c r="L528">
        <v>2325894.75</v>
      </c>
      <c r="M528">
        <v>2241043.9299999997</v>
      </c>
      <c r="N528">
        <v>2075858.3299999998</v>
      </c>
      <c r="O528">
        <v>2066705.4200000002</v>
      </c>
      <c r="P528">
        <v>2272621.7018725285</v>
      </c>
      <c r="Q528">
        <v>2446470.0245492831</v>
      </c>
      <c r="R528">
        <v>2345909.089421018</v>
      </c>
      <c r="S528">
        <v>2142147.0341571686</v>
      </c>
      <c r="T528">
        <v>2393148.6756603867</v>
      </c>
      <c r="U528">
        <v>2615286.5489781741</v>
      </c>
      <c r="V528">
        <v>2532960.0946370773</v>
      </c>
      <c r="W528">
        <v>2211868.6092808284</v>
      </c>
      <c r="X528">
        <v>2469861.0409672773</v>
      </c>
      <c r="Y528">
        <v>2773950.6593379406</v>
      </c>
      <c r="Z528">
        <v>2608184.2548979293</v>
      </c>
      <c r="AA528">
        <v>2461544.5027777599</v>
      </c>
      <c r="AB528">
        <v>2521502.6248160237</v>
      </c>
      <c r="AC528">
        <v>2725471.2488224399</v>
      </c>
      <c r="AD528">
        <v>2717636.5498884898</v>
      </c>
      <c r="AE528">
        <v>2769465.4407554059</v>
      </c>
      <c r="AF528">
        <v>2739930.5150386873</v>
      </c>
      <c r="AG528">
        <v>2882133.2759814402</v>
      </c>
      <c r="AH528">
        <v>2871624.300284063</v>
      </c>
      <c r="AI528">
        <v>2939466.4788340642</v>
      </c>
      <c r="AJ528">
        <v>2850011.2943141982</v>
      </c>
      <c r="AK528">
        <v>3057644.5319610313</v>
      </c>
      <c r="AL528">
        <v>3084403.7168717915</v>
      </c>
      <c r="AM528">
        <v>3139817.3069359581</v>
      </c>
      <c r="AN528">
        <v>3034748.3168407129</v>
      </c>
      <c r="AO528">
        <v>3122785.2022859724</v>
      </c>
      <c r="AP528">
        <v>3225755.9368016552</v>
      </c>
      <c r="AQ528">
        <v>3309677.4410303766</v>
      </c>
      <c r="AR528">
        <v>3212084.2959048352</v>
      </c>
      <c r="AS528">
        <v>3231925.3628388569</v>
      </c>
      <c r="AT528">
        <v>3141437.2516153953</v>
      </c>
      <c r="AU528">
        <v>3176235.0672399155</v>
      </c>
    </row>
    <row r="529" spans="1:47">
      <c r="A529" t="s">
        <v>253</v>
      </c>
      <c r="B529" t="s">
        <v>259</v>
      </c>
      <c r="C529" t="s">
        <v>209</v>
      </c>
      <c r="D529">
        <v>65615.08</v>
      </c>
      <c r="E529">
        <v>73398.100000000006</v>
      </c>
      <c r="F529">
        <v>91369.22</v>
      </c>
      <c r="G529">
        <v>114228.78000000001</v>
      </c>
      <c r="H529">
        <v>90464.01</v>
      </c>
      <c r="I529">
        <v>95569.83</v>
      </c>
      <c r="J529">
        <v>99607.92</v>
      </c>
      <c r="K529">
        <v>100782.49</v>
      </c>
      <c r="L529">
        <v>81800.5</v>
      </c>
      <c r="M529">
        <v>96946.21</v>
      </c>
      <c r="N529">
        <v>122359.4</v>
      </c>
      <c r="O529">
        <v>130794.94</v>
      </c>
      <c r="P529">
        <v>105136.82115427463</v>
      </c>
      <c r="Q529">
        <v>115083.15718840361</v>
      </c>
      <c r="R529">
        <v>123481.48948555956</v>
      </c>
      <c r="S529">
        <v>133986.73217176227</v>
      </c>
      <c r="T529">
        <v>109556.60920322596</v>
      </c>
      <c r="U529">
        <v>119325.34636630374</v>
      </c>
      <c r="V529">
        <v>125692.40040428346</v>
      </c>
      <c r="W529">
        <v>161517.66379436391</v>
      </c>
      <c r="X529">
        <v>122579.71701428315</v>
      </c>
      <c r="Y529">
        <v>132893.15543770997</v>
      </c>
      <c r="Z529">
        <v>143064.787056353</v>
      </c>
      <c r="AA529">
        <v>159133.7659785423</v>
      </c>
      <c r="AB529">
        <v>133439.89225539661</v>
      </c>
      <c r="AC529">
        <v>153223.73069756629</v>
      </c>
      <c r="AD529">
        <v>161845.07995072516</v>
      </c>
      <c r="AE529">
        <v>169908.39119261384</v>
      </c>
      <c r="AF529">
        <v>152941.002937952</v>
      </c>
      <c r="AG529">
        <v>151930.36680984599</v>
      </c>
      <c r="AH529">
        <v>172043.88796756099</v>
      </c>
      <c r="AI529">
        <v>180874.32377780107</v>
      </c>
      <c r="AJ529">
        <v>164746.38814131237</v>
      </c>
      <c r="AK529">
        <v>169052.74340485458</v>
      </c>
      <c r="AL529">
        <v>188128.34672833869</v>
      </c>
      <c r="AM529">
        <v>190146.00792018371</v>
      </c>
      <c r="AN529">
        <v>177866.98054081333</v>
      </c>
      <c r="AO529">
        <v>177624.22768577121</v>
      </c>
      <c r="AP529">
        <v>195718.34652828384</v>
      </c>
      <c r="AQ529">
        <v>198449.76050875787</v>
      </c>
      <c r="AR529">
        <v>185042.355960152</v>
      </c>
      <c r="AS529">
        <v>171180.12302837899</v>
      </c>
      <c r="AT529">
        <v>177258.81561824301</v>
      </c>
      <c r="AU529">
        <v>179416.3811728193</v>
      </c>
    </row>
    <row r="530" spans="1:47">
      <c r="A530" t="s">
        <v>253</v>
      </c>
      <c r="B530" t="s">
        <v>259</v>
      </c>
      <c r="C530" t="s">
        <v>210</v>
      </c>
      <c r="D530">
        <v>343701.10065421899</v>
      </c>
      <c r="E530">
        <v>387808.53834033129</v>
      </c>
      <c r="F530">
        <v>382714.78578604199</v>
      </c>
      <c r="G530">
        <v>382815.379528408</v>
      </c>
      <c r="H530">
        <v>425871.74954083969</v>
      </c>
      <c r="I530">
        <v>431143.9775756193</v>
      </c>
      <c r="J530">
        <v>433605.74679299456</v>
      </c>
      <c r="K530">
        <v>429492.07609054656</v>
      </c>
      <c r="L530">
        <v>434014.28969737998</v>
      </c>
      <c r="M530">
        <v>455385.27036702086</v>
      </c>
      <c r="N530">
        <v>468068.86650979024</v>
      </c>
      <c r="O530">
        <v>479401.13890784461</v>
      </c>
      <c r="P530">
        <v>481501.02167063655</v>
      </c>
      <c r="Q530">
        <v>507060.94190529105</v>
      </c>
      <c r="R530">
        <v>486978.15544183663</v>
      </c>
      <c r="S530">
        <v>491498.21570621902</v>
      </c>
      <c r="T530">
        <v>543506.13926591293</v>
      </c>
      <c r="U530">
        <v>630077.16246495291</v>
      </c>
      <c r="V530">
        <v>728251.10529816081</v>
      </c>
      <c r="W530">
        <v>767046.00145765173</v>
      </c>
      <c r="X530">
        <v>656675.55766724749</v>
      </c>
      <c r="Y530">
        <v>733437.85820708342</v>
      </c>
      <c r="Z530">
        <v>733843.68827311869</v>
      </c>
      <c r="AA530">
        <v>842388.82460700918</v>
      </c>
      <c r="AB530">
        <v>714887.75252883893</v>
      </c>
      <c r="AC530">
        <v>687974.14144530159</v>
      </c>
      <c r="AD530">
        <v>698209.21832270385</v>
      </c>
      <c r="AE530">
        <v>792241.21850710525</v>
      </c>
      <c r="AF530">
        <v>778261.89599872206</v>
      </c>
      <c r="AG530">
        <v>723816.78703912778</v>
      </c>
      <c r="AH530">
        <v>774581.17865576793</v>
      </c>
      <c r="AI530">
        <v>847004.54620645044</v>
      </c>
      <c r="AJ530">
        <v>852071.61477562564</v>
      </c>
      <c r="AK530">
        <v>826534.10768323613</v>
      </c>
      <c r="AL530">
        <v>858690.99574914854</v>
      </c>
      <c r="AM530">
        <v>820978.6637524754</v>
      </c>
      <c r="AN530">
        <v>886845.65912303305</v>
      </c>
      <c r="AO530">
        <v>874284.09876597347</v>
      </c>
      <c r="AP530">
        <v>855454.30868581845</v>
      </c>
      <c r="AQ530">
        <v>914037.1255338029</v>
      </c>
      <c r="AR530">
        <v>904780.44939431618</v>
      </c>
      <c r="AS530">
        <v>873659.65028795216</v>
      </c>
      <c r="AT530">
        <v>796450.33595855848</v>
      </c>
      <c r="AU530">
        <v>831577.2154416691</v>
      </c>
    </row>
    <row r="531" spans="1:47">
      <c r="A531" t="s">
        <v>253</v>
      </c>
      <c r="B531" t="s">
        <v>259</v>
      </c>
      <c r="C531" t="s">
        <v>211</v>
      </c>
      <c r="D531">
        <v>1902.9988035679203</v>
      </c>
      <c r="E531">
        <v>2101.4871956393845</v>
      </c>
      <c r="F531">
        <v>2203.0594130419804</v>
      </c>
      <c r="G531">
        <v>2364.1962961768986</v>
      </c>
      <c r="H531">
        <v>2359.9683424596446</v>
      </c>
      <c r="I531">
        <v>2355.5664871661593</v>
      </c>
      <c r="J531">
        <v>2402.3047031659498</v>
      </c>
      <c r="K531">
        <v>2555.2540104388786</v>
      </c>
      <c r="L531">
        <v>2572.5885465278416</v>
      </c>
      <c r="M531">
        <v>2788.7939428778595</v>
      </c>
      <c r="N531">
        <v>2948.8004355212643</v>
      </c>
      <c r="O531">
        <v>3034.0357266742421</v>
      </c>
      <c r="P531">
        <v>2848.8982189572462</v>
      </c>
      <c r="Q531">
        <v>3224.8386315386806</v>
      </c>
      <c r="R531">
        <v>3242.5204645737531</v>
      </c>
      <c r="S531">
        <v>3520.055702874653</v>
      </c>
      <c r="T531">
        <v>3421.0886272912931</v>
      </c>
      <c r="U531">
        <v>3667.8144398221016</v>
      </c>
      <c r="V531">
        <v>3721.1674412916</v>
      </c>
      <c r="W531">
        <v>3722.3174958877853</v>
      </c>
      <c r="X531">
        <v>3484.8307480622548</v>
      </c>
      <c r="Y531">
        <v>3848.3987197777487</v>
      </c>
      <c r="Z531">
        <v>3939.1185107044616</v>
      </c>
      <c r="AA531">
        <v>4465.0610186242757</v>
      </c>
      <c r="AB531">
        <v>4535.8467204413946</v>
      </c>
      <c r="AC531">
        <v>4705.1559912127568</v>
      </c>
      <c r="AD531">
        <v>4793.3995031497343</v>
      </c>
      <c r="AE531">
        <v>4797.3574543052036</v>
      </c>
      <c r="AF531">
        <v>5019.2281347393164</v>
      </c>
      <c r="AG531">
        <v>5067.0960192404145</v>
      </c>
      <c r="AH531">
        <v>5202.6734011307053</v>
      </c>
      <c r="AI531">
        <v>5348.3606680807725</v>
      </c>
      <c r="AJ531">
        <v>5252.2960310661583</v>
      </c>
      <c r="AK531">
        <v>5469.1615959491601</v>
      </c>
      <c r="AL531">
        <v>5641.2985122077398</v>
      </c>
      <c r="AM531">
        <v>5759.294904425351</v>
      </c>
      <c r="AN531">
        <v>5714.3553176814476</v>
      </c>
      <c r="AO531">
        <v>6021.0708004810658</v>
      </c>
      <c r="AP531">
        <v>5943.4730297362212</v>
      </c>
      <c r="AQ531">
        <v>6277.6794616690513</v>
      </c>
      <c r="AR531">
        <v>6210.2196590283593</v>
      </c>
      <c r="AS531">
        <v>6289.9739972039961</v>
      </c>
      <c r="AT531">
        <v>6543.5632290402691</v>
      </c>
      <c r="AU531">
        <v>6554.0943750239867</v>
      </c>
    </row>
    <row r="532" spans="1:47">
      <c r="A532" t="s">
        <v>253</v>
      </c>
      <c r="B532" t="s">
        <v>259</v>
      </c>
      <c r="C532" t="s">
        <v>212</v>
      </c>
      <c r="D532">
        <v>5121.09</v>
      </c>
      <c r="E532">
        <v>5244.81</v>
      </c>
      <c r="F532">
        <v>5713.48</v>
      </c>
      <c r="G532">
        <v>6813.4199999999983</v>
      </c>
      <c r="H532">
        <v>7113.93</v>
      </c>
      <c r="I532">
        <v>7179.22</v>
      </c>
      <c r="J532">
        <v>7343.15</v>
      </c>
      <c r="K532">
        <v>7431.33</v>
      </c>
      <c r="L532">
        <v>8065.56</v>
      </c>
      <c r="M532">
        <v>8139.75</v>
      </c>
      <c r="N532">
        <v>8217.9699999999993</v>
      </c>
      <c r="O532">
        <v>8248.89</v>
      </c>
      <c r="P532">
        <v>9010.8499729233499</v>
      </c>
      <c r="Q532">
        <v>9176.2357436074526</v>
      </c>
      <c r="R532">
        <v>9280.8747813995797</v>
      </c>
      <c r="S532">
        <v>9375.759502069619</v>
      </c>
      <c r="T532">
        <v>9697.2678950773188</v>
      </c>
      <c r="U532">
        <v>9484.2839807872697</v>
      </c>
      <c r="V532">
        <v>9728.6932632582339</v>
      </c>
      <c r="W532">
        <v>10314.766991607177</v>
      </c>
      <c r="X532">
        <v>9953.6226605068168</v>
      </c>
      <c r="Y532">
        <v>10523.166958416485</v>
      </c>
      <c r="Z532">
        <v>10886.438257304677</v>
      </c>
      <c r="AA532">
        <v>11482.411105096895</v>
      </c>
      <c r="AB532">
        <v>10998.117871025228</v>
      </c>
      <c r="AC532">
        <v>11351.366418924687</v>
      </c>
      <c r="AD532">
        <v>11420.756847481322</v>
      </c>
      <c r="AE532">
        <v>11749.788852257258</v>
      </c>
      <c r="AF532">
        <v>11380.444614867605</v>
      </c>
      <c r="AG532">
        <v>12399.81960393728</v>
      </c>
      <c r="AH532">
        <v>13096.912662431427</v>
      </c>
      <c r="AI532">
        <v>13216.533648205017</v>
      </c>
      <c r="AJ532">
        <v>13430.809686913146</v>
      </c>
      <c r="AK532">
        <v>13433.686590794307</v>
      </c>
      <c r="AL532">
        <v>13677.612073187243</v>
      </c>
      <c r="AM532">
        <v>13962.586488493307</v>
      </c>
      <c r="AN532">
        <v>13862.422118382336</v>
      </c>
      <c r="AO532">
        <v>14996.567031139963</v>
      </c>
      <c r="AP532">
        <v>15279.489106438852</v>
      </c>
      <c r="AQ532">
        <v>15606.754620802598</v>
      </c>
      <c r="AR532">
        <v>14607.5867272872</v>
      </c>
      <c r="AS532">
        <v>15197.9974509236</v>
      </c>
      <c r="AT532">
        <v>15303.632334706101</v>
      </c>
      <c r="AU532">
        <v>15609.0913779892</v>
      </c>
    </row>
    <row r="533" spans="1:47">
      <c r="A533" t="s">
        <v>253</v>
      </c>
      <c r="B533" t="s">
        <v>259</v>
      </c>
      <c r="C533" t="s">
        <v>213</v>
      </c>
      <c r="D533">
        <v>254091.01</v>
      </c>
      <c r="E533">
        <v>289777.42</v>
      </c>
      <c r="F533">
        <v>388992.98</v>
      </c>
      <c r="G533">
        <v>379049.92</v>
      </c>
      <c r="H533">
        <v>304343.33</v>
      </c>
      <c r="I533">
        <v>321859.46000000002</v>
      </c>
      <c r="J533">
        <v>344526.73</v>
      </c>
      <c r="K533">
        <v>471783.63</v>
      </c>
      <c r="L533">
        <v>301709.58</v>
      </c>
      <c r="M533">
        <v>341504.87</v>
      </c>
      <c r="N533">
        <v>390956.45</v>
      </c>
      <c r="O533">
        <v>520042.33</v>
      </c>
      <c r="P533">
        <v>342630.31</v>
      </c>
      <c r="Q533">
        <v>373376.65</v>
      </c>
      <c r="R533">
        <v>433364.79</v>
      </c>
      <c r="S533">
        <v>561727.43000000005</v>
      </c>
      <c r="T533">
        <v>429934.33757113025</v>
      </c>
      <c r="U533">
        <v>390042.78372163174</v>
      </c>
      <c r="V533">
        <v>452311.3093539832</v>
      </c>
      <c r="W533">
        <v>577601.70643921976</v>
      </c>
      <c r="X533">
        <v>430805.96156735957</v>
      </c>
      <c r="Y533">
        <v>453121.63659887388</v>
      </c>
      <c r="Z533">
        <v>507954.28730947367</v>
      </c>
      <c r="AA533">
        <v>621490.21466089983</v>
      </c>
      <c r="AB533">
        <v>475894.99477193732</v>
      </c>
      <c r="AC533">
        <v>514696.81239262031</v>
      </c>
      <c r="AD533">
        <v>566876.07123119885</v>
      </c>
      <c r="AE533">
        <v>674403.97235669568</v>
      </c>
      <c r="AF533">
        <v>513758.46115732298</v>
      </c>
      <c r="AG533">
        <v>551995.95008133026</v>
      </c>
      <c r="AH533">
        <v>605462.79497890256</v>
      </c>
      <c r="AI533">
        <v>702896.49492964498</v>
      </c>
      <c r="AJ533">
        <v>534696.88476696797</v>
      </c>
      <c r="AK533">
        <v>585812.28189894895</v>
      </c>
      <c r="AL533">
        <v>640110.07436364703</v>
      </c>
      <c r="AM533">
        <v>732035.911840769</v>
      </c>
      <c r="AN533">
        <v>591738.66710232303</v>
      </c>
      <c r="AO533">
        <v>645169.35336568905</v>
      </c>
      <c r="AP533">
        <v>690920.69900422799</v>
      </c>
      <c r="AQ533">
        <v>730625.96242457698</v>
      </c>
      <c r="AR533">
        <v>591958.83262913895</v>
      </c>
      <c r="AS533">
        <v>552178.86232405505</v>
      </c>
      <c r="AT533">
        <v>575820.803734635</v>
      </c>
      <c r="AU533">
        <v>584554.44420624396</v>
      </c>
    </row>
    <row r="534" spans="1:47">
      <c r="A534" t="s">
        <v>253</v>
      </c>
      <c r="B534" t="s">
        <v>259</v>
      </c>
      <c r="C534" t="s">
        <v>214</v>
      </c>
      <c r="D534">
        <v>432352.82</v>
      </c>
      <c r="E534">
        <v>435293.91000000003</v>
      </c>
      <c r="F534">
        <v>438344.45</v>
      </c>
      <c r="G534">
        <v>502465.81999999995</v>
      </c>
      <c r="H534">
        <v>486574.61</v>
      </c>
      <c r="I534">
        <v>490771.63</v>
      </c>
      <c r="J534">
        <v>496936.87</v>
      </c>
      <c r="K534">
        <v>498429.87</v>
      </c>
      <c r="L534">
        <v>504127.12</v>
      </c>
      <c r="M534">
        <v>521436.24</v>
      </c>
      <c r="N534">
        <v>528644.77</v>
      </c>
      <c r="O534">
        <v>570524.5</v>
      </c>
      <c r="P534">
        <v>546429.83523872634</v>
      </c>
      <c r="Q534">
        <v>565627.22624132817</v>
      </c>
      <c r="R534">
        <v>581270.94455060945</v>
      </c>
      <c r="S534">
        <v>604489.93396933598</v>
      </c>
      <c r="T534">
        <v>600114.57808097242</v>
      </c>
      <c r="U534">
        <v>603990.71474394156</v>
      </c>
      <c r="V534">
        <v>627969.4302885565</v>
      </c>
      <c r="W534">
        <v>628832.33890205051</v>
      </c>
      <c r="X534">
        <v>606662.32753315801</v>
      </c>
      <c r="Y534">
        <v>648342.00667644502</v>
      </c>
      <c r="Z534">
        <v>674176.97047064907</v>
      </c>
      <c r="AA534">
        <v>660288.9441018923</v>
      </c>
      <c r="AB534">
        <v>646966.48660606227</v>
      </c>
      <c r="AC534">
        <v>684216.12011886993</v>
      </c>
      <c r="AD534">
        <v>684148.70639700477</v>
      </c>
      <c r="AE534">
        <v>704208.81626165798</v>
      </c>
      <c r="AF534">
        <v>685742.5735623925</v>
      </c>
      <c r="AG534">
        <v>730844.84062136291</v>
      </c>
      <c r="AH534">
        <v>715997.06532758335</v>
      </c>
      <c r="AI534">
        <v>738181.15662807971</v>
      </c>
      <c r="AJ534">
        <v>710969.03534787172</v>
      </c>
      <c r="AK534">
        <v>769154.24281711341</v>
      </c>
      <c r="AL534">
        <v>779655.28735993616</v>
      </c>
      <c r="AM534">
        <v>787938.00054482429</v>
      </c>
      <c r="AN534">
        <v>747391.12670203601</v>
      </c>
      <c r="AO534">
        <v>787923.38510929397</v>
      </c>
      <c r="AP534">
        <v>823756.30284348002</v>
      </c>
      <c r="AQ534">
        <v>843176.01410933293</v>
      </c>
      <c r="AR534">
        <v>781696.04398647905</v>
      </c>
      <c r="AS534">
        <v>760292.28891938296</v>
      </c>
      <c r="AT534">
        <v>779804.39425734698</v>
      </c>
      <c r="AU534">
        <v>797037.74811741733</v>
      </c>
    </row>
    <row r="535" spans="1:47">
      <c r="A535" t="s">
        <v>253</v>
      </c>
      <c r="B535" t="s">
        <v>259</v>
      </c>
      <c r="C535" t="s">
        <v>215</v>
      </c>
      <c r="D535">
        <v>68440.12000000001</v>
      </c>
      <c r="E535">
        <v>71011.119999999981</v>
      </c>
      <c r="F535">
        <v>80841.739999999991</v>
      </c>
      <c r="G535">
        <v>82653.770000000019</v>
      </c>
      <c r="H535">
        <v>76359.13</v>
      </c>
      <c r="I535">
        <v>81073.48000000001</v>
      </c>
      <c r="J535">
        <v>84353.43</v>
      </c>
      <c r="K535">
        <v>85709.92</v>
      </c>
      <c r="L535">
        <v>81414.709999999992</v>
      </c>
      <c r="M535">
        <v>82543.37</v>
      </c>
      <c r="N535">
        <v>90505.849999999991</v>
      </c>
      <c r="O535">
        <v>90677.88</v>
      </c>
      <c r="P535">
        <v>84116.157522743975</v>
      </c>
      <c r="Q535">
        <v>90116.415408662258</v>
      </c>
      <c r="R535">
        <v>96998.496783654249</v>
      </c>
      <c r="S535">
        <v>95889.050284939556</v>
      </c>
      <c r="T535">
        <v>90700.775187278283</v>
      </c>
      <c r="U535">
        <v>94197.796244000245</v>
      </c>
      <c r="V535">
        <v>103177.74991478289</v>
      </c>
      <c r="W535">
        <v>106180.47497141409</v>
      </c>
      <c r="X535">
        <v>97711.444696273233</v>
      </c>
      <c r="Y535">
        <v>101685.06464916293</v>
      </c>
      <c r="Z535">
        <v>109318.65856944656</v>
      </c>
      <c r="AA535">
        <v>113919.41959411022</v>
      </c>
      <c r="AB535">
        <v>100164.46539437324</v>
      </c>
      <c r="AC535">
        <v>111716.96252101172</v>
      </c>
      <c r="AD535">
        <v>116730.16014983223</v>
      </c>
      <c r="AE535">
        <v>118470.34616439133</v>
      </c>
      <c r="AF535">
        <v>104892.36111609137</v>
      </c>
      <c r="AG535">
        <v>113904.99753363193</v>
      </c>
      <c r="AH535">
        <v>124794.50796195368</v>
      </c>
      <c r="AI535">
        <v>129371.34713749858</v>
      </c>
      <c r="AJ535">
        <v>120465.40811219127</v>
      </c>
      <c r="AK535">
        <v>129249.31882129627</v>
      </c>
      <c r="AL535">
        <v>123580.72380769861</v>
      </c>
      <c r="AM535">
        <v>126435.78810088013</v>
      </c>
      <c r="AN535">
        <v>125544.44265641028</v>
      </c>
      <c r="AO535">
        <v>131516.3415684136</v>
      </c>
      <c r="AP535">
        <v>129910.15098211111</v>
      </c>
      <c r="AQ535">
        <v>133892.99961592781</v>
      </c>
      <c r="AR535">
        <v>127024.375077073</v>
      </c>
      <c r="AS535">
        <v>117074.19775016149</v>
      </c>
      <c r="AT535">
        <v>120325.95866068623</v>
      </c>
      <c r="AU535">
        <v>122758.17525847892</v>
      </c>
    </row>
    <row r="536" spans="1:47">
      <c r="A536" t="s">
        <v>253</v>
      </c>
      <c r="B536" t="s">
        <v>259</v>
      </c>
      <c r="C536" t="s">
        <v>216</v>
      </c>
      <c r="D536">
        <v>9614.58</v>
      </c>
      <c r="E536">
        <v>9912.4699999999993</v>
      </c>
      <c r="F536">
        <v>10775.04</v>
      </c>
      <c r="G536">
        <v>11281.959999999995</v>
      </c>
      <c r="H536">
        <v>11729.869999999999</v>
      </c>
      <c r="I536">
        <v>12501.14</v>
      </c>
      <c r="J536">
        <v>11909.150000000001</v>
      </c>
      <c r="K536">
        <v>12032.76</v>
      </c>
      <c r="L536">
        <v>12932.22</v>
      </c>
      <c r="M536">
        <v>12557.68</v>
      </c>
      <c r="N536">
        <v>12941.64</v>
      </c>
      <c r="O536">
        <v>13344.67</v>
      </c>
      <c r="P536">
        <v>12825.060000000001</v>
      </c>
      <c r="Q536">
        <v>13929.51</v>
      </c>
      <c r="R536">
        <v>13708.09</v>
      </c>
      <c r="S536">
        <v>15256.02</v>
      </c>
      <c r="T536">
        <v>14118.396735035512</v>
      </c>
      <c r="U536">
        <v>14510.748584598619</v>
      </c>
      <c r="V536">
        <v>14713.040935172479</v>
      </c>
      <c r="W536">
        <v>16016.208910576257</v>
      </c>
      <c r="X536">
        <v>14304.714609977531</v>
      </c>
      <c r="Y536">
        <v>15039.810126048298</v>
      </c>
      <c r="Z536">
        <v>15724.037882784449</v>
      </c>
      <c r="AA536">
        <v>17075.57761845622</v>
      </c>
      <c r="AB536">
        <v>15602.204125498623</v>
      </c>
      <c r="AC536">
        <v>16776.970096246219</v>
      </c>
      <c r="AD536">
        <v>17492.078779608375</v>
      </c>
      <c r="AE536">
        <v>18073.624510447436</v>
      </c>
      <c r="AF536">
        <v>16461.84428645208</v>
      </c>
      <c r="AG536">
        <v>16736.616764217801</v>
      </c>
      <c r="AH536">
        <v>17439.567509322911</v>
      </c>
      <c r="AI536">
        <v>18363.114245787241</v>
      </c>
      <c r="AJ536">
        <v>17299.760798210526</v>
      </c>
      <c r="AK536">
        <v>18171.925808994165</v>
      </c>
      <c r="AL536">
        <v>19110.015218542168</v>
      </c>
      <c r="AM536">
        <v>19886.663817659326</v>
      </c>
      <c r="AN536">
        <v>19368.720113808005</v>
      </c>
      <c r="AO536">
        <v>19279.256363629287</v>
      </c>
      <c r="AP536">
        <v>21167.30174857581</v>
      </c>
      <c r="AQ536">
        <v>21871.218133478647</v>
      </c>
      <c r="AR536">
        <v>19811.76062130542</v>
      </c>
      <c r="AS536">
        <v>18079.564609557248</v>
      </c>
      <c r="AT536">
        <v>18857.174383827671</v>
      </c>
      <c r="AU536">
        <v>19062.063666379097</v>
      </c>
    </row>
    <row r="537" spans="1:47">
      <c r="A537" t="s">
        <v>253</v>
      </c>
      <c r="B537" t="s">
        <v>259</v>
      </c>
      <c r="C537" t="s">
        <v>217</v>
      </c>
      <c r="D537">
        <v>155389.51</v>
      </c>
      <c r="E537">
        <v>169403.13</v>
      </c>
      <c r="F537">
        <v>186401.09</v>
      </c>
      <c r="G537">
        <v>216043.40000000002</v>
      </c>
      <c r="H537">
        <v>195107.35</v>
      </c>
      <c r="I537">
        <v>197904.87</v>
      </c>
      <c r="J537">
        <v>199203.63</v>
      </c>
      <c r="K537">
        <v>201136.08</v>
      </c>
      <c r="L537">
        <v>207013.08</v>
      </c>
      <c r="M537">
        <v>213998.95</v>
      </c>
      <c r="N537">
        <v>226133.42</v>
      </c>
      <c r="O537">
        <v>224693.56</v>
      </c>
      <c r="P537">
        <v>220649.15</v>
      </c>
      <c r="Q537">
        <v>236718.62</v>
      </c>
      <c r="R537">
        <v>259919.16</v>
      </c>
      <c r="S537">
        <v>251403.98</v>
      </c>
      <c r="T537">
        <v>242040.01</v>
      </c>
      <c r="U537">
        <v>251787.22</v>
      </c>
      <c r="V537">
        <v>269298.49</v>
      </c>
      <c r="W537">
        <v>275306.80861039</v>
      </c>
      <c r="X537">
        <v>268966.98847524478</v>
      </c>
      <c r="Y537">
        <v>272233.67916033661</v>
      </c>
      <c r="Z537">
        <v>291786.40309111006</v>
      </c>
      <c r="AA537">
        <v>318348.95945670694</v>
      </c>
      <c r="AB537">
        <v>308371.80341557768</v>
      </c>
      <c r="AC537">
        <v>314798.2474373859</v>
      </c>
      <c r="AD537">
        <v>316759.75531716831</v>
      </c>
      <c r="AE537">
        <v>318025.54408834793</v>
      </c>
      <c r="AF537">
        <v>316982.73832928221</v>
      </c>
      <c r="AG537">
        <v>349859.30653156817</v>
      </c>
      <c r="AH537">
        <v>355199.30953678046</v>
      </c>
      <c r="AI537">
        <v>361327.56322421849</v>
      </c>
      <c r="AJ537">
        <v>358622.30375835876</v>
      </c>
      <c r="AK537">
        <v>366150.68713209603</v>
      </c>
      <c r="AL537">
        <v>374810.51703345729</v>
      </c>
      <c r="AM537">
        <v>392520.68877380516</v>
      </c>
      <c r="AN537">
        <v>388380.15798938856</v>
      </c>
      <c r="AO537">
        <v>423182.475532424</v>
      </c>
      <c r="AP537">
        <v>426162.96623148234</v>
      </c>
      <c r="AQ537">
        <v>441449.12610822212</v>
      </c>
      <c r="AR537">
        <v>419807.66890343302</v>
      </c>
      <c r="AS537">
        <v>441205.70065279398</v>
      </c>
      <c r="AT537">
        <v>456915.02630113199</v>
      </c>
      <c r="AU537">
        <v>457389.04034362698</v>
      </c>
    </row>
    <row r="538" spans="1:47">
      <c r="A538" t="s">
        <v>253</v>
      </c>
      <c r="B538" t="s">
        <v>259</v>
      </c>
      <c r="C538" t="s">
        <v>218</v>
      </c>
      <c r="D538">
        <v>75328.238515996141</v>
      </c>
      <c r="E538">
        <v>72045.227624243518</v>
      </c>
      <c r="F538">
        <v>82110.224854391199</v>
      </c>
      <c r="G538">
        <v>84380.988953032982</v>
      </c>
      <c r="H538">
        <v>94096.877290360266</v>
      </c>
      <c r="I538">
        <v>96251.060421022994</v>
      </c>
      <c r="J538">
        <v>90084.815391854412</v>
      </c>
      <c r="K538">
        <v>98544.409588568655</v>
      </c>
      <c r="L538">
        <v>103436.48954142212</v>
      </c>
      <c r="M538">
        <v>108263.7240143637</v>
      </c>
      <c r="N538">
        <v>113685.57920295316</v>
      </c>
      <c r="O538">
        <v>112450.55023605155</v>
      </c>
      <c r="P538">
        <v>112182.56882479561</v>
      </c>
      <c r="Q538">
        <v>115641.62106162224</v>
      </c>
      <c r="R538">
        <v>118054.82115345007</v>
      </c>
      <c r="S538">
        <v>115585.83650549638</v>
      </c>
      <c r="T538">
        <v>116029.1867577151</v>
      </c>
      <c r="U538">
        <v>120276.59129920842</v>
      </c>
      <c r="V538">
        <v>119515.79234222013</v>
      </c>
      <c r="W538">
        <v>123056.07178582599</v>
      </c>
      <c r="X538">
        <v>118577.08590096392</v>
      </c>
      <c r="Y538">
        <v>117364.29504931158</v>
      </c>
      <c r="Z538">
        <v>134510.23388906859</v>
      </c>
      <c r="AA538">
        <v>138383.86844835253</v>
      </c>
      <c r="AB538">
        <v>137279.98887054954</v>
      </c>
      <c r="AC538">
        <v>155153.9759952311</v>
      </c>
      <c r="AD538">
        <v>149315.51136861596</v>
      </c>
      <c r="AE538">
        <v>142878.72766170881</v>
      </c>
      <c r="AF538">
        <v>151155.81713918329</v>
      </c>
      <c r="AG538">
        <v>160665.18516373084</v>
      </c>
      <c r="AH538">
        <v>157318.34150314846</v>
      </c>
      <c r="AI538">
        <v>165849.10831034285</v>
      </c>
      <c r="AJ538">
        <v>163616.88227453429</v>
      </c>
      <c r="AK538">
        <v>164785.07095713771</v>
      </c>
      <c r="AL538">
        <v>168860.628610332</v>
      </c>
      <c r="AM538">
        <v>166940.47163601557</v>
      </c>
      <c r="AN538">
        <v>162452.60666838475</v>
      </c>
      <c r="AO538">
        <v>174748.11499642182</v>
      </c>
      <c r="AP538">
        <v>169484.14087540374</v>
      </c>
      <c r="AQ538">
        <v>179876.54532769611</v>
      </c>
      <c r="AR538">
        <v>175897.07174541196</v>
      </c>
      <c r="AS538">
        <v>172283.80282639829</v>
      </c>
      <c r="AT538">
        <v>187083.06658373316</v>
      </c>
      <c r="AU538">
        <v>197701.83077281949</v>
      </c>
    </row>
    <row r="539" spans="1:47">
      <c r="A539" t="s">
        <v>253</v>
      </c>
      <c r="B539" t="s">
        <v>259</v>
      </c>
      <c r="C539" t="s">
        <v>219</v>
      </c>
      <c r="D539">
        <v>127477.26</v>
      </c>
      <c r="E539">
        <v>131178</v>
      </c>
      <c r="F539">
        <v>161964.29</v>
      </c>
      <c r="G539">
        <v>164856.69999999998</v>
      </c>
      <c r="H539">
        <v>154633.57</v>
      </c>
      <c r="I539">
        <v>154312.20000000001</v>
      </c>
      <c r="J539">
        <v>153011.01</v>
      </c>
      <c r="K539">
        <v>152983.57999999999</v>
      </c>
      <c r="L539">
        <v>154490.42000000001</v>
      </c>
      <c r="M539">
        <v>155442.35999999999</v>
      </c>
      <c r="N539">
        <v>159854.39000000001</v>
      </c>
      <c r="O539">
        <v>162320.82</v>
      </c>
      <c r="P539">
        <v>162303.88</v>
      </c>
      <c r="Q539">
        <v>162288.67000000001</v>
      </c>
      <c r="R539">
        <v>167062.59</v>
      </c>
      <c r="S539">
        <v>168163.3</v>
      </c>
      <c r="T539">
        <v>168876.6</v>
      </c>
      <c r="U539">
        <v>170597.67</v>
      </c>
      <c r="V539">
        <v>173433.65</v>
      </c>
      <c r="W539">
        <v>174219.28882547151</v>
      </c>
      <c r="X539">
        <v>175329.2334684649</v>
      </c>
      <c r="Y539">
        <v>178823.91328288167</v>
      </c>
      <c r="Z539">
        <v>182189.93368499668</v>
      </c>
      <c r="AA539">
        <v>185236.33156614352</v>
      </c>
      <c r="AB539">
        <v>187863.35105685421</v>
      </c>
      <c r="AC539">
        <v>190521.62058517549</v>
      </c>
      <c r="AD539">
        <v>192717.55811387545</v>
      </c>
      <c r="AE539">
        <v>193349.09355181461</v>
      </c>
      <c r="AF539">
        <v>194697.14470045816</v>
      </c>
      <c r="AG539">
        <v>198096.55684692817</v>
      </c>
      <c r="AH539">
        <v>201934.73706480447</v>
      </c>
      <c r="AI539">
        <v>204827.65410799487</v>
      </c>
      <c r="AJ539">
        <v>206286.78793997882</v>
      </c>
      <c r="AK539">
        <v>211065.15630408592</v>
      </c>
      <c r="AL539">
        <v>214487.90582991607</v>
      </c>
      <c r="AM539">
        <v>218194.47133056287</v>
      </c>
      <c r="AN539">
        <v>219180.56775743584</v>
      </c>
      <c r="AO539">
        <v>227709.99528652563</v>
      </c>
      <c r="AP539">
        <v>230815.30650776901</v>
      </c>
      <c r="AQ539">
        <v>234228.53311822575</v>
      </c>
      <c r="AR539">
        <v>234329.56453818799</v>
      </c>
      <c r="AS539">
        <v>234727.96924491724</v>
      </c>
      <c r="AT539">
        <v>230093.848368151</v>
      </c>
      <c r="AU539">
        <v>230113.17589896359</v>
      </c>
    </row>
    <row r="540" spans="1:47">
      <c r="A540" t="s">
        <v>253</v>
      </c>
      <c r="B540" t="s">
        <v>259</v>
      </c>
      <c r="C540" t="s">
        <v>220</v>
      </c>
      <c r="D540">
        <v>3762.43</v>
      </c>
      <c r="E540">
        <v>3789.52</v>
      </c>
      <c r="F540">
        <v>3905.91</v>
      </c>
      <c r="G540">
        <v>4364.0099999999984</v>
      </c>
      <c r="H540">
        <v>4353.1000000000004</v>
      </c>
      <c r="I540">
        <v>4510.68</v>
      </c>
      <c r="J540">
        <v>4601.63</v>
      </c>
      <c r="K540">
        <v>4692.2700000000004</v>
      </c>
      <c r="L540">
        <v>4604</v>
      </c>
      <c r="M540">
        <v>4736.55</v>
      </c>
      <c r="N540">
        <v>4959.9799999999996</v>
      </c>
      <c r="O540">
        <v>5103.04</v>
      </c>
      <c r="P540">
        <v>4803.4454763456124</v>
      </c>
      <c r="Q540">
        <v>5049.8823040656207</v>
      </c>
      <c r="R540">
        <v>5261.9248590895031</v>
      </c>
      <c r="S540">
        <v>5677.307360499266</v>
      </c>
      <c r="T540">
        <v>5424.8836351355185</v>
      </c>
      <c r="U540">
        <v>5243.1772568050174</v>
      </c>
      <c r="V540">
        <v>5190.6931372115987</v>
      </c>
      <c r="W540">
        <v>5559.2563363217632</v>
      </c>
      <c r="X540">
        <v>5549.3497415304382</v>
      </c>
      <c r="Y540">
        <v>5849.1988659845001</v>
      </c>
      <c r="Z540">
        <v>5661.2438681923422</v>
      </c>
      <c r="AA540">
        <v>5991.4194991974427</v>
      </c>
      <c r="AB540">
        <v>5918.0845245272658</v>
      </c>
      <c r="AC540">
        <v>5943.0430458531746</v>
      </c>
      <c r="AD540">
        <v>6061.8309446250687</v>
      </c>
      <c r="AE540">
        <v>6194.1398196211503</v>
      </c>
      <c r="AF540">
        <v>5929.6513500926894</v>
      </c>
      <c r="AG540">
        <v>6198.8142349320424</v>
      </c>
      <c r="AH540">
        <v>6547.6897112858805</v>
      </c>
      <c r="AI540">
        <v>6726.2683361527061</v>
      </c>
      <c r="AJ540">
        <v>6207.9880496865835</v>
      </c>
      <c r="AK540">
        <v>6616.0490369733616</v>
      </c>
      <c r="AL540">
        <v>6709.9273500612044</v>
      </c>
      <c r="AM540">
        <v>6644.5830775177901</v>
      </c>
      <c r="AN540">
        <v>6544.5242943283729</v>
      </c>
      <c r="AO540">
        <v>6841.1623841717446</v>
      </c>
      <c r="AP540">
        <v>7400.3018159404501</v>
      </c>
      <c r="AQ540">
        <v>7353.9376165020376</v>
      </c>
      <c r="AR540">
        <v>6775.5947743967999</v>
      </c>
      <c r="AS540">
        <v>6610.4784259818998</v>
      </c>
      <c r="AT540">
        <v>6606.8578078086202</v>
      </c>
      <c r="AU540">
        <v>6620.5777209464522</v>
      </c>
    </row>
    <row r="541" spans="1:47">
      <c r="A541" t="s">
        <v>253</v>
      </c>
      <c r="B541" t="s">
        <v>259</v>
      </c>
      <c r="C541" t="s">
        <v>221</v>
      </c>
      <c r="D541">
        <v>287770.36</v>
      </c>
      <c r="E541">
        <v>290769.68</v>
      </c>
      <c r="F541">
        <v>307018.2</v>
      </c>
      <c r="G541">
        <v>338214.27</v>
      </c>
      <c r="H541">
        <v>324303.71999999997</v>
      </c>
      <c r="I541">
        <v>327539.33</v>
      </c>
      <c r="J541">
        <v>386141.89</v>
      </c>
      <c r="K541">
        <v>418964.98</v>
      </c>
      <c r="L541">
        <v>376532.81</v>
      </c>
      <c r="M541">
        <v>428654.46</v>
      </c>
      <c r="N541">
        <v>439359.06</v>
      </c>
      <c r="O541">
        <v>509217.73</v>
      </c>
      <c r="P541">
        <v>453971.43484263885</v>
      </c>
      <c r="Q541">
        <v>454475.86193916178</v>
      </c>
      <c r="R541">
        <v>463742.98443206109</v>
      </c>
      <c r="S541">
        <v>506888.95878613822</v>
      </c>
      <c r="T541">
        <v>452559.70317254018</v>
      </c>
      <c r="U541">
        <v>422660.40288358228</v>
      </c>
      <c r="V541">
        <v>495876.85009013826</v>
      </c>
      <c r="W541">
        <v>623758.56889446313</v>
      </c>
      <c r="X541">
        <v>473644.68886360928</v>
      </c>
      <c r="Y541">
        <v>474847.45707683061</v>
      </c>
      <c r="Z541">
        <v>586205.48998961074</v>
      </c>
      <c r="AA541">
        <v>680546.71965842193</v>
      </c>
      <c r="AB541">
        <v>503252.7997739375</v>
      </c>
      <c r="AC541">
        <v>573584.99372199038</v>
      </c>
      <c r="AD541">
        <v>677346.4349534252</v>
      </c>
      <c r="AE541">
        <v>749892.44084418856</v>
      </c>
      <c r="AF541">
        <v>509789.73055619432</v>
      </c>
      <c r="AG541">
        <v>535419.8660075455</v>
      </c>
      <c r="AH541">
        <v>741684.96700050437</v>
      </c>
      <c r="AI541">
        <v>794368.23227937648</v>
      </c>
      <c r="AJ541">
        <v>520016.07672634698</v>
      </c>
      <c r="AK541">
        <v>557612.7238363889</v>
      </c>
      <c r="AL541">
        <v>804071.77987743204</v>
      </c>
      <c r="AM541">
        <v>874830.93857913802</v>
      </c>
      <c r="AN541">
        <v>540205.38774799299</v>
      </c>
      <c r="AO541">
        <v>584868.36068876926</v>
      </c>
      <c r="AP541">
        <v>838848.32289020403</v>
      </c>
      <c r="AQ541">
        <v>927980.34862510802</v>
      </c>
      <c r="AR541">
        <v>573869.311296114</v>
      </c>
      <c r="AS541">
        <v>584750.64053603006</v>
      </c>
      <c r="AT541">
        <v>736105.26273220999</v>
      </c>
      <c r="AU541">
        <v>748233.92243636295</v>
      </c>
    </row>
    <row r="542" spans="1:47">
      <c r="A542" t="s">
        <v>253</v>
      </c>
      <c r="B542" t="s">
        <v>259</v>
      </c>
      <c r="C542" t="s">
        <v>222</v>
      </c>
      <c r="D542">
        <v>194581.41023308519</v>
      </c>
      <c r="E542">
        <v>198780.71797434014</v>
      </c>
      <c r="F542">
        <v>210606.68546029384</v>
      </c>
      <c r="G542">
        <v>231526.97121743686</v>
      </c>
      <c r="H542">
        <v>218255.65096477812</v>
      </c>
      <c r="I542">
        <v>226481.21254798118</v>
      </c>
      <c r="J542">
        <v>257433.38032335666</v>
      </c>
      <c r="K542">
        <v>283814.83742257161</v>
      </c>
      <c r="L542">
        <v>254498.12450950823</v>
      </c>
      <c r="M542">
        <v>276907.12713647948</v>
      </c>
      <c r="N542">
        <v>286825.9584704765</v>
      </c>
      <c r="O542">
        <v>333137.47936845734</v>
      </c>
      <c r="P542">
        <v>290950.84646286868</v>
      </c>
      <c r="Q542">
        <v>294335.58646443731</v>
      </c>
      <c r="R542">
        <v>297075.36908394156</v>
      </c>
      <c r="S542">
        <v>348885.66489058768</v>
      </c>
      <c r="T542">
        <v>286494.59653085034</v>
      </c>
      <c r="U542">
        <v>285366.29285700049</v>
      </c>
      <c r="V542">
        <v>322645.57105166558</v>
      </c>
      <c r="W542">
        <v>386259.02533217863</v>
      </c>
      <c r="X542">
        <v>309905.0245891228</v>
      </c>
      <c r="Y542">
        <v>310799.46317394119</v>
      </c>
      <c r="Z542">
        <v>356742.41993994312</v>
      </c>
      <c r="AA542">
        <v>383926.54908178671</v>
      </c>
      <c r="AB542">
        <v>339652.99563627219</v>
      </c>
      <c r="AC542">
        <v>355940.07446381124</v>
      </c>
      <c r="AD542">
        <v>394435.82609650062</v>
      </c>
      <c r="AE542">
        <v>419742.36365901312</v>
      </c>
      <c r="AF542">
        <v>372332.47207857488</v>
      </c>
      <c r="AG542">
        <v>377613.48692954856</v>
      </c>
      <c r="AH542">
        <v>415276.41482088354</v>
      </c>
      <c r="AI542">
        <v>438133.54362382292</v>
      </c>
      <c r="AJ542">
        <v>392143.32932194881</v>
      </c>
      <c r="AK542">
        <v>396166.36812822567</v>
      </c>
      <c r="AL542">
        <v>432232.51440991892</v>
      </c>
      <c r="AM542">
        <v>450521.87849977403</v>
      </c>
      <c r="AN542">
        <v>409134.48975380952</v>
      </c>
      <c r="AO542">
        <v>446311.0226058382</v>
      </c>
      <c r="AP542">
        <v>468174.36674081528</v>
      </c>
      <c r="AQ542">
        <v>484013.45588015229</v>
      </c>
      <c r="AR542">
        <v>435704.88223317498</v>
      </c>
      <c r="AS542">
        <v>403148.76049812947</v>
      </c>
      <c r="AT542">
        <v>422108.52267044497</v>
      </c>
      <c r="AU542">
        <v>426502.90335781476</v>
      </c>
    </row>
    <row r="543" spans="1:47">
      <c r="A543" t="s">
        <v>253</v>
      </c>
      <c r="B543" t="s">
        <v>259</v>
      </c>
      <c r="C543" t="s">
        <v>223</v>
      </c>
      <c r="D543">
        <v>75587.399999999994</v>
      </c>
      <c r="E543">
        <v>75701.41</v>
      </c>
      <c r="F543">
        <v>79140.09</v>
      </c>
      <c r="G543">
        <v>86489.72</v>
      </c>
      <c r="H543">
        <v>77930.05</v>
      </c>
      <c r="I543">
        <v>81129.19</v>
      </c>
      <c r="J543">
        <v>100351.49</v>
      </c>
      <c r="K543">
        <v>110365.72</v>
      </c>
      <c r="L543">
        <v>91854.1</v>
      </c>
      <c r="M543">
        <v>99453.56</v>
      </c>
      <c r="N543">
        <v>114908.51</v>
      </c>
      <c r="O543">
        <v>124916.43</v>
      </c>
      <c r="P543">
        <v>109638.78799750231</v>
      </c>
      <c r="Q543">
        <v>111119.14292165764</v>
      </c>
      <c r="R543">
        <v>114242.05113775167</v>
      </c>
      <c r="S543">
        <v>120402.07794308834</v>
      </c>
      <c r="T543">
        <v>108940.19237666867</v>
      </c>
      <c r="U543">
        <v>112232.10873488357</v>
      </c>
      <c r="V543">
        <v>122566.74860871366</v>
      </c>
      <c r="W543">
        <v>139209.48054849115</v>
      </c>
      <c r="X543">
        <v>120822.8983994126</v>
      </c>
      <c r="Y543">
        <v>121296.53792769935</v>
      </c>
      <c r="Z543">
        <v>131028.92323800335</v>
      </c>
      <c r="AA543">
        <v>138802.57602408677</v>
      </c>
      <c r="AB543">
        <v>133955.67768040122</v>
      </c>
      <c r="AC543">
        <v>134092.74271048079</v>
      </c>
      <c r="AD543">
        <v>147269.37948220046</v>
      </c>
      <c r="AE543">
        <v>157180.47617891102</v>
      </c>
      <c r="AF543">
        <v>143017.74361952287</v>
      </c>
      <c r="AG543">
        <v>146260.38492060831</v>
      </c>
      <c r="AH543">
        <v>159032.80851302017</v>
      </c>
      <c r="AI543">
        <v>159509.0809749857</v>
      </c>
      <c r="AJ543">
        <v>154063.20545368516</v>
      </c>
      <c r="AK543">
        <v>157172.67785552383</v>
      </c>
      <c r="AL543">
        <v>167802.10904338773</v>
      </c>
      <c r="AM543">
        <v>173964.11795542593</v>
      </c>
      <c r="AN543">
        <v>158792.19047145656</v>
      </c>
      <c r="AO543">
        <v>166208.90234091016</v>
      </c>
      <c r="AP543">
        <v>174753.98914024301</v>
      </c>
      <c r="AQ543">
        <v>180894.94849984936</v>
      </c>
      <c r="AR543">
        <v>166762.57365869699</v>
      </c>
      <c r="AS543">
        <v>169841.9862936268</v>
      </c>
      <c r="AT543">
        <v>177319.21103593547</v>
      </c>
      <c r="AU543">
        <v>182757.42329283099</v>
      </c>
    </row>
    <row r="544" spans="1:47">
      <c r="A544" t="s">
        <v>253</v>
      </c>
      <c r="B544" t="s">
        <v>259</v>
      </c>
      <c r="C544" t="s">
        <v>224</v>
      </c>
      <c r="D544">
        <v>83298.289999999994</v>
      </c>
      <c r="E544">
        <v>87359.44</v>
      </c>
      <c r="F544">
        <v>89747.48</v>
      </c>
      <c r="G544">
        <v>80216.31</v>
      </c>
      <c r="H544">
        <v>82115.87</v>
      </c>
      <c r="I544">
        <v>83054.69</v>
      </c>
      <c r="J544">
        <v>92972.24</v>
      </c>
      <c r="K544">
        <v>99934.85</v>
      </c>
      <c r="L544">
        <v>99701.3</v>
      </c>
      <c r="M544">
        <v>99548.04</v>
      </c>
      <c r="N544">
        <v>99493.82</v>
      </c>
      <c r="O544">
        <v>92537.02</v>
      </c>
      <c r="P544">
        <v>98512.93</v>
      </c>
      <c r="Q544">
        <v>105326.72</v>
      </c>
      <c r="R544">
        <v>108605.37</v>
      </c>
      <c r="S544">
        <v>105141.67</v>
      </c>
      <c r="T544">
        <v>109146.7</v>
      </c>
      <c r="U544">
        <v>111464.21</v>
      </c>
      <c r="V544">
        <v>117827.55</v>
      </c>
      <c r="W544">
        <v>116385.45861555</v>
      </c>
      <c r="X544">
        <v>114038.20832473745</v>
      </c>
      <c r="Y544">
        <v>117725.06359987622</v>
      </c>
      <c r="Z544">
        <v>128817.23681732017</v>
      </c>
      <c r="AA544">
        <v>126718.80402956602</v>
      </c>
      <c r="AB544">
        <v>122406.22353471696</v>
      </c>
      <c r="AC544">
        <v>128184.73981347682</v>
      </c>
      <c r="AD544">
        <v>138208.9146516305</v>
      </c>
      <c r="AE544">
        <v>141872.83297904523</v>
      </c>
      <c r="AF544">
        <v>131983.54087320843</v>
      </c>
      <c r="AG544">
        <v>140990.764709382</v>
      </c>
      <c r="AH544">
        <v>145529.58475306036</v>
      </c>
      <c r="AI544">
        <v>156045.231160294</v>
      </c>
      <c r="AJ544">
        <v>142761.09477429921</v>
      </c>
      <c r="AK544">
        <v>154059.22558849357</v>
      </c>
      <c r="AL544">
        <v>154157.2905835218</v>
      </c>
      <c r="AM544">
        <v>156623.47059202899</v>
      </c>
      <c r="AN544">
        <v>154835.13367555232</v>
      </c>
      <c r="AO544">
        <v>169484.91443276656</v>
      </c>
      <c r="AP544">
        <v>172811.745071415</v>
      </c>
      <c r="AQ544">
        <v>174449.25419342349</v>
      </c>
      <c r="AR544">
        <v>160055.86544607801</v>
      </c>
      <c r="AS544">
        <v>157672.334727843</v>
      </c>
      <c r="AT544">
        <v>159379.35252346276</v>
      </c>
      <c r="AU544">
        <v>160374.86549765404</v>
      </c>
    </row>
    <row r="545" spans="1:47">
      <c r="A545" t="s">
        <v>253</v>
      </c>
      <c r="B545" t="s">
        <v>259</v>
      </c>
      <c r="C545" t="s">
        <v>225</v>
      </c>
      <c r="D545">
        <v>4008433.5082068685</v>
      </c>
      <c r="E545">
        <v>4258491.2311345544</v>
      </c>
      <c r="F545">
        <v>4411257.0255137691</v>
      </c>
      <c r="G545">
        <v>4505650.0659950543</v>
      </c>
      <c r="H545">
        <v>4538879.1661384376</v>
      </c>
      <c r="I545">
        <v>4628468.1370317899</v>
      </c>
      <c r="J545">
        <v>4861004.1172113707</v>
      </c>
      <c r="K545">
        <v>4999153.0671121255</v>
      </c>
      <c r="L545">
        <v>5044661.642294839</v>
      </c>
      <c r="M545">
        <v>5149350.8854607418</v>
      </c>
      <c r="N545">
        <v>5145722.7946187407</v>
      </c>
      <c r="O545">
        <v>5447150.434239028</v>
      </c>
      <c r="P545">
        <v>5310133.6992549412</v>
      </c>
      <c r="Q545">
        <v>5609021.1043590587</v>
      </c>
      <c r="R545">
        <v>5628198.7215949446</v>
      </c>
      <c r="S545">
        <v>5680039.0269801794</v>
      </c>
      <c r="T545">
        <v>5683709.7406992204</v>
      </c>
      <c r="U545">
        <v>5960210.8725556917</v>
      </c>
      <c r="V545">
        <v>6224880.3367665149</v>
      </c>
      <c r="W545">
        <v>6326854.0471922923</v>
      </c>
      <c r="X545">
        <v>5998872.6952272318</v>
      </c>
      <c r="Y545">
        <v>6471781.3648483194</v>
      </c>
      <c r="Z545">
        <v>6624034.1257460089</v>
      </c>
      <c r="AA545">
        <v>6869743.9492266532</v>
      </c>
      <c r="AB545">
        <v>6362693.3095824337</v>
      </c>
      <c r="AC545">
        <v>6768351.9462775979</v>
      </c>
      <c r="AD545">
        <v>7001267.231998235</v>
      </c>
      <c r="AE545">
        <v>7392454.57483753</v>
      </c>
      <c r="AF545">
        <v>6834277.1654937435</v>
      </c>
      <c r="AG545">
        <v>7103934.1157983784</v>
      </c>
      <c r="AH545">
        <v>7482766.7416522056</v>
      </c>
      <c r="AI545">
        <v>7861509.0380927995</v>
      </c>
      <c r="AJ545">
        <v>7212661.1602731962</v>
      </c>
      <c r="AK545">
        <v>7588149.9594211429</v>
      </c>
      <c r="AL545">
        <v>8036130.743422525</v>
      </c>
      <c r="AM545">
        <v>8277200.8447499368</v>
      </c>
      <c r="AN545">
        <v>7642605.7488735486</v>
      </c>
      <c r="AO545">
        <v>7978954.4512441913</v>
      </c>
      <c r="AP545">
        <v>8452357.1480036005</v>
      </c>
      <c r="AQ545">
        <v>8803861.104807904</v>
      </c>
      <c r="AR545">
        <v>8016418.4525551107</v>
      </c>
      <c r="AS545">
        <v>7916119.6944121933</v>
      </c>
      <c r="AT545">
        <v>8007413.0778153166</v>
      </c>
      <c r="AU545">
        <v>8142498.0201769564</v>
      </c>
    </row>
    <row r="546" spans="1:47">
      <c r="A546" t="s">
        <v>260</v>
      </c>
      <c r="B546" t="s">
        <v>261</v>
      </c>
      <c r="C546" t="s">
        <v>208</v>
      </c>
      <c r="D546">
        <v>1174623.0479253815</v>
      </c>
      <c r="E546">
        <v>1198265.8365031555</v>
      </c>
      <c r="F546">
        <v>1217866.03075363</v>
      </c>
      <c r="G546">
        <v>1234961.7199093853</v>
      </c>
      <c r="H546">
        <v>1241203.0015844996</v>
      </c>
      <c r="I546">
        <v>1194435.6755883112</v>
      </c>
      <c r="J546">
        <v>1237731.5305643377</v>
      </c>
      <c r="K546">
        <v>1299226.448475854</v>
      </c>
      <c r="L546">
        <v>1302447.0618023467</v>
      </c>
      <c r="M546">
        <v>1342756.9938630506</v>
      </c>
      <c r="N546">
        <v>1307900.551430146</v>
      </c>
      <c r="O546">
        <v>1329508.3678886653</v>
      </c>
      <c r="P546">
        <v>1329845.8448766628</v>
      </c>
      <c r="Q546">
        <v>1365126.993279614</v>
      </c>
      <c r="R546">
        <v>1361165.443070644</v>
      </c>
      <c r="S546">
        <v>1444781.8569444264</v>
      </c>
      <c r="T546">
        <v>1439128.9384795465</v>
      </c>
      <c r="U546">
        <v>1453732.5303889778</v>
      </c>
      <c r="V546">
        <v>1462384.8200433797</v>
      </c>
      <c r="W546">
        <v>1480194.6773032788</v>
      </c>
      <c r="X546">
        <v>1477838.3885722402</v>
      </c>
      <c r="Y546">
        <v>1482902.5691923939</v>
      </c>
      <c r="Z546">
        <v>1468911.2550467988</v>
      </c>
      <c r="AA546">
        <v>1478706.1330473684</v>
      </c>
      <c r="AB546">
        <v>1504320.3578484911</v>
      </c>
      <c r="AC546">
        <v>1524453.9099357091</v>
      </c>
      <c r="AD546">
        <v>1562383.5491471649</v>
      </c>
      <c r="AE546">
        <v>1596856.5765306621</v>
      </c>
      <c r="AF546">
        <v>1635786.9579435256</v>
      </c>
      <c r="AG546">
        <v>1621756.6244602948</v>
      </c>
      <c r="AH546">
        <v>1635656.0070626459</v>
      </c>
      <c r="AI546">
        <v>1665398.4636592683</v>
      </c>
      <c r="AJ546">
        <v>1669355.6624115016</v>
      </c>
      <c r="AK546">
        <v>1674975.275025547</v>
      </c>
      <c r="AL546">
        <v>1724039.4864949328</v>
      </c>
      <c r="AM546">
        <v>1790177.4223798695</v>
      </c>
      <c r="AN546">
        <v>1768065.9736087329</v>
      </c>
      <c r="AO546">
        <v>1765280.3182484559</v>
      </c>
      <c r="AP546">
        <v>1827553.3346290512</v>
      </c>
      <c r="AQ546">
        <v>1869318.3655673962</v>
      </c>
      <c r="AR546">
        <v>1843671.9539393669</v>
      </c>
      <c r="AS546">
        <v>1809565.8554835548</v>
      </c>
      <c r="AT546">
        <v>1806357.4970751549</v>
      </c>
      <c r="AU546">
        <v>1893837.8479969753</v>
      </c>
    </row>
    <row r="547" spans="1:47">
      <c r="A547" t="s">
        <v>260</v>
      </c>
      <c r="B547" t="s">
        <v>261</v>
      </c>
      <c r="C547" t="s">
        <v>209</v>
      </c>
      <c r="D547">
        <v>136343.35727459198</v>
      </c>
      <c r="E547">
        <v>142729.01636656339</v>
      </c>
      <c r="F547">
        <v>152688.76505584756</v>
      </c>
      <c r="G547">
        <v>147744.52990542122</v>
      </c>
      <c r="H547">
        <v>149927.68153786979</v>
      </c>
      <c r="I547">
        <v>161451.76060605928</v>
      </c>
      <c r="J547">
        <v>172586.65460916251</v>
      </c>
      <c r="K547">
        <v>170544.31886213933</v>
      </c>
      <c r="L547">
        <v>156831.56707227277</v>
      </c>
      <c r="M547">
        <v>162454.81141159049</v>
      </c>
      <c r="N547">
        <v>167023.82390099508</v>
      </c>
      <c r="O547">
        <v>177153.39918619598</v>
      </c>
      <c r="P547">
        <v>157555.26965997391</v>
      </c>
      <c r="Q547">
        <v>169982.30398679891</v>
      </c>
      <c r="R547">
        <v>172640.67645094957</v>
      </c>
      <c r="S547">
        <v>174247.57742988912</v>
      </c>
      <c r="T547">
        <v>191239.52804610922</v>
      </c>
      <c r="U547">
        <v>202756.20641667821</v>
      </c>
      <c r="V547">
        <v>214307.93320286047</v>
      </c>
      <c r="W547">
        <v>210912.56048209482</v>
      </c>
      <c r="X547">
        <v>196202.06880655233</v>
      </c>
      <c r="Y547">
        <v>195203.72461195991</v>
      </c>
      <c r="Z547">
        <v>205413.13990360225</v>
      </c>
      <c r="AA547">
        <v>214453.56952400072</v>
      </c>
      <c r="AB547">
        <v>207958.77030699397</v>
      </c>
      <c r="AC547">
        <v>203153.95743515372</v>
      </c>
      <c r="AD547">
        <v>210860.62686739335</v>
      </c>
      <c r="AE547">
        <v>220995.32912225131</v>
      </c>
      <c r="AF547">
        <v>218792.33953228174</v>
      </c>
      <c r="AG547">
        <v>216850.27223158404</v>
      </c>
      <c r="AH547">
        <v>207579.89468185313</v>
      </c>
      <c r="AI547">
        <v>201535.31764472957</v>
      </c>
      <c r="AJ547">
        <v>196488.05861688737</v>
      </c>
      <c r="AK547">
        <v>196460.02937899626</v>
      </c>
      <c r="AL547">
        <v>196641.50336803365</v>
      </c>
      <c r="AM547">
        <v>192979.60667322163</v>
      </c>
      <c r="AN547">
        <v>185340.5756211121</v>
      </c>
      <c r="AO547">
        <v>186792.05248421332</v>
      </c>
      <c r="AP547">
        <v>186404.25905074785</v>
      </c>
      <c r="AQ547">
        <v>188803.3488748002</v>
      </c>
      <c r="AR547">
        <v>182021.93136968408</v>
      </c>
      <c r="AS547">
        <v>188956.85550495543</v>
      </c>
      <c r="AT547">
        <v>188906.40175384344</v>
      </c>
      <c r="AU547">
        <v>181657.16363255805</v>
      </c>
    </row>
    <row r="548" spans="1:47">
      <c r="A548" t="s">
        <v>260</v>
      </c>
      <c r="B548" t="s">
        <v>261</v>
      </c>
      <c r="C548" t="s">
        <v>210</v>
      </c>
      <c r="D548">
        <v>257107.03453496867</v>
      </c>
      <c r="E548">
        <v>245057.78092839176</v>
      </c>
      <c r="F548">
        <v>247907.97397676911</v>
      </c>
      <c r="G548">
        <v>260956.67690267463</v>
      </c>
      <c r="H548">
        <v>257003.48210579529</v>
      </c>
      <c r="I548">
        <v>268196.38234479394</v>
      </c>
      <c r="J548">
        <v>263039.60522235627</v>
      </c>
      <c r="K548">
        <v>272449.89387536881</v>
      </c>
      <c r="L548">
        <v>271947.51062353648</v>
      </c>
      <c r="M548">
        <v>290334.85245523264</v>
      </c>
      <c r="N548">
        <v>282345.2805475429</v>
      </c>
      <c r="O548">
        <v>276551.9594499825</v>
      </c>
      <c r="P548">
        <v>277187.64348131814</v>
      </c>
      <c r="Q548">
        <v>290098.70877085795</v>
      </c>
      <c r="R548">
        <v>300805.16538573126</v>
      </c>
      <c r="S548">
        <v>318082.37025571195</v>
      </c>
      <c r="T548">
        <v>313724.89577673498</v>
      </c>
      <c r="U548">
        <v>314958.76810227084</v>
      </c>
      <c r="V548">
        <v>326455.58007504843</v>
      </c>
      <c r="W548">
        <v>330924.00155495753</v>
      </c>
      <c r="X548">
        <v>324410.5529199015</v>
      </c>
      <c r="Y548">
        <v>328442.30812204606</v>
      </c>
      <c r="Z548">
        <v>333502.43974551215</v>
      </c>
      <c r="AA548">
        <v>349962.64886763995</v>
      </c>
      <c r="AB548">
        <v>351943.33807771577</v>
      </c>
      <c r="AC548">
        <v>352815.1159563571</v>
      </c>
      <c r="AD548">
        <v>358364.71984207741</v>
      </c>
      <c r="AE548">
        <v>367240.60581664328</v>
      </c>
      <c r="AF548">
        <v>367700.98910537391</v>
      </c>
      <c r="AG548">
        <v>367604.8687280037</v>
      </c>
      <c r="AH548">
        <v>375362.06566986447</v>
      </c>
      <c r="AI548">
        <v>387712.34536541149</v>
      </c>
      <c r="AJ548">
        <v>394267.06926601689</v>
      </c>
      <c r="AK548">
        <v>403381.46873034269</v>
      </c>
      <c r="AL548">
        <v>402848.84132961911</v>
      </c>
      <c r="AM548">
        <v>406984.80858394323</v>
      </c>
      <c r="AN548">
        <v>404048.92276935128</v>
      </c>
      <c r="AO548">
        <v>408432.6908453934</v>
      </c>
      <c r="AP548">
        <v>414826.65080501093</v>
      </c>
      <c r="AQ548">
        <v>423347.16643672704</v>
      </c>
      <c r="AR548">
        <v>418924.96112215082</v>
      </c>
      <c r="AS548">
        <v>391902.87450471852</v>
      </c>
      <c r="AT548">
        <v>400138.64323270199</v>
      </c>
      <c r="AU548">
        <v>401619.60128123843</v>
      </c>
    </row>
    <row r="549" spans="1:47">
      <c r="A549" t="s">
        <v>260</v>
      </c>
      <c r="B549" t="s">
        <v>261</v>
      </c>
      <c r="C549" t="s">
        <v>211</v>
      </c>
      <c r="D549">
        <v>3477.8177771867086</v>
      </c>
      <c r="E549">
        <v>3911.1173927158852</v>
      </c>
      <c r="F549">
        <v>3795.8550805295445</v>
      </c>
      <c r="G549">
        <v>3939.6296716707798</v>
      </c>
      <c r="H549">
        <v>3973.5709958873422</v>
      </c>
      <c r="I549">
        <v>4036.1796652167459</v>
      </c>
      <c r="J549">
        <v>4087.4763007757415</v>
      </c>
      <c r="K549">
        <v>4278.6977446539686</v>
      </c>
      <c r="L549">
        <v>4229.0991783926802</v>
      </c>
      <c r="M549">
        <v>4509.7513854516219</v>
      </c>
      <c r="N549">
        <v>4604.6407780261725</v>
      </c>
      <c r="O549">
        <v>4683.3693719949924</v>
      </c>
      <c r="P549">
        <v>4643.1946307161279</v>
      </c>
      <c r="Q549">
        <v>4625.6046223869189</v>
      </c>
      <c r="R549">
        <v>4657.4980688839942</v>
      </c>
      <c r="S549">
        <v>4795.886290944457</v>
      </c>
      <c r="T549">
        <v>5849.0429100977553</v>
      </c>
      <c r="U549">
        <v>6085.0475896591306</v>
      </c>
      <c r="V549">
        <v>6433.1456289186026</v>
      </c>
      <c r="W549">
        <v>7278.7000241135911</v>
      </c>
      <c r="X549">
        <v>9419.7078122978528</v>
      </c>
      <c r="Y549">
        <v>5247.3320577535123</v>
      </c>
      <c r="Z549">
        <v>5375.4907292192274</v>
      </c>
      <c r="AA549">
        <v>6943.397210393724</v>
      </c>
      <c r="AB549">
        <v>6996.7297135356985</v>
      </c>
      <c r="AC549">
        <v>7538.9694253866683</v>
      </c>
      <c r="AD549">
        <v>7248.7608403473332</v>
      </c>
      <c r="AE549">
        <v>7455.9293175564653</v>
      </c>
      <c r="AF549">
        <v>7245.0805685515697</v>
      </c>
      <c r="AG549">
        <v>7069.202583634421</v>
      </c>
      <c r="AH549">
        <v>6844.331221283117</v>
      </c>
      <c r="AI549">
        <v>7357.5404765705107</v>
      </c>
      <c r="AJ549">
        <v>7237.0495999568184</v>
      </c>
      <c r="AK549">
        <v>7316.376893598559</v>
      </c>
      <c r="AL549">
        <v>7309.1668969990678</v>
      </c>
      <c r="AM549">
        <v>7989.7331053958333</v>
      </c>
      <c r="AN549">
        <v>7848.0707823631601</v>
      </c>
      <c r="AO549">
        <v>7631.1037004657001</v>
      </c>
      <c r="AP549">
        <v>6762.8902237436605</v>
      </c>
      <c r="AQ549">
        <v>7986.617515854613</v>
      </c>
      <c r="AR549">
        <v>8462.1573142337584</v>
      </c>
      <c r="AS549">
        <v>7802.7265178801536</v>
      </c>
      <c r="AT549">
        <v>7440.894357901594</v>
      </c>
      <c r="AU549">
        <v>8390.2032665635543</v>
      </c>
    </row>
    <row r="550" spans="1:47">
      <c r="A550" t="s">
        <v>260</v>
      </c>
      <c r="B550" t="s">
        <v>261</v>
      </c>
      <c r="C550" t="s">
        <v>212</v>
      </c>
      <c r="D550">
        <v>24404.986511853167</v>
      </c>
      <c r="E550">
        <v>24905.121474782354</v>
      </c>
      <c r="F550">
        <v>25323.390507749475</v>
      </c>
      <c r="G550">
        <v>25733.66114526015</v>
      </c>
      <c r="H550">
        <v>25900.612526028402</v>
      </c>
      <c r="I550">
        <v>26075.613267144785</v>
      </c>
      <c r="J550">
        <v>26289.173533489735</v>
      </c>
      <c r="K550">
        <v>26028.59908206305</v>
      </c>
      <c r="L550">
        <v>26777.7360842458</v>
      </c>
      <c r="M550">
        <v>27255.773987414825</v>
      </c>
      <c r="N550">
        <v>27769.768579721516</v>
      </c>
      <c r="O550">
        <v>27210.642656123673</v>
      </c>
      <c r="P550">
        <v>27339.772732970581</v>
      </c>
      <c r="Q550">
        <v>27622.906761017912</v>
      </c>
      <c r="R550">
        <v>28506.611544610289</v>
      </c>
      <c r="S550">
        <v>28794.796443125346</v>
      </c>
      <c r="T550">
        <v>29145.86</v>
      </c>
      <c r="U550">
        <v>29457.72</v>
      </c>
      <c r="V550">
        <v>29867.18</v>
      </c>
      <c r="W550">
        <v>30351.03</v>
      </c>
      <c r="X550">
        <v>29070.436857855748</v>
      </c>
      <c r="Y550">
        <v>30270.887211538371</v>
      </c>
      <c r="Z550">
        <v>30131.223886344571</v>
      </c>
      <c r="AA550">
        <v>30007.564662333996</v>
      </c>
      <c r="AB550">
        <v>29636.838467849877</v>
      </c>
      <c r="AC550">
        <v>30879.584995542686</v>
      </c>
      <c r="AD550">
        <v>31526.50868331024</v>
      </c>
      <c r="AE550">
        <v>32301.167812081138</v>
      </c>
      <c r="AF550">
        <v>31098.872147904924</v>
      </c>
      <c r="AG550">
        <v>31979.217805715449</v>
      </c>
      <c r="AH550">
        <v>33873.046892942242</v>
      </c>
      <c r="AI550">
        <v>34148.063953055374</v>
      </c>
      <c r="AJ550">
        <v>33036.574751001906</v>
      </c>
      <c r="AK550">
        <v>33621.995196342381</v>
      </c>
      <c r="AL550">
        <v>34418.977549720905</v>
      </c>
      <c r="AM550">
        <v>34652.603954339407</v>
      </c>
      <c r="AN550">
        <v>34442.615242111984</v>
      </c>
      <c r="AO550">
        <v>35060.152101592961</v>
      </c>
      <c r="AP550">
        <v>36346.562761737907</v>
      </c>
      <c r="AQ550">
        <v>36157.678133715584</v>
      </c>
      <c r="AR550">
        <v>35987.882104646022</v>
      </c>
      <c r="AS550">
        <v>35399.17300143389</v>
      </c>
      <c r="AT550">
        <v>37056.192520354736</v>
      </c>
      <c r="AU550">
        <v>35292.783973571546</v>
      </c>
    </row>
    <row r="551" spans="1:47">
      <c r="A551" t="s">
        <v>260</v>
      </c>
      <c r="B551" t="s">
        <v>261</v>
      </c>
      <c r="C551" t="s">
        <v>213</v>
      </c>
      <c r="D551">
        <v>276321.7860037965</v>
      </c>
      <c r="E551">
        <v>295194.63977987418</v>
      </c>
      <c r="F551">
        <v>309423.03790927446</v>
      </c>
      <c r="G551">
        <v>315085.49803747312</v>
      </c>
      <c r="H551">
        <v>305466.96757150412</v>
      </c>
      <c r="I551">
        <v>317288.60762003652</v>
      </c>
      <c r="J551">
        <v>330963.74871039647</v>
      </c>
      <c r="K551">
        <v>350920.81389742426</v>
      </c>
      <c r="L551">
        <v>341404.75845106528</v>
      </c>
      <c r="M551">
        <v>342996.99243600899</v>
      </c>
      <c r="N551">
        <v>355610.24240422098</v>
      </c>
      <c r="O551">
        <v>363259.63774781697</v>
      </c>
      <c r="P551">
        <v>353718.17541545862</v>
      </c>
      <c r="Q551">
        <v>367797.70448124787</v>
      </c>
      <c r="R551">
        <v>385661.72374724603</v>
      </c>
      <c r="S551">
        <v>404653.97123160062</v>
      </c>
      <c r="T551">
        <v>393275.4</v>
      </c>
      <c r="U551">
        <v>401330.49</v>
      </c>
      <c r="V551">
        <v>410231.81</v>
      </c>
      <c r="W551">
        <v>417516.64899999998</v>
      </c>
      <c r="X551">
        <v>402569.55</v>
      </c>
      <c r="Y551">
        <v>414001.24386459426</v>
      </c>
      <c r="Z551">
        <v>436694.03174736362</v>
      </c>
      <c r="AA551">
        <v>458860.83928100899</v>
      </c>
      <c r="AB551">
        <v>424703.95034697192</v>
      </c>
      <c r="AC551">
        <v>445385.49509082612</v>
      </c>
      <c r="AD551">
        <v>456404.47176048323</v>
      </c>
      <c r="AE551">
        <v>470925.29358612798</v>
      </c>
      <c r="AF551">
        <v>443659.65320636006</v>
      </c>
      <c r="AG551">
        <v>458891.69508415507</v>
      </c>
      <c r="AH551">
        <v>490440.58030236635</v>
      </c>
      <c r="AI551">
        <v>506697.54397922551</v>
      </c>
      <c r="AJ551">
        <v>482512.60143381119</v>
      </c>
      <c r="AK551">
        <v>499300.81232511328</v>
      </c>
      <c r="AL551">
        <v>525392.49938055279</v>
      </c>
      <c r="AM551">
        <v>543128.01975712401</v>
      </c>
      <c r="AN551">
        <v>521151.81397590198</v>
      </c>
      <c r="AO551">
        <v>542643.61751599528</v>
      </c>
      <c r="AP551">
        <v>563850.23675120785</v>
      </c>
      <c r="AQ551">
        <v>577204.57141905068</v>
      </c>
      <c r="AR551">
        <v>545343.9781131621</v>
      </c>
      <c r="AS551">
        <v>547370.77980437828</v>
      </c>
      <c r="AT551">
        <v>547518.28778126743</v>
      </c>
      <c r="AU551">
        <v>548787.4711824531</v>
      </c>
    </row>
    <row r="552" spans="1:47">
      <c r="A552" t="s">
        <v>260</v>
      </c>
      <c r="B552" t="s">
        <v>261</v>
      </c>
      <c r="C552" t="s">
        <v>214</v>
      </c>
      <c r="D552">
        <v>604172.32387440559</v>
      </c>
      <c r="E552">
        <v>632443.36301633413</v>
      </c>
      <c r="F552">
        <v>644285.59414186166</v>
      </c>
      <c r="G552">
        <v>664999.37522279145</v>
      </c>
      <c r="H552">
        <v>655551.90060596063</v>
      </c>
      <c r="I552">
        <v>656258.83377780626</v>
      </c>
      <c r="J552">
        <v>678970.80335870106</v>
      </c>
      <c r="K552">
        <v>721225.11769918539</v>
      </c>
      <c r="L552">
        <v>716760.0522131715</v>
      </c>
      <c r="M552">
        <v>745611.02874345041</v>
      </c>
      <c r="N552">
        <v>743857.46233426314</v>
      </c>
      <c r="O552">
        <v>770068.85537280561</v>
      </c>
      <c r="P552">
        <v>761236.22870027693</v>
      </c>
      <c r="Q552">
        <v>774845.72299583175</v>
      </c>
      <c r="R552">
        <v>804252.93887025048</v>
      </c>
      <c r="S552">
        <v>857947.34439244214</v>
      </c>
      <c r="T552">
        <v>802916.95283319661</v>
      </c>
      <c r="U552">
        <v>811680.65913977823</v>
      </c>
      <c r="V552">
        <v>840128.51579847303</v>
      </c>
      <c r="W552">
        <v>872857.61807240604</v>
      </c>
      <c r="X552">
        <v>849614.19255687739</v>
      </c>
      <c r="Y552">
        <v>882023.57723904098</v>
      </c>
      <c r="Z552">
        <v>901243.98579225258</v>
      </c>
      <c r="AA552">
        <v>931915.41515485151</v>
      </c>
      <c r="AB552">
        <v>893066.44603340421</v>
      </c>
      <c r="AC552">
        <v>931065.04764069919</v>
      </c>
      <c r="AD552">
        <v>941129.40446884464</v>
      </c>
      <c r="AE552">
        <v>1010734.2615512095</v>
      </c>
      <c r="AF552">
        <v>966364.34952068271</v>
      </c>
      <c r="AG552">
        <v>1013517.6293259966</v>
      </c>
      <c r="AH552">
        <v>1060375.6358399247</v>
      </c>
      <c r="AI552">
        <v>1079933.5757935939</v>
      </c>
      <c r="AJ552">
        <v>1040674.3797030009</v>
      </c>
      <c r="AK552">
        <v>1073085.341638369</v>
      </c>
      <c r="AL552">
        <v>1103880.087322406</v>
      </c>
      <c r="AM552">
        <v>1149584.8230715825</v>
      </c>
      <c r="AN552">
        <v>1120753.8439072915</v>
      </c>
      <c r="AO552">
        <v>1155119.0331797455</v>
      </c>
      <c r="AP552">
        <v>1177574.4748878297</v>
      </c>
      <c r="AQ552">
        <v>1212478.0740501939</v>
      </c>
      <c r="AR552">
        <v>1153485.9439432644</v>
      </c>
      <c r="AS552">
        <v>1107589.3736994988</v>
      </c>
      <c r="AT552">
        <v>1080451.3222497799</v>
      </c>
      <c r="AU552">
        <v>1118592.3421469738</v>
      </c>
    </row>
    <row r="553" spans="1:47">
      <c r="A553" t="s">
        <v>260</v>
      </c>
      <c r="B553" t="s">
        <v>261</v>
      </c>
      <c r="C553" t="s">
        <v>215</v>
      </c>
      <c r="D553">
        <v>239262.11881401448</v>
      </c>
      <c r="E553">
        <v>245368.10289976632</v>
      </c>
      <c r="F553">
        <v>248954.62422057462</v>
      </c>
      <c r="G553">
        <v>254312.42342292221</v>
      </c>
      <c r="H553">
        <v>256092.49195130041</v>
      </c>
      <c r="I553">
        <v>257315.56636825253</v>
      </c>
      <c r="J553">
        <v>264828.44221210171</v>
      </c>
      <c r="K553">
        <v>271343.69824979181</v>
      </c>
      <c r="L553">
        <v>272867.84170829447</v>
      </c>
      <c r="M553">
        <v>283011.44367297698</v>
      </c>
      <c r="N553">
        <v>283965.14876046748</v>
      </c>
      <c r="O553">
        <v>278486.19706973352</v>
      </c>
      <c r="P553">
        <v>281561.32093652565</v>
      </c>
      <c r="Q553">
        <v>290015.18793249596</v>
      </c>
      <c r="R553">
        <v>303188.74966958346</v>
      </c>
      <c r="S553">
        <v>316867.01687053766</v>
      </c>
      <c r="T553">
        <v>315034.10232998559</v>
      </c>
      <c r="U553">
        <v>316749.86518382054</v>
      </c>
      <c r="V553">
        <v>327063.8517297199</v>
      </c>
      <c r="W553">
        <v>336944.40213484498</v>
      </c>
      <c r="X553">
        <v>327450.84619260166</v>
      </c>
      <c r="Y553">
        <v>336089.07531629637</v>
      </c>
      <c r="Z553">
        <v>343908.4994231012</v>
      </c>
      <c r="AA553">
        <v>354160.57321394293</v>
      </c>
      <c r="AB553">
        <v>341712.30427902634</v>
      </c>
      <c r="AC553">
        <v>351193.74958461669</v>
      </c>
      <c r="AD553">
        <v>357699.59673053538</v>
      </c>
      <c r="AE553">
        <v>365750.85234334128</v>
      </c>
      <c r="AF553">
        <v>359244.85071119812</v>
      </c>
      <c r="AG553">
        <v>364569.20033787697</v>
      </c>
      <c r="AH553">
        <v>371200.36957676196</v>
      </c>
      <c r="AI553">
        <v>376342.82712183008</v>
      </c>
      <c r="AJ553">
        <v>374275.71803067566</v>
      </c>
      <c r="AK553">
        <v>385398.27229900227</v>
      </c>
      <c r="AL553">
        <v>396949.06016173202</v>
      </c>
      <c r="AM553">
        <v>403279.26161549159</v>
      </c>
      <c r="AN553">
        <v>396292.82197919372</v>
      </c>
      <c r="AO553">
        <v>404166.39911354473</v>
      </c>
      <c r="AP553">
        <v>416035.16822242743</v>
      </c>
      <c r="AQ553">
        <v>423941.36125412543</v>
      </c>
      <c r="AR553">
        <v>406890.8711525448</v>
      </c>
      <c r="AS553">
        <v>331562.0524469993</v>
      </c>
      <c r="AT553">
        <v>338247.08466205199</v>
      </c>
      <c r="AU553">
        <v>344597.10872718529</v>
      </c>
    </row>
    <row r="554" spans="1:47">
      <c r="A554" t="s">
        <v>260</v>
      </c>
      <c r="B554" t="s">
        <v>261</v>
      </c>
      <c r="C554" t="s">
        <v>216</v>
      </c>
      <c r="D554">
        <v>77210.985149372777</v>
      </c>
      <c r="E554">
        <v>83738.092436711668</v>
      </c>
      <c r="F554">
        <v>82068.466324299181</v>
      </c>
      <c r="G554">
        <v>83534.195799645007</v>
      </c>
      <c r="H554">
        <v>84315.456541369</v>
      </c>
      <c r="I554">
        <v>85606.909048301692</v>
      </c>
      <c r="J554">
        <v>85077.771947270201</v>
      </c>
      <c r="K554">
        <v>90295.113314958478</v>
      </c>
      <c r="L554">
        <v>92131.214103976716</v>
      </c>
      <c r="M554">
        <v>95039.832824665675</v>
      </c>
      <c r="N554">
        <v>91893.452896563715</v>
      </c>
      <c r="O554">
        <v>94833.716464787867</v>
      </c>
      <c r="P554">
        <v>96661.403139386966</v>
      </c>
      <c r="Q554">
        <v>100688.97953060562</v>
      </c>
      <c r="R554">
        <v>100933.66782760595</v>
      </c>
      <c r="S554">
        <v>106301.8236227647</v>
      </c>
      <c r="T554">
        <v>102722.05</v>
      </c>
      <c r="U554">
        <v>104883.06</v>
      </c>
      <c r="V554">
        <v>106637.38</v>
      </c>
      <c r="W554">
        <v>109274.28</v>
      </c>
      <c r="X554">
        <v>106455.23000000001</v>
      </c>
      <c r="Y554">
        <v>112598.96238925133</v>
      </c>
      <c r="Z554">
        <v>115207.83803959446</v>
      </c>
      <c r="AA554">
        <v>122035.665197268</v>
      </c>
      <c r="AB554">
        <v>114276.68630942999</v>
      </c>
      <c r="AC554">
        <v>112760.84933805735</v>
      </c>
      <c r="AD554">
        <v>112674.32373363701</v>
      </c>
      <c r="AE554">
        <v>115439.13393338959</v>
      </c>
      <c r="AF554">
        <v>115814.86760323719</v>
      </c>
      <c r="AG554">
        <v>116883.77486910395</v>
      </c>
      <c r="AH554">
        <v>119460.38055658987</v>
      </c>
      <c r="AI554">
        <v>122472.2752752285</v>
      </c>
      <c r="AJ554">
        <v>121179.22940672051</v>
      </c>
      <c r="AK554">
        <v>121065.26622585213</v>
      </c>
      <c r="AL554">
        <v>125145.54408493207</v>
      </c>
      <c r="AM554">
        <v>130503.38516284294</v>
      </c>
      <c r="AN554">
        <v>126966.2359046776</v>
      </c>
      <c r="AO554">
        <v>130738.48826381567</v>
      </c>
      <c r="AP554">
        <v>133817.06555689595</v>
      </c>
      <c r="AQ554">
        <v>134556.49162571965</v>
      </c>
      <c r="AR554">
        <v>130224.62969274385</v>
      </c>
      <c r="AS554">
        <v>115090.48516012504</v>
      </c>
      <c r="AT554">
        <v>116042.16921554276</v>
      </c>
      <c r="AU554">
        <v>124248.05781206199</v>
      </c>
    </row>
    <row r="555" spans="1:47">
      <c r="A555" t="s">
        <v>260</v>
      </c>
      <c r="B555" t="s">
        <v>261</v>
      </c>
      <c r="C555" t="s">
        <v>217</v>
      </c>
      <c r="D555">
        <v>161159.57395588304</v>
      </c>
      <c r="E555">
        <v>165478.69133283655</v>
      </c>
      <c r="F555">
        <v>166107.42361250779</v>
      </c>
      <c r="G555">
        <v>170492.66857442347</v>
      </c>
      <c r="H555">
        <v>177193.15830238018</v>
      </c>
      <c r="I555">
        <v>173964.02762595407</v>
      </c>
      <c r="J555">
        <v>176281.042662986</v>
      </c>
      <c r="K555">
        <v>184879.51950184169</v>
      </c>
      <c r="L555">
        <v>185019.48886125759</v>
      </c>
      <c r="M555">
        <v>188536.24111888811</v>
      </c>
      <c r="N555">
        <v>194643.91404298824</v>
      </c>
      <c r="O555">
        <v>197897.23185310909</v>
      </c>
      <c r="P555">
        <v>200623.74567305369</v>
      </c>
      <c r="Q555">
        <v>202761.01602820461</v>
      </c>
      <c r="R555">
        <v>212435.26837084573</v>
      </c>
      <c r="S555">
        <v>220419.36795108597</v>
      </c>
      <c r="T555">
        <v>220568.64</v>
      </c>
      <c r="U555">
        <v>221396.1</v>
      </c>
      <c r="V555">
        <v>225407.55</v>
      </c>
      <c r="W555">
        <v>232598.05</v>
      </c>
      <c r="X555">
        <v>237598.90999999997</v>
      </c>
      <c r="Y555">
        <v>245358.39205875419</v>
      </c>
      <c r="Z555">
        <v>245873.64468207757</v>
      </c>
      <c r="AA555">
        <v>252299.25070804267</v>
      </c>
      <c r="AB555">
        <v>253451.24181739151</v>
      </c>
      <c r="AC555">
        <v>261427.51798608099</v>
      </c>
      <c r="AD555">
        <v>269047.3185552028</v>
      </c>
      <c r="AE555">
        <v>274859.30214942223</v>
      </c>
      <c r="AF555">
        <v>279378.28857797658</v>
      </c>
      <c r="AG555">
        <v>280091.60933300608</v>
      </c>
      <c r="AH555">
        <v>281511.31192946859</v>
      </c>
      <c r="AI555">
        <v>282174.99568648863</v>
      </c>
      <c r="AJ555">
        <v>292250.65976490668</v>
      </c>
      <c r="AK555">
        <v>294267.98248165997</v>
      </c>
      <c r="AL555">
        <v>295928.12189055752</v>
      </c>
      <c r="AM555">
        <v>298944.27067084302</v>
      </c>
      <c r="AN555">
        <v>305138.00546663342</v>
      </c>
      <c r="AO555">
        <v>308069.12733102514</v>
      </c>
      <c r="AP555">
        <v>306341.33104989066</v>
      </c>
      <c r="AQ555">
        <v>306228.61144173011</v>
      </c>
      <c r="AR555">
        <v>306740.91873463825</v>
      </c>
      <c r="AS555">
        <v>308795.00898306526</v>
      </c>
      <c r="AT555">
        <v>309621.04461130139</v>
      </c>
      <c r="AU555">
        <v>313412.00607228954</v>
      </c>
    </row>
    <row r="556" spans="1:47">
      <c r="A556" t="s">
        <v>260</v>
      </c>
      <c r="B556" t="s">
        <v>261</v>
      </c>
      <c r="C556" t="s">
        <v>218</v>
      </c>
      <c r="D556">
        <v>138352.70340640552</v>
      </c>
      <c r="E556">
        <v>141636.27967730194</v>
      </c>
      <c r="F556">
        <v>146414.73265898714</v>
      </c>
      <c r="G556">
        <v>141465.73031442426</v>
      </c>
      <c r="H556">
        <v>166474.25183032913</v>
      </c>
      <c r="I556">
        <v>177116.73978845429</v>
      </c>
      <c r="J556">
        <v>169313.50496313965</v>
      </c>
      <c r="K556">
        <v>164605.42889526056</v>
      </c>
      <c r="L556">
        <v>174410.10126334225</v>
      </c>
      <c r="M556">
        <v>180869.13779463383</v>
      </c>
      <c r="N556">
        <v>189243.75904383379</v>
      </c>
      <c r="O556">
        <v>193699.5717493195</v>
      </c>
      <c r="P556">
        <v>197673.21628659949</v>
      </c>
      <c r="Q556">
        <v>200845.24347508259</v>
      </c>
      <c r="R556">
        <v>206723.10570776134</v>
      </c>
      <c r="S556">
        <v>204775.47491504162</v>
      </c>
      <c r="T556">
        <v>207185.45206913725</v>
      </c>
      <c r="U556">
        <v>212851.22810020248</v>
      </c>
      <c r="V556">
        <v>215290.54503046084</v>
      </c>
      <c r="W556">
        <v>226357.58533274109</v>
      </c>
      <c r="X556">
        <v>230099.11821704378</v>
      </c>
      <c r="Y556">
        <v>217288.468704762</v>
      </c>
      <c r="Z556">
        <v>236840.00537089602</v>
      </c>
      <c r="AA556">
        <v>240278.86859878467</v>
      </c>
      <c r="AB556">
        <v>248772.67670085593</v>
      </c>
      <c r="AC556">
        <v>254123.47480023283</v>
      </c>
      <c r="AD556">
        <v>252087.16536789457</v>
      </c>
      <c r="AE556">
        <v>254750.00961189927</v>
      </c>
      <c r="AF556">
        <v>254616.46321012641</v>
      </c>
      <c r="AG556">
        <v>264091.85309906671</v>
      </c>
      <c r="AH556">
        <v>262280.35144783964</v>
      </c>
      <c r="AI556">
        <v>272603.968395954</v>
      </c>
      <c r="AJ556">
        <v>273444.7980663554</v>
      </c>
      <c r="AK556">
        <v>275366.55516988161</v>
      </c>
      <c r="AL556">
        <v>288531.42361165816</v>
      </c>
      <c r="AM556">
        <v>291473.12225983461</v>
      </c>
      <c r="AN556">
        <v>307021.09578357945</v>
      </c>
      <c r="AO556">
        <v>287166.37091259682</v>
      </c>
      <c r="AP556">
        <v>293547.91590429674</v>
      </c>
      <c r="AQ556">
        <v>304375.59139682818</v>
      </c>
      <c r="AR556">
        <v>314704.46964371338</v>
      </c>
      <c r="AS556">
        <v>312512.85487495153</v>
      </c>
      <c r="AT556">
        <v>323341.1213773397</v>
      </c>
      <c r="AU556">
        <v>331744.09891326737</v>
      </c>
    </row>
    <row r="557" spans="1:47">
      <c r="A557" t="s">
        <v>260</v>
      </c>
      <c r="B557" t="s">
        <v>261</v>
      </c>
      <c r="C557" t="s">
        <v>219</v>
      </c>
      <c r="D557">
        <v>17466.420429463164</v>
      </c>
      <c r="E557">
        <v>17738.894966672218</v>
      </c>
      <c r="F557">
        <v>18042.228903933323</v>
      </c>
      <c r="G557">
        <v>18182.957331922076</v>
      </c>
      <c r="H557">
        <v>18233.293752934165</v>
      </c>
      <c r="I557">
        <v>18357.52669449076</v>
      </c>
      <c r="J557">
        <v>18513.655013351694</v>
      </c>
      <c r="K557">
        <v>18721.656761315859</v>
      </c>
      <c r="L557">
        <v>18998.872803490183</v>
      </c>
      <c r="M557">
        <v>19266.757516931735</v>
      </c>
      <c r="N557">
        <v>19316.852142978503</v>
      </c>
      <c r="O557">
        <v>19397.982220293285</v>
      </c>
      <c r="P557">
        <v>18994.33429095642</v>
      </c>
      <c r="Q557">
        <v>19279.74294215511</v>
      </c>
      <c r="R557">
        <v>19947.141022699972</v>
      </c>
      <c r="S557">
        <v>20854.670722852385</v>
      </c>
      <c r="T557">
        <v>20824.060000000001</v>
      </c>
      <c r="U557">
        <v>21001.43</v>
      </c>
      <c r="V557">
        <v>21333.95</v>
      </c>
      <c r="W557">
        <v>21530.22</v>
      </c>
      <c r="X557">
        <v>21577.59</v>
      </c>
      <c r="Y557">
        <v>21756.683997</v>
      </c>
      <c r="Z557">
        <v>21845.886401387699</v>
      </c>
      <c r="AA557">
        <v>21913.608649232003</v>
      </c>
      <c r="AB557">
        <v>21977.158114314778</v>
      </c>
      <c r="AC557">
        <v>22155.173095040725</v>
      </c>
      <c r="AD557">
        <v>22341.27654903907</v>
      </c>
      <c r="AE557">
        <v>22584.796463423594</v>
      </c>
      <c r="AF557">
        <v>22599.073081151204</v>
      </c>
      <c r="AG557">
        <v>22777.482918877187</v>
      </c>
      <c r="AH557">
        <v>22979.621485298001</v>
      </c>
      <c r="AI557">
        <v>23091.261141857838</v>
      </c>
      <c r="AJ557">
        <v>23153.982060980019</v>
      </c>
      <c r="AK557">
        <v>23290.945211892638</v>
      </c>
      <c r="AL557">
        <v>23470.703878924855</v>
      </c>
      <c r="AM557">
        <v>23599.475567204358</v>
      </c>
      <c r="AN557">
        <v>23642.490706025736</v>
      </c>
      <c r="AO557">
        <v>23698.56245959413</v>
      </c>
      <c r="AP557">
        <v>23766.241245143468</v>
      </c>
      <c r="AQ557">
        <v>23804.142674121162</v>
      </c>
      <c r="AR557">
        <v>23762.202893723399</v>
      </c>
      <c r="AS557">
        <v>23624.406056796841</v>
      </c>
      <c r="AT557">
        <v>23642.668183807731</v>
      </c>
      <c r="AU557">
        <v>23673.010015913493</v>
      </c>
    </row>
    <row r="558" spans="1:47">
      <c r="A558" t="s">
        <v>260</v>
      </c>
      <c r="B558" t="s">
        <v>261</v>
      </c>
      <c r="C558" t="s">
        <v>220</v>
      </c>
      <c r="D558">
        <v>49254.983807545126</v>
      </c>
      <c r="E558">
        <v>50308.860897996208</v>
      </c>
      <c r="F558">
        <v>50651.279151252522</v>
      </c>
      <c r="G558">
        <v>51365.492022655795</v>
      </c>
      <c r="H558">
        <v>52163.619706931247</v>
      </c>
      <c r="I558">
        <v>52512.687345084909</v>
      </c>
      <c r="J558">
        <v>53411.091990198918</v>
      </c>
      <c r="K558">
        <v>54837.309364317371</v>
      </c>
      <c r="L558">
        <v>55474.337369928486</v>
      </c>
      <c r="M558">
        <v>56179.228129653064</v>
      </c>
      <c r="N558">
        <v>56657.008363851404</v>
      </c>
      <c r="O558">
        <v>57376.977000789346</v>
      </c>
      <c r="P558">
        <v>58671.382612937537</v>
      </c>
      <c r="Q558">
        <v>59058.757153273291</v>
      </c>
      <c r="R558">
        <v>59702.779341920825</v>
      </c>
      <c r="S558">
        <v>61207.099827343787</v>
      </c>
      <c r="T558">
        <v>61262.19</v>
      </c>
      <c r="U558">
        <v>61887.06</v>
      </c>
      <c r="V558">
        <v>63112.42</v>
      </c>
      <c r="W558">
        <v>63895.01</v>
      </c>
      <c r="X558">
        <v>64240.04</v>
      </c>
      <c r="Y558">
        <v>64657.600260000007</v>
      </c>
      <c r="Z558">
        <v>64845.107300754011</v>
      </c>
      <c r="AA558">
        <v>64968.313004625437</v>
      </c>
      <c r="AB558">
        <v>65072.2623054328</v>
      </c>
      <c r="AC558">
        <v>65453.597046493</v>
      </c>
      <c r="AD558">
        <v>66199.768052823027</v>
      </c>
      <c r="AE558">
        <v>67649.54297317985</v>
      </c>
      <c r="AF558">
        <v>67701.249013929148</v>
      </c>
      <c r="AG558">
        <v>68464.53613038086</v>
      </c>
      <c r="AH558">
        <v>69910.733242822913</v>
      </c>
      <c r="AI558">
        <v>71327.91210317261</v>
      </c>
      <c r="AJ558">
        <v>71356.146799459224</v>
      </c>
      <c r="AK558">
        <v>72395.253149570854</v>
      </c>
      <c r="AL558">
        <v>73864.035008446503</v>
      </c>
      <c r="AM558">
        <v>75246.948822559803</v>
      </c>
      <c r="AN558">
        <v>75228.280792397956</v>
      </c>
      <c r="AO558">
        <v>75769.828221185147</v>
      </c>
      <c r="AP558">
        <v>77747.256473514921</v>
      </c>
      <c r="AQ558">
        <v>79023.731759712231</v>
      </c>
      <c r="AR558">
        <v>78289.85458705666</v>
      </c>
      <c r="AS558">
        <v>74625.892862166176</v>
      </c>
      <c r="AT558">
        <v>74974.660379556022</v>
      </c>
      <c r="AU558">
        <v>76156.465095843232</v>
      </c>
    </row>
    <row r="559" spans="1:47">
      <c r="A559" t="s">
        <v>260</v>
      </c>
      <c r="B559" t="s">
        <v>261</v>
      </c>
      <c r="C559" t="s">
        <v>221</v>
      </c>
      <c r="D559">
        <v>806564.25312622194</v>
      </c>
      <c r="E559">
        <v>853748.26270524249</v>
      </c>
      <c r="F559">
        <v>876116.45076525258</v>
      </c>
      <c r="G559">
        <v>911511.56175089639</v>
      </c>
      <c r="H559">
        <v>883577.43559169897</v>
      </c>
      <c r="I559">
        <v>883866.31532947498</v>
      </c>
      <c r="J559">
        <v>964120.69685845904</v>
      </c>
      <c r="K559">
        <v>1031629.09722238</v>
      </c>
      <c r="L559">
        <v>990942.28482176561</v>
      </c>
      <c r="M559">
        <v>1028318.90734749</v>
      </c>
      <c r="N559">
        <v>1037250.54682523</v>
      </c>
      <c r="O559">
        <v>1059827.7143360304</v>
      </c>
      <c r="P559">
        <v>1003561.0846200257</v>
      </c>
      <c r="Q559">
        <v>1032262.9531776984</v>
      </c>
      <c r="R559">
        <v>1087489.0416472335</v>
      </c>
      <c r="S559">
        <v>1162417.0338390318</v>
      </c>
      <c r="T559">
        <v>1094644.9099999999</v>
      </c>
      <c r="U559">
        <v>1104389.06</v>
      </c>
      <c r="V559">
        <v>1144256.58</v>
      </c>
      <c r="W559">
        <v>1176020.6231110469</v>
      </c>
      <c r="X559">
        <v>1136194.5601963187</v>
      </c>
      <c r="Y559">
        <v>1217221.901776664</v>
      </c>
      <c r="Z559">
        <v>1276153.6090728724</v>
      </c>
      <c r="AA559">
        <v>1340146.7493973945</v>
      </c>
      <c r="AB559">
        <v>1249817.3962074362</v>
      </c>
      <c r="AC559">
        <v>1323502.3760388494</v>
      </c>
      <c r="AD559">
        <v>1342250.8068902984</v>
      </c>
      <c r="AE559">
        <v>1383344.8077789501</v>
      </c>
      <c r="AF559">
        <v>1327517.9076570207</v>
      </c>
      <c r="AG559">
        <v>1393058.6055186004</v>
      </c>
      <c r="AH559">
        <v>1411284.5412236934</v>
      </c>
      <c r="AI559">
        <v>1478207.6121545816</v>
      </c>
      <c r="AJ559">
        <v>1433612.7253012594</v>
      </c>
      <c r="AK559">
        <v>1506372.2331112321</v>
      </c>
      <c r="AL559">
        <v>1549812.2990121213</v>
      </c>
      <c r="AM559">
        <v>1583426.0123466977</v>
      </c>
      <c r="AN559">
        <v>1525421.9331023251</v>
      </c>
      <c r="AO559">
        <v>1620732.423736576</v>
      </c>
      <c r="AP559">
        <v>1624988.7406012961</v>
      </c>
      <c r="AQ559">
        <v>1647833.0945051939</v>
      </c>
      <c r="AR559">
        <v>1593905.7384775926</v>
      </c>
      <c r="AS559">
        <v>1598606.1236670096</v>
      </c>
      <c r="AT559">
        <v>1641602.2134887078</v>
      </c>
      <c r="AU559">
        <v>1582338.0993090165</v>
      </c>
    </row>
    <row r="560" spans="1:47">
      <c r="A560" t="s">
        <v>260</v>
      </c>
      <c r="B560" t="s">
        <v>261</v>
      </c>
      <c r="C560" t="s">
        <v>222</v>
      </c>
      <c r="D560">
        <v>262625.65256584738</v>
      </c>
      <c r="E560">
        <v>264192.30386912444</v>
      </c>
      <c r="F560">
        <v>266126.22043888085</v>
      </c>
      <c r="G560">
        <v>267819.19791782368</v>
      </c>
      <c r="H560">
        <v>260864.24331418198</v>
      </c>
      <c r="I560">
        <v>263389.88143028301</v>
      </c>
      <c r="J560">
        <v>277972.26007591002</v>
      </c>
      <c r="K560">
        <v>282519.58447083499</v>
      </c>
      <c r="L560">
        <v>277290.00469269179</v>
      </c>
      <c r="M560">
        <v>280892.55764199991</v>
      </c>
      <c r="N560">
        <v>281613.59875334578</v>
      </c>
      <c r="O560">
        <v>283190.18377586</v>
      </c>
      <c r="P560">
        <v>281667.53515336959</v>
      </c>
      <c r="Q560">
        <v>285102.54338700563</v>
      </c>
      <c r="R560">
        <v>293178.32169139659</v>
      </c>
      <c r="S560">
        <v>302016.33615714341</v>
      </c>
      <c r="T560">
        <v>309243.66817252699</v>
      </c>
      <c r="U560">
        <v>318766.19929038303</v>
      </c>
      <c r="V560">
        <v>320551.011169084</v>
      </c>
      <c r="W560">
        <v>323971.50436800497</v>
      </c>
      <c r="X560">
        <v>327981.12229435286</v>
      </c>
      <c r="Y560">
        <v>339687.21811426443</v>
      </c>
      <c r="Z560">
        <v>348449.73515347071</v>
      </c>
      <c r="AA560">
        <v>356209.89214615402</v>
      </c>
      <c r="AB560">
        <v>349921.20387736399</v>
      </c>
      <c r="AC560">
        <v>365628.19475794752</v>
      </c>
      <c r="AD560">
        <v>378813.45937713928</v>
      </c>
      <c r="AE560">
        <v>387404.9044917408</v>
      </c>
      <c r="AF560">
        <v>371928.18233180512</v>
      </c>
      <c r="AG560">
        <v>386762.37246411043</v>
      </c>
      <c r="AH560">
        <v>396344.13232636685</v>
      </c>
      <c r="AI560">
        <v>409946.59967801964</v>
      </c>
      <c r="AJ560">
        <v>398864.67236018798</v>
      </c>
      <c r="AK560">
        <v>411958.67557981896</v>
      </c>
      <c r="AL560">
        <v>424342.07748054876</v>
      </c>
      <c r="AM560">
        <v>432640.0401065172</v>
      </c>
      <c r="AN560">
        <v>421362.14257428679</v>
      </c>
      <c r="AO560">
        <v>435664.41668264399</v>
      </c>
      <c r="AP560">
        <v>451813.29053728259</v>
      </c>
      <c r="AQ560">
        <v>469163.05252641358</v>
      </c>
      <c r="AR560">
        <v>443072.6256921686</v>
      </c>
      <c r="AS560">
        <v>443258.08599832974</v>
      </c>
      <c r="AT560">
        <v>443642.6272622135</v>
      </c>
      <c r="AU560">
        <v>447249.09919485613</v>
      </c>
    </row>
    <row r="561" spans="1:47">
      <c r="A561" t="s">
        <v>260</v>
      </c>
      <c r="B561" t="s">
        <v>261</v>
      </c>
      <c r="C561" t="s">
        <v>223</v>
      </c>
      <c r="D561">
        <v>111455.16838057578</v>
      </c>
      <c r="E561">
        <v>112291.09925805368</v>
      </c>
      <c r="F561">
        <v>112908.70019865222</v>
      </c>
      <c r="G561">
        <v>113303.86369270502</v>
      </c>
      <c r="H561">
        <v>111206.739933114</v>
      </c>
      <c r="I561">
        <v>109149.637986998</v>
      </c>
      <c r="J561">
        <v>124035.149488621</v>
      </c>
      <c r="K561">
        <v>129455.03957756</v>
      </c>
      <c r="L561">
        <v>124392.5133958942</v>
      </c>
      <c r="M561">
        <v>125586.73276389684</v>
      </c>
      <c r="N561">
        <v>126114.19719664179</v>
      </c>
      <c r="O561">
        <v>126769.98175819319</v>
      </c>
      <c r="P561">
        <v>123584.13371554346</v>
      </c>
      <c r="Q561">
        <v>124733.48339126052</v>
      </c>
      <c r="R561">
        <v>127028.62638645475</v>
      </c>
      <c r="S561">
        <v>128743.54447268879</v>
      </c>
      <c r="T561">
        <v>127185.75</v>
      </c>
      <c r="U561">
        <v>127427.4</v>
      </c>
      <c r="V561">
        <v>130434.69</v>
      </c>
      <c r="W561">
        <v>132299.91</v>
      </c>
      <c r="X561">
        <v>129085.02</v>
      </c>
      <c r="Y561">
        <v>134159.94426893222</v>
      </c>
      <c r="Z561">
        <v>137888.00469734636</v>
      </c>
      <c r="AA561">
        <v>141361.32335785919</v>
      </c>
      <c r="AB561">
        <v>136104.25544472825</v>
      </c>
      <c r="AC561">
        <v>141597.47212639541</v>
      </c>
      <c r="AD561">
        <v>144606.11051581681</v>
      </c>
      <c r="AE561">
        <v>150184.42868400997</v>
      </c>
      <c r="AF561">
        <v>143007.86268675615</v>
      </c>
      <c r="AG561">
        <v>148283.72821118886</v>
      </c>
      <c r="AH561">
        <v>150405.31727882166</v>
      </c>
      <c r="AI561">
        <v>156053.47768322445</v>
      </c>
      <c r="AJ561">
        <v>152547.86160020312</v>
      </c>
      <c r="AK561">
        <v>156046.49035831864</v>
      </c>
      <c r="AL561">
        <v>159645.8969073183</v>
      </c>
      <c r="AM561">
        <v>162499.53429799035</v>
      </c>
      <c r="AN561">
        <v>162044.52868778419</v>
      </c>
      <c r="AO561">
        <v>166058.86252357141</v>
      </c>
      <c r="AP561">
        <v>169395.29684161567</v>
      </c>
      <c r="AQ561">
        <v>170595.06777707615</v>
      </c>
      <c r="AR561">
        <v>172233.64790030423</v>
      </c>
      <c r="AS561">
        <v>174572.60515208071</v>
      </c>
      <c r="AT561">
        <v>174614.50720556459</v>
      </c>
      <c r="AU561">
        <v>176464.41642369321</v>
      </c>
    </row>
    <row r="562" spans="1:47">
      <c r="A562" t="s">
        <v>260</v>
      </c>
      <c r="B562" t="s">
        <v>261</v>
      </c>
      <c r="C562" t="s">
        <v>224</v>
      </c>
      <c r="D562">
        <v>94573.599763725244</v>
      </c>
      <c r="E562">
        <v>93806.706563117012</v>
      </c>
      <c r="F562">
        <v>94669.232206559507</v>
      </c>
      <c r="G562">
        <v>94635.374945470146</v>
      </c>
      <c r="H562">
        <v>93575.691139033137</v>
      </c>
      <c r="I562">
        <v>88385.538471573702</v>
      </c>
      <c r="J562">
        <v>96854.623897337995</v>
      </c>
      <c r="K562">
        <v>100221.08826116539</v>
      </c>
      <c r="L562">
        <v>95384.527673434699</v>
      </c>
      <c r="M562">
        <v>96204.975961661607</v>
      </c>
      <c r="N562">
        <v>96257.968815831395</v>
      </c>
      <c r="O562">
        <v>96959.817618138695</v>
      </c>
      <c r="P562">
        <v>91617.470770830609</v>
      </c>
      <c r="Q562">
        <v>93303.2934708947</v>
      </c>
      <c r="R562">
        <v>97757.110383437583</v>
      </c>
      <c r="S562">
        <v>103664.16255677004</v>
      </c>
      <c r="T562">
        <v>100734.1</v>
      </c>
      <c r="U562">
        <v>101096.74</v>
      </c>
      <c r="V562">
        <v>101187.73</v>
      </c>
      <c r="W562">
        <v>104587.64</v>
      </c>
      <c r="X562">
        <v>101701.02</v>
      </c>
      <c r="Y562">
        <v>105321.576312</v>
      </c>
      <c r="Z562">
        <v>108133.66239953041</v>
      </c>
      <c r="AA562">
        <v>110815.37722703879</v>
      </c>
      <c r="AB562">
        <v>106503.52458637911</v>
      </c>
      <c r="AC562">
        <v>110407.32850394258</v>
      </c>
      <c r="AD562">
        <v>113907.82404406009</v>
      </c>
      <c r="AE562">
        <v>118428.43301032245</v>
      </c>
      <c r="AF562">
        <v>112995.16558438558</v>
      </c>
      <c r="AG562">
        <v>115855.58426631085</v>
      </c>
      <c r="AH562">
        <v>118043.07007479272</v>
      </c>
      <c r="AI562">
        <v>121537.64217846964</v>
      </c>
      <c r="AJ562">
        <v>120214.8827542986</v>
      </c>
      <c r="AK562">
        <v>122956.00772810308</v>
      </c>
      <c r="AL562">
        <v>127276.80643979141</v>
      </c>
      <c r="AM562">
        <v>128796.62288492285</v>
      </c>
      <c r="AN562">
        <v>127476.89258870725</v>
      </c>
      <c r="AO562">
        <v>129358.16737407884</v>
      </c>
      <c r="AP562">
        <v>134117.19692446617</v>
      </c>
      <c r="AQ562">
        <v>135096.03595425558</v>
      </c>
      <c r="AR562">
        <v>132221.3743234399</v>
      </c>
      <c r="AS562">
        <v>127211.75078655648</v>
      </c>
      <c r="AT562">
        <v>127236.72947932928</v>
      </c>
      <c r="AU562">
        <v>127739.0656424007</v>
      </c>
    </row>
    <row r="563" spans="1:47">
      <c r="A563" t="s">
        <v>260</v>
      </c>
      <c r="B563" t="s">
        <v>261</v>
      </c>
      <c r="C563" t="s">
        <v>225</v>
      </c>
      <c r="D563">
        <v>4434375.8133012392</v>
      </c>
      <c r="E563">
        <v>4570814.1700686403</v>
      </c>
      <c r="F563">
        <v>4663350.0059065605</v>
      </c>
      <c r="G563">
        <v>4760044.5565675646</v>
      </c>
      <c r="H563">
        <v>4742723.5989908176</v>
      </c>
      <c r="I563">
        <v>4737407.8829582371</v>
      </c>
      <c r="J563">
        <v>4944077.2314085951</v>
      </c>
      <c r="K563">
        <v>5173181.4252561154</v>
      </c>
      <c r="L563">
        <v>5107308.9721191078</v>
      </c>
      <c r="M563">
        <v>5269826.0190549977</v>
      </c>
      <c r="N563">
        <v>5266068.2168166479</v>
      </c>
      <c r="O563">
        <v>5356875.6055198386</v>
      </c>
      <c r="P563">
        <v>5266141.7566966061</v>
      </c>
      <c r="Q563">
        <v>5408151.1453864314</v>
      </c>
      <c r="R563">
        <v>5566073.8691872545</v>
      </c>
      <c r="S563">
        <v>5860570.3339233994</v>
      </c>
      <c r="T563">
        <v>5734685.5406173347</v>
      </c>
      <c r="U563">
        <v>5810449.5642117709</v>
      </c>
      <c r="V563">
        <v>5945084.6926779449</v>
      </c>
      <c r="W563">
        <v>6077514.461383488</v>
      </c>
      <c r="X563">
        <v>5971508.3544260422</v>
      </c>
      <c r="Y563">
        <v>6132231.4654972516</v>
      </c>
      <c r="Z563">
        <v>6280417.5593921235</v>
      </c>
      <c r="AA563">
        <v>6475039.1892479388</v>
      </c>
      <c r="AB563">
        <v>6306235.1404373217</v>
      </c>
      <c r="AC563">
        <v>6503541.8137573311</v>
      </c>
      <c r="AD563">
        <v>6627545.6914260667</v>
      </c>
      <c r="AE563">
        <v>6846905.3751762118</v>
      </c>
      <c r="AF563">
        <v>6725452.1524822675</v>
      </c>
      <c r="AG563">
        <v>6878508.2573679071</v>
      </c>
      <c r="AH563">
        <v>7013551.3908133358</v>
      </c>
      <c r="AI563">
        <v>7196541.4222906828</v>
      </c>
      <c r="AJ563">
        <v>7084472.0719272224</v>
      </c>
      <c r="AK563">
        <v>7257258.9805036411</v>
      </c>
      <c r="AL563">
        <v>7459496.5308182966</v>
      </c>
      <c r="AM563">
        <v>7655905.6912603807</v>
      </c>
      <c r="AN563">
        <v>7512246.2434924766</v>
      </c>
      <c r="AO563">
        <v>7682381.6146944948</v>
      </c>
      <c r="AP563">
        <v>7844887.9124661572</v>
      </c>
      <c r="AQ563">
        <v>8009913.0029129144</v>
      </c>
      <c r="AR563">
        <v>7789945.1410044329</v>
      </c>
      <c r="AS563">
        <v>7598446.9045045003</v>
      </c>
      <c r="AT563">
        <v>7640834.0648364201</v>
      </c>
      <c r="AU563">
        <v>7735798.8406868614</v>
      </c>
    </row>
    <row r="564" spans="1:47">
      <c r="A564" t="s">
        <v>260</v>
      </c>
      <c r="B564" t="s">
        <v>262</v>
      </c>
      <c r="C564" t="s">
        <v>208</v>
      </c>
      <c r="D564">
        <v>954849.22416693252</v>
      </c>
      <c r="E564">
        <v>982784.76942314021</v>
      </c>
      <c r="F564">
        <v>1001007.068260988</v>
      </c>
      <c r="G564">
        <v>998052.18425877334</v>
      </c>
      <c r="H564">
        <v>1000789.4001659142</v>
      </c>
      <c r="I564">
        <v>1004404.2305433735</v>
      </c>
      <c r="J564">
        <v>1050010.3660410177</v>
      </c>
      <c r="K564">
        <v>1050359.6649785999</v>
      </c>
      <c r="L564">
        <v>1054087.9489929229</v>
      </c>
      <c r="M564">
        <v>1093037.0806846735</v>
      </c>
      <c r="N564">
        <v>1118897.3285502163</v>
      </c>
      <c r="O564">
        <v>1105332.9598423135</v>
      </c>
      <c r="P564">
        <v>1134587.1797648701</v>
      </c>
      <c r="Q564">
        <v>1116476.6150996499</v>
      </c>
      <c r="R564">
        <v>1135645.9824803262</v>
      </c>
      <c r="S564">
        <v>1139248.733967525</v>
      </c>
      <c r="T564">
        <v>1153268.5997843298</v>
      </c>
      <c r="U564">
        <v>1175538.2457715592</v>
      </c>
      <c r="V564">
        <v>1177646.7402829304</v>
      </c>
      <c r="W564">
        <v>1156048.603153208</v>
      </c>
      <c r="X564">
        <v>1179260.0007313248</v>
      </c>
      <c r="Y564">
        <v>1199267.4808068378</v>
      </c>
      <c r="Z564">
        <v>1200822.3757497626</v>
      </c>
      <c r="AA564">
        <v>1163195.7116876408</v>
      </c>
      <c r="AB564">
        <v>1191154.2661515248</v>
      </c>
      <c r="AC564">
        <v>1233915.629628916</v>
      </c>
      <c r="AD564">
        <v>1266505.9914221764</v>
      </c>
      <c r="AE564">
        <v>1252338.8217815044</v>
      </c>
      <c r="AF564">
        <v>1270322.0906318843</v>
      </c>
      <c r="AG564">
        <v>1280631.6046307441</v>
      </c>
      <c r="AH564">
        <v>1284370.8922373632</v>
      </c>
      <c r="AI564">
        <v>1265061.4918459211</v>
      </c>
      <c r="AJ564">
        <v>1294846.1037710586</v>
      </c>
      <c r="AK564">
        <v>1314598.2867479043</v>
      </c>
      <c r="AL564">
        <v>1336743.2193740304</v>
      </c>
      <c r="AM564">
        <v>1359694.3837370418</v>
      </c>
      <c r="AN564">
        <v>1379142.2741966697</v>
      </c>
      <c r="AO564">
        <v>1387129.4235611069</v>
      </c>
      <c r="AP564">
        <v>1387218.6840521579</v>
      </c>
      <c r="AQ564">
        <v>1364570.2592893522</v>
      </c>
      <c r="AR564">
        <v>1408079.4655645611</v>
      </c>
      <c r="AS564">
        <v>1389207.7546170088</v>
      </c>
      <c r="AT564">
        <v>1399585.6040767531</v>
      </c>
      <c r="AU564">
        <v>1396314.455356827</v>
      </c>
    </row>
    <row r="565" spans="1:47">
      <c r="A565" t="s">
        <v>260</v>
      </c>
      <c r="B565" t="s">
        <v>262</v>
      </c>
      <c r="C565" t="s">
        <v>209</v>
      </c>
      <c r="D565">
        <v>500451.78222498688</v>
      </c>
      <c r="E565">
        <v>509335.09871289</v>
      </c>
      <c r="F565">
        <v>509595.27537668269</v>
      </c>
      <c r="G565">
        <v>513275.55115789908</v>
      </c>
      <c r="H565">
        <v>516688.985007599</v>
      </c>
      <c r="I565">
        <v>498835.94258921902</v>
      </c>
      <c r="J565">
        <v>510381.95253311156</v>
      </c>
      <c r="K565">
        <v>565079.97793228307</v>
      </c>
      <c r="L565">
        <v>567101.10650205973</v>
      </c>
      <c r="M565">
        <v>506793.3278231963</v>
      </c>
      <c r="N565">
        <v>527950.53996052628</v>
      </c>
      <c r="O565">
        <v>554604.81361333351</v>
      </c>
      <c r="P565">
        <v>559475.43842695002</v>
      </c>
      <c r="Q565">
        <v>554992.12167970906</v>
      </c>
      <c r="R565">
        <v>538705.66416729474</v>
      </c>
      <c r="S565">
        <v>563573.7323264489</v>
      </c>
      <c r="T565">
        <v>506556.38230386731</v>
      </c>
      <c r="U565">
        <v>459921.27191591379</v>
      </c>
      <c r="V565">
        <v>477706.79973671044</v>
      </c>
      <c r="W565">
        <v>488427.40813102765</v>
      </c>
      <c r="X565">
        <v>510940.64445720549</v>
      </c>
      <c r="Y565">
        <v>536945.0632910576</v>
      </c>
      <c r="Z565">
        <v>514942.01274847164</v>
      </c>
      <c r="AA565">
        <v>493009.28283166408</v>
      </c>
      <c r="AB565">
        <v>489143.78446499124</v>
      </c>
      <c r="AC565">
        <v>484059.66996075556</v>
      </c>
      <c r="AD565">
        <v>519815.96941342228</v>
      </c>
      <c r="AE565">
        <v>530494.94974883448</v>
      </c>
      <c r="AF565">
        <v>545762.75923259696</v>
      </c>
      <c r="AG565">
        <v>551916.67540957464</v>
      </c>
      <c r="AH565">
        <v>573241.8684608083</v>
      </c>
      <c r="AI565">
        <v>579702.92202669557</v>
      </c>
      <c r="AJ565">
        <v>639207.31867127295</v>
      </c>
      <c r="AK565">
        <v>601937.08128318959</v>
      </c>
      <c r="AL565">
        <v>640633.30658161023</v>
      </c>
      <c r="AM565">
        <v>638315.32146552519</v>
      </c>
      <c r="AN565">
        <v>621258.02272628294</v>
      </c>
      <c r="AO565">
        <v>657366.44536019478</v>
      </c>
      <c r="AP565">
        <v>695751.94500028284</v>
      </c>
      <c r="AQ565">
        <v>720279.61850964336</v>
      </c>
      <c r="AR565">
        <v>577596.94819447841</v>
      </c>
      <c r="AS565">
        <v>560069.22077220737</v>
      </c>
      <c r="AT565">
        <v>697073.57120368921</v>
      </c>
      <c r="AU565">
        <v>1045712.9332052513</v>
      </c>
    </row>
    <row r="566" spans="1:47">
      <c r="A566" t="s">
        <v>260</v>
      </c>
      <c r="B566" t="s">
        <v>262</v>
      </c>
      <c r="C566" t="s">
        <v>210</v>
      </c>
      <c r="D566">
        <v>207643.18892622893</v>
      </c>
      <c r="E566">
        <v>209914.14482940326</v>
      </c>
      <c r="F566">
        <v>215347.75639404901</v>
      </c>
      <c r="G566">
        <v>217394.6458380979</v>
      </c>
      <c r="H566">
        <v>214795.50336777981</v>
      </c>
      <c r="I566">
        <v>214865.11268249908</v>
      </c>
      <c r="J566">
        <v>217669.83581839438</v>
      </c>
      <c r="K566">
        <v>222967.69147275438</v>
      </c>
      <c r="L566">
        <v>219244.89285696147</v>
      </c>
      <c r="M566">
        <v>225371.68334240821</v>
      </c>
      <c r="N566">
        <v>228591.21403383426</v>
      </c>
      <c r="O566">
        <v>225377.69591269153</v>
      </c>
      <c r="P566">
        <v>230152.0193594374</v>
      </c>
      <c r="Q566">
        <v>236240.85774696487</v>
      </c>
      <c r="R566">
        <v>243366.07688222977</v>
      </c>
      <c r="S566">
        <v>247054.21321584404</v>
      </c>
      <c r="T566">
        <v>259996.52308193763</v>
      </c>
      <c r="U566">
        <v>257042.13320379439</v>
      </c>
      <c r="V566">
        <v>264480.92489475012</v>
      </c>
      <c r="W566">
        <v>272931.84128281026</v>
      </c>
      <c r="X566">
        <v>274032.533632393</v>
      </c>
      <c r="Y566">
        <v>274248.49602703063</v>
      </c>
      <c r="Z566">
        <v>271622.34732735332</v>
      </c>
      <c r="AA566">
        <v>273748.555050625</v>
      </c>
      <c r="AB566">
        <v>301709.89883253869</v>
      </c>
      <c r="AC566">
        <v>304859.85144993576</v>
      </c>
      <c r="AD566">
        <v>333724.21443002392</v>
      </c>
      <c r="AE566">
        <v>320000.34431018867</v>
      </c>
      <c r="AF566">
        <v>344207.73717267148</v>
      </c>
      <c r="AG566">
        <v>378057.91234925232</v>
      </c>
      <c r="AH566">
        <v>472229.36226437351</v>
      </c>
      <c r="AI566">
        <v>470741.84917619143</v>
      </c>
      <c r="AJ566">
        <v>437730.49973405659</v>
      </c>
      <c r="AK566">
        <v>433868.72182372201</v>
      </c>
      <c r="AL566">
        <v>580652.49887900113</v>
      </c>
      <c r="AM566">
        <v>519617.47193242889</v>
      </c>
      <c r="AN566">
        <v>523134.61849278392</v>
      </c>
      <c r="AO566">
        <v>465474.76246933918</v>
      </c>
      <c r="AP566">
        <v>440622.69860352844</v>
      </c>
      <c r="AQ566">
        <v>572669.19128992991</v>
      </c>
      <c r="AR566">
        <v>581947.80412467546</v>
      </c>
      <c r="AS566">
        <v>741877.67553602939</v>
      </c>
      <c r="AT566">
        <v>912581.92832417146</v>
      </c>
      <c r="AU566">
        <v>948098.48219897458</v>
      </c>
    </row>
    <row r="567" spans="1:47">
      <c r="A567" t="s">
        <v>260</v>
      </c>
      <c r="B567" t="s">
        <v>262</v>
      </c>
      <c r="C567" t="s">
        <v>211</v>
      </c>
      <c r="D567">
        <v>2219.58279039428</v>
      </c>
      <c r="E567">
        <v>2390.9272620552201</v>
      </c>
      <c r="F567">
        <v>2429.1197554969317</v>
      </c>
      <c r="G567">
        <v>2500.0026253562187</v>
      </c>
      <c r="H567">
        <v>2477.107724456484</v>
      </c>
      <c r="I567">
        <v>2556.9362752902043</v>
      </c>
      <c r="J567">
        <v>2682.352987980315</v>
      </c>
      <c r="K567">
        <v>2738.4265671413896</v>
      </c>
      <c r="L567">
        <v>2723.6334889851332</v>
      </c>
      <c r="M567">
        <v>2856.9570868443443</v>
      </c>
      <c r="N567">
        <v>2923.2002950175424</v>
      </c>
      <c r="O567">
        <v>2945.0982488415575</v>
      </c>
      <c r="P567">
        <v>2914.4883251013894</v>
      </c>
      <c r="Q567">
        <v>2962.8031873591053</v>
      </c>
      <c r="R567">
        <v>2971.2897429799946</v>
      </c>
      <c r="S567">
        <v>3076.0068078215754</v>
      </c>
      <c r="T567">
        <v>3298.1911531834867</v>
      </c>
      <c r="U567">
        <v>3645.6912738538199</v>
      </c>
      <c r="V567">
        <v>4056.9636210683243</v>
      </c>
      <c r="W567">
        <v>4587.8465256673799</v>
      </c>
      <c r="X567">
        <v>4317.4217545330885</v>
      </c>
      <c r="Y567">
        <v>4703.019664237072</v>
      </c>
      <c r="Z567">
        <v>4586.992352391766</v>
      </c>
      <c r="AA567">
        <v>5627.2538531780538</v>
      </c>
      <c r="AB567">
        <v>5698.2916705633288</v>
      </c>
      <c r="AC567">
        <v>6109.0216083651576</v>
      </c>
      <c r="AD567">
        <v>5733.3679595919557</v>
      </c>
      <c r="AE567">
        <v>5812.5855507633214</v>
      </c>
      <c r="AF567">
        <v>5932.6374912144802</v>
      </c>
      <c r="AG567">
        <v>6383.1603951977222</v>
      </c>
      <c r="AH567">
        <v>6295.3256575541809</v>
      </c>
      <c r="AI567">
        <v>6473.791956950753</v>
      </c>
      <c r="AJ567">
        <v>6128.4675034096945</v>
      </c>
      <c r="AK567">
        <v>6655.2088047587777</v>
      </c>
      <c r="AL567">
        <v>6889.3628691372251</v>
      </c>
      <c r="AM567">
        <v>6366.9205366044862</v>
      </c>
      <c r="AN567">
        <v>6750.2918762195359</v>
      </c>
      <c r="AO567">
        <v>6801.9575251957194</v>
      </c>
      <c r="AP567">
        <v>6706.4748169289041</v>
      </c>
      <c r="AQ567">
        <v>7211.034182574178</v>
      </c>
      <c r="AR567">
        <v>7097.4826345796428</v>
      </c>
      <c r="AS567">
        <v>7186.8348018505139</v>
      </c>
      <c r="AT567">
        <v>7061.5248646550754</v>
      </c>
      <c r="AU567">
        <v>7435.6945636633236</v>
      </c>
    </row>
    <row r="568" spans="1:47">
      <c r="A568" t="s">
        <v>260</v>
      </c>
      <c r="B568" t="s">
        <v>262</v>
      </c>
      <c r="C568" t="s">
        <v>212</v>
      </c>
      <c r="D568">
        <v>3107.3172457756214</v>
      </c>
      <c r="E568">
        <v>3167.9918913453362</v>
      </c>
      <c r="F568">
        <v>3267.8168725169344</v>
      </c>
      <c r="G568">
        <v>3361.6595370000232</v>
      </c>
      <c r="H568">
        <v>3315.4371401987401</v>
      </c>
      <c r="I568">
        <v>3398.5788348731398</v>
      </c>
      <c r="J568">
        <v>3471.6094971236985</v>
      </c>
      <c r="K568">
        <v>3518.9056571203218</v>
      </c>
      <c r="L568">
        <v>3525.5027266928832</v>
      </c>
      <c r="M568">
        <v>3569.8941097091356</v>
      </c>
      <c r="N568">
        <v>3705.9688372501532</v>
      </c>
      <c r="O568">
        <v>3784.3473479441855</v>
      </c>
      <c r="P568">
        <v>3724.9513905790159</v>
      </c>
      <c r="Q568">
        <v>3823.0819336771106</v>
      </c>
      <c r="R568">
        <v>3862.0098975956766</v>
      </c>
      <c r="S568">
        <v>3930.5859694859937</v>
      </c>
      <c r="T568">
        <v>4165.1736426006855</v>
      </c>
      <c r="U568">
        <v>4274.7875438028259</v>
      </c>
      <c r="V568">
        <v>4429.3030667570438</v>
      </c>
      <c r="W568">
        <v>4494.2937479830152</v>
      </c>
      <c r="X568">
        <v>4446.1783928526202</v>
      </c>
      <c r="Y568">
        <v>4573.5304899513703</v>
      </c>
      <c r="Z568">
        <v>4692.4702785940999</v>
      </c>
      <c r="AA568">
        <v>4855.3902785371401</v>
      </c>
      <c r="AB568">
        <v>4764.7598768084499</v>
      </c>
      <c r="AC568">
        <v>4968.2633591285603</v>
      </c>
      <c r="AD568">
        <v>4902.5533864367198</v>
      </c>
      <c r="AE568">
        <v>5005.2659087223701</v>
      </c>
      <c r="AF568">
        <v>5075.3887485639198</v>
      </c>
      <c r="AG568">
        <v>5269.0543932115397</v>
      </c>
      <c r="AH568">
        <v>5317.8207846302503</v>
      </c>
      <c r="AI568">
        <v>5375.5590252314596</v>
      </c>
      <c r="AJ568">
        <v>5284.3648263318801</v>
      </c>
      <c r="AK568">
        <v>5526.3423009001908</v>
      </c>
      <c r="AL568">
        <v>5544.3106025791949</v>
      </c>
      <c r="AM568">
        <v>5752.6044727738026</v>
      </c>
      <c r="AN568">
        <v>5716.5889420218828</v>
      </c>
      <c r="AO568">
        <v>5753.2857504523263</v>
      </c>
      <c r="AP568">
        <v>5842.7082071387385</v>
      </c>
      <c r="AQ568">
        <v>6002.221642221577</v>
      </c>
      <c r="AR568">
        <v>5942.0574369947244</v>
      </c>
      <c r="AS568">
        <v>6290.3473250467659</v>
      </c>
      <c r="AT568">
        <v>6035.5882583823732</v>
      </c>
      <c r="AU568">
        <v>5996.1218633856797</v>
      </c>
    </row>
    <row r="569" spans="1:47">
      <c r="A569" t="s">
        <v>260</v>
      </c>
      <c r="B569" t="s">
        <v>262</v>
      </c>
      <c r="C569" t="s">
        <v>213</v>
      </c>
      <c r="D569">
        <v>213610.74613065028</v>
      </c>
      <c r="E569">
        <v>214511.10640972541</v>
      </c>
      <c r="F569">
        <v>219558.95563258635</v>
      </c>
      <c r="G569">
        <v>221364.30871532601</v>
      </c>
      <c r="H569">
        <v>224031.96890349014</v>
      </c>
      <c r="I569">
        <v>234716.20428100752</v>
      </c>
      <c r="J569">
        <v>243538.2352536796</v>
      </c>
      <c r="K569">
        <v>258464.44618868362</v>
      </c>
      <c r="L569">
        <v>260144.17013046413</v>
      </c>
      <c r="M569">
        <v>271560.27132880653</v>
      </c>
      <c r="N569">
        <v>280197.10156192817</v>
      </c>
      <c r="O569">
        <v>283763.06809303211</v>
      </c>
      <c r="P569">
        <v>277249.95185712766</v>
      </c>
      <c r="Q569">
        <v>283015.67007275199</v>
      </c>
      <c r="R569">
        <v>286129.18225973198</v>
      </c>
      <c r="S569">
        <v>291812.56931469892</v>
      </c>
      <c r="T569">
        <v>290018.80942031898</v>
      </c>
      <c r="U569">
        <v>302128.17046749627</v>
      </c>
      <c r="V569">
        <v>299434.92772541329</v>
      </c>
      <c r="W569">
        <v>315725.51963545103</v>
      </c>
      <c r="X569">
        <v>308605.52984255698</v>
      </c>
      <c r="Y569">
        <v>321956.38902785402</v>
      </c>
      <c r="Z569">
        <v>342413.592048235</v>
      </c>
      <c r="AA569">
        <v>356515.423698164</v>
      </c>
      <c r="AB569">
        <v>348255.53945327998</v>
      </c>
      <c r="AC569">
        <v>353171.21902784298</v>
      </c>
      <c r="AD569">
        <v>357281.65330573398</v>
      </c>
      <c r="AE569">
        <v>378018.618550624</v>
      </c>
      <c r="AF569">
        <v>371775.374782064</v>
      </c>
      <c r="AG569">
        <v>377864.48035193398</v>
      </c>
      <c r="AH569">
        <v>388647.46882658999</v>
      </c>
      <c r="AI569">
        <v>416873.013248267</v>
      </c>
      <c r="AJ569">
        <v>402837.64027846599</v>
      </c>
      <c r="AK569">
        <v>421654.47512619698</v>
      </c>
      <c r="AL569">
        <v>438963.49782089202</v>
      </c>
      <c r="AM569">
        <v>452387.66616416234</v>
      </c>
      <c r="AN569">
        <v>437799.03228431119</v>
      </c>
      <c r="AO569">
        <v>487824.91899489198</v>
      </c>
      <c r="AP569">
        <v>501361.51942750701</v>
      </c>
      <c r="AQ569">
        <v>533115.50599422003</v>
      </c>
      <c r="AR569">
        <v>488271.70170697698</v>
      </c>
      <c r="AS569">
        <v>487871.80483834201</v>
      </c>
      <c r="AT569">
        <v>501832.66676768102</v>
      </c>
      <c r="AU569">
        <v>484820.93268188357</v>
      </c>
    </row>
    <row r="570" spans="1:47">
      <c r="A570" t="s">
        <v>260</v>
      </c>
      <c r="B570" t="s">
        <v>262</v>
      </c>
      <c r="C570" t="s">
        <v>214</v>
      </c>
      <c r="D570">
        <v>553351.20743940771</v>
      </c>
      <c r="E570">
        <v>554874.25871608371</v>
      </c>
      <c r="F570">
        <v>570958.90325275448</v>
      </c>
      <c r="G570">
        <v>574088.36106382753</v>
      </c>
      <c r="H570">
        <v>559785.02257695189</v>
      </c>
      <c r="I570">
        <v>606125.36986280431</v>
      </c>
      <c r="J570">
        <v>626764.69045318081</v>
      </c>
      <c r="K570">
        <v>634562.97874140926</v>
      </c>
      <c r="L570">
        <v>659265.90090807807</v>
      </c>
      <c r="M570">
        <v>661766.345585139</v>
      </c>
      <c r="N570">
        <v>671489.10702249885</v>
      </c>
      <c r="O570">
        <v>673387.06877475511</v>
      </c>
      <c r="P570">
        <v>708524.79657594941</v>
      </c>
      <c r="Q570">
        <v>743603.73052393028</v>
      </c>
      <c r="R570">
        <v>767429.01845733344</v>
      </c>
      <c r="S570">
        <v>787966.55906848726</v>
      </c>
      <c r="T570">
        <v>804550.14029902208</v>
      </c>
      <c r="U570">
        <v>828138.56792045932</v>
      </c>
      <c r="V570">
        <v>865475.61675881839</v>
      </c>
      <c r="W570">
        <v>877878.1250007957</v>
      </c>
      <c r="X570">
        <v>888161.93476337439</v>
      </c>
      <c r="Y570">
        <v>908697.5570854143</v>
      </c>
      <c r="Z570">
        <v>935454.30973261758</v>
      </c>
      <c r="AA570">
        <v>926652.0507423518</v>
      </c>
      <c r="AB570">
        <v>944427.55496442039</v>
      </c>
      <c r="AC570">
        <v>971298.21156233503</v>
      </c>
      <c r="AD570">
        <v>1003565.070866775</v>
      </c>
      <c r="AE570">
        <v>997147.89147288178</v>
      </c>
      <c r="AF570">
        <v>1011955.0068456901</v>
      </c>
      <c r="AG570">
        <v>1039347.0012448902</v>
      </c>
      <c r="AH570">
        <v>1057505.5072669373</v>
      </c>
      <c r="AI570">
        <v>1060700.6685503868</v>
      </c>
      <c r="AJ570">
        <v>1074653.9463490972</v>
      </c>
      <c r="AK570">
        <v>1129321.2843164504</v>
      </c>
      <c r="AL570">
        <v>1144006.6635838179</v>
      </c>
      <c r="AM570">
        <v>1193943.1933664526</v>
      </c>
      <c r="AN570">
        <v>1200977.6961626359</v>
      </c>
      <c r="AO570">
        <v>1226365.9827412548</v>
      </c>
      <c r="AP570">
        <v>1235365.1279058752</v>
      </c>
      <c r="AQ570">
        <v>1214231.2299818974</v>
      </c>
      <c r="AR570">
        <v>1214283.5294231051</v>
      </c>
      <c r="AS570">
        <v>1116613.9709693268</v>
      </c>
      <c r="AT570">
        <v>1159816.9691917105</v>
      </c>
      <c r="AU570">
        <v>1104276.5914481289</v>
      </c>
    </row>
    <row r="571" spans="1:47">
      <c r="A571" t="s">
        <v>260</v>
      </c>
      <c r="B571" t="s">
        <v>262</v>
      </c>
      <c r="C571" t="s">
        <v>215</v>
      </c>
      <c r="D571">
        <v>192759.97462663971</v>
      </c>
      <c r="E571">
        <v>199119.92894758799</v>
      </c>
      <c r="F571">
        <v>205917.37725239363</v>
      </c>
      <c r="G571">
        <v>208686.36211436591</v>
      </c>
      <c r="H571">
        <v>206490.03163619168</v>
      </c>
      <c r="I571">
        <v>210311.16893695627</v>
      </c>
      <c r="J571">
        <v>216503.49556337704</v>
      </c>
      <c r="K571">
        <v>217552.60992193478</v>
      </c>
      <c r="L571">
        <v>219270.11997556908</v>
      </c>
      <c r="M571">
        <v>224353.7730610898</v>
      </c>
      <c r="N571">
        <v>232825.42729233872</v>
      </c>
      <c r="O571">
        <v>239866.62111070723</v>
      </c>
      <c r="P571">
        <v>236331.79050755285</v>
      </c>
      <c r="Q571">
        <v>241368.66660419651</v>
      </c>
      <c r="R571">
        <v>247525.55474812473</v>
      </c>
      <c r="S571">
        <v>250133.30088376318</v>
      </c>
      <c r="T571">
        <v>256689.79771442994</v>
      </c>
      <c r="U571">
        <v>262297.84542953875</v>
      </c>
      <c r="V571">
        <v>274087.38428053178</v>
      </c>
      <c r="W571">
        <v>274604.25528639567</v>
      </c>
      <c r="X571">
        <v>275680.1243649394</v>
      </c>
      <c r="Y571">
        <v>286773.88254469994</v>
      </c>
      <c r="Z571">
        <v>292377.24688998004</v>
      </c>
      <c r="AA571">
        <v>293185.70418513223</v>
      </c>
      <c r="AB571">
        <v>297150.01258009946</v>
      </c>
      <c r="AC571">
        <v>308525.70953397214</v>
      </c>
      <c r="AD571">
        <v>321309.36384524993</v>
      </c>
      <c r="AE571">
        <v>322718.07128365809</v>
      </c>
      <c r="AF571">
        <v>325622.52828660532</v>
      </c>
      <c r="AG571">
        <v>334352.75854731369</v>
      </c>
      <c r="AH571">
        <v>343187.04691030289</v>
      </c>
      <c r="AI571">
        <v>346661.54300372978</v>
      </c>
      <c r="AJ571">
        <v>352547.11705544632</v>
      </c>
      <c r="AK571">
        <v>361140.84112677985</v>
      </c>
      <c r="AL571">
        <v>365103.2556731893</v>
      </c>
      <c r="AM571">
        <v>372019.59264341049</v>
      </c>
      <c r="AN571">
        <v>371205.88691779308</v>
      </c>
      <c r="AO571">
        <v>383089.8460886738</v>
      </c>
      <c r="AP571">
        <v>389916.76142734668</v>
      </c>
      <c r="AQ571">
        <v>393938.00071496825</v>
      </c>
      <c r="AR571">
        <v>387045.65345177159</v>
      </c>
      <c r="AS571">
        <v>275014.32320917031</v>
      </c>
      <c r="AT571">
        <v>336737.30979970726</v>
      </c>
      <c r="AU571">
        <v>266037.50329099549</v>
      </c>
    </row>
    <row r="572" spans="1:47">
      <c r="A572" t="s">
        <v>260</v>
      </c>
      <c r="B572" t="s">
        <v>262</v>
      </c>
      <c r="C572" t="s">
        <v>216</v>
      </c>
      <c r="D572">
        <v>15578.944365471274</v>
      </c>
      <c r="E572">
        <v>16275.780154152482</v>
      </c>
      <c r="F572">
        <v>16646.15552673455</v>
      </c>
      <c r="G572">
        <v>16801.11979375864</v>
      </c>
      <c r="H572">
        <v>16984.644439737931</v>
      </c>
      <c r="I572">
        <v>17579.991643898004</v>
      </c>
      <c r="J572">
        <v>17853.880639493684</v>
      </c>
      <c r="K572">
        <v>17714.377332017713</v>
      </c>
      <c r="L572">
        <v>17743.91681472342</v>
      </c>
      <c r="M572">
        <v>18446.078731157555</v>
      </c>
      <c r="N572">
        <v>18749.902128701204</v>
      </c>
      <c r="O572">
        <v>18806.041750166922</v>
      </c>
      <c r="P572">
        <v>18788.435446407238</v>
      </c>
      <c r="Q572">
        <v>19183.564305016913</v>
      </c>
      <c r="R572">
        <v>19442.155127274022</v>
      </c>
      <c r="S572">
        <v>19872.044051996021</v>
      </c>
      <c r="T572">
        <v>20961.317001295491</v>
      </c>
      <c r="U572">
        <v>21007.390549617943</v>
      </c>
      <c r="V572">
        <v>21331.149199763349</v>
      </c>
      <c r="W572">
        <v>21649.431954758373</v>
      </c>
      <c r="X572">
        <v>21077.88359610915</v>
      </c>
      <c r="Y572">
        <v>21708.616803674151</v>
      </c>
      <c r="Z572">
        <v>21840.575380145969</v>
      </c>
      <c r="AA572">
        <v>23331.767945666521</v>
      </c>
      <c r="AB572">
        <v>24574.843930642179</v>
      </c>
      <c r="AC572">
        <v>24169.904183020182</v>
      </c>
      <c r="AD572">
        <v>24924.109241239908</v>
      </c>
      <c r="AE572">
        <v>25459.580760379409</v>
      </c>
      <c r="AF572">
        <v>26627.7297841369</v>
      </c>
      <c r="AG572">
        <v>26533.228172634103</v>
      </c>
      <c r="AH572">
        <v>27407.979656335501</v>
      </c>
      <c r="AI572">
        <v>28191.581911798501</v>
      </c>
      <c r="AJ572">
        <v>28383.329069910902</v>
      </c>
      <c r="AK572">
        <v>28743.584703630913</v>
      </c>
      <c r="AL572">
        <v>28927.23782013874</v>
      </c>
      <c r="AM572">
        <v>29801.812206517396</v>
      </c>
      <c r="AN572">
        <v>30479.714479757924</v>
      </c>
      <c r="AO572">
        <v>31030.745363602513</v>
      </c>
      <c r="AP572">
        <v>31637.517743629047</v>
      </c>
      <c r="AQ572">
        <v>31063.091655881457</v>
      </c>
      <c r="AR572">
        <v>30414.736963424126</v>
      </c>
      <c r="AS572">
        <v>21907.475568146248</v>
      </c>
      <c r="AT572">
        <v>31173.815037395852</v>
      </c>
      <c r="AU572">
        <v>31394.693567959068</v>
      </c>
    </row>
    <row r="573" spans="1:47">
      <c r="A573" t="s">
        <v>260</v>
      </c>
      <c r="B573" t="s">
        <v>262</v>
      </c>
      <c r="C573" t="s">
        <v>217</v>
      </c>
      <c r="D573">
        <v>132505.32526966292</v>
      </c>
      <c r="E573">
        <v>138209.02431424358</v>
      </c>
      <c r="F573">
        <v>143846.34179407571</v>
      </c>
      <c r="G573">
        <v>146418.04598258215</v>
      </c>
      <c r="H573">
        <v>144953.21199269401</v>
      </c>
      <c r="I573">
        <v>149681.71452876439</v>
      </c>
      <c r="J573">
        <v>155777.59945443392</v>
      </c>
      <c r="K573">
        <v>161635.55168986472</v>
      </c>
      <c r="L573">
        <v>163249.54631605055</v>
      </c>
      <c r="M573">
        <v>163333.78969028167</v>
      </c>
      <c r="N573">
        <v>166540.78422913494</v>
      </c>
      <c r="O573">
        <v>170236.36105031776</v>
      </c>
      <c r="P573">
        <v>173858.12836254746</v>
      </c>
      <c r="Q573">
        <v>178982.01554371245</v>
      </c>
      <c r="R573">
        <v>183533.41655441612</v>
      </c>
      <c r="S573">
        <v>188098.00302944402</v>
      </c>
      <c r="T573">
        <v>193416.08474677958</v>
      </c>
      <c r="U573">
        <v>200113.79348842837</v>
      </c>
      <c r="V573">
        <v>210075.72805028269</v>
      </c>
      <c r="W573">
        <v>209540.29564233939</v>
      </c>
      <c r="X573">
        <v>216082.480175829</v>
      </c>
      <c r="Y573">
        <v>219125.47562201301</v>
      </c>
      <c r="Z573">
        <v>224312.48018957299</v>
      </c>
      <c r="AA573">
        <v>227839.48903785701</v>
      </c>
      <c r="AB573">
        <v>236076.17075926601</v>
      </c>
      <c r="AC573">
        <v>235421.68558995699</v>
      </c>
      <c r="AD573">
        <v>245851.45388452301</v>
      </c>
      <c r="AE573">
        <v>246751.936386421</v>
      </c>
      <c r="AF573">
        <v>248024.13522690101</v>
      </c>
      <c r="AG573">
        <v>253960.764407582</v>
      </c>
      <c r="AH573">
        <v>261344.127453052</v>
      </c>
      <c r="AI573">
        <v>265032.42752620199</v>
      </c>
      <c r="AJ573">
        <v>266020.10477390199</v>
      </c>
      <c r="AK573">
        <v>269818.48228919954</v>
      </c>
      <c r="AL573">
        <v>276547.48592542246</v>
      </c>
      <c r="AM573">
        <v>279096.67954954191</v>
      </c>
      <c r="AN573">
        <v>287861.5363821513</v>
      </c>
      <c r="AO573">
        <v>292662.25546238211</v>
      </c>
      <c r="AP573">
        <v>295895.42914512579</v>
      </c>
      <c r="AQ573">
        <v>298159.09264934744</v>
      </c>
      <c r="AR573">
        <v>307256.85803087591</v>
      </c>
      <c r="AS573">
        <v>310202.75023834925</v>
      </c>
      <c r="AT573">
        <v>309241.12171261036</v>
      </c>
      <c r="AU573">
        <v>337354.26801447209</v>
      </c>
    </row>
    <row r="574" spans="1:47">
      <c r="A574" t="s">
        <v>260</v>
      </c>
      <c r="B574" t="s">
        <v>262</v>
      </c>
      <c r="C574" t="s">
        <v>218</v>
      </c>
      <c r="D574">
        <v>74814.673769881789</v>
      </c>
      <c r="E574">
        <v>75314.38890914066</v>
      </c>
      <c r="F574">
        <v>80017.696230604954</v>
      </c>
      <c r="G574">
        <v>77674.949931512558</v>
      </c>
      <c r="H574">
        <v>95294.121739966402</v>
      </c>
      <c r="I574">
        <v>114009.94466811651</v>
      </c>
      <c r="J574">
        <v>100666.04292878218</v>
      </c>
      <c r="K574">
        <v>107477.21180099211</v>
      </c>
      <c r="L574">
        <v>113588.43983129092</v>
      </c>
      <c r="M574">
        <v>115602.60460492857</v>
      </c>
      <c r="N574">
        <v>122647.48011183186</v>
      </c>
      <c r="O574">
        <v>122584.85426112766</v>
      </c>
      <c r="P574">
        <v>127075.44416127157</v>
      </c>
      <c r="Q574">
        <v>132726.1670941881</v>
      </c>
      <c r="R574">
        <v>128700.66518814776</v>
      </c>
      <c r="S574">
        <v>126312.87034457404</v>
      </c>
      <c r="T574">
        <v>129650.39282104631</v>
      </c>
      <c r="U574">
        <v>135610.52884882106</v>
      </c>
      <c r="V574">
        <v>130750.39600501876</v>
      </c>
      <c r="W574">
        <v>142702.37830175439</v>
      </c>
      <c r="X574">
        <v>146174.18879020389</v>
      </c>
      <c r="Y574">
        <v>139943.20472268533</v>
      </c>
      <c r="Z574">
        <v>150297.3529427764</v>
      </c>
      <c r="AA574">
        <v>158110.84464678704</v>
      </c>
      <c r="AB574">
        <v>161210.18867856596</v>
      </c>
      <c r="AC574">
        <v>167677.55555284731</v>
      </c>
      <c r="AD574">
        <v>166774.90056329421</v>
      </c>
      <c r="AE574">
        <v>175836.15111229196</v>
      </c>
      <c r="AF574">
        <v>170382.76871097123</v>
      </c>
      <c r="AG574">
        <v>174317.15419265855</v>
      </c>
      <c r="AH574">
        <v>175916.95017621823</v>
      </c>
      <c r="AI574">
        <v>186342.16900466481</v>
      </c>
      <c r="AJ574">
        <v>186669.40409751915</v>
      </c>
      <c r="AK574">
        <v>190459.26639146035</v>
      </c>
      <c r="AL574">
        <v>184028.09387338426</v>
      </c>
      <c r="AM574">
        <v>185123.37375318405</v>
      </c>
      <c r="AN574">
        <v>187566.4628930953</v>
      </c>
      <c r="AO574">
        <v>191456.04861542946</v>
      </c>
      <c r="AP574">
        <v>201247.76887934265</v>
      </c>
      <c r="AQ574">
        <v>205285.36700866339</v>
      </c>
      <c r="AR574">
        <v>203186.3756028756</v>
      </c>
      <c r="AS574">
        <v>203307.42252185143</v>
      </c>
      <c r="AT574">
        <v>214554.54600177941</v>
      </c>
      <c r="AU574">
        <v>226447.34724776261</v>
      </c>
    </row>
    <row r="575" spans="1:47">
      <c r="A575" t="s">
        <v>260</v>
      </c>
      <c r="B575" t="s">
        <v>262</v>
      </c>
      <c r="C575" t="s">
        <v>219</v>
      </c>
      <c r="D575">
        <v>4026.8038965214528</v>
      </c>
      <c r="E575">
        <v>4236.696989145953</v>
      </c>
      <c r="F575">
        <v>4393.8572845229273</v>
      </c>
      <c r="G575">
        <v>4470.440221864239</v>
      </c>
      <c r="H575">
        <v>4515.1429149388568</v>
      </c>
      <c r="I575">
        <v>4539.8559203584346</v>
      </c>
      <c r="J575">
        <v>4712.1443382383677</v>
      </c>
      <c r="K575">
        <v>4809.8148172809979</v>
      </c>
      <c r="L575">
        <v>4858.6362967551831</v>
      </c>
      <c r="M575">
        <v>4929.2972045486413</v>
      </c>
      <c r="N575">
        <v>5060.6509884668485</v>
      </c>
      <c r="O575">
        <v>5074.0236478684128</v>
      </c>
      <c r="P575">
        <v>5086.4489079280374</v>
      </c>
      <c r="Q575">
        <v>5197.0880069417735</v>
      </c>
      <c r="R575">
        <v>5244.6494436382636</v>
      </c>
      <c r="S575">
        <v>5328.7272012115754</v>
      </c>
      <c r="T575">
        <v>5371.8398295847983</v>
      </c>
      <c r="U575">
        <v>5510.0342829201163</v>
      </c>
      <c r="V575">
        <v>5679.0606918446374</v>
      </c>
      <c r="W575">
        <v>5739.5693188308333</v>
      </c>
      <c r="X575">
        <v>5775.3784903866999</v>
      </c>
      <c r="Y575">
        <v>5835.4789264722103</v>
      </c>
      <c r="Z575">
        <v>6034.4802789478899</v>
      </c>
      <c r="AA575">
        <v>6285.48903785721</v>
      </c>
      <c r="AB575">
        <v>6334.2978575103198</v>
      </c>
      <c r="AC575">
        <v>6404.7596225369498</v>
      </c>
      <c r="AD575">
        <v>6520.2596233589102</v>
      </c>
      <c r="AE575">
        <v>6597.8618426346502</v>
      </c>
      <c r="AF575">
        <v>6803.7367027854298</v>
      </c>
      <c r="AG575">
        <v>6951.21381957842</v>
      </c>
      <c r="AH575">
        <v>7051.3864328015397</v>
      </c>
      <c r="AI575">
        <v>7168.1078453684504</v>
      </c>
      <c r="AJ575">
        <v>7312.3378266647596</v>
      </c>
      <c r="AK575">
        <v>7402.8864814783401</v>
      </c>
      <c r="AL575">
        <v>7453.0099382583403</v>
      </c>
      <c r="AM575">
        <v>7583.9837791105501</v>
      </c>
      <c r="AN575">
        <v>7674.5285666483296</v>
      </c>
      <c r="AO575">
        <v>7819.5578254617703</v>
      </c>
      <c r="AP575">
        <v>7897.7534037163878</v>
      </c>
      <c r="AQ575">
        <v>7956.9865542442603</v>
      </c>
      <c r="AR575">
        <v>7698.1426162313219</v>
      </c>
      <c r="AS575">
        <v>7200.8465815910558</v>
      </c>
      <c r="AT575">
        <v>7615.7201237593872</v>
      </c>
      <c r="AU575">
        <v>8289.2298849664694</v>
      </c>
    </row>
    <row r="576" spans="1:47">
      <c r="A576" t="s">
        <v>260</v>
      </c>
      <c r="B576" t="s">
        <v>262</v>
      </c>
      <c r="C576" t="s">
        <v>220</v>
      </c>
      <c r="D576">
        <v>12019.008240143512</v>
      </c>
      <c r="E576">
        <v>12209.943864990006</v>
      </c>
      <c r="F576">
        <v>12473.523213980554</v>
      </c>
      <c r="G576">
        <v>12613.915892273653</v>
      </c>
      <c r="H576">
        <v>12807.360241898343</v>
      </c>
      <c r="I576">
        <v>13033.745105565189</v>
      </c>
      <c r="J576">
        <v>13273.283511218713</v>
      </c>
      <c r="K576">
        <v>13474.194276009395</v>
      </c>
      <c r="L576">
        <v>13547.877966377957</v>
      </c>
      <c r="M576">
        <v>13809.677681205822</v>
      </c>
      <c r="N576">
        <v>14257.051360623538</v>
      </c>
      <c r="O576">
        <v>14442.527855018488</v>
      </c>
      <c r="P576">
        <v>14789.626647419429</v>
      </c>
      <c r="Q576">
        <v>15122.010600260606</v>
      </c>
      <c r="R576">
        <v>15494.248372305325</v>
      </c>
      <c r="S576">
        <v>15761.420030775924</v>
      </c>
      <c r="T576">
        <v>16038.477760730733</v>
      </c>
      <c r="U576">
        <v>16134.399431202935</v>
      </c>
      <c r="V576">
        <v>16588.827049866915</v>
      </c>
      <c r="W576">
        <v>16352.879293746129</v>
      </c>
      <c r="X576">
        <v>16625.378496654299</v>
      </c>
      <c r="Y576">
        <v>16817.109478836501</v>
      </c>
      <c r="Z576">
        <v>17294.489270284899</v>
      </c>
      <c r="AA576">
        <v>17857.389054786101</v>
      </c>
      <c r="AB576">
        <v>17985.2089485221</v>
      </c>
      <c r="AC576">
        <v>18215.6625883651</v>
      </c>
      <c r="AD576">
        <v>18752.380178053201</v>
      </c>
      <c r="AE576">
        <v>18780.278241195199</v>
      </c>
      <c r="AF576">
        <v>18911.645546241001</v>
      </c>
      <c r="AG576">
        <v>19482.792587351199</v>
      </c>
      <c r="AH576">
        <v>20012.1352287439</v>
      </c>
      <c r="AI576">
        <v>20226.012341869598</v>
      </c>
      <c r="AJ576">
        <v>20322.332893664501</v>
      </c>
      <c r="AK576">
        <v>20921.204201664103</v>
      </c>
      <c r="AL576">
        <v>20864.277183855465</v>
      </c>
      <c r="AM576">
        <v>21289.361674472009</v>
      </c>
      <c r="AN576">
        <v>21480.802703330079</v>
      </c>
      <c r="AO576">
        <v>21930.768991536683</v>
      </c>
      <c r="AP576">
        <v>22159.788979835619</v>
      </c>
      <c r="AQ576">
        <v>21743.796368321473</v>
      </c>
      <c r="AR576">
        <v>21511.525670856867</v>
      </c>
      <c r="AS576">
        <v>19723.567836067363</v>
      </c>
      <c r="AT576">
        <v>21394.116661583521</v>
      </c>
      <c r="AU576">
        <v>23310.893671051243</v>
      </c>
    </row>
    <row r="577" spans="1:47">
      <c r="A577" t="s">
        <v>260</v>
      </c>
      <c r="B577" t="s">
        <v>262</v>
      </c>
      <c r="C577" t="s">
        <v>221</v>
      </c>
      <c r="D577">
        <v>545179.65352498263</v>
      </c>
      <c r="E577">
        <v>566996.06841109088</v>
      </c>
      <c r="F577">
        <v>575381.10351176176</v>
      </c>
      <c r="G577">
        <v>582551.1231209496</v>
      </c>
      <c r="H577">
        <v>581684.92041392962</v>
      </c>
      <c r="I577">
        <v>614940.62498797034</v>
      </c>
      <c r="J577">
        <v>642653.67510548793</v>
      </c>
      <c r="K577">
        <v>654370.16569206165</v>
      </c>
      <c r="L577">
        <v>636579.17079755513</v>
      </c>
      <c r="M577">
        <v>644807.44332247938</v>
      </c>
      <c r="N577">
        <v>664597.52601988136</v>
      </c>
      <c r="O577">
        <v>687175.64538048301</v>
      </c>
      <c r="P577">
        <v>662734.18683202821</v>
      </c>
      <c r="Q577">
        <v>692774.16238385113</v>
      </c>
      <c r="R577">
        <v>720467.0683196499</v>
      </c>
      <c r="S577">
        <v>748276.72568328329</v>
      </c>
      <c r="T577">
        <v>745173.58812488255</v>
      </c>
      <c r="U577">
        <v>770547.47839047504</v>
      </c>
      <c r="V577">
        <v>792115.26789043006</v>
      </c>
      <c r="W577">
        <v>817321.27890471998</v>
      </c>
      <c r="X577">
        <v>760434.92166249268</v>
      </c>
      <c r="Y577">
        <v>792174.11947629298</v>
      </c>
      <c r="Z577">
        <v>862162.36726389104</v>
      </c>
      <c r="AA577">
        <v>923867.19047856296</v>
      </c>
      <c r="AB577">
        <v>813854.54934082297</v>
      </c>
      <c r="AC577">
        <v>878414.23892127397</v>
      </c>
      <c r="AD577">
        <v>846750.24893352098</v>
      </c>
      <c r="AE577">
        <v>914571.48921087</v>
      </c>
      <c r="AF577">
        <v>864201.14689464297</v>
      </c>
      <c r="AG577">
        <v>897415.56826036202</v>
      </c>
      <c r="AH577">
        <v>907506.49643270101</v>
      </c>
      <c r="AI577">
        <v>976814.14806658204</v>
      </c>
      <c r="AJ577">
        <v>890394.59675208502</v>
      </c>
      <c r="AK577">
        <v>949874.35991662147</v>
      </c>
      <c r="AL577">
        <v>957241.08290792105</v>
      </c>
      <c r="AM577">
        <v>1042836.42405203</v>
      </c>
      <c r="AN577">
        <v>968352.16508795798</v>
      </c>
      <c r="AO577">
        <v>1012731.95950491</v>
      </c>
      <c r="AP577">
        <v>1007332.6287188573</v>
      </c>
      <c r="AQ577">
        <v>1060538.1300369799</v>
      </c>
      <c r="AR577">
        <v>1003495.6530493801</v>
      </c>
      <c r="AS577">
        <v>1012703.78940718</v>
      </c>
      <c r="AT577">
        <v>1054324.9485543212</v>
      </c>
      <c r="AU577">
        <v>1197387.8868284493</v>
      </c>
    </row>
    <row r="578" spans="1:47">
      <c r="A578" t="s">
        <v>260</v>
      </c>
      <c r="B578" t="s">
        <v>262</v>
      </c>
      <c r="C578" t="s">
        <v>222</v>
      </c>
      <c r="D578">
        <v>121080.51903159135</v>
      </c>
      <c r="E578">
        <v>128809.5062485362</v>
      </c>
      <c r="F578">
        <v>134217.00652219326</v>
      </c>
      <c r="G578">
        <v>134972.3648366782</v>
      </c>
      <c r="H578">
        <v>135929.1487458456</v>
      </c>
      <c r="I578">
        <v>139348.04505686197</v>
      </c>
      <c r="J578">
        <v>143332.19820972753</v>
      </c>
      <c r="K578">
        <v>140146.09105135768</v>
      </c>
      <c r="L578">
        <v>145783.97292213127</v>
      </c>
      <c r="M578">
        <v>147636.57683479352</v>
      </c>
      <c r="N578">
        <v>148672.86281205833</v>
      </c>
      <c r="O578">
        <v>148162.07982189197</v>
      </c>
      <c r="P578">
        <v>149661.32614294949</v>
      </c>
      <c r="Q578">
        <v>154506.63146378056</v>
      </c>
      <c r="R578">
        <v>154818.93317321601</v>
      </c>
      <c r="S578">
        <v>157386.70684750291</v>
      </c>
      <c r="T578">
        <v>159613.12911949737</v>
      </c>
      <c r="U578">
        <v>163277.266735185</v>
      </c>
      <c r="V578">
        <v>169635.48294929211</v>
      </c>
      <c r="W578">
        <v>166789.12077707585</v>
      </c>
      <c r="X578">
        <v>165552.18750376499</v>
      </c>
      <c r="Y578">
        <v>170952.83250758401</v>
      </c>
      <c r="Z578">
        <v>183053.47839047099</v>
      </c>
      <c r="AA578">
        <v>186911.28947037799</v>
      </c>
      <c r="AB578">
        <v>179374.440582193</v>
      </c>
      <c r="AC578">
        <v>182201.03686914299</v>
      </c>
      <c r="AD578">
        <v>191071.19512356201</v>
      </c>
      <c r="AE578">
        <v>193342.48212373999</v>
      </c>
      <c r="AF578">
        <v>190176.32047866401</v>
      </c>
      <c r="AG578">
        <v>192552.53046533701</v>
      </c>
      <c r="AH578">
        <v>199680.28358432101</v>
      </c>
      <c r="AI578">
        <v>205616.47820951301</v>
      </c>
      <c r="AJ578">
        <v>201023.54026735199</v>
      </c>
      <c r="AK578">
        <v>205908.85178462559</v>
      </c>
      <c r="AL578">
        <v>207160.46780441565</v>
      </c>
      <c r="AM578">
        <v>210380.78834219777</v>
      </c>
      <c r="AN578">
        <v>203723.97498191721</v>
      </c>
      <c r="AO578">
        <v>214118.97845226582</v>
      </c>
      <c r="AP578">
        <v>221936.88597259633</v>
      </c>
      <c r="AQ578">
        <v>227445.86977346451</v>
      </c>
      <c r="AR578">
        <v>218212.83406903688</v>
      </c>
      <c r="AS578">
        <v>210029.05186122857</v>
      </c>
      <c r="AT578">
        <v>222620.13963943001</v>
      </c>
      <c r="AU578">
        <v>231031.41203267503</v>
      </c>
    </row>
    <row r="579" spans="1:47">
      <c r="A579" t="s">
        <v>260</v>
      </c>
      <c r="B579" t="s">
        <v>262</v>
      </c>
      <c r="C579" t="s">
        <v>223</v>
      </c>
      <c r="D579">
        <v>72550.339952719005</v>
      </c>
      <c r="E579">
        <v>73859.251698275388</v>
      </c>
      <c r="F579">
        <v>76130.215008942483</v>
      </c>
      <c r="G579">
        <v>76888.84478841885</v>
      </c>
      <c r="H579">
        <v>77345.707141055362</v>
      </c>
      <c r="I579">
        <v>79056.914563698694</v>
      </c>
      <c r="J579">
        <v>81333.744546997026</v>
      </c>
      <c r="K579">
        <v>83327.270621537755</v>
      </c>
      <c r="L579">
        <v>83768.174022004692</v>
      </c>
      <c r="M579">
        <v>85082.01095295533</v>
      </c>
      <c r="N579">
        <v>85980.597271151273</v>
      </c>
      <c r="O579">
        <v>87755.131108355243</v>
      </c>
      <c r="P579">
        <v>90216.462899283535</v>
      </c>
      <c r="Q579">
        <v>95368.939932025474</v>
      </c>
      <c r="R579">
        <v>94696.25748648656</v>
      </c>
      <c r="S579">
        <v>97979.656513730879</v>
      </c>
      <c r="T579">
        <v>99209.617359456388</v>
      </c>
      <c r="U579">
        <v>101869.3801083576</v>
      </c>
      <c r="V579">
        <v>105659.11161284287</v>
      </c>
      <c r="W579">
        <v>106780.23668740342</v>
      </c>
      <c r="X579">
        <v>105068.792671804</v>
      </c>
      <c r="Y579">
        <v>107035.285936755</v>
      </c>
      <c r="Z579">
        <v>112878.380278394</v>
      </c>
      <c r="AA579">
        <v>114785.480185793</v>
      </c>
      <c r="AB579">
        <v>110551.105877935</v>
      </c>
      <c r="AC579">
        <v>116452.66315663701</v>
      </c>
      <c r="AD579">
        <v>119226.356694452</v>
      </c>
      <c r="AE579">
        <v>120665.967218618</v>
      </c>
      <c r="AF579">
        <v>118452.118966735</v>
      </c>
      <c r="AG579">
        <v>121733.06325642399</v>
      </c>
      <c r="AH579">
        <v>125071.81307438199</v>
      </c>
      <c r="AI579">
        <v>130605.470365805</v>
      </c>
      <c r="AJ579">
        <v>130768.86635062197</v>
      </c>
      <c r="AK579">
        <v>132126.9225028831</v>
      </c>
      <c r="AL579">
        <v>134135.25172492693</v>
      </c>
      <c r="AM579">
        <v>138215.70441848275</v>
      </c>
      <c r="AN579">
        <v>139499.54268831946</v>
      </c>
      <c r="AO579">
        <v>142878.74580292287</v>
      </c>
      <c r="AP579">
        <v>142578.30488602756</v>
      </c>
      <c r="AQ579">
        <v>146498.91843565044</v>
      </c>
      <c r="AR579">
        <v>151561.85536592375</v>
      </c>
      <c r="AS579">
        <v>156900.65019625763</v>
      </c>
      <c r="AT579">
        <v>155390.18576080841</v>
      </c>
      <c r="AU579">
        <v>147077.73688036957</v>
      </c>
    </row>
    <row r="580" spans="1:47">
      <c r="A580" t="s">
        <v>260</v>
      </c>
      <c r="B580" t="s">
        <v>262</v>
      </c>
      <c r="C580" t="s">
        <v>224</v>
      </c>
      <c r="D580">
        <v>30311.40267348411</v>
      </c>
      <c r="E580">
        <v>30702.891855117363</v>
      </c>
      <c r="F580">
        <v>31387.630037490741</v>
      </c>
      <c r="G580">
        <v>31450.721550673086</v>
      </c>
      <c r="H580">
        <v>31099.895795811528</v>
      </c>
      <c r="I580">
        <v>31607.433259423226</v>
      </c>
      <c r="J580">
        <v>32343.56347414196</v>
      </c>
      <c r="K580">
        <v>33284.546642971458</v>
      </c>
      <c r="L580">
        <v>33279.197718966796</v>
      </c>
      <c r="M580">
        <v>33754.08001686768</v>
      </c>
      <c r="N580">
        <v>34598.743546213867</v>
      </c>
      <c r="O580">
        <v>34612.86955021316</v>
      </c>
      <c r="P580">
        <v>34799.277905630224</v>
      </c>
      <c r="Q580">
        <v>36045.446596236943</v>
      </c>
      <c r="R580">
        <v>35909.254923371496</v>
      </c>
      <c r="S580">
        <v>36630.431826561529</v>
      </c>
      <c r="T580">
        <v>36802.820007448769</v>
      </c>
      <c r="U580">
        <v>37886.3894785964</v>
      </c>
      <c r="V580">
        <v>39246.651320537945</v>
      </c>
      <c r="W580">
        <v>39063.220107163252</v>
      </c>
      <c r="X580">
        <v>40015.387693655</v>
      </c>
      <c r="Y580">
        <v>40840.278490785</v>
      </c>
      <c r="Z580">
        <v>42519.378293708003</v>
      </c>
      <c r="AA580">
        <v>43372.489278563196</v>
      </c>
      <c r="AB580">
        <v>44558.1950816932</v>
      </c>
      <c r="AC580">
        <v>45118.183954327797</v>
      </c>
      <c r="AD580">
        <v>46155.839520364403</v>
      </c>
      <c r="AE580">
        <v>46466.186524187098</v>
      </c>
      <c r="AF580">
        <v>46332.551790363199</v>
      </c>
      <c r="AG580">
        <v>47812.960582632302</v>
      </c>
      <c r="AH580">
        <v>49472.830758352102</v>
      </c>
      <c r="AI580">
        <v>49870.519305538102</v>
      </c>
      <c r="AJ580">
        <v>50251.157207956698</v>
      </c>
      <c r="AK580">
        <v>52635.567906430617</v>
      </c>
      <c r="AL580">
        <v>54262.321162254622</v>
      </c>
      <c r="AM580">
        <v>55527.075261004233</v>
      </c>
      <c r="AN580">
        <v>55675.371439335773</v>
      </c>
      <c r="AO580">
        <v>57485.806046101054</v>
      </c>
      <c r="AP580">
        <v>59088.312359452393</v>
      </c>
      <c r="AQ580">
        <v>57817.261797356994</v>
      </c>
      <c r="AR580">
        <v>57662.48562445095</v>
      </c>
      <c r="AS580">
        <v>55249.394218083202</v>
      </c>
      <c r="AT580">
        <v>58872.818950290086</v>
      </c>
      <c r="AU580">
        <v>58951.927993393911</v>
      </c>
    </row>
    <row r="581" spans="1:47">
      <c r="A581" t="s">
        <v>260</v>
      </c>
      <c r="B581" t="s">
        <v>262</v>
      </c>
      <c r="C581" t="s">
        <v>225</v>
      </c>
      <c r="D581">
        <v>3636059.6942754737</v>
      </c>
      <c r="E581">
        <v>3722711.7786369235</v>
      </c>
      <c r="F581">
        <v>3802575.8019277751</v>
      </c>
      <c r="G581">
        <v>3822564.6014293577</v>
      </c>
      <c r="H581">
        <v>3828987.6099484595</v>
      </c>
      <c r="I581">
        <v>3939011.81374068</v>
      </c>
      <c r="J581">
        <v>4062968.6703563873</v>
      </c>
      <c r="K581">
        <v>4171483.9253840204</v>
      </c>
      <c r="L581">
        <v>4197762.20826759</v>
      </c>
      <c r="M581">
        <v>4216710.8920610845</v>
      </c>
      <c r="N581">
        <v>4327685.4860216733</v>
      </c>
      <c r="O581">
        <v>4377911.2073690612</v>
      </c>
      <c r="P581">
        <v>4429969.9535130328</v>
      </c>
      <c r="Q581">
        <v>4512389.5727742529</v>
      </c>
      <c r="R581">
        <v>4583941.427224122</v>
      </c>
      <c r="S581">
        <v>4682442.2870831555</v>
      </c>
      <c r="T581">
        <v>4684780.8841704121</v>
      </c>
      <c r="U581">
        <v>4744943.374840023</v>
      </c>
      <c r="V581">
        <v>4858400.3351368587</v>
      </c>
      <c r="W581">
        <v>4920636.3037511297</v>
      </c>
      <c r="X581">
        <v>4922250.9670200795</v>
      </c>
      <c r="Y581">
        <v>5051597.8209021809</v>
      </c>
      <c r="Z581">
        <v>5187304.329415598</v>
      </c>
      <c r="AA581">
        <v>5219150.8014635444</v>
      </c>
      <c r="AB581">
        <v>5176823.1090513775</v>
      </c>
      <c r="AC581">
        <v>5340983.2665693592</v>
      </c>
      <c r="AD581">
        <v>5478864.9283917788</v>
      </c>
      <c r="AE581">
        <v>5560008.4820275139</v>
      </c>
      <c r="AF581">
        <v>5570565.6772927316</v>
      </c>
      <c r="AG581">
        <v>5714581.9230666775</v>
      </c>
      <c r="AH581">
        <v>5904259.2952054664</v>
      </c>
      <c r="AI581">
        <v>6021457.7534107156</v>
      </c>
      <c r="AJ581">
        <v>5994381.1274288157</v>
      </c>
      <c r="AK581">
        <v>6132593.367707896</v>
      </c>
      <c r="AL581">
        <v>6389155.3437248338</v>
      </c>
      <c r="AM581">
        <v>6517952.357354939</v>
      </c>
      <c r="AN581">
        <v>6448298.5108212307</v>
      </c>
      <c r="AO581">
        <v>6591921.4885557219</v>
      </c>
      <c r="AP581">
        <v>6652560.3095293483</v>
      </c>
      <c r="AQ581">
        <v>6868525.5758847175</v>
      </c>
      <c r="AR581">
        <v>6671265.1095301993</v>
      </c>
      <c r="AS581">
        <v>6581356.8804977369</v>
      </c>
      <c r="AT581">
        <v>7095912.5749287289</v>
      </c>
      <c r="AU581">
        <v>7519938.1107302094</v>
      </c>
    </row>
    <row r="582" spans="1:47">
      <c r="A582" t="s">
        <v>260</v>
      </c>
      <c r="B582" t="s">
        <v>263</v>
      </c>
      <c r="C582" t="s">
        <v>208</v>
      </c>
      <c r="D582">
        <v>1090685.304113636</v>
      </c>
      <c r="E582">
        <v>1196590.1590993204</v>
      </c>
      <c r="F582">
        <v>1307985.5614439608</v>
      </c>
      <c r="G582">
        <v>1294296.4435472214</v>
      </c>
      <c r="H582">
        <v>1016998.7611027533</v>
      </c>
      <c r="I582">
        <v>1126484.6805022773</v>
      </c>
      <c r="J582">
        <v>1237294.9944118904</v>
      </c>
      <c r="K582">
        <v>1202412.2234639842</v>
      </c>
      <c r="L582">
        <v>1099752.5840487662</v>
      </c>
      <c r="M582">
        <v>1171587.3307268284</v>
      </c>
      <c r="N582">
        <v>1239285.3438615208</v>
      </c>
      <c r="O582">
        <v>1274998.9563765731</v>
      </c>
      <c r="P582">
        <v>1149015.316935607</v>
      </c>
      <c r="Q582">
        <v>1239575.5551834214</v>
      </c>
      <c r="R582">
        <v>1345778.830795466</v>
      </c>
      <c r="S582">
        <v>1356045.6309679183</v>
      </c>
      <c r="T582">
        <v>1273277.9334969446</v>
      </c>
      <c r="U582">
        <v>1338000.0366330449</v>
      </c>
      <c r="V582">
        <v>1360763.7038257031</v>
      </c>
      <c r="W582">
        <v>1371474.1813785154</v>
      </c>
      <c r="X582">
        <v>1338176.4073054579</v>
      </c>
      <c r="Y582">
        <v>1355032.812454385</v>
      </c>
      <c r="Z582">
        <v>1430243.2004916074</v>
      </c>
      <c r="AA582">
        <v>1359119.4827484298</v>
      </c>
      <c r="AB582">
        <v>1338804.1740425453</v>
      </c>
      <c r="AC582">
        <v>1377496.5765124673</v>
      </c>
      <c r="AD582">
        <v>1448172.2000086361</v>
      </c>
      <c r="AE582">
        <v>1434365.3834376708</v>
      </c>
      <c r="AF582">
        <v>1397888.7944137813</v>
      </c>
      <c r="AG582">
        <v>1443286.6572285211</v>
      </c>
      <c r="AH582">
        <v>1544918.4665630378</v>
      </c>
      <c r="AI582">
        <v>1540550.7216439571</v>
      </c>
      <c r="AJ582">
        <v>1454619.924351074</v>
      </c>
      <c r="AK582">
        <v>1476760.1101020661</v>
      </c>
      <c r="AL582">
        <v>1546341.1723312815</v>
      </c>
      <c r="AM582">
        <v>1580948.279417471</v>
      </c>
      <c r="AN582">
        <v>1505966.575740725</v>
      </c>
      <c r="AO582">
        <v>1525614.4986868731</v>
      </c>
      <c r="AP582">
        <v>1586154.0091472694</v>
      </c>
      <c r="AQ582">
        <v>1643043.3611749345</v>
      </c>
      <c r="AR582">
        <v>1599139.8313189636</v>
      </c>
      <c r="AS582">
        <v>1529123.2308252114</v>
      </c>
      <c r="AT582">
        <v>1467903.8408880413</v>
      </c>
      <c r="AU582">
        <v>1526307.3375734556</v>
      </c>
    </row>
    <row r="583" spans="1:47">
      <c r="A583" t="s">
        <v>260</v>
      </c>
      <c r="B583" t="s">
        <v>263</v>
      </c>
      <c r="C583" t="s">
        <v>209</v>
      </c>
      <c r="D583">
        <v>2482774.1714808759</v>
      </c>
      <c r="E583">
        <v>2767947.6353076813</v>
      </c>
      <c r="F583">
        <v>3061622.5309148864</v>
      </c>
      <c r="G583">
        <v>2908021.814142915</v>
      </c>
      <c r="H583">
        <v>2517629.8282822501</v>
      </c>
      <c r="I583">
        <v>2689093.2565692863</v>
      </c>
      <c r="J583">
        <v>3156175.4964372171</v>
      </c>
      <c r="K583">
        <v>2884891.462616459</v>
      </c>
      <c r="L583">
        <v>2934675.8148929523</v>
      </c>
      <c r="M583">
        <v>2962522.9013386243</v>
      </c>
      <c r="N583">
        <v>2751139.7361692567</v>
      </c>
      <c r="O583">
        <v>2141593.6098034051</v>
      </c>
      <c r="P583">
        <v>2355470.8247497766</v>
      </c>
      <c r="Q583">
        <v>2542499.0729047903</v>
      </c>
      <c r="R583">
        <v>2968525.9957226031</v>
      </c>
      <c r="S583">
        <v>3046816.1724508177</v>
      </c>
      <c r="T583">
        <v>2839157.0755949551</v>
      </c>
      <c r="U583">
        <v>2669758.7763814516</v>
      </c>
      <c r="V583">
        <v>2740291.8261846635</v>
      </c>
      <c r="W583">
        <v>2760096.5835773</v>
      </c>
      <c r="X583">
        <v>2703044.2634485164</v>
      </c>
      <c r="Y583">
        <v>2605616.7800489007</v>
      </c>
      <c r="Z583">
        <v>2837450.9915734096</v>
      </c>
      <c r="AA583">
        <v>2996728.8604089352</v>
      </c>
      <c r="AB583">
        <v>2916255.9328993829</v>
      </c>
      <c r="AC583">
        <v>2690100.4850709285</v>
      </c>
      <c r="AD583">
        <v>2767705.6374360444</v>
      </c>
      <c r="AE583">
        <v>2857117.6370555642</v>
      </c>
      <c r="AF583">
        <v>2764775.4467385663</v>
      </c>
      <c r="AG583">
        <v>2601410.365113501</v>
      </c>
      <c r="AH583">
        <v>2754879.0333078965</v>
      </c>
      <c r="AI583">
        <v>2957557.9650119254</v>
      </c>
      <c r="AJ583">
        <v>2903610.5138424542</v>
      </c>
      <c r="AK583">
        <v>2912113.3827515272</v>
      </c>
      <c r="AL583">
        <v>2963710.7002508291</v>
      </c>
      <c r="AM583">
        <v>2761690.5397902527</v>
      </c>
      <c r="AN583">
        <v>2731993.6519753877</v>
      </c>
      <c r="AO583">
        <v>2720391.9089606144</v>
      </c>
      <c r="AP583">
        <v>2951456.4280939144</v>
      </c>
      <c r="AQ583">
        <v>3098582.1194497598</v>
      </c>
      <c r="AR583">
        <v>2934719.5659023765</v>
      </c>
      <c r="AS583">
        <v>2814620.1742607104</v>
      </c>
      <c r="AT583">
        <v>2866078.9403559384</v>
      </c>
      <c r="AU583">
        <v>2862535.5026718574</v>
      </c>
    </row>
    <row r="584" spans="1:47">
      <c r="A584" t="s">
        <v>260</v>
      </c>
      <c r="B584" t="s">
        <v>263</v>
      </c>
      <c r="C584" t="s">
        <v>210</v>
      </c>
      <c r="D584">
        <v>2603776.4355099979</v>
      </c>
      <c r="E584">
        <v>3203017.5795583399</v>
      </c>
      <c r="F584">
        <v>3877070.1823694692</v>
      </c>
      <c r="G584">
        <v>3840406.9614428147</v>
      </c>
      <c r="H584">
        <v>2842080.8938464196</v>
      </c>
      <c r="I584">
        <v>3386545.3295952464</v>
      </c>
      <c r="J584">
        <v>4381168.2377612181</v>
      </c>
      <c r="K584">
        <v>3484343.7006094418</v>
      </c>
      <c r="L584">
        <v>3992824.7221277286</v>
      </c>
      <c r="M584">
        <v>4042869.3526179674</v>
      </c>
      <c r="N584">
        <v>3783299.7689521173</v>
      </c>
      <c r="O584">
        <v>2682467.244477571</v>
      </c>
      <c r="P584">
        <v>3753699.7541233902</v>
      </c>
      <c r="Q584">
        <v>3681934.181832334</v>
      </c>
      <c r="R584">
        <v>3982392.652069564</v>
      </c>
      <c r="S584">
        <v>4310554.3690995779</v>
      </c>
      <c r="T584">
        <v>4666504.9496369427</v>
      </c>
      <c r="U584">
        <v>3421420.2073780312</v>
      </c>
      <c r="V584">
        <v>3976546.1823404524</v>
      </c>
      <c r="W584">
        <v>4283827.1668818183</v>
      </c>
      <c r="X584">
        <v>4187099.4721613051</v>
      </c>
      <c r="Y584">
        <v>3989606.0293468693</v>
      </c>
      <c r="Z584">
        <v>4319104.0570292575</v>
      </c>
      <c r="AA584">
        <v>4199558.2440468725</v>
      </c>
      <c r="AB584">
        <v>4354192.8129313048</v>
      </c>
      <c r="AC584">
        <v>3907076.8412182145</v>
      </c>
      <c r="AD584">
        <v>4458024.5325898919</v>
      </c>
      <c r="AE584">
        <v>4522100.0298188422</v>
      </c>
      <c r="AF584">
        <v>4583866.0184389185</v>
      </c>
      <c r="AG584">
        <v>3885198.7029358456</v>
      </c>
      <c r="AH584">
        <v>4484336.7120600808</v>
      </c>
      <c r="AI584">
        <v>4787746.1503498703</v>
      </c>
      <c r="AJ584">
        <v>4816149.5751962615</v>
      </c>
      <c r="AK584">
        <v>4834366.4398730733</v>
      </c>
      <c r="AL584">
        <v>4860334.7408976676</v>
      </c>
      <c r="AM584">
        <v>4521533.0659203911</v>
      </c>
      <c r="AN584">
        <v>4481818.1297056889</v>
      </c>
      <c r="AO584">
        <v>4513043.7810614593</v>
      </c>
      <c r="AP584">
        <v>4885617.2919575898</v>
      </c>
      <c r="AQ584">
        <v>4963010.490368383</v>
      </c>
      <c r="AR584">
        <v>4532963.2338129496</v>
      </c>
      <c r="AS584">
        <v>4732196.5741169378</v>
      </c>
      <c r="AT584">
        <v>4974683.9947006293</v>
      </c>
      <c r="AU584">
        <v>4954776.0820558975</v>
      </c>
    </row>
    <row r="585" spans="1:47">
      <c r="A585" t="s">
        <v>260</v>
      </c>
      <c r="B585" t="s">
        <v>263</v>
      </c>
      <c r="C585" t="s">
        <v>211</v>
      </c>
      <c r="D585">
        <v>3050.0137818497292</v>
      </c>
      <c r="E585">
        <v>3324.2710786726657</v>
      </c>
      <c r="F585">
        <v>3331.7382536073951</v>
      </c>
      <c r="G585">
        <v>3500.1323545316195</v>
      </c>
      <c r="H585">
        <v>3511.659075391909</v>
      </c>
      <c r="I585">
        <v>3603.9305289818244</v>
      </c>
      <c r="J585">
        <v>3752.8470042471363</v>
      </c>
      <c r="K585">
        <v>3849.4968961086256</v>
      </c>
      <c r="L585">
        <v>3893.3442048515376</v>
      </c>
      <c r="M585">
        <v>4081.2921177248413</v>
      </c>
      <c r="N585">
        <v>4240.6256122538762</v>
      </c>
      <c r="O585">
        <v>4358.4618148195832</v>
      </c>
      <c r="P585">
        <v>4431.6507600931518</v>
      </c>
      <c r="Q585">
        <v>4483.5148074777308</v>
      </c>
      <c r="R585">
        <v>4550.3992537616168</v>
      </c>
      <c r="S585">
        <v>4637.0916829587804</v>
      </c>
      <c r="T585">
        <v>4612.5775344070871</v>
      </c>
      <c r="U585">
        <v>5037.5762429794422</v>
      </c>
      <c r="V585">
        <v>5022.725418658797</v>
      </c>
      <c r="W585">
        <v>4630.7774043207173</v>
      </c>
      <c r="X585">
        <v>4236.055085466518</v>
      </c>
      <c r="Y585">
        <v>4749.1266179769209</v>
      </c>
      <c r="Z585">
        <v>4886.8801775242891</v>
      </c>
      <c r="AA585">
        <v>4487.2652196900544</v>
      </c>
      <c r="AB585">
        <v>4192.7064239468009</v>
      </c>
      <c r="AC585">
        <v>4493.4014187121129</v>
      </c>
      <c r="AD585">
        <v>5230.5818273416562</v>
      </c>
      <c r="AE585">
        <v>5273.4694280252015</v>
      </c>
      <c r="AF585">
        <v>4724.0661989238261</v>
      </c>
      <c r="AG585">
        <v>4830.6070016242556</v>
      </c>
      <c r="AH585">
        <v>5185.7105653652588</v>
      </c>
      <c r="AI585">
        <v>5548.1595798957751</v>
      </c>
      <c r="AJ585">
        <v>5235.7260739911626</v>
      </c>
      <c r="AK585">
        <v>5297.0952426867116</v>
      </c>
      <c r="AL585">
        <v>5436.2848246568119</v>
      </c>
      <c r="AM585">
        <v>5712.628979338444</v>
      </c>
      <c r="AN585">
        <v>5597.8493537277336</v>
      </c>
      <c r="AO585">
        <v>5763.3737136494001</v>
      </c>
      <c r="AP585">
        <v>5959.3152891684795</v>
      </c>
      <c r="AQ585">
        <v>6285.3416048779909</v>
      </c>
      <c r="AR585">
        <v>6055.1632962963513</v>
      </c>
      <c r="AS585">
        <v>6194.185153858084</v>
      </c>
      <c r="AT585">
        <v>6568.7393645130614</v>
      </c>
      <c r="AU585">
        <v>6758.2431697658103</v>
      </c>
    </row>
    <row r="586" spans="1:47">
      <c r="A586" t="s">
        <v>260</v>
      </c>
      <c r="B586" t="s">
        <v>263</v>
      </c>
      <c r="C586" t="s">
        <v>212</v>
      </c>
      <c r="D586">
        <v>12093.414476749196</v>
      </c>
      <c r="E586">
        <v>12145.930402028107</v>
      </c>
      <c r="F586">
        <v>11964.071406677371</v>
      </c>
      <c r="G586">
        <v>11513.584394008643</v>
      </c>
      <c r="H586">
        <v>11939.668355994061</v>
      </c>
      <c r="I586">
        <v>11946.626939779351</v>
      </c>
      <c r="J586">
        <v>12093.484998450707</v>
      </c>
      <c r="K586">
        <v>12196.454515540978</v>
      </c>
      <c r="L586">
        <v>12503.903627686637</v>
      </c>
      <c r="M586">
        <v>12540.568720575504</v>
      </c>
      <c r="N586">
        <v>12679.837578921892</v>
      </c>
      <c r="O586">
        <v>12928.523906198943</v>
      </c>
      <c r="P586">
        <v>12990.261958329424</v>
      </c>
      <c r="Q586">
        <v>13120.774790922964</v>
      </c>
      <c r="R586">
        <v>13428.089513222832</v>
      </c>
      <c r="S586">
        <v>13552.287745361735</v>
      </c>
      <c r="T586">
        <v>13802.576929160681</v>
      </c>
      <c r="U586">
        <v>13736.008261543882</v>
      </c>
      <c r="V586">
        <v>14093.539107198591</v>
      </c>
      <c r="W586">
        <v>14190.842960636992</v>
      </c>
      <c r="X586">
        <v>14238.080867361023</v>
      </c>
      <c r="Y586">
        <v>14439.886001529929</v>
      </c>
      <c r="Z586">
        <v>15037.426204795296</v>
      </c>
      <c r="AA586">
        <v>15091.95219290402</v>
      </c>
      <c r="AB586">
        <v>14707.587391408764</v>
      </c>
      <c r="AC586">
        <v>14949.111511548705</v>
      </c>
      <c r="AD586">
        <v>15271.776517604387</v>
      </c>
      <c r="AE586">
        <v>15828.893005901711</v>
      </c>
      <c r="AF586">
        <v>15377.028452267628</v>
      </c>
      <c r="AG586">
        <v>15786.705914037961</v>
      </c>
      <c r="AH586">
        <v>16215.447945208729</v>
      </c>
      <c r="AI586">
        <v>16777.281006566314</v>
      </c>
      <c r="AJ586">
        <v>16261.646405144589</v>
      </c>
      <c r="AK586">
        <v>16557.78510284</v>
      </c>
      <c r="AL586">
        <v>16935.721915125137</v>
      </c>
      <c r="AM586">
        <v>17583.345074991837</v>
      </c>
      <c r="AN586">
        <v>16921.769994514601</v>
      </c>
      <c r="AO586">
        <v>17400.992292607916</v>
      </c>
      <c r="AP586">
        <v>18164.915228309688</v>
      </c>
      <c r="AQ586">
        <v>17826.122636161948</v>
      </c>
      <c r="AR586">
        <v>17212.054556839514</v>
      </c>
      <c r="AS586">
        <v>18156.950115045591</v>
      </c>
      <c r="AT586">
        <v>18194.690402558022</v>
      </c>
      <c r="AU586">
        <v>18549.969274370156</v>
      </c>
    </row>
    <row r="587" spans="1:47">
      <c r="A587" t="s">
        <v>260</v>
      </c>
      <c r="B587" t="s">
        <v>263</v>
      </c>
      <c r="C587" t="s">
        <v>213</v>
      </c>
      <c r="D587">
        <v>772030.00014075602</v>
      </c>
      <c r="E587">
        <v>775543.24748618237</v>
      </c>
      <c r="F587">
        <v>785770.105615629</v>
      </c>
      <c r="G587">
        <v>878128.76550841704</v>
      </c>
      <c r="H587">
        <v>895204.71433698689</v>
      </c>
      <c r="I587">
        <v>896570.72849134961</v>
      </c>
      <c r="J587">
        <v>953932.97776775958</v>
      </c>
      <c r="K587">
        <v>971721.48422149161</v>
      </c>
      <c r="L587">
        <v>1016421.1037551134</v>
      </c>
      <c r="M587">
        <v>1019716.1866287529</v>
      </c>
      <c r="N587">
        <v>1079903.6124814516</v>
      </c>
      <c r="O587">
        <v>1086068.4441499396</v>
      </c>
      <c r="P587">
        <v>1168047.7224779741</v>
      </c>
      <c r="Q587">
        <v>1169940.1990377437</v>
      </c>
      <c r="R587">
        <v>1226534.8842545187</v>
      </c>
      <c r="S587">
        <v>1291352.2753673198</v>
      </c>
      <c r="T587">
        <v>1332407.8717831292</v>
      </c>
      <c r="U587">
        <v>1329825.2522289988</v>
      </c>
      <c r="V587">
        <v>1359264.8405908931</v>
      </c>
      <c r="W587">
        <v>1439156.5794290244</v>
      </c>
      <c r="X587">
        <v>1401557.4608128855</v>
      </c>
      <c r="Y587">
        <v>1448000.4711897222</v>
      </c>
      <c r="Z587">
        <v>1508418.7917733097</v>
      </c>
      <c r="AA587">
        <v>1633910.5734406943</v>
      </c>
      <c r="AB587">
        <v>1516042.9741612081</v>
      </c>
      <c r="AC587">
        <v>1621042.9168916722</v>
      </c>
      <c r="AD587">
        <v>1665509.8854183769</v>
      </c>
      <c r="AE587">
        <v>1774991.8978350547</v>
      </c>
      <c r="AF587">
        <v>1630114.60357952</v>
      </c>
      <c r="AG587">
        <v>1689507.11927469</v>
      </c>
      <c r="AH587">
        <v>1844432.7690144901</v>
      </c>
      <c r="AI587">
        <v>2013834.0294333899</v>
      </c>
      <c r="AJ587">
        <v>1764933.0488236819</v>
      </c>
      <c r="AK587">
        <v>1825590.18572379</v>
      </c>
      <c r="AL587">
        <v>1955834.7689915099</v>
      </c>
      <c r="AM587">
        <v>2148514.4260338</v>
      </c>
      <c r="AN587">
        <v>1901181.647356397</v>
      </c>
      <c r="AO587">
        <v>1969127.2302407664</v>
      </c>
      <c r="AP587">
        <v>2120404.5307925702</v>
      </c>
      <c r="AQ587">
        <v>2286594.2388154203</v>
      </c>
      <c r="AR587">
        <v>2061230.137512659</v>
      </c>
      <c r="AS587">
        <v>1862954.51219186</v>
      </c>
      <c r="AT587">
        <v>1871227.0266436001</v>
      </c>
      <c r="AU587">
        <v>1909414.0884291865</v>
      </c>
    </row>
    <row r="588" spans="1:47">
      <c r="A588" t="s">
        <v>260</v>
      </c>
      <c r="B588" t="s">
        <v>263</v>
      </c>
      <c r="C588" t="s">
        <v>214</v>
      </c>
      <c r="D588">
        <v>447956.46695157129</v>
      </c>
      <c r="E588">
        <v>455698.22035933245</v>
      </c>
      <c r="F588">
        <v>534412.57229428098</v>
      </c>
      <c r="G588">
        <v>627644.66502345505</v>
      </c>
      <c r="H588">
        <v>493515.41899123561</v>
      </c>
      <c r="I588">
        <v>565468.38002718461</v>
      </c>
      <c r="J588">
        <v>628067.9976438029</v>
      </c>
      <c r="K588">
        <v>648304.87988894514</v>
      </c>
      <c r="L588">
        <v>527752.58291379316</v>
      </c>
      <c r="M588">
        <v>604456.68403050851</v>
      </c>
      <c r="N588">
        <v>650267.72846319678</v>
      </c>
      <c r="O588">
        <v>677072.61598858936</v>
      </c>
      <c r="P588">
        <v>574986.35723113699</v>
      </c>
      <c r="Q588">
        <v>614451.95037996059</v>
      </c>
      <c r="R588">
        <v>690627.89027953905</v>
      </c>
      <c r="S588">
        <v>765737.64032476535</v>
      </c>
      <c r="T588">
        <v>685588.68475314614</v>
      </c>
      <c r="U588">
        <v>700913.783695083</v>
      </c>
      <c r="V588">
        <v>724580.80274942098</v>
      </c>
      <c r="W588">
        <v>748184.35906983493</v>
      </c>
      <c r="X588">
        <v>725909.48377459287</v>
      </c>
      <c r="Y588">
        <v>740640.94723291579</v>
      </c>
      <c r="Z588">
        <v>760733.66392474202</v>
      </c>
      <c r="AA588">
        <v>828129.59764684003</v>
      </c>
      <c r="AB588">
        <v>771159.95048957202</v>
      </c>
      <c r="AC588">
        <v>804088.11179983558</v>
      </c>
      <c r="AD588">
        <v>845186.19981759461</v>
      </c>
      <c r="AE588">
        <v>911825.61178624432</v>
      </c>
      <c r="AF588">
        <v>845293.85820111772</v>
      </c>
      <c r="AG588">
        <v>885445.03949395614</v>
      </c>
      <c r="AH588">
        <v>910156.70005547884</v>
      </c>
      <c r="AI588">
        <v>958890.55243938055</v>
      </c>
      <c r="AJ588">
        <v>925961.02951009001</v>
      </c>
      <c r="AK588">
        <v>974181.94613837101</v>
      </c>
      <c r="AL588">
        <v>1000138.3806627208</v>
      </c>
      <c r="AM588">
        <v>1053366.5125900861</v>
      </c>
      <c r="AN588">
        <v>1004687.3549436579</v>
      </c>
      <c r="AO588">
        <v>1051955.793000689</v>
      </c>
      <c r="AP588">
        <v>1088311.2459815869</v>
      </c>
      <c r="AQ588">
        <v>1139685.4138760078</v>
      </c>
      <c r="AR588">
        <v>1079374.6305552272</v>
      </c>
      <c r="AS588">
        <v>1066673.5146985378</v>
      </c>
      <c r="AT588">
        <v>1066471.2532101644</v>
      </c>
      <c r="AU588">
        <v>1115071.9870520162</v>
      </c>
    </row>
    <row r="589" spans="1:47">
      <c r="A589" t="s">
        <v>260</v>
      </c>
      <c r="B589" t="s">
        <v>263</v>
      </c>
      <c r="C589" t="s">
        <v>215</v>
      </c>
      <c r="D589">
        <v>175578.29645575985</v>
      </c>
      <c r="E589">
        <v>180489.52522647794</v>
      </c>
      <c r="F589">
        <v>188753.51705383515</v>
      </c>
      <c r="G589">
        <v>191269.87543638053</v>
      </c>
      <c r="H589">
        <v>186016.46658526655</v>
      </c>
      <c r="I589">
        <v>188934.36323000034</v>
      </c>
      <c r="J589">
        <v>202101.73091846844</v>
      </c>
      <c r="K589">
        <v>207957.74452696819</v>
      </c>
      <c r="L589">
        <v>203471.6027709576</v>
      </c>
      <c r="M589">
        <v>214330.10865392655</v>
      </c>
      <c r="N589">
        <v>234747.50937189479</v>
      </c>
      <c r="O589">
        <v>240711.53487488278</v>
      </c>
      <c r="P589">
        <v>230993.9195769167</v>
      </c>
      <c r="Q589">
        <v>236360.70218172725</v>
      </c>
      <c r="R589">
        <v>260820.2037757306</v>
      </c>
      <c r="S589">
        <v>279653.93341689231</v>
      </c>
      <c r="T589">
        <v>270642.69374187745</v>
      </c>
      <c r="U589">
        <v>280353.32975169888</v>
      </c>
      <c r="V589">
        <v>287523.99448950565</v>
      </c>
      <c r="W589">
        <v>297823.09174937382</v>
      </c>
      <c r="X589">
        <v>295122.96298516</v>
      </c>
      <c r="Y589">
        <v>300421.46741342946</v>
      </c>
      <c r="Z589">
        <v>307353.9800710709</v>
      </c>
      <c r="AA589">
        <v>329684.40316728083</v>
      </c>
      <c r="AB589">
        <v>312480.91953554499</v>
      </c>
      <c r="AC589">
        <v>329020.20775621326</v>
      </c>
      <c r="AD589">
        <v>333477.82300539961</v>
      </c>
      <c r="AE589">
        <v>356005.08090376115</v>
      </c>
      <c r="AF589">
        <v>338845.59085463756</v>
      </c>
      <c r="AG589">
        <v>360536.90576305287</v>
      </c>
      <c r="AH589">
        <v>359601.70183642808</v>
      </c>
      <c r="AI589">
        <v>379044.03860011039</v>
      </c>
      <c r="AJ589">
        <v>363891.64857994567</v>
      </c>
      <c r="AK589">
        <v>389491.49865087948</v>
      </c>
      <c r="AL589">
        <v>393499.76257168507</v>
      </c>
      <c r="AM589">
        <v>414582.74834015727</v>
      </c>
      <c r="AN589">
        <v>395728.83918039186</v>
      </c>
      <c r="AO589">
        <v>418154.97813276004</v>
      </c>
      <c r="AP589">
        <v>425556.23547861452</v>
      </c>
      <c r="AQ589">
        <v>447150.20998196705</v>
      </c>
      <c r="AR589">
        <v>418146.59426892921</v>
      </c>
      <c r="AS589">
        <v>298553.96305919858</v>
      </c>
      <c r="AT589">
        <v>310578.43732373923</v>
      </c>
      <c r="AU589">
        <v>390755.85637305776</v>
      </c>
    </row>
    <row r="590" spans="1:47">
      <c r="A590" t="s">
        <v>260</v>
      </c>
      <c r="B590" t="s">
        <v>263</v>
      </c>
      <c r="C590" t="s">
        <v>216</v>
      </c>
      <c r="D590">
        <v>52622.292675777688</v>
      </c>
      <c r="E590">
        <v>48991.765755331799</v>
      </c>
      <c r="F590">
        <v>50826.598535182537</v>
      </c>
      <c r="G590">
        <v>56201.274416438042</v>
      </c>
      <c r="H590">
        <v>51369.754514342923</v>
      </c>
      <c r="I590">
        <v>51602.409870275842</v>
      </c>
      <c r="J590">
        <v>53960.624274958565</v>
      </c>
      <c r="K590">
        <v>56738.123794915002</v>
      </c>
      <c r="L590">
        <v>53137.000281360641</v>
      </c>
      <c r="M590">
        <v>53871.262267655649</v>
      </c>
      <c r="N590">
        <v>57163.963532144873</v>
      </c>
      <c r="O590">
        <v>60641.894786268327</v>
      </c>
      <c r="P590">
        <v>57035.462713627305</v>
      </c>
      <c r="Q590">
        <v>58041.403265201006</v>
      </c>
      <c r="R590">
        <v>58965.607573503359</v>
      </c>
      <c r="S590">
        <v>61159.346620732598</v>
      </c>
      <c r="T590">
        <v>59591.317963967791</v>
      </c>
      <c r="U590">
        <v>61189.935451111844</v>
      </c>
      <c r="V590">
        <v>62577.413456616654</v>
      </c>
      <c r="W590">
        <v>65043.708554350567</v>
      </c>
      <c r="X590">
        <v>64290.984282706828</v>
      </c>
      <c r="Y590">
        <v>65159.679751226155</v>
      </c>
      <c r="Z590">
        <v>66423.465189743147</v>
      </c>
      <c r="AA590">
        <v>69318.526208294992</v>
      </c>
      <c r="AB590">
        <v>68516.994545049238</v>
      </c>
      <c r="AC590">
        <v>70504.262409868694</v>
      </c>
      <c r="AD590">
        <v>71567.709956111968</v>
      </c>
      <c r="AE590">
        <v>74948.63559748845</v>
      </c>
      <c r="AF590">
        <v>72896.079251991585</v>
      </c>
      <c r="AG590">
        <v>76318.275163990373</v>
      </c>
      <c r="AH590">
        <v>77804.029245201862</v>
      </c>
      <c r="AI590">
        <v>81397.767364024679</v>
      </c>
      <c r="AJ590">
        <v>77581.652523340104</v>
      </c>
      <c r="AK590">
        <v>81596.995688648691</v>
      </c>
      <c r="AL590">
        <v>84787.596089691186</v>
      </c>
      <c r="AM590">
        <v>88219.215315059293</v>
      </c>
      <c r="AN590">
        <v>84593.06835800712</v>
      </c>
      <c r="AO590">
        <v>88146.01549457357</v>
      </c>
      <c r="AP590">
        <v>90185.061085557696</v>
      </c>
      <c r="AQ590">
        <v>94740.984072668332</v>
      </c>
      <c r="AR590">
        <v>89199.343812887979</v>
      </c>
      <c r="AS590">
        <v>80794.731869562806</v>
      </c>
      <c r="AT590">
        <v>82719.276216301761</v>
      </c>
      <c r="AU590">
        <v>87464.677832082583</v>
      </c>
    </row>
    <row r="591" spans="1:47">
      <c r="A591" t="s">
        <v>260</v>
      </c>
      <c r="B591" t="s">
        <v>263</v>
      </c>
      <c r="C591" t="s">
        <v>217</v>
      </c>
      <c r="D591">
        <v>133680.71861499094</v>
      </c>
      <c r="E591">
        <v>145535.5627735343</v>
      </c>
      <c r="F591">
        <v>151186.871436357</v>
      </c>
      <c r="G591">
        <v>151813.52984029413</v>
      </c>
      <c r="H591">
        <v>147322.80555636654</v>
      </c>
      <c r="I591">
        <v>143535.50467489517</v>
      </c>
      <c r="J591">
        <v>145144.59846958428</v>
      </c>
      <c r="K591">
        <v>151508.65248323104</v>
      </c>
      <c r="L591">
        <v>161346.34545623575</v>
      </c>
      <c r="M591">
        <v>163555.77987883764</v>
      </c>
      <c r="N591">
        <v>175876.4659840618</v>
      </c>
      <c r="O591">
        <v>183977.05469057374</v>
      </c>
      <c r="P591">
        <v>186479.127122609</v>
      </c>
      <c r="Q591">
        <v>184682.57963691099</v>
      </c>
      <c r="R591">
        <v>186482.17304247903</v>
      </c>
      <c r="S591">
        <v>191077.247304758</v>
      </c>
      <c r="T591">
        <v>206848.82114158606</v>
      </c>
      <c r="U591">
        <v>205019.4872893276</v>
      </c>
      <c r="V591">
        <v>207454.81405118122</v>
      </c>
      <c r="W591">
        <v>214361.03933889503</v>
      </c>
      <c r="X591">
        <v>212899.88022262667</v>
      </c>
      <c r="Y591">
        <v>216910.4204480717</v>
      </c>
      <c r="Z591">
        <v>224743.20775277491</v>
      </c>
      <c r="AA591">
        <v>242177.69929073867</v>
      </c>
      <c r="AB591">
        <v>238768.60829460964</v>
      </c>
      <c r="AC591">
        <v>247654.51163031813</v>
      </c>
      <c r="AD591">
        <v>247994.21865070012</v>
      </c>
      <c r="AE591">
        <v>249925.15902981514</v>
      </c>
      <c r="AF591">
        <v>254508.97842979807</v>
      </c>
      <c r="AG591">
        <v>264289.04980147048</v>
      </c>
      <c r="AH591">
        <v>268025.34895580827</v>
      </c>
      <c r="AI591">
        <v>276355.00384739257</v>
      </c>
      <c r="AJ591">
        <v>270530.32018487004</v>
      </c>
      <c r="AK591">
        <v>286008.85926912696</v>
      </c>
      <c r="AL591">
        <v>293127.76915230934</v>
      </c>
      <c r="AM591">
        <v>302272.68518382398</v>
      </c>
      <c r="AN591">
        <v>308962.63983561291</v>
      </c>
      <c r="AO591">
        <v>321730.37970741012</v>
      </c>
      <c r="AP591">
        <v>322335.45723229263</v>
      </c>
      <c r="AQ591">
        <v>331517.44042761502</v>
      </c>
      <c r="AR591">
        <v>339211.83730831504</v>
      </c>
      <c r="AS591">
        <v>353323.72419005993</v>
      </c>
      <c r="AT591">
        <v>354262.90912954189</v>
      </c>
      <c r="AU591">
        <v>361019.65117533301</v>
      </c>
    </row>
    <row r="592" spans="1:47">
      <c r="A592" t="s">
        <v>260</v>
      </c>
      <c r="B592" t="s">
        <v>263</v>
      </c>
      <c r="C592" t="s">
        <v>218</v>
      </c>
      <c r="D592">
        <v>95849.608911052754</v>
      </c>
      <c r="E592">
        <v>97844.432868623757</v>
      </c>
      <c r="F592">
        <v>103445.79064276232</v>
      </c>
      <c r="G592">
        <v>98910.136097181152</v>
      </c>
      <c r="H592">
        <v>96183.688159054102</v>
      </c>
      <c r="I592">
        <v>113208.57002584291</v>
      </c>
      <c r="J592">
        <v>107643.59389171968</v>
      </c>
      <c r="K592">
        <v>111329.14403768556</v>
      </c>
      <c r="L592">
        <v>111930.24705304446</v>
      </c>
      <c r="M592">
        <v>119420.58805730229</v>
      </c>
      <c r="N592">
        <v>133723.55569051948</v>
      </c>
      <c r="O592">
        <v>135172.87508287773</v>
      </c>
      <c r="P592">
        <v>140731.13841615172</v>
      </c>
      <c r="Q592">
        <v>148019.97818399055</v>
      </c>
      <c r="R592">
        <v>155304.01735956338</v>
      </c>
      <c r="S592">
        <v>174561.23582183642</v>
      </c>
      <c r="T592">
        <v>159324.56468118622</v>
      </c>
      <c r="U592">
        <v>169695.37379263845</v>
      </c>
      <c r="V592">
        <v>171723.794978505</v>
      </c>
      <c r="W592">
        <v>177379.83585539518</v>
      </c>
      <c r="X592">
        <v>181488.38792935191</v>
      </c>
      <c r="Y592">
        <v>166407.89416129058</v>
      </c>
      <c r="Z592">
        <v>205950.05020663593</v>
      </c>
      <c r="AA592">
        <v>190046.72316773003</v>
      </c>
      <c r="AB592">
        <v>182699.11165666362</v>
      </c>
      <c r="AC592">
        <v>186719.66705617681</v>
      </c>
      <c r="AD592">
        <v>194027.81539121026</v>
      </c>
      <c r="AE592">
        <v>198853.46812649447</v>
      </c>
      <c r="AF592">
        <v>194140.12127377483</v>
      </c>
      <c r="AG592">
        <v>195224.94305988876</v>
      </c>
      <c r="AH592">
        <v>196809.55466274341</v>
      </c>
      <c r="AI592">
        <v>200723.30697006296</v>
      </c>
      <c r="AJ592">
        <v>201042.73511441486</v>
      </c>
      <c r="AK592">
        <v>200182.09145024553</v>
      </c>
      <c r="AL592">
        <v>203078.2377068926</v>
      </c>
      <c r="AM592">
        <v>205289.72105251695</v>
      </c>
      <c r="AN592">
        <v>214770.4676031257</v>
      </c>
      <c r="AO592">
        <v>220455.7602122752</v>
      </c>
      <c r="AP592">
        <v>218727.61966303061</v>
      </c>
      <c r="AQ592">
        <v>231145.87664193974</v>
      </c>
      <c r="AR592">
        <v>237898.22684601892</v>
      </c>
      <c r="AS592">
        <v>220561.53908021003</v>
      </c>
      <c r="AT592">
        <v>242011.05975364533</v>
      </c>
      <c r="AU592">
        <v>249911.85338414944</v>
      </c>
    </row>
    <row r="593" spans="1:47">
      <c r="A593" t="s">
        <v>260</v>
      </c>
      <c r="B593" t="s">
        <v>263</v>
      </c>
      <c r="C593" t="s">
        <v>219</v>
      </c>
      <c r="D593">
        <v>95639.520634753237</v>
      </c>
      <c r="E593">
        <v>89780.204382194643</v>
      </c>
      <c r="F593">
        <v>97618.547315459888</v>
      </c>
      <c r="G593">
        <v>94587.730953305945</v>
      </c>
      <c r="H593">
        <v>96534.727860955842</v>
      </c>
      <c r="I593">
        <v>98226.531555430061</v>
      </c>
      <c r="J593">
        <v>102477.25505841587</v>
      </c>
      <c r="K593">
        <v>107129.43531959383</v>
      </c>
      <c r="L593">
        <v>109543.36624091612</v>
      </c>
      <c r="M593">
        <v>112649.10127661086</v>
      </c>
      <c r="N593">
        <v>115778.27974712531</v>
      </c>
      <c r="O593">
        <v>118006.86521150457</v>
      </c>
      <c r="P593">
        <v>120323.440071504</v>
      </c>
      <c r="Q593">
        <v>118023.50505932713</v>
      </c>
      <c r="R593">
        <v>121022.33924853802</v>
      </c>
      <c r="S593">
        <v>123786.96181705238</v>
      </c>
      <c r="T593">
        <v>127351.38885133907</v>
      </c>
      <c r="U593">
        <v>130242.77553506238</v>
      </c>
      <c r="V593">
        <v>133615.01907892735</v>
      </c>
      <c r="W593">
        <v>135413.12854883025</v>
      </c>
      <c r="X593">
        <v>137630.42949657433</v>
      </c>
      <c r="Y593">
        <v>139319.34772068638</v>
      </c>
      <c r="Z593">
        <v>141444.47925160607</v>
      </c>
      <c r="AA593">
        <v>148218.3649781273</v>
      </c>
      <c r="AB593">
        <v>150258.17335862803</v>
      </c>
      <c r="AC593">
        <v>151867.47055242135</v>
      </c>
      <c r="AD593">
        <v>154436.24461202577</v>
      </c>
      <c r="AE593">
        <v>157729.23334049687</v>
      </c>
      <c r="AF593">
        <v>160742.45510366591</v>
      </c>
      <c r="AG593">
        <v>163735.59377924015</v>
      </c>
      <c r="AH593">
        <v>168128.47989285985</v>
      </c>
      <c r="AI593">
        <v>173448.3716250202</v>
      </c>
      <c r="AJ593">
        <v>176085.39999412399</v>
      </c>
      <c r="AK593">
        <v>178100.634759029</v>
      </c>
      <c r="AL593">
        <v>182987.43015540295</v>
      </c>
      <c r="AM593">
        <v>190548.95418996768</v>
      </c>
      <c r="AN593">
        <v>193192.09379936187</v>
      </c>
      <c r="AO593">
        <v>194509.51207714499</v>
      </c>
      <c r="AP593">
        <v>198209.77884734998</v>
      </c>
      <c r="AQ593">
        <v>203052.36921592633</v>
      </c>
      <c r="AR593">
        <v>205437.95624779892</v>
      </c>
      <c r="AS593">
        <v>191467.4889788873</v>
      </c>
      <c r="AT593">
        <v>189208.36844634681</v>
      </c>
      <c r="AU593">
        <v>195230.91880246499</v>
      </c>
    </row>
    <row r="594" spans="1:47">
      <c r="A594" t="s">
        <v>260</v>
      </c>
      <c r="B594" t="s">
        <v>263</v>
      </c>
      <c r="C594" t="s">
        <v>220</v>
      </c>
      <c r="D594">
        <v>10453.71380013524</v>
      </c>
      <c r="E594">
        <v>9102.7544645434391</v>
      </c>
      <c r="F594">
        <v>10150.551123215146</v>
      </c>
      <c r="G594">
        <v>11840.308309936199</v>
      </c>
      <c r="H594">
        <v>10391.138966611605</v>
      </c>
      <c r="I594">
        <v>10056.517796324488</v>
      </c>
      <c r="J594">
        <v>10243.141155823685</v>
      </c>
      <c r="K594">
        <v>11630.709101380045</v>
      </c>
      <c r="L594">
        <v>10669.188367374314</v>
      </c>
      <c r="M594">
        <v>10109.642577034343</v>
      </c>
      <c r="N594">
        <v>11103.419504427071</v>
      </c>
      <c r="O594">
        <v>12634.700920307099</v>
      </c>
      <c r="P594">
        <v>11277.734234588541</v>
      </c>
      <c r="Q594">
        <v>11639.909719941603</v>
      </c>
      <c r="R594">
        <v>12083.478909168094</v>
      </c>
      <c r="S594">
        <v>12927.589572397481</v>
      </c>
      <c r="T594">
        <v>12526.267159611369</v>
      </c>
      <c r="U594">
        <v>12373.486990674357</v>
      </c>
      <c r="V594">
        <v>12859.513358856864</v>
      </c>
      <c r="W594">
        <v>13912.677368212113</v>
      </c>
      <c r="X594">
        <v>13719.122178942906</v>
      </c>
      <c r="Y594">
        <v>13737.458900311487</v>
      </c>
      <c r="Z594">
        <v>13909.195291196935</v>
      </c>
      <c r="AA594">
        <v>14007.025231685016</v>
      </c>
      <c r="AB594">
        <v>13836.496155026687</v>
      </c>
      <c r="AC594">
        <v>14336.459376729985</v>
      </c>
      <c r="AD594">
        <v>14840.319167281732</v>
      </c>
      <c r="AE594">
        <v>15380.086643712581</v>
      </c>
      <c r="AF594">
        <v>14807.612974565493</v>
      </c>
      <c r="AG594">
        <v>15096.896480794378</v>
      </c>
      <c r="AH594">
        <v>15995.381245103561</v>
      </c>
      <c r="AI594">
        <v>16856.951932069962</v>
      </c>
      <c r="AJ594">
        <v>16262.017753342299</v>
      </c>
      <c r="AK594">
        <v>16465.222921527398</v>
      </c>
      <c r="AL594">
        <v>16872.260456024749</v>
      </c>
      <c r="AM594">
        <v>17823.3782786097</v>
      </c>
      <c r="AN594">
        <v>16948.864618523279</v>
      </c>
      <c r="AO594">
        <v>17275.005829888851</v>
      </c>
      <c r="AP594">
        <v>17935.84984228756</v>
      </c>
      <c r="AQ594">
        <v>18823.328058076851</v>
      </c>
      <c r="AR594">
        <v>17545.448202331805</v>
      </c>
      <c r="AS594">
        <v>16425.695878313378</v>
      </c>
      <c r="AT594">
        <v>16695.599450027905</v>
      </c>
      <c r="AU594">
        <v>17157.368590103466</v>
      </c>
    </row>
    <row r="595" spans="1:47">
      <c r="A595" t="s">
        <v>260</v>
      </c>
      <c r="B595" t="s">
        <v>263</v>
      </c>
      <c r="C595" t="s">
        <v>221</v>
      </c>
      <c r="D595">
        <v>627395.65928502684</v>
      </c>
      <c r="E595">
        <v>648030.32627309277</v>
      </c>
      <c r="F595">
        <v>688694.49117743713</v>
      </c>
      <c r="G595">
        <v>776011.23270863725</v>
      </c>
      <c r="H595">
        <v>624234.95194767159</v>
      </c>
      <c r="I595">
        <v>688027.54532511823</v>
      </c>
      <c r="J595">
        <v>803001.62171729596</v>
      </c>
      <c r="K595">
        <v>886359.78337236366</v>
      </c>
      <c r="L595">
        <v>743785.37106417853</v>
      </c>
      <c r="M595">
        <v>810544.27928871021</v>
      </c>
      <c r="N595">
        <v>851913.15300788265</v>
      </c>
      <c r="O595">
        <v>975173.59224701393</v>
      </c>
      <c r="P595">
        <v>875408.93373313802</v>
      </c>
      <c r="Q595">
        <v>872594.32556149201</v>
      </c>
      <c r="R595">
        <v>947736.88065077597</v>
      </c>
      <c r="S595">
        <v>1005496.179400146</v>
      </c>
      <c r="T595">
        <v>938322.02658540651</v>
      </c>
      <c r="U595">
        <v>977987.20872516604</v>
      </c>
      <c r="V595">
        <v>1048134.8277896501</v>
      </c>
      <c r="W595">
        <v>1041569.0813301401</v>
      </c>
      <c r="X595">
        <v>1017421.9828413241</v>
      </c>
      <c r="Y595">
        <v>1050676.5441246757</v>
      </c>
      <c r="Z595">
        <v>1086155.92428506</v>
      </c>
      <c r="AA595">
        <v>1185912.4568682751</v>
      </c>
      <c r="AB595">
        <v>1099024.8389284434</v>
      </c>
      <c r="AC595">
        <v>1144896.248333609</v>
      </c>
      <c r="AD595">
        <v>1178181.2000126287</v>
      </c>
      <c r="AE595">
        <v>1277302.098023521</v>
      </c>
      <c r="AF595">
        <v>1151852.6533824599</v>
      </c>
      <c r="AG595">
        <v>1198536.2033802101</v>
      </c>
      <c r="AH595">
        <v>1244524.5427598699</v>
      </c>
      <c r="AI595">
        <v>1317356.29838178</v>
      </c>
      <c r="AJ595">
        <v>1226846.9764753999</v>
      </c>
      <c r="AK595">
        <v>1289528.8852864101</v>
      </c>
      <c r="AL595">
        <v>1342586.7158753399</v>
      </c>
      <c r="AM595">
        <v>1414586.3027515099</v>
      </c>
      <c r="AN595">
        <v>1277046.99001812</v>
      </c>
      <c r="AO595">
        <v>1333543.31409137</v>
      </c>
      <c r="AP595">
        <v>1372633.14555476</v>
      </c>
      <c r="AQ595">
        <v>1464331.66099257</v>
      </c>
      <c r="AR595">
        <v>1365311.1787818898</v>
      </c>
      <c r="AS595">
        <v>1312114.73034772</v>
      </c>
      <c r="AT595">
        <v>1348216.9987341498</v>
      </c>
      <c r="AU595">
        <v>1406032.2112219101</v>
      </c>
    </row>
    <row r="596" spans="1:47">
      <c r="A596" t="s">
        <v>260</v>
      </c>
      <c r="B596" t="s">
        <v>263</v>
      </c>
      <c r="C596" t="s">
        <v>222</v>
      </c>
      <c r="D596">
        <v>198507.08044879953</v>
      </c>
      <c r="E596">
        <v>236221.7681778516</v>
      </c>
      <c r="F596">
        <v>271158.39633084164</v>
      </c>
      <c r="G596">
        <v>202518.57944200296</v>
      </c>
      <c r="H596">
        <v>196440.61892352626</v>
      </c>
      <c r="I596">
        <v>236700.034014012</v>
      </c>
      <c r="J596">
        <v>281965.55955190177</v>
      </c>
      <c r="K596">
        <v>222985.70801513412</v>
      </c>
      <c r="L596">
        <v>225121.41098449964</v>
      </c>
      <c r="M596">
        <v>237046.88173492544</v>
      </c>
      <c r="N596">
        <v>268102.29113071843</v>
      </c>
      <c r="O596">
        <v>249585.33402109583</v>
      </c>
      <c r="P596">
        <v>241644.91392141403</v>
      </c>
      <c r="Q596">
        <v>271596.97087270301</v>
      </c>
      <c r="R596">
        <v>312922.32177636924</v>
      </c>
      <c r="S596">
        <v>254651.72445503151</v>
      </c>
      <c r="T596">
        <v>259773.65699051917</v>
      </c>
      <c r="U596">
        <v>295335.88518812926</v>
      </c>
      <c r="V596">
        <v>321223.25537815533</v>
      </c>
      <c r="W596">
        <v>312877.40111473243</v>
      </c>
      <c r="X596">
        <v>303374.46199815359</v>
      </c>
      <c r="Y596">
        <v>316079.19171160582</v>
      </c>
      <c r="Z596">
        <v>330101.97922034352</v>
      </c>
      <c r="AA596">
        <v>326187.10389305558</v>
      </c>
      <c r="AB596">
        <v>310199.99362327525</v>
      </c>
      <c r="AC596">
        <v>336004.85008368327</v>
      </c>
      <c r="AD596">
        <v>358095.93165173981</v>
      </c>
      <c r="AE596">
        <v>350348.84779088001</v>
      </c>
      <c r="AF596">
        <v>335812.83175414545</v>
      </c>
      <c r="AG596">
        <v>362084.10025426041</v>
      </c>
      <c r="AH596">
        <v>384952.41348246107</v>
      </c>
      <c r="AI596">
        <v>379094.8462829804</v>
      </c>
      <c r="AJ596">
        <v>363168.28113629122</v>
      </c>
      <c r="AK596">
        <v>377309.03674900701</v>
      </c>
      <c r="AL596">
        <v>398228.21651021298</v>
      </c>
      <c r="AM596">
        <v>392721.69206285098</v>
      </c>
      <c r="AN596">
        <v>394448.45580199873</v>
      </c>
      <c r="AO596">
        <v>390226.59700051026</v>
      </c>
      <c r="AP596">
        <v>409291.24139909889</v>
      </c>
      <c r="AQ596">
        <v>426266.55404047825</v>
      </c>
      <c r="AR596">
        <v>403365.11059469864</v>
      </c>
      <c r="AS596">
        <v>380443.5857438505</v>
      </c>
      <c r="AT596">
        <v>386923.59122426383</v>
      </c>
      <c r="AU596">
        <v>402059.66560655396</v>
      </c>
    </row>
    <row r="597" spans="1:47">
      <c r="A597" t="s">
        <v>260</v>
      </c>
      <c r="B597" t="s">
        <v>263</v>
      </c>
      <c r="C597" t="s">
        <v>223</v>
      </c>
      <c r="D597">
        <v>72973.671965400907</v>
      </c>
      <c r="E597">
        <v>72575.153017710167</v>
      </c>
      <c r="F597">
        <v>75469.987468726016</v>
      </c>
      <c r="G597">
        <v>75200.139425906964</v>
      </c>
      <c r="H597">
        <v>73885.840868250205</v>
      </c>
      <c r="I597">
        <v>70054.282219416738</v>
      </c>
      <c r="J597">
        <v>95568.338378892353</v>
      </c>
      <c r="K597">
        <v>79770.448524673804</v>
      </c>
      <c r="L597">
        <v>79894.376665908727</v>
      </c>
      <c r="M597">
        <v>77636.845927907896</v>
      </c>
      <c r="N597">
        <v>90609.066610993876</v>
      </c>
      <c r="O597">
        <v>94684.990067469655</v>
      </c>
      <c r="P597">
        <v>78263.137503066697</v>
      </c>
      <c r="Q597">
        <v>79591.545438555419</v>
      </c>
      <c r="R597">
        <v>94323.501702305744</v>
      </c>
      <c r="S597">
        <v>93467.761377557239</v>
      </c>
      <c r="T597">
        <v>83263.874617109992</v>
      </c>
      <c r="U597">
        <v>81117.906010695748</v>
      </c>
      <c r="V597">
        <v>92048.209175447584</v>
      </c>
      <c r="W597">
        <v>109136.02596769713</v>
      </c>
      <c r="X597">
        <v>98643.850234231984</v>
      </c>
      <c r="Y597">
        <v>91104.373644294712</v>
      </c>
      <c r="Z597">
        <v>93274.892267234332</v>
      </c>
      <c r="AA597">
        <v>105665.50440983841</v>
      </c>
      <c r="AB597">
        <v>99585.653954052788</v>
      </c>
      <c r="AC597">
        <v>101812.08170447062</v>
      </c>
      <c r="AD597">
        <v>102448.22875718697</v>
      </c>
      <c r="AE597">
        <v>110022.41393978507</v>
      </c>
      <c r="AF597">
        <v>104590.0147280485</v>
      </c>
      <c r="AG597">
        <v>109425.80635671219</v>
      </c>
      <c r="AH597">
        <v>110855.17903421272</v>
      </c>
      <c r="AI597">
        <v>118547.7727756972</v>
      </c>
      <c r="AJ597">
        <v>110613.58746244</v>
      </c>
      <c r="AK597">
        <v>115223.40088732637</v>
      </c>
      <c r="AL597">
        <v>120262.29127485139</v>
      </c>
      <c r="AM597">
        <v>128458.74855075</v>
      </c>
      <c r="AN597">
        <v>120182.19639561267</v>
      </c>
      <c r="AO597">
        <v>117233.63589952119</v>
      </c>
      <c r="AP597">
        <v>124192.30183087743</v>
      </c>
      <c r="AQ597">
        <v>133760.18005446621</v>
      </c>
      <c r="AR597">
        <v>122624.35022761843</v>
      </c>
      <c r="AS597">
        <v>129570.2052067561</v>
      </c>
      <c r="AT597">
        <v>132075.40531721755</v>
      </c>
      <c r="AU597">
        <v>141226.87353437699</v>
      </c>
    </row>
    <row r="598" spans="1:47">
      <c r="A598" t="s">
        <v>260</v>
      </c>
      <c r="B598" t="s">
        <v>263</v>
      </c>
      <c r="C598" t="s">
        <v>224</v>
      </c>
      <c r="D598">
        <v>28182.614565513872</v>
      </c>
      <c r="E598">
        <v>23129.873220309462</v>
      </c>
      <c r="F598">
        <v>26432.101069248798</v>
      </c>
      <c r="G598">
        <v>24695.739241101528</v>
      </c>
      <c r="H598">
        <v>25485.218510358547</v>
      </c>
      <c r="I598">
        <v>24412.214520823622</v>
      </c>
      <c r="J598">
        <v>27521.284055526387</v>
      </c>
      <c r="K598">
        <v>28726.822763299406</v>
      </c>
      <c r="L598">
        <v>26850.354140505369</v>
      </c>
      <c r="M598">
        <v>25948.951222177493</v>
      </c>
      <c r="N598">
        <v>27809.949972362007</v>
      </c>
      <c r="O598">
        <v>29153.065295135781</v>
      </c>
      <c r="P598">
        <v>31761.623322733918</v>
      </c>
      <c r="Q598">
        <v>27569.641817687309</v>
      </c>
      <c r="R598">
        <v>31363.087572093504</v>
      </c>
      <c r="S598">
        <v>29208.027271814793</v>
      </c>
      <c r="T598">
        <v>31312.554897422764</v>
      </c>
      <c r="U598">
        <v>31707.017954604729</v>
      </c>
      <c r="V598">
        <v>32170.846789610467</v>
      </c>
      <c r="W598">
        <v>32913.283133619698</v>
      </c>
      <c r="X598">
        <v>33020.769396027958</v>
      </c>
      <c r="Y598">
        <v>33431.120202099264</v>
      </c>
      <c r="Z598">
        <v>34315.434322553621</v>
      </c>
      <c r="AA598">
        <v>35486.927298996947</v>
      </c>
      <c r="AB598">
        <v>35736.710607555739</v>
      </c>
      <c r="AC598">
        <v>36600.11790789193</v>
      </c>
      <c r="AD598">
        <v>36646.42574095475</v>
      </c>
      <c r="AE598">
        <v>37320.542977533412</v>
      </c>
      <c r="AF598">
        <v>36940.978596906672</v>
      </c>
      <c r="AG598">
        <v>39098.923668041789</v>
      </c>
      <c r="AH598">
        <v>39540.39998566921</v>
      </c>
      <c r="AI598">
        <v>40878.428023730128</v>
      </c>
      <c r="AJ598">
        <v>38903.657071158901</v>
      </c>
      <c r="AK598">
        <v>40899.0085012817</v>
      </c>
      <c r="AL598">
        <v>42257.150823357326</v>
      </c>
      <c r="AM598">
        <v>43879.621318910496</v>
      </c>
      <c r="AN598">
        <v>41074.408480184924</v>
      </c>
      <c r="AO598">
        <v>42317.699382487226</v>
      </c>
      <c r="AP598">
        <v>43772.33803132944</v>
      </c>
      <c r="AQ598">
        <v>46026.795986897669</v>
      </c>
      <c r="AR598">
        <v>42678.240904683618</v>
      </c>
      <c r="AS598">
        <v>41203.565983793203</v>
      </c>
      <c r="AT598">
        <v>42956.847056087187</v>
      </c>
      <c r="AU598">
        <v>44846.030993517699</v>
      </c>
    </row>
    <row r="599" spans="1:47">
      <c r="A599" t="s">
        <v>260</v>
      </c>
      <c r="B599" t="s">
        <v>263</v>
      </c>
      <c r="C599" t="s">
        <v>225</v>
      </c>
      <c r="D599">
        <v>8903248.9838126469</v>
      </c>
      <c r="E599">
        <v>9965968.4094512258</v>
      </c>
      <c r="F599">
        <v>11245893.614451576</v>
      </c>
      <c r="G599">
        <v>11246560.912284547</v>
      </c>
      <c r="H599">
        <v>9288746.1558834352</v>
      </c>
      <c r="I599">
        <v>10304470.905886244</v>
      </c>
      <c r="J599">
        <v>12202113.783497173</v>
      </c>
      <c r="K599">
        <v>11071856.274151215</v>
      </c>
      <c r="L599">
        <v>11313573.318595873</v>
      </c>
      <c r="M599">
        <v>11642887.757066069</v>
      </c>
      <c r="N599">
        <v>11487644.307670848</v>
      </c>
      <c r="O599">
        <v>9979229.763714226</v>
      </c>
      <c r="P599">
        <v>10992561.318852058</v>
      </c>
      <c r="Q599">
        <v>11274125.810674187</v>
      </c>
      <c r="R599">
        <v>12412862.353499204</v>
      </c>
      <c r="S599">
        <v>13014685.47469694</v>
      </c>
      <c r="T599">
        <v>12964308.836358711</v>
      </c>
      <c r="U599">
        <v>11723714.047510242</v>
      </c>
      <c r="V599">
        <v>12549895.308763446</v>
      </c>
      <c r="W599">
        <v>13021989.763662696</v>
      </c>
      <c r="X599">
        <v>12731874.055020686</v>
      </c>
      <c r="Y599">
        <v>12551333.550969992</v>
      </c>
      <c r="Z599">
        <v>13379547.619032865</v>
      </c>
      <c r="AA599">
        <v>13683730.71021839</v>
      </c>
      <c r="AB599">
        <v>13426463.638998218</v>
      </c>
      <c r="AC599">
        <v>13038663.321234763</v>
      </c>
      <c r="AD599">
        <v>13896816.730560729</v>
      </c>
      <c r="AE599">
        <v>14349338.488740792</v>
      </c>
      <c r="AF599">
        <v>13907177.132373089</v>
      </c>
      <c r="AG599">
        <v>13309811.894669838</v>
      </c>
      <c r="AH599">
        <v>14426361.870611915</v>
      </c>
      <c r="AI599">
        <v>15264607.645267854</v>
      </c>
      <c r="AJ599">
        <v>14731697.740498025</v>
      </c>
      <c r="AK599">
        <v>15019672.579097835</v>
      </c>
      <c r="AL599">
        <v>15426419.200489556</v>
      </c>
      <c r="AM599">
        <v>15287731.864850488</v>
      </c>
      <c r="AN599">
        <v>14695115.003161037</v>
      </c>
      <c r="AO599">
        <v>14946890.4757846</v>
      </c>
      <c r="AP599">
        <v>15878906.765455609</v>
      </c>
      <c r="AQ599">
        <v>16551842.487398151</v>
      </c>
      <c r="AR599">
        <v>15472112.904150484</v>
      </c>
      <c r="AS599">
        <v>15054378.371700514</v>
      </c>
      <c r="AT599">
        <v>15376776.978216767</v>
      </c>
      <c r="AU599">
        <v>15689118.3177401</v>
      </c>
    </row>
    <row r="600" spans="1:47">
      <c r="A600" t="s">
        <v>260</v>
      </c>
      <c r="B600" t="s">
        <v>264</v>
      </c>
      <c r="C600" t="s">
        <v>208</v>
      </c>
      <c r="D600">
        <v>2761481.914628657</v>
      </c>
      <c r="E600">
        <v>2979994.895873093</v>
      </c>
      <c r="F600">
        <v>3027492.4438233916</v>
      </c>
      <c r="G600">
        <v>2912162.6503510862</v>
      </c>
      <c r="H600">
        <v>2912653.9894373994</v>
      </c>
      <c r="I600">
        <v>3030649.2513370086</v>
      </c>
      <c r="J600">
        <v>3122200.8988352916</v>
      </c>
      <c r="K600">
        <v>3067754.2172352108</v>
      </c>
      <c r="L600">
        <v>3015406.678123706</v>
      </c>
      <c r="M600">
        <v>3232086.5258079693</v>
      </c>
      <c r="N600">
        <v>3362694.8043952258</v>
      </c>
      <c r="O600">
        <v>3273509.4394229786</v>
      </c>
      <c r="P600">
        <v>3175540.4194622212</v>
      </c>
      <c r="Q600">
        <v>3429515.8682071762</v>
      </c>
      <c r="R600">
        <v>3530163.2124329526</v>
      </c>
      <c r="S600">
        <v>3526581.257843418</v>
      </c>
      <c r="T600">
        <v>3399553.3070871369</v>
      </c>
      <c r="U600">
        <v>3665010.0264158035</v>
      </c>
      <c r="V600">
        <v>3641107.8864020901</v>
      </c>
      <c r="W600">
        <v>3727322.3752840906</v>
      </c>
      <c r="X600">
        <v>3600707.2015401479</v>
      </c>
      <c r="Y600">
        <v>3740076.3996089287</v>
      </c>
      <c r="Z600">
        <v>3841163.5221862299</v>
      </c>
      <c r="AA600">
        <v>4010651.6370980218</v>
      </c>
      <c r="AB600">
        <v>3669279.0895625297</v>
      </c>
      <c r="AC600">
        <v>3854071.6893204292</v>
      </c>
      <c r="AD600">
        <v>3842019.9325726354</v>
      </c>
      <c r="AE600">
        <v>4096314.3119304101</v>
      </c>
      <c r="AF600">
        <v>3776584.3202233771</v>
      </c>
      <c r="AG600">
        <v>3976743.229542606</v>
      </c>
      <c r="AH600">
        <v>3991232.8926675976</v>
      </c>
      <c r="AI600">
        <v>4325929.0494224001</v>
      </c>
      <c r="AJ600">
        <v>4026710.7477333732</v>
      </c>
      <c r="AK600">
        <v>4107249.8567367233</v>
      </c>
      <c r="AL600">
        <v>4163786.1043954836</v>
      </c>
      <c r="AM600">
        <v>4304815.7736409195</v>
      </c>
      <c r="AN600">
        <v>3982069.4751804806</v>
      </c>
      <c r="AO600">
        <v>4144166.0779575608</v>
      </c>
      <c r="AP600">
        <v>4139555.2573429197</v>
      </c>
      <c r="AQ600">
        <v>4342315.5548618091</v>
      </c>
      <c r="AR600">
        <v>4138708.2569602774</v>
      </c>
      <c r="AS600">
        <v>4078440.9723039726</v>
      </c>
      <c r="AT600">
        <v>4114462.806342476</v>
      </c>
      <c r="AU600">
        <v>4164647.3705832725</v>
      </c>
    </row>
    <row r="601" spans="1:47">
      <c r="A601" t="s">
        <v>260</v>
      </c>
      <c r="B601" t="s">
        <v>264</v>
      </c>
      <c r="C601" t="s">
        <v>209</v>
      </c>
      <c r="D601">
        <v>13496083.670147747</v>
      </c>
      <c r="E601">
        <v>12886847.581859794</v>
      </c>
      <c r="F601">
        <v>17039677.015666597</v>
      </c>
      <c r="G601">
        <v>16271263.855514374</v>
      </c>
      <c r="H601">
        <v>14912166.037551031</v>
      </c>
      <c r="I601">
        <v>13669133.259228393</v>
      </c>
      <c r="J601">
        <v>13147411.59136134</v>
      </c>
      <c r="K601">
        <v>8280227.5097209169</v>
      </c>
      <c r="L601">
        <v>9613611.9726047385</v>
      </c>
      <c r="M601">
        <v>11959184.102831265</v>
      </c>
      <c r="N601">
        <v>12516683.953553008</v>
      </c>
      <c r="O601">
        <v>12711754.170300547</v>
      </c>
      <c r="P601">
        <v>12417820.689045401</v>
      </c>
      <c r="Q601">
        <v>10042455.341947148</v>
      </c>
      <c r="R601">
        <v>12762193.67611083</v>
      </c>
      <c r="S601">
        <v>15788676.714819636</v>
      </c>
      <c r="T601">
        <v>12693872.191435685</v>
      </c>
      <c r="U601">
        <v>11890031.017616343</v>
      </c>
      <c r="V601">
        <v>13480084.124466037</v>
      </c>
      <c r="W601">
        <v>11515825.622237217</v>
      </c>
      <c r="X601">
        <v>11801176.386914924</v>
      </c>
      <c r="Y601">
        <v>14744999.982113939</v>
      </c>
      <c r="Z601">
        <v>12654523.314256875</v>
      </c>
      <c r="AA601">
        <v>13710661.295992211</v>
      </c>
      <c r="AB601">
        <v>10551217.067915276</v>
      </c>
      <c r="AC601">
        <v>11667839.144010935</v>
      </c>
      <c r="AD601">
        <v>17808091.594258327</v>
      </c>
      <c r="AE601">
        <v>19813224.702633303</v>
      </c>
      <c r="AF601">
        <v>10684321.38610602</v>
      </c>
      <c r="AG601">
        <v>12740186.564009525</v>
      </c>
      <c r="AH601">
        <v>18285789.555704258</v>
      </c>
      <c r="AI601">
        <v>20463762.20930703</v>
      </c>
      <c r="AJ601">
        <v>17801546.155879501</v>
      </c>
      <c r="AK601">
        <v>19670474.015706681</v>
      </c>
      <c r="AL601">
        <v>19640555.571458891</v>
      </c>
      <c r="AM601">
        <v>11498599.401450992</v>
      </c>
      <c r="AN601">
        <v>9162530.7889097407</v>
      </c>
      <c r="AO601">
        <v>8354825.847385006</v>
      </c>
      <c r="AP601">
        <v>12101508.333112946</v>
      </c>
      <c r="AQ601">
        <v>9306181.273249507</v>
      </c>
      <c r="AR601">
        <v>8969275.0126625821</v>
      </c>
      <c r="AS601">
        <v>10852696.383338593</v>
      </c>
      <c r="AT601">
        <v>12143000.482156426</v>
      </c>
      <c r="AU601">
        <v>13430112.078679955</v>
      </c>
    </row>
    <row r="602" spans="1:47">
      <c r="A602" t="s">
        <v>260</v>
      </c>
      <c r="B602" t="s">
        <v>264</v>
      </c>
      <c r="C602" t="s">
        <v>210</v>
      </c>
      <c r="D602">
        <v>504212.82980983111</v>
      </c>
      <c r="E602">
        <v>504264.44244014536</v>
      </c>
      <c r="F602">
        <v>529296.53043254651</v>
      </c>
      <c r="G602">
        <v>559729.51088761259</v>
      </c>
      <c r="H602">
        <v>562546.84681981895</v>
      </c>
      <c r="I602">
        <v>532906.91380165657</v>
      </c>
      <c r="J602">
        <v>546462.36813722469</v>
      </c>
      <c r="K602">
        <v>567262.39707739488</v>
      </c>
      <c r="L602">
        <v>557378.62571085384</v>
      </c>
      <c r="M602">
        <v>565126.53525449091</v>
      </c>
      <c r="N602">
        <v>561749.83159964147</v>
      </c>
      <c r="O602">
        <v>567452.6789361136</v>
      </c>
      <c r="P602">
        <v>545937.56000735529</v>
      </c>
      <c r="Q602">
        <v>568301.2959122922</v>
      </c>
      <c r="R602">
        <v>590266.98477940902</v>
      </c>
      <c r="S602">
        <v>595164.83718751115</v>
      </c>
      <c r="T602">
        <v>595306.11048871675</v>
      </c>
      <c r="U602">
        <v>629025.75076645892</v>
      </c>
      <c r="V602">
        <v>630974.4078492237</v>
      </c>
      <c r="W602">
        <v>644818.85563924199</v>
      </c>
      <c r="X602">
        <v>628773.58823417081</v>
      </c>
      <c r="Y602">
        <v>663307.66272431193</v>
      </c>
      <c r="Z602">
        <v>641838.26564056298</v>
      </c>
      <c r="AA602">
        <v>660399.4217367128</v>
      </c>
      <c r="AB602">
        <v>672647.93875942368</v>
      </c>
      <c r="AC602">
        <v>670575.89298876526</v>
      </c>
      <c r="AD602">
        <v>673198.96507704246</v>
      </c>
      <c r="AE602">
        <v>693865.22634516587</v>
      </c>
      <c r="AF602">
        <v>701539.18612293818</v>
      </c>
      <c r="AG602">
        <v>717926.27086586133</v>
      </c>
      <c r="AH602">
        <v>717882.14635495166</v>
      </c>
      <c r="AI602">
        <v>748062.55543583073</v>
      </c>
      <c r="AJ602">
        <v>749828.00403745286</v>
      </c>
      <c r="AK602">
        <v>761353.88255727652</v>
      </c>
      <c r="AL602">
        <v>774522.50995403866</v>
      </c>
      <c r="AM602">
        <v>762667.25243479409</v>
      </c>
      <c r="AN602">
        <v>761026.73848101869</v>
      </c>
      <c r="AO602">
        <v>770153.7847090892</v>
      </c>
      <c r="AP602">
        <v>755708.20870603796</v>
      </c>
      <c r="AQ602">
        <v>723518.85336329392</v>
      </c>
      <c r="AR602">
        <v>724067.14941031998</v>
      </c>
      <c r="AS602">
        <v>731038.96438225696</v>
      </c>
      <c r="AT602">
        <v>711353.32629507524</v>
      </c>
      <c r="AU602">
        <v>692974.60280231433</v>
      </c>
    </row>
    <row r="603" spans="1:47">
      <c r="A603" t="s">
        <v>260</v>
      </c>
      <c r="B603" t="s">
        <v>264</v>
      </c>
      <c r="C603" t="s">
        <v>211</v>
      </c>
      <c r="D603">
        <v>7177.2975567396152</v>
      </c>
      <c r="E603">
        <v>7555.8262119976162</v>
      </c>
      <c r="F603">
        <v>7701.5365694848042</v>
      </c>
      <c r="G603">
        <v>7861.6466334613351</v>
      </c>
      <c r="H603">
        <v>7881.7711542811358</v>
      </c>
      <c r="I603">
        <v>7880.4359973523688</v>
      </c>
      <c r="J603">
        <v>8045.96989661107</v>
      </c>
      <c r="K603">
        <v>8407.5545246078836</v>
      </c>
      <c r="L603">
        <v>8424.8013189203466</v>
      </c>
      <c r="M603">
        <v>8863.2035227088472</v>
      </c>
      <c r="N603">
        <v>9107.4665757941057</v>
      </c>
      <c r="O603">
        <v>9186.5257002003946</v>
      </c>
      <c r="P603">
        <v>9176.0955703119052</v>
      </c>
      <c r="Q603">
        <v>9442.6975240458687</v>
      </c>
      <c r="R603">
        <v>9728.2051471280756</v>
      </c>
      <c r="S603">
        <v>9885.0577455695802</v>
      </c>
      <c r="T603">
        <v>9983.3384514147092</v>
      </c>
      <c r="U603">
        <v>10644.491717723567</v>
      </c>
      <c r="V603">
        <v>10802.857092038095</v>
      </c>
      <c r="W603">
        <v>10014.919901708008</v>
      </c>
      <c r="X603">
        <v>9134.2236067900867</v>
      </c>
      <c r="Y603">
        <v>10556.705365651196</v>
      </c>
      <c r="Z603">
        <v>10576.959584775981</v>
      </c>
      <c r="AA603">
        <v>11439.918193041511</v>
      </c>
      <c r="AB603">
        <v>11613.541098981552</v>
      </c>
      <c r="AC603">
        <v>11908.618806717328</v>
      </c>
      <c r="AD603">
        <v>11479.420617505448</v>
      </c>
      <c r="AE603">
        <v>11652.618857605836</v>
      </c>
      <c r="AF603">
        <v>11733.735897190054</v>
      </c>
      <c r="AG603">
        <v>12020.690673170557</v>
      </c>
      <c r="AH603">
        <v>12414.285211964021</v>
      </c>
      <c r="AI603">
        <v>12404.18558828558</v>
      </c>
      <c r="AJ603">
        <v>12464.843826850913</v>
      </c>
      <c r="AK603">
        <v>12912.773386784796</v>
      </c>
      <c r="AL603">
        <v>13242.704322906478</v>
      </c>
      <c r="AM603">
        <v>13300.174812968597</v>
      </c>
      <c r="AN603">
        <v>13556.899609814493</v>
      </c>
      <c r="AO603">
        <v>13899.209895684904</v>
      </c>
      <c r="AP603">
        <v>13910.607977066233</v>
      </c>
      <c r="AQ603">
        <v>14118.20329174276</v>
      </c>
      <c r="AR603">
        <v>14288.561280321408</v>
      </c>
      <c r="AS603">
        <v>13524.507405465996</v>
      </c>
      <c r="AT603">
        <v>13538.828022557236</v>
      </c>
      <c r="AU603">
        <v>13598.333811651031</v>
      </c>
    </row>
    <row r="604" spans="1:47">
      <c r="A604" t="s">
        <v>260</v>
      </c>
      <c r="B604" t="s">
        <v>264</v>
      </c>
      <c r="C604" t="s">
        <v>212</v>
      </c>
      <c r="D604">
        <v>13912.937882658143</v>
      </c>
      <c r="E604">
        <v>14087.490959029776</v>
      </c>
      <c r="F604">
        <v>14338.404024096271</v>
      </c>
      <c r="G604">
        <v>14415.649141441318</v>
      </c>
      <c r="H604">
        <v>14415.707060608906</v>
      </c>
      <c r="I604">
        <v>14499.724274523838</v>
      </c>
      <c r="J604">
        <v>14709.351951567271</v>
      </c>
      <c r="K604">
        <v>14996.500592853878</v>
      </c>
      <c r="L604">
        <v>14656.109192758922</v>
      </c>
      <c r="M604">
        <v>14905.539162967045</v>
      </c>
      <c r="N604">
        <v>15471.025648992623</v>
      </c>
      <c r="O604">
        <v>16300.790401366005</v>
      </c>
      <c r="P604">
        <v>16002.526665936106</v>
      </c>
      <c r="Q604">
        <v>16108.560320752349</v>
      </c>
      <c r="R604">
        <v>16423.74721514044</v>
      </c>
      <c r="S604">
        <v>16804.387415231231</v>
      </c>
      <c r="T604">
        <v>17019.225927618092</v>
      </c>
      <c r="U604">
        <v>17139.643321064432</v>
      </c>
      <c r="V604">
        <v>17411.445886543304</v>
      </c>
      <c r="W604">
        <v>17852.879597277355</v>
      </c>
      <c r="X604">
        <v>17608.955202333713</v>
      </c>
      <c r="Y604">
        <v>17796.743539141768</v>
      </c>
      <c r="Z604">
        <v>18296.758198565982</v>
      </c>
      <c r="AA604">
        <v>18488.362664090801</v>
      </c>
      <c r="AB604">
        <v>18260.961319330054</v>
      </c>
      <c r="AC604">
        <v>18468.158947725686</v>
      </c>
      <c r="AD604">
        <v>18771.506298572804</v>
      </c>
      <c r="AE604">
        <v>19126.185113349431</v>
      </c>
      <c r="AF604">
        <v>19167.017135696515</v>
      </c>
      <c r="AG604">
        <v>19415.942014033619</v>
      </c>
      <c r="AH604">
        <v>20042.20423921978</v>
      </c>
      <c r="AI604">
        <v>20765.451862738861</v>
      </c>
      <c r="AJ604">
        <v>21100.749031105697</v>
      </c>
      <c r="AK604">
        <v>20650.806972790473</v>
      </c>
      <c r="AL604">
        <v>20853.635713037173</v>
      </c>
      <c r="AM604">
        <v>21324.944445920206</v>
      </c>
      <c r="AN604">
        <v>21377.39868685729</v>
      </c>
      <c r="AO604">
        <v>20459.066301928284</v>
      </c>
      <c r="AP604">
        <v>19422.490764944661</v>
      </c>
      <c r="AQ604">
        <v>19856.95462035239</v>
      </c>
      <c r="AR604">
        <v>19772.869283060809</v>
      </c>
      <c r="AS604">
        <v>19517.579667670765</v>
      </c>
      <c r="AT604">
        <v>19434.882118066464</v>
      </c>
      <c r="AU604">
        <v>20056.488057347069</v>
      </c>
    </row>
    <row r="605" spans="1:47">
      <c r="A605" t="s">
        <v>260</v>
      </c>
      <c r="B605" t="s">
        <v>264</v>
      </c>
      <c r="C605" t="s">
        <v>213</v>
      </c>
      <c r="D605">
        <v>1744048.0700942734</v>
      </c>
      <c r="E605">
        <v>1818833.2382418036</v>
      </c>
      <c r="F605">
        <v>2028683.6563482541</v>
      </c>
      <c r="G605">
        <v>2381554.0589156374</v>
      </c>
      <c r="H605">
        <v>2139962.0857195891</v>
      </c>
      <c r="I605">
        <v>2163119.7538306308</v>
      </c>
      <c r="J605">
        <v>2413133.799790266</v>
      </c>
      <c r="K605">
        <v>2535836.2345502884</v>
      </c>
      <c r="L605">
        <v>2300692.9800440292</v>
      </c>
      <c r="M605">
        <v>2454161.7363687577</v>
      </c>
      <c r="N605">
        <v>2716460.1778064962</v>
      </c>
      <c r="O605">
        <v>3075277.8842928195</v>
      </c>
      <c r="P605">
        <v>2689392.5616161153</v>
      </c>
      <c r="Q605">
        <v>2757473.7839902015</v>
      </c>
      <c r="R605">
        <v>3007524.4936797265</v>
      </c>
      <c r="S605">
        <v>3336171.2613940542</v>
      </c>
      <c r="T605">
        <v>2883315.1805307176</v>
      </c>
      <c r="U605">
        <v>3234283.0338809998</v>
      </c>
      <c r="V605">
        <v>3276671.6313226894</v>
      </c>
      <c r="W605">
        <v>3405847.3442543224</v>
      </c>
      <c r="X605">
        <v>3315438.2951448839</v>
      </c>
      <c r="Y605">
        <v>3478159.3740622234</v>
      </c>
      <c r="Z605">
        <v>3531974.0489256135</v>
      </c>
      <c r="AA605">
        <v>3843875.7797430339</v>
      </c>
      <c r="AB605">
        <v>3471499.3634165642</v>
      </c>
      <c r="AC605">
        <v>3721489.4749593432</v>
      </c>
      <c r="AD605">
        <v>3960459.2594643161</v>
      </c>
      <c r="AE605">
        <v>4264093.9974174537</v>
      </c>
      <c r="AF605">
        <v>3712992.9763206863</v>
      </c>
      <c r="AG605">
        <v>3869496.2047048183</v>
      </c>
      <c r="AH605">
        <v>4113607.7389309984</v>
      </c>
      <c r="AI605">
        <v>4519358.8802265562</v>
      </c>
      <c r="AJ605">
        <v>3848674.0328690191</v>
      </c>
      <c r="AK605">
        <v>3997593.8957231366</v>
      </c>
      <c r="AL605">
        <v>4417553.9689279441</v>
      </c>
      <c r="AM605">
        <v>4875413.9701572582</v>
      </c>
      <c r="AN605">
        <v>4333918.74857393</v>
      </c>
      <c r="AO605">
        <v>4490154.8821055172</v>
      </c>
      <c r="AP605">
        <v>4739494.2503180951</v>
      </c>
      <c r="AQ605">
        <v>5125874.1262711277</v>
      </c>
      <c r="AR605">
        <v>4387646.91366331</v>
      </c>
      <c r="AS605">
        <v>4539676.8833282599</v>
      </c>
      <c r="AT605">
        <v>4732244.145701441</v>
      </c>
      <c r="AU605">
        <v>4871513.5920807365</v>
      </c>
    </row>
    <row r="606" spans="1:47">
      <c r="A606" t="s">
        <v>260</v>
      </c>
      <c r="B606" t="s">
        <v>264</v>
      </c>
      <c r="C606" t="s">
        <v>214</v>
      </c>
      <c r="D606">
        <v>1628826.6128538414</v>
      </c>
      <c r="E606">
        <v>1659739.6172271881</v>
      </c>
      <c r="F606">
        <v>1742629.1823931658</v>
      </c>
      <c r="G606">
        <v>1860948.5141987533</v>
      </c>
      <c r="H606">
        <v>1798211.4161252188</v>
      </c>
      <c r="I606">
        <v>1826886.425630508</v>
      </c>
      <c r="J606">
        <v>1902060.4746459308</v>
      </c>
      <c r="K606">
        <v>1991707.7456138157</v>
      </c>
      <c r="L606">
        <v>1941604.9748631723</v>
      </c>
      <c r="M606">
        <v>1972203.7116529797</v>
      </c>
      <c r="N606">
        <v>2097502.6464996743</v>
      </c>
      <c r="O606">
        <v>2247318.8615090037</v>
      </c>
      <c r="P606">
        <v>2203814.4068314875</v>
      </c>
      <c r="Q606">
        <v>2202813.4986804761</v>
      </c>
      <c r="R606">
        <v>2252904.5132446359</v>
      </c>
      <c r="S606">
        <v>2371943.7014811942</v>
      </c>
      <c r="T606">
        <v>2333905.6505801161</v>
      </c>
      <c r="U606">
        <v>2390300.7253453992</v>
      </c>
      <c r="V606">
        <v>2401965.3272762448</v>
      </c>
      <c r="W606">
        <v>2564536.293986856</v>
      </c>
      <c r="X606">
        <v>2528876.8974697473</v>
      </c>
      <c r="Y606">
        <v>2560639.8195444886</v>
      </c>
      <c r="Z606">
        <v>2611343.5732898819</v>
      </c>
      <c r="AA606">
        <v>2777457.951580632</v>
      </c>
      <c r="AB606">
        <v>2593019.1117063421</v>
      </c>
      <c r="AC606">
        <v>2738768.4252426601</v>
      </c>
      <c r="AD606">
        <v>2859675.2982058427</v>
      </c>
      <c r="AE606">
        <v>3010611.6368182418</v>
      </c>
      <c r="AF606">
        <v>2751114.1078876276</v>
      </c>
      <c r="AG606">
        <v>2904212.6446753005</v>
      </c>
      <c r="AH606">
        <v>3038029.5109547041</v>
      </c>
      <c r="AI606">
        <v>3208197.6037920103</v>
      </c>
      <c r="AJ606">
        <v>2966039.6004166622</v>
      </c>
      <c r="AK606">
        <v>3084589.0524091977</v>
      </c>
      <c r="AL606">
        <v>3206631.0016500466</v>
      </c>
      <c r="AM606">
        <v>3402095.938868036</v>
      </c>
      <c r="AN606">
        <v>3203359.3798115826</v>
      </c>
      <c r="AO606">
        <v>3355025.540166284</v>
      </c>
      <c r="AP606">
        <v>3349777.0344927385</v>
      </c>
      <c r="AQ606">
        <v>3555178.9796424098</v>
      </c>
      <c r="AR606">
        <v>3376724.8363297237</v>
      </c>
      <c r="AS606">
        <v>3159746.4932724033</v>
      </c>
      <c r="AT606">
        <v>3275095.7563776565</v>
      </c>
      <c r="AU606">
        <v>3317567.6475340854</v>
      </c>
    </row>
    <row r="607" spans="1:47">
      <c r="A607" t="s">
        <v>260</v>
      </c>
      <c r="B607" t="s">
        <v>264</v>
      </c>
      <c r="C607" t="s">
        <v>215</v>
      </c>
      <c r="D607">
        <v>819164.12035039533</v>
      </c>
      <c r="E607">
        <v>848569.95877041155</v>
      </c>
      <c r="F607">
        <v>895750.66135302768</v>
      </c>
      <c r="G607">
        <v>952552.5628171874</v>
      </c>
      <c r="H607">
        <v>917101.03840248263</v>
      </c>
      <c r="I607">
        <v>938870.7420335887</v>
      </c>
      <c r="J607">
        <v>978861.09932234732</v>
      </c>
      <c r="K607">
        <v>1029279.040156196</v>
      </c>
      <c r="L607">
        <v>990589.76713200356</v>
      </c>
      <c r="M607">
        <v>1013072.9396437192</v>
      </c>
      <c r="N607">
        <v>1067150.6418359259</v>
      </c>
      <c r="O607">
        <v>1130834.4254271009</v>
      </c>
      <c r="P607">
        <v>1089650.3406823906</v>
      </c>
      <c r="Q607">
        <v>1109654.0173604591</v>
      </c>
      <c r="R607">
        <v>1141095.3510742057</v>
      </c>
      <c r="S607">
        <v>1203554.4389843305</v>
      </c>
      <c r="T607">
        <v>1183164.4804954098</v>
      </c>
      <c r="U607">
        <v>1228711.8695893327</v>
      </c>
      <c r="V607">
        <v>1271722.1981938966</v>
      </c>
      <c r="W607">
        <v>1340788.5817286475</v>
      </c>
      <c r="X607">
        <v>1310543.6549890838</v>
      </c>
      <c r="Y607">
        <v>1339331.1231183116</v>
      </c>
      <c r="Z607">
        <v>1380983.9369838608</v>
      </c>
      <c r="AA607">
        <v>1475414.9985581764</v>
      </c>
      <c r="AB607">
        <v>1366861.7286648529</v>
      </c>
      <c r="AC607">
        <v>1447558.5897824513</v>
      </c>
      <c r="AD607">
        <v>1515333.7248432245</v>
      </c>
      <c r="AE607">
        <v>1624135.4327209925</v>
      </c>
      <c r="AF607">
        <v>1446937.5680612735</v>
      </c>
      <c r="AG607">
        <v>1533553.0198999273</v>
      </c>
      <c r="AH607">
        <v>1610491.8286487153</v>
      </c>
      <c r="AI607">
        <v>1719028.4909943014</v>
      </c>
      <c r="AJ607">
        <v>1607816.6609631404</v>
      </c>
      <c r="AK607">
        <v>1722010.8543822493</v>
      </c>
      <c r="AL607">
        <v>1688930.7217389031</v>
      </c>
      <c r="AM607">
        <v>1806388.1864448918</v>
      </c>
      <c r="AN607">
        <v>1696734.4260280586</v>
      </c>
      <c r="AO607">
        <v>1783313.2337998461</v>
      </c>
      <c r="AP607">
        <v>1820629.4744088079</v>
      </c>
      <c r="AQ607">
        <v>1930876.6288928108</v>
      </c>
      <c r="AR607">
        <v>1776108.7693808572</v>
      </c>
      <c r="AS607">
        <v>893419.45099118014</v>
      </c>
      <c r="AT607">
        <v>1032475.6555904401</v>
      </c>
      <c r="AU607">
        <v>1097330.5784831161</v>
      </c>
    </row>
    <row r="608" spans="1:47">
      <c r="A608" t="s">
        <v>260</v>
      </c>
      <c r="B608" t="s">
        <v>264</v>
      </c>
      <c r="C608" t="s">
        <v>216</v>
      </c>
      <c r="D608">
        <v>132067.27591883941</v>
      </c>
      <c r="E608">
        <v>134137.59153444166</v>
      </c>
      <c r="F608">
        <v>140594.52501649712</v>
      </c>
      <c r="G608">
        <v>150846.55744781464</v>
      </c>
      <c r="H608">
        <v>148328.85237060417</v>
      </c>
      <c r="I608">
        <v>149017.6536186022</v>
      </c>
      <c r="J608">
        <v>152500.75730491339</v>
      </c>
      <c r="K608">
        <v>158847.29295991283</v>
      </c>
      <c r="L608">
        <v>153011.58685304364</v>
      </c>
      <c r="M608">
        <v>157214.78998690197</v>
      </c>
      <c r="N608">
        <v>166742.36874360096</v>
      </c>
      <c r="O608">
        <v>179552.02973547252</v>
      </c>
      <c r="P608">
        <v>171230.59595217172</v>
      </c>
      <c r="Q608">
        <v>173739.22118433355</v>
      </c>
      <c r="R608">
        <v>185774.49483969194</v>
      </c>
      <c r="S608">
        <v>202362.47672425985</v>
      </c>
      <c r="T608">
        <v>200449.87215714669</v>
      </c>
      <c r="U608">
        <v>202479.8178474874</v>
      </c>
      <c r="V608">
        <v>205591.42188970625</v>
      </c>
      <c r="W608">
        <v>216760.90296973387</v>
      </c>
      <c r="X608">
        <v>210407.98436312689</v>
      </c>
      <c r="Y608">
        <v>214320.51116328134</v>
      </c>
      <c r="Z608">
        <v>223363.19051034449</v>
      </c>
      <c r="AA608">
        <v>239223.7336580824</v>
      </c>
      <c r="AB608">
        <v>221107.59070701781</v>
      </c>
      <c r="AC608">
        <v>231788.69252037266</v>
      </c>
      <c r="AD608">
        <v>238629.43954165123</v>
      </c>
      <c r="AE608">
        <v>253791.12497428647</v>
      </c>
      <c r="AF608">
        <v>232928.77922299161</v>
      </c>
      <c r="AG608">
        <v>245480.07451757693</v>
      </c>
      <c r="AH608">
        <v>253413.87283657346</v>
      </c>
      <c r="AI608">
        <v>270574.90811491123</v>
      </c>
      <c r="AJ608">
        <v>246404.08437260165</v>
      </c>
      <c r="AK608">
        <v>258482.3335001113</v>
      </c>
      <c r="AL608">
        <v>270046.47868284199</v>
      </c>
      <c r="AM608">
        <v>281703.34556231904</v>
      </c>
      <c r="AN608">
        <v>263367.79444321629</v>
      </c>
      <c r="AO608">
        <v>278204.93934325024</v>
      </c>
      <c r="AP608">
        <v>281084.98247667472</v>
      </c>
      <c r="AQ608">
        <v>291008.75789254473</v>
      </c>
      <c r="AR608">
        <v>265133.20288112084</v>
      </c>
      <c r="AS608">
        <v>210250.31418011378</v>
      </c>
      <c r="AT608">
        <v>218118.06830269063</v>
      </c>
      <c r="AU608">
        <v>231646.65620027672</v>
      </c>
    </row>
    <row r="609" spans="1:47">
      <c r="A609" t="s">
        <v>260</v>
      </c>
      <c r="B609" t="s">
        <v>264</v>
      </c>
      <c r="C609" t="s">
        <v>217</v>
      </c>
      <c r="D609">
        <v>718077.95942689967</v>
      </c>
      <c r="E609">
        <v>749618.62119689642</v>
      </c>
      <c r="F609">
        <v>806722.94988223375</v>
      </c>
      <c r="G609">
        <v>828876.38150837948</v>
      </c>
      <c r="H609">
        <v>805428.0892628663</v>
      </c>
      <c r="I609">
        <v>827456.4595131384</v>
      </c>
      <c r="J609">
        <v>859002.67155399255</v>
      </c>
      <c r="K609">
        <v>942306.37864954816</v>
      </c>
      <c r="L609">
        <v>893285.91820599744</v>
      </c>
      <c r="M609">
        <v>923514.93790416163</v>
      </c>
      <c r="N609">
        <v>957596.75228342228</v>
      </c>
      <c r="O609">
        <v>1011018.9728529009</v>
      </c>
      <c r="P609">
        <v>1002724.1464249179</v>
      </c>
      <c r="Q609">
        <v>1042617.8168410601</v>
      </c>
      <c r="R609">
        <v>1078735.3397524601</v>
      </c>
      <c r="S609">
        <v>1145637.3535124913</v>
      </c>
      <c r="T609">
        <v>1102250.0562763701</v>
      </c>
      <c r="U609">
        <v>1187417.6428391058</v>
      </c>
      <c r="V609">
        <v>1101949.0996966506</v>
      </c>
      <c r="W609">
        <v>1161380.5172716856</v>
      </c>
      <c r="X609">
        <v>1111302.6563782755</v>
      </c>
      <c r="Y609">
        <v>1195596.0315800952</v>
      </c>
      <c r="Z609">
        <v>1207954.6409390662</v>
      </c>
      <c r="AA609">
        <v>1274419.6121583872</v>
      </c>
      <c r="AB609">
        <v>1181065.6558787075</v>
      </c>
      <c r="AC609">
        <v>1230842.667645413</v>
      </c>
      <c r="AD609">
        <v>1258439.4299231595</v>
      </c>
      <c r="AE609">
        <v>1282593.1658583113</v>
      </c>
      <c r="AF609">
        <v>1258937.4228666113</v>
      </c>
      <c r="AG609">
        <v>1296270.2220862878</v>
      </c>
      <c r="AH609">
        <v>1345583.6071767947</v>
      </c>
      <c r="AI609">
        <v>1398494.4490287441</v>
      </c>
      <c r="AJ609">
        <v>1272002.8459482063</v>
      </c>
      <c r="AK609">
        <v>1328718.0274384907</v>
      </c>
      <c r="AL609">
        <v>1416597.179820067</v>
      </c>
      <c r="AM609">
        <v>1468568.4831447147</v>
      </c>
      <c r="AN609">
        <v>1379616.3116131434</v>
      </c>
      <c r="AO609">
        <v>1459219.8959005326</v>
      </c>
      <c r="AP609">
        <v>1496921.2088381583</v>
      </c>
      <c r="AQ609">
        <v>1551731.8453756964</v>
      </c>
      <c r="AR609">
        <v>1458057.2143120212</v>
      </c>
      <c r="AS609">
        <v>1537353.5056739198</v>
      </c>
      <c r="AT609">
        <v>1539933.6328108148</v>
      </c>
      <c r="AU609">
        <v>1571383.6767482599</v>
      </c>
    </row>
    <row r="610" spans="1:47">
      <c r="A610" t="s">
        <v>260</v>
      </c>
      <c r="B610" t="s">
        <v>264</v>
      </c>
      <c r="C610" t="s">
        <v>218</v>
      </c>
      <c r="D610">
        <v>298196.88494762819</v>
      </c>
      <c r="E610">
        <v>313361.07579772291</v>
      </c>
      <c r="F610">
        <v>338945.64424615132</v>
      </c>
      <c r="G610">
        <v>318408.79429016775</v>
      </c>
      <c r="H610">
        <v>348700.6574991924</v>
      </c>
      <c r="I610">
        <v>385224.32134108135</v>
      </c>
      <c r="J610">
        <v>345538.22901551938</v>
      </c>
      <c r="K610">
        <v>326828.58388135099</v>
      </c>
      <c r="L610">
        <v>336422.34364955302</v>
      </c>
      <c r="M610">
        <v>387860.54904288973</v>
      </c>
      <c r="N610">
        <v>402604.2626570118</v>
      </c>
      <c r="O610">
        <v>389813.70222545794</v>
      </c>
      <c r="P610">
        <v>405269.35789976298</v>
      </c>
      <c r="Q610">
        <v>427278.79078118602</v>
      </c>
      <c r="R610">
        <v>463436.37447871792</v>
      </c>
      <c r="S610">
        <v>431323.83195285569</v>
      </c>
      <c r="T610">
        <v>434013.52580090537</v>
      </c>
      <c r="U610">
        <v>479000.56251547602</v>
      </c>
      <c r="V610">
        <v>463394.38928418775</v>
      </c>
      <c r="W610">
        <v>476385.23584567476</v>
      </c>
      <c r="X610">
        <v>480162.03648390423</v>
      </c>
      <c r="Y610">
        <v>418486.05741770536</v>
      </c>
      <c r="Z610">
        <v>508173.48564548459</v>
      </c>
      <c r="AA610">
        <v>494632.26571142138</v>
      </c>
      <c r="AB610">
        <v>497435.03833646275</v>
      </c>
      <c r="AC610">
        <v>487058.63986285822</v>
      </c>
      <c r="AD610">
        <v>508111.82940358121</v>
      </c>
      <c r="AE610">
        <v>524438.3803947526</v>
      </c>
      <c r="AF610">
        <v>515474.04731869989</v>
      </c>
      <c r="AG610">
        <v>511431.68095910107</v>
      </c>
      <c r="AH610">
        <v>512949.74822941498</v>
      </c>
      <c r="AI610">
        <v>529765.5164403331</v>
      </c>
      <c r="AJ610">
        <v>525351.96356135211</v>
      </c>
      <c r="AK610">
        <v>537736.28721060185</v>
      </c>
      <c r="AL610">
        <v>552190.29172687477</v>
      </c>
      <c r="AM610">
        <v>565151.23117832292</v>
      </c>
      <c r="AN610">
        <v>605371.07827389683</v>
      </c>
      <c r="AO610">
        <v>540207.71471230476</v>
      </c>
      <c r="AP610">
        <v>583581.82354129525</v>
      </c>
      <c r="AQ610">
        <v>544584.57684396405</v>
      </c>
      <c r="AR610">
        <v>561006.78341004672</v>
      </c>
      <c r="AS610">
        <v>539301.17201368755</v>
      </c>
      <c r="AT610">
        <v>559854.42447263387</v>
      </c>
      <c r="AU610">
        <v>580262.57254119497</v>
      </c>
    </row>
    <row r="611" spans="1:47">
      <c r="A611" t="s">
        <v>260</v>
      </c>
      <c r="B611" t="s">
        <v>264</v>
      </c>
      <c r="C611" t="s">
        <v>219</v>
      </c>
      <c r="D611">
        <v>459511.94438120717</v>
      </c>
      <c r="E611">
        <v>479660.24359247589</v>
      </c>
      <c r="F611">
        <v>499701.34377776436</v>
      </c>
      <c r="G611">
        <v>517800.40994194354</v>
      </c>
      <c r="H611">
        <v>529182.82536752289</v>
      </c>
      <c r="I611">
        <v>542375.75029514858</v>
      </c>
      <c r="J611">
        <v>558635.90447418857</v>
      </c>
      <c r="K611">
        <v>582861.54646552179</v>
      </c>
      <c r="L611">
        <v>580359.21641962801</v>
      </c>
      <c r="M611">
        <v>600637.0695684586</v>
      </c>
      <c r="N611">
        <v>609922.19655825908</v>
      </c>
      <c r="O611">
        <v>643658.19185511686</v>
      </c>
      <c r="P611">
        <v>646863.11030534387</v>
      </c>
      <c r="Q611">
        <v>674659.87550029194</v>
      </c>
      <c r="R611">
        <v>681748.50494656013</v>
      </c>
      <c r="S611">
        <v>715350.15241901763</v>
      </c>
      <c r="T611">
        <v>712288.50702104322</v>
      </c>
      <c r="U611">
        <v>729028.56719586242</v>
      </c>
      <c r="V611">
        <v>736926.86990683503</v>
      </c>
      <c r="W611">
        <v>760432.23389108048</v>
      </c>
      <c r="X611">
        <v>747633.15743737679</v>
      </c>
      <c r="Y611">
        <v>772709.65651013935</v>
      </c>
      <c r="Z611">
        <v>776157.35355517874</v>
      </c>
      <c r="AA611">
        <v>814268.34012732597</v>
      </c>
      <c r="AB611">
        <v>792357.34185562702</v>
      </c>
      <c r="AC611">
        <v>817821.86472974205</v>
      </c>
      <c r="AD611">
        <v>842454.90181733726</v>
      </c>
      <c r="AE611">
        <v>876420.06427698303</v>
      </c>
      <c r="AF611">
        <v>824585.72913143924</v>
      </c>
      <c r="AG611">
        <v>861472.11592844001</v>
      </c>
      <c r="AH611">
        <v>896547.5729227002</v>
      </c>
      <c r="AI611">
        <v>933594.09523966012</v>
      </c>
      <c r="AJ611">
        <v>905119.63350409747</v>
      </c>
      <c r="AK611">
        <v>916032.31959862902</v>
      </c>
      <c r="AL611">
        <v>941439.94488648267</v>
      </c>
      <c r="AM611">
        <v>983596.55967364321</v>
      </c>
      <c r="AN611">
        <v>945678.07624509709</v>
      </c>
      <c r="AO611">
        <v>981391.70157996472</v>
      </c>
      <c r="AP611">
        <v>1002990.2612187309</v>
      </c>
      <c r="AQ611">
        <v>1044547.3718117212</v>
      </c>
      <c r="AR611">
        <v>969193.73596258054</v>
      </c>
      <c r="AS611">
        <v>977272.92823804158</v>
      </c>
      <c r="AT611">
        <v>997858.06308372237</v>
      </c>
      <c r="AU611">
        <v>1021036.6485027979</v>
      </c>
    </row>
    <row r="612" spans="1:47">
      <c r="A612" t="s">
        <v>260</v>
      </c>
      <c r="B612" t="s">
        <v>264</v>
      </c>
      <c r="C612" t="s">
        <v>220</v>
      </c>
      <c r="D612">
        <v>235894.37119648786</v>
      </c>
      <c r="E612">
        <v>243590.74416405938</v>
      </c>
      <c r="F612">
        <v>254914.53233174791</v>
      </c>
      <c r="G612">
        <v>274747.2338434385</v>
      </c>
      <c r="H612">
        <v>276722.46602648147</v>
      </c>
      <c r="I612">
        <v>280047.97560086293</v>
      </c>
      <c r="J612">
        <v>289903.66904008511</v>
      </c>
      <c r="K612">
        <v>306724.88860899815</v>
      </c>
      <c r="L612">
        <v>278313.00292096892</v>
      </c>
      <c r="M612">
        <v>300919.5963506602</v>
      </c>
      <c r="N612">
        <v>321253.5641003832</v>
      </c>
      <c r="O612">
        <v>328148.0912377396</v>
      </c>
      <c r="P612">
        <v>304542.15541471203</v>
      </c>
      <c r="Q612">
        <v>320219.1909073898</v>
      </c>
      <c r="R612">
        <v>328929.54915522732</v>
      </c>
      <c r="S612">
        <v>347230.41571294935</v>
      </c>
      <c r="T612">
        <v>336499.37748401373</v>
      </c>
      <c r="U612">
        <v>352894.39347365039</v>
      </c>
      <c r="V612">
        <v>360833.83018579829</v>
      </c>
      <c r="W612">
        <v>376191.85903901549</v>
      </c>
      <c r="X612">
        <v>342088.85333495209</v>
      </c>
      <c r="Y612">
        <v>366607.85414374375</v>
      </c>
      <c r="Z612">
        <v>380852.01245158858</v>
      </c>
      <c r="AA612">
        <v>393442.37813780602</v>
      </c>
      <c r="AB612">
        <v>361922.43660633895</v>
      </c>
      <c r="AC612">
        <v>389325.73013349809</v>
      </c>
      <c r="AD612">
        <v>401487.14677222125</v>
      </c>
      <c r="AE612">
        <v>414551.40167322918</v>
      </c>
      <c r="AF612">
        <v>381560.82643401861</v>
      </c>
      <c r="AG612">
        <v>410291.36331179249</v>
      </c>
      <c r="AH612">
        <v>423824.91469883395</v>
      </c>
      <c r="AI612">
        <v>442003.63749893359</v>
      </c>
      <c r="AJ612">
        <v>404259.58996268047</v>
      </c>
      <c r="AK612">
        <v>431999.95982938382</v>
      </c>
      <c r="AL612">
        <v>457671.06259836379</v>
      </c>
      <c r="AM612">
        <v>474883.65531648305</v>
      </c>
      <c r="AN612">
        <v>435576.5789741269</v>
      </c>
      <c r="AO612">
        <v>467405.69305355445</v>
      </c>
      <c r="AP612">
        <v>484154.00515931338</v>
      </c>
      <c r="AQ612">
        <v>501075.21659831563</v>
      </c>
      <c r="AR612">
        <v>453764.56935780944</v>
      </c>
      <c r="AS612">
        <v>404157.47299063636</v>
      </c>
      <c r="AT612">
        <v>438265.54198405979</v>
      </c>
      <c r="AU612">
        <v>448126.63835925347</v>
      </c>
    </row>
    <row r="613" spans="1:47">
      <c r="A613" t="s">
        <v>260</v>
      </c>
      <c r="B613" t="s">
        <v>264</v>
      </c>
      <c r="C613" t="s">
        <v>221</v>
      </c>
      <c r="D613">
        <v>1472751.5035510757</v>
      </c>
      <c r="E613">
        <v>1627016.794271227</v>
      </c>
      <c r="F613">
        <v>1818276.0891583425</v>
      </c>
      <c r="G613">
        <v>2175241.4715829105</v>
      </c>
      <c r="H613">
        <v>1610891.4724254252</v>
      </c>
      <c r="I613">
        <v>1743030.4257081437</v>
      </c>
      <c r="J613">
        <v>2019215.0264222748</v>
      </c>
      <c r="K613">
        <v>2477110.2866639863</v>
      </c>
      <c r="L613">
        <v>1843152.6899745248</v>
      </c>
      <c r="M613">
        <v>1937301.9859850171</v>
      </c>
      <c r="N613">
        <v>2176235.9542748211</v>
      </c>
      <c r="O613">
        <v>2549650.0636951225</v>
      </c>
      <c r="P613">
        <v>1991630.5438544031</v>
      </c>
      <c r="Q613">
        <v>2038249.8099411905</v>
      </c>
      <c r="R613">
        <v>2176894.4710578853</v>
      </c>
      <c r="S613">
        <v>2537370.3183698026</v>
      </c>
      <c r="T613">
        <v>2238835.3859974481</v>
      </c>
      <c r="U613">
        <v>2436827.406979878</v>
      </c>
      <c r="V613">
        <v>2641695.9649799424</v>
      </c>
      <c r="W613">
        <v>2724998.8401028882</v>
      </c>
      <c r="X613">
        <v>2456960.2794449637</v>
      </c>
      <c r="Y613">
        <v>2732599.1744060107</v>
      </c>
      <c r="Z613">
        <v>2843238.6773760589</v>
      </c>
      <c r="AA613">
        <v>3103150.6396072223</v>
      </c>
      <c r="AB613">
        <v>2798665.6313270512</v>
      </c>
      <c r="AC613">
        <v>3029363.7948868275</v>
      </c>
      <c r="AD613">
        <v>3124027.630875472</v>
      </c>
      <c r="AE613">
        <v>3257698.1074558515</v>
      </c>
      <c r="AF613">
        <v>2967573.2928821142</v>
      </c>
      <c r="AG613">
        <v>3116222.2600376043</v>
      </c>
      <c r="AH613">
        <v>3225064.6623664056</v>
      </c>
      <c r="AI613">
        <v>3428749.6588372262</v>
      </c>
      <c r="AJ613">
        <v>3078987.7318463377</v>
      </c>
      <c r="AK613">
        <v>3353108.6936532604</v>
      </c>
      <c r="AL613">
        <v>3255764.737205497</v>
      </c>
      <c r="AM613">
        <v>3543990.2840282954</v>
      </c>
      <c r="AN613">
        <v>3224817.822335755</v>
      </c>
      <c r="AO613">
        <v>3419580.2900833194</v>
      </c>
      <c r="AP613">
        <v>3482811.9286055099</v>
      </c>
      <c r="AQ613">
        <v>3589115.6377451625</v>
      </c>
      <c r="AR613">
        <v>3265180.8201577375</v>
      </c>
      <c r="AS613">
        <v>3380425.2234969358</v>
      </c>
      <c r="AT613">
        <v>3488907.0289453608</v>
      </c>
      <c r="AU613">
        <v>3556018.9578056489</v>
      </c>
    </row>
    <row r="614" spans="1:47">
      <c r="A614" t="s">
        <v>260</v>
      </c>
      <c r="B614" t="s">
        <v>264</v>
      </c>
      <c r="C614" t="s">
        <v>222</v>
      </c>
      <c r="D614">
        <v>361445.99639213929</v>
      </c>
      <c r="E614">
        <v>403163.03114042681</v>
      </c>
      <c r="F614">
        <v>453051.2654368474</v>
      </c>
      <c r="G614">
        <v>538302.52642464079</v>
      </c>
      <c r="H614">
        <v>403610.00600133376</v>
      </c>
      <c r="I614">
        <v>435238.95408714825</v>
      </c>
      <c r="J614">
        <v>499452.77318867925</v>
      </c>
      <c r="K614">
        <v>604451.26105357544</v>
      </c>
      <c r="L614">
        <v>459860.0511363633</v>
      </c>
      <c r="M614">
        <v>483577.91497130197</v>
      </c>
      <c r="N614">
        <v>532728.16302641411</v>
      </c>
      <c r="O614">
        <v>653408.73469138995</v>
      </c>
      <c r="P614">
        <v>531456.65574538452</v>
      </c>
      <c r="Q614">
        <v>530677.74386470369</v>
      </c>
      <c r="R614">
        <v>586969.76015283843</v>
      </c>
      <c r="S614">
        <v>688021.94262944697</v>
      </c>
      <c r="T614">
        <v>593851.44134801824</v>
      </c>
      <c r="U614">
        <v>593978.84812984662</v>
      </c>
      <c r="V614">
        <v>617210.24025648367</v>
      </c>
      <c r="W614">
        <v>706141.69261005963</v>
      </c>
      <c r="X614">
        <v>636048.08658161166</v>
      </c>
      <c r="Y614">
        <v>649044.13296961971</v>
      </c>
      <c r="Z614">
        <v>673192.12253849837</v>
      </c>
      <c r="AA614">
        <v>734339.30193161592</v>
      </c>
      <c r="AB614">
        <v>675752.00538848946</v>
      </c>
      <c r="AC614">
        <v>718222.91737521417</v>
      </c>
      <c r="AD614">
        <v>736985.49806117278</v>
      </c>
      <c r="AE614">
        <v>772554.91660268081</v>
      </c>
      <c r="AF614">
        <v>710272.38334773504</v>
      </c>
      <c r="AG614">
        <v>758333.62227584852</v>
      </c>
      <c r="AH614">
        <v>780138.24126036151</v>
      </c>
      <c r="AI614">
        <v>815989.1780407076</v>
      </c>
      <c r="AJ614">
        <v>730878.07191550662</v>
      </c>
      <c r="AK614">
        <v>797007.70480942889</v>
      </c>
      <c r="AL614">
        <v>808706.4601683513</v>
      </c>
      <c r="AM614">
        <v>856372.14851048181</v>
      </c>
      <c r="AN614">
        <v>779894.08690950263</v>
      </c>
      <c r="AO614">
        <v>817317.9945557185</v>
      </c>
      <c r="AP614">
        <v>878618.95365368715</v>
      </c>
      <c r="AQ614">
        <v>930497.4831707594</v>
      </c>
      <c r="AR614">
        <v>814272.07983675192</v>
      </c>
      <c r="AS614">
        <v>836716.12315812311</v>
      </c>
      <c r="AT614">
        <v>854725.55430263048</v>
      </c>
      <c r="AU614">
        <v>878779.95527007896</v>
      </c>
    </row>
    <row r="615" spans="1:47">
      <c r="A615" t="s">
        <v>260</v>
      </c>
      <c r="B615" t="s">
        <v>264</v>
      </c>
      <c r="C615" t="s">
        <v>223</v>
      </c>
      <c r="D615">
        <v>257006.95797642614</v>
      </c>
      <c r="E615">
        <v>286540.87195256073</v>
      </c>
      <c r="F615">
        <v>322271.81355325499</v>
      </c>
      <c r="G615">
        <v>384486.25773453159</v>
      </c>
      <c r="H615">
        <v>292489.31928649935</v>
      </c>
      <c r="I615">
        <v>314907.6053413467</v>
      </c>
      <c r="J615">
        <v>360738.68392754876</v>
      </c>
      <c r="K615">
        <v>435803.49499211303</v>
      </c>
      <c r="L615">
        <v>330510.24325434864</v>
      </c>
      <c r="M615">
        <v>347073.2905817409</v>
      </c>
      <c r="N615">
        <v>381759.42353986052</v>
      </c>
      <c r="O615">
        <v>467554.75751820119</v>
      </c>
      <c r="P615">
        <v>379966.78276175441</v>
      </c>
      <c r="Q615">
        <v>379021.98662219907</v>
      </c>
      <c r="R615">
        <v>418913.11474041431</v>
      </c>
      <c r="S615">
        <v>490901.12191805942</v>
      </c>
      <c r="T615">
        <v>429415.13200164511</v>
      </c>
      <c r="U615">
        <v>431546.57322414132</v>
      </c>
      <c r="V615">
        <v>449495.5952171142</v>
      </c>
      <c r="W615">
        <v>514529.13798792736</v>
      </c>
      <c r="X615">
        <v>470002.88266225334</v>
      </c>
      <c r="Y615">
        <v>471140.08043625322</v>
      </c>
      <c r="Z615">
        <v>493741.37510171084</v>
      </c>
      <c r="AA615">
        <v>542667.132956177</v>
      </c>
      <c r="AB615">
        <v>497757.5795904753</v>
      </c>
      <c r="AC615">
        <v>532641.14639891463</v>
      </c>
      <c r="AD615">
        <v>544823.5143126566</v>
      </c>
      <c r="AE615">
        <v>562210.76453091612</v>
      </c>
      <c r="AF615">
        <v>518007.00700150483</v>
      </c>
      <c r="AG615">
        <v>558248.60451480746</v>
      </c>
      <c r="AH615">
        <v>574563.72495382477</v>
      </c>
      <c r="AI615">
        <v>597763.7258582979</v>
      </c>
      <c r="AJ615">
        <v>534074.26785803353</v>
      </c>
      <c r="AK615">
        <v>586361.68634700053</v>
      </c>
      <c r="AL615">
        <v>608115.62287232769</v>
      </c>
      <c r="AM615">
        <v>648797.61232708779</v>
      </c>
      <c r="AN615">
        <v>584334.54160037136</v>
      </c>
      <c r="AO615">
        <v>614301.64498273085</v>
      </c>
      <c r="AP615">
        <v>628602.75838379608</v>
      </c>
      <c r="AQ615">
        <v>664963.06023867836</v>
      </c>
      <c r="AR615">
        <v>616973.54041742603</v>
      </c>
      <c r="AS615">
        <v>646046.0425141115</v>
      </c>
      <c r="AT615">
        <v>647305.22446504189</v>
      </c>
      <c r="AU615">
        <v>677084.56536383834</v>
      </c>
    </row>
    <row r="616" spans="1:47">
      <c r="A616" t="s">
        <v>260</v>
      </c>
      <c r="B616" t="s">
        <v>264</v>
      </c>
      <c r="C616" t="s">
        <v>224</v>
      </c>
      <c r="D616">
        <v>179189.09996380538</v>
      </c>
      <c r="E616">
        <v>199910.71078824738</v>
      </c>
      <c r="F616">
        <v>224861.14140257286</v>
      </c>
      <c r="G616">
        <v>268127.61234011466</v>
      </c>
      <c r="H616">
        <v>203710.39404784344</v>
      </c>
      <c r="I616">
        <v>219132.66539282352</v>
      </c>
      <c r="J616">
        <v>250915.94978577242</v>
      </c>
      <c r="K616">
        <v>303147.94746970054</v>
      </c>
      <c r="L616">
        <v>230057.63649030039</v>
      </c>
      <c r="M616">
        <v>241890.10994669574</v>
      </c>
      <c r="N616">
        <v>266568.9280704608</v>
      </c>
      <c r="O616">
        <v>327337.97695730475</v>
      </c>
      <c r="P616">
        <v>266978.31882879551</v>
      </c>
      <c r="Q616">
        <v>267080.36815201177</v>
      </c>
      <c r="R616">
        <v>295802.81208603532</v>
      </c>
      <c r="S616">
        <v>347028.88771887525</v>
      </c>
      <c r="T616">
        <v>301697.42045634513</v>
      </c>
      <c r="U616">
        <v>302298.85478902434</v>
      </c>
      <c r="V616">
        <v>314229.40403879748</v>
      </c>
      <c r="W616">
        <v>359300.53195979341</v>
      </c>
      <c r="X616">
        <v>324507.68831686821</v>
      </c>
      <c r="Y616">
        <v>325611.25775639497</v>
      </c>
      <c r="Z616">
        <v>341656.11962160061</v>
      </c>
      <c r="AA616">
        <v>375687.34128821379</v>
      </c>
      <c r="AB616">
        <v>344165.58360574354</v>
      </c>
      <c r="AC616">
        <v>355533.35276990529</v>
      </c>
      <c r="AD616">
        <v>365684.58900734421</v>
      </c>
      <c r="AE616">
        <v>390068.48862447275</v>
      </c>
      <c r="AF616">
        <v>358959.58669352054</v>
      </c>
      <c r="AG616">
        <v>374076.70476825326</v>
      </c>
      <c r="AH616">
        <v>389019.70201569598</v>
      </c>
      <c r="AI616">
        <v>415179.46529881301</v>
      </c>
      <c r="AJ616">
        <v>377110.45218108653</v>
      </c>
      <c r="AK616">
        <v>396461.07128191547</v>
      </c>
      <c r="AL616">
        <v>426082.68845732004</v>
      </c>
      <c r="AM616">
        <v>450380.28100713057</v>
      </c>
      <c r="AN616">
        <v>412689.05321804603</v>
      </c>
      <c r="AO616">
        <v>423756.88765229157</v>
      </c>
      <c r="AP616">
        <v>439003.98530178639</v>
      </c>
      <c r="AQ616">
        <v>469715.89494312636</v>
      </c>
      <c r="AR616">
        <v>427862.51117103698</v>
      </c>
      <c r="AS616">
        <v>411557.7110669128</v>
      </c>
      <c r="AT616">
        <v>421081.68850819871</v>
      </c>
      <c r="AU616">
        <v>428597.29204069363</v>
      </c>
    </row>
    <row r="617" spans="1:47">
      <c r="A617" t="s">
        <v>260</v>
      </c>
      <c r="B617" t="s">
        <v>264</v>
      </c>
      <c r="C617" t="s">
        <v>225</v>
      </c>
      <c r="D617">
        <v>25089049.447078653</v>
      </c>
      <c r="E617">
        <v>25156892.736021519</v>
      </c>
      <c r="F617">
        <v>30144908.735415973</v>
      </c>
      <c r="G617">
        <v>30417325.693573494</v>
      </c>
      <c r="H617">
        <v>27884002.974558197</v>
      </c>
      <c r="I617">
        <v>27080378.317031957</v>
      </c>
      <c r="J617">
        <v>27468789.218653556</v>
      </c>
      <c r="K617">
        <v>23633552.880215991</v>
      </c>
      <c r="L617">
        <v>23547338.597894914</v>
      </c>
      <c r="M617">
        <v>26599594.538582686</v>
      </c>
      <c r="N617">
        <v>28162232.161168993</v>
      </c>
      <c r="O617">
        <v>29581777.296758834</v>
      </c>
      <c r="P617">
        <v>27847996.267068468</v>
      </c>
      <c r="Q617">
        <v>25989309.867736917</v>
      </c>
      <c r="R617">
        <v>29527504.604893856</v>
      </c>
      <c r="S617">
        <v>33754008.157828704</v>
      </c>
      <c r="T617">
        <v>29465420.203539751</v>
      </c>
      <c r="U617">
        <v>29780619.225647595</v>
      </c>
      <c r="V617">
        <v>31622066.693944279</v>
      </c>
      <c r="W617">
        <v>30523127.824307218</v>
      </c>
      <c r="X617">
        <v>29991372.828105412</v>
      </c>
      <c r="Y617">
        <v>33700982.566460237</v>
      </c>
      <c r="Z617">
        <v>32139029.356805898</v>
      </c>
      <c r="AA617">
        <v>34480220.111142173</v>
      </c>
      <c r="AB617">
        <v>29724627.665739216</v>
      </c>
      <c r="AC617">
        <v>31923278.800381772</v>
      </c>
      <c r="AD617">
        <v>38709673.681052059</v>
      </c>
      <c r="AE617">
        <v>41867350.526228003</v>
      </c>
      <c r="AF617">
        <v>30872689.372653447</v>
      </c>
      <c r="AG617">
        <v>33905381.214784957</v>
      </c>
      <c r="AH617">
        <v>40190596.209173016</v>
      </c>
      <c r="AI617">
        <v>43849623.060986772</v>
      </c>
      <c r="AJ617">
        <v>39108369.435907006</v>
      </c>
      <c r="AK617">
        <v>41982743.221543655</v>
      </c>
      <c r="AL617">
        <v>42662690.68457938</v>
      </c>
      <c r="AM617">
        <v>35958049.243004255</v>
      </c>
      <c r="AN617">
        <v>31805919.198894639</v>
      </c>
      <c r="AO617">
        <v>31933384.404184584</v>
      </c>
      <c r="AP617">
        <v>36217775.564302504</v>
      </c>
      <c r="AQ617">
        <v>34605160.418813027</v>
      </c>
      <c r="AR617">
        <v>32238036.82647698</v>
      </c>
      <c r="AS617">
        <v>33231141.728022289</v>
      </c>
      <c r="AT617">
        <v>35207655.109479293</v>
      </c>
      <c r="AU617">
        <v>37000737.654864527</v>
      </c>
    </row>
    <row r="618" spans="1:47">
      <c r="A618" t="s">
        <v>265</v>
      </c>
      <c r="B618" t="s">
        <v>266</v>
      </c>
      <c r="C618" t="s">
        <v>208</v>
      </c>
      <c r="D618">
        <v>225677100</v>
      </c>
      <c r="E618">
        <v>243260599.99999997</v>
      </c>
      <c r="F618">
        <v>270493900</v>
      </c>
      <c r="G618">
        <v>216688099.99999997</v>
      </c>
      <c r="H618">
        <v>235110000</v>
      </c>
      <c r="I618">
        <v>255305300</v>
      </c>
      <c r="J618">
        <v>280486900</v>
      </c>
      <c r="K618">
        <v>222955099.99999997</v>
      </c>
      <c r="L618">
        <v>248019400</v>
      </c>
      <c r="M618">
        <v>266057800</v>
      </c>
      <c r="N618">
        <v>296205700</v>
      </c>
      <c r="O618">
        <v>229157800</v>
      </c>
      <c r="P618">
        <v>258472700</v>
      </c>
      <c r="Q618">
        <v>278294100</v>
      </c>
      <c r="R618">
        <v>306599600</v>
      </c>
      <c r="S618">
        <v>239775400.00000003</v>
      </c>
      <c r="T618">
        <v>271803899.99999994</v>
      </c>
      <c r="U618">
        <v>291882800</v>
      </c>
      <c r="V618">
        <v>317624300</v>
      </c>
      <c r="W618">
        <v>247741700</v>
      </c>
      <c r="X618">
        <v>281894200</v>
      </c>
      <c r="Y618">
        <v>310969600</v>
      </c>
      <c r="Z618">
        <v>326782700</v>
      </c>
      <c r="AA618">
        <v>251799300.00000003</v>
      </c>
      <c r="AB618">
        <v>286069200</v>
      </c>
      <c r="AC618">
        <v>321931500</v>
      </c>
      <c r="AD618">
        <v>337298699.99999994</v>
      </c>
      <c r="AE618">
        <v>265656099.99999997</v>
      </c>
      <c r="AF618">
        <v>306492900</v>
      </c>
      <c r="AG618">
        <v>332720400</v>
      </c>
      <c r="AH618">
        <v>346953500.00000006</v>
      </c>
      <c r="AI618">
        <v>272208900</v>
      </c>
      <c r="AJ618">
        <v>316734300</v>
      </c>
      <c r="AK618">
        <v>348350499.99999994</v>
      </c>
      <c r="AL618">
        <v>359518500</v>
      </c>
      <c r="AM618">
        <v>282649700</v>
      </c>
      <c r="AN618">
        <v>322418100.00000006</v>
      </c>
      <c r="AO618">
        <v>366760500</v>
      </c>
      <c r="AP618">
        <v>370560600.00000006</v>
      </c>
      <c r="AQ618">
        <v>294659900</v>
      </c>
      <c r="AR618">
        <v>322450699.99999994</v>
      </c>
      <c r="AS618">
        <v>374813200</v>
      </c>
      <c r="AT618">
        <v>378573700</v>
      </c>
      <c r="AU618">
        <v>302293700</v>
      </c>
    </row>
    <row r="619" spans="1:47">
      <c r="A619" t="s">
        <v>265</v>
      </c>
      <c r="B619" t="s">
        <v>266</v>
      </c>
      <c r="C619" t="s">
        <v>209</v>
      </c>
      <c r="D619">
        <v>171254700</v>
      </c>
      <c r="E619">
        <v>176963400.00000003</v>
      </c>
      <c r="F619">
        <v>184706500</v>
      </c>
      <c r="G619">
        <v>185204000</v>
      </c>
      <c r="H619">
        <v>180027400</v>
      </c>
      <c r="I619">
        <v>181780100</v>
      </c>
      <c r="J619">
        <v>189873700</v>
      </c>
      <c r="K619">
        <v>197275100</v>
      </c>
      <c r="L619">
        <v>193122100</v>
      </c>
      <c r="M619">
        <v>191766600</v>
      </c>
      <c r="N619">
        <v>191051900</v>
      </c>
      <c r="O619">
        <v>195621000</v>
      </c>
      <c r="P619">
        <v>194748600</v>
      </c>
      <c r="Q619">
        <v>194571100</v>
      </c>
      <c r="R619">
        <v>199013399.99999997</v>
      </c>
      <c r="S619">
        <v>202721300</v>
      </c>
      <c r="T619">
        <v>192375800.00000003</v>
      </c>
      <c r="U619">
        <v>195958700</v>
      </c>
      <c r="V619">
        <v>200470000</v>
      </c>
      <c r="W619">
        <v>205684999.99999997</v>
      </c>
      <c r="X619">
        <v>193496600</v>
      </c>
      <c r="Y619">
        <v>188914899.99999997</v>
      </c>
      <c r="Z619">
        <v>191629500</v>
      </c>
      <c r="AA619">
        <v>193286199.99999997</v>
      </c>
      <c r="AB619">
        <v>195852000</v>
      </c>
      <c r="AC619">
        <v>190886600.00000003</v>
      </c>
      <c r="AD619">
        <v>191954400</v>
      </c>
      <c r="AE619">
        <v>195900100</v>
      </c>
      <c r="AF619">
        <v>193307000.00000003</v>
      </c>
      <c r="AG619">
        <v>194921200</v>
      </c>
      <c r="AH619">
        <v>195475099.99999997</v>
      </c>
      <c r="AI619">
        <v>195975099.99999997</v>
      </c>
      <c r="AJ619">
        <v>195347900.00000003</v>
      </c>
      <c r="AK619">
        <v>200079599.99999997</v>
      </c>
      <c r="AL619">
        <v>200700300</v>
      </c>
      <c r="AM619">
        <v>200377200</v>
      </c>
      <c r="AN619">
        <v>199889400</v>
      </c>
      <c r="AO619">
        <v>198665200</v>
      </c>
      <c r="AP619">
        <v>205388300.00000003</v>
      </c>
      <c r="AQ619">
        <v>202263300</v>
      </c>
      <c r="AR619">
        <v>200784400.00000003</v>
      </c>
      <c r="AS619">
        <v>193261500</v>
      </c>
      <c r="AT619">
        <v>196594900</v>
      </c>
      <c r="AU619">
        <v>199834400.00000003</v>
      </c>
    </row>
    <row r="620" spans="1:47">
      <c r="A620" t="s">
        <v>265</v>
      </c>
      <c r="B620" t="s">
        <v>266</v>
      </c>
      <c r="C620" t="s">
        <v>210</v>
      </c>
      <c r="D620">
        <v>371813300.00000006</v>
      </c>
      <c r="E620">
        <v>376831900</v>
      </c>
      <c r="F620">
        <v>381827000</v>
      </c>
      <c r="G620">
        <v>382288600</v>
      </c>
      <c r="H620">
        <v>388876500.00000006</v>
      </c>
      <c r="I620">
        <v>400406500</v>
      </c>
      <c r="J620">
        <v>409101900.00000006</v>
      </c>
      <c r="K620">
        <v>409067100.00000006</v>
      </c>
      <c r="L620">
        <v>411748400</v>
      </c>
      <c r="M620">
        <v>421984500</v>
      </c>
      <c r="N620">
        <v>430505899.99999988</v>
      </c>
      <c r="O620">
        <v>433548400</v>
      </c>
      <c r="P620">
        <v>430780099.99999994</v>
      </c>
      <c r="Q620">
        <v>443932400.00000006</v>
      </c>
      <c r="R620">
        <v>445628500</v>
      </c>
      <c r="S620">
        <v>451620900.00000006</v>
      </c>
      <c r="T620">
        <v>449951500</v>
      </c>
      <c r="U620">
        <v>465493400</v>
      </c>
      <c r="V620">
        <v>468015500</v>
      </c>
      <c r="W620">
        <v>470796300</v>
      </c>
      <c r="X620">
        <v>468270500</v>
      </c>
      <c r="Y620">
        <v>485053000.00000006</v>
      </c>
      <c r="Z620">
        <v>489547900</v>
      </c>
      <c r="AA620">
        <v>491661799.99999988</v>
      </c>
      <c r="AB620">
        <v>490162700.00000006</v>
      </c>
      <c r="AC620">
        <v>507478300.00000006</v>
      </c>
      <c r="AD620">
        <v>511443899.99999988</v>
      </c>
      <c r="AE620">
        <v>507792000</v>
      </c>
      <c r="AF620">
        <v>511134300.00000006</v>
      </c>
      <c r="AG620">
        <v>525246699.99999994</v>
      </c>
      <c r="AH620">
        <v>536388600</v>
      </c>
      <c r="AI620">
        <v>530696500</v>
      </c>
      <c r="AJ620">
        <v>534688399.99999988</v>
      </c>
      <c r="AK620">
        <v>545680900.00000012</v>
      </c>
      <c r="AL620">
        <v>559760600</v>
      </c>
      <c r="AM620">
        <v>553238500</v>
      </c>
      <c r="AN620">
        <v>555287999.99999988</v>
      </c>
      <c r="AO620">
        <v>564913000</v>
      </c>
      <c r="AP620">
        <v>582944500.00000012</v>
      </c>
      <c r="AQ620">
        <v>573522299.99999988</v>
      </c>
      <c r="AR620">
        <v>566752000</v>
      </c>
      <c r="AS620">
        <v>529988799.99999994</v>
      </c>
      <c r="AT620">
        <v>557651400</v>
      </c>
      <c r="AU620">
        <v>555528100</v>
      </c>
    </row>
    <row r="621" spans="1:47">
      <c r="A621" t="s">
        <v>265</v>
      </c>
      <c r="B621" t="s">
        <v>266</v>
      </c>
      <c r="C621" t="s">
        <v>211</v>
      </c>
      <c r="D621">
        <v>17346900</v>
      </c>
      <c r="E621">
        <v>18265600</v>
      </c>
      <c r="F621">
        <v>18261900</v>
      </c>
      <c r="G621">
        <v>18674700</v>
      </c>
      <c r="H621">
        <v>18489000</v>
      </c>
      <c r="I621">
        <v>19033500</v>
      </c>
      <c r="J621">
        <v>19225000</v>
      </c>
      <c r="K621">
        <v>19930600</v>
      </c>
      <c r="L621">
        <v>19700000</v>
      </c>
      <c r="M621">
        <v>21126200</v>
      </c>
      <c r="N621">
        <v>21557399.999999996</v>
      </c>
      <c r="O621">
        <v>22009400</v>
      </c>
      <c r="P621">
        <v>21622700</v>
      </c>
      <c r="Q621">
        <v>22118700</v>
      </c>
      <c r="R621">
        <v>22080600.000000004</v>
      </c>
      <c r="S621">
        <v>22983100</v>
      </c>
      <c r="T621">
        <v>22334300</v>
      </c>
      <c r="U621">
        <v>23544300</v>
      </c>
      <c r="V621">
        <v>23390400</v>
      </c>
      <c r="W621">
        <v>24778200</v>
      </c>
      <c r="X621">
        <v>22721000</v>
      </c>
      <c r="Y621">
        <v>23728100.000000004</v>
      </c>
      <c r="Z621">
        <v>23525900</v>
      </c>
      <c r="AA621">
        <v>24919800</v>
      </c>
      <c r="AB621">
        <v>24425399.999999996</v>
      </c>
      <c r="AC621">
        <v>25208100.000000004</v>
      </c>
      <c r="AD621">
        <v>24673300</v>
      </c>
      <c r="AE621">
        <v>25703100</v>
      </c>
      <c r="AF621">
        <v>24816600</v>
      </c>
      <c r="AG621">
        <v>24570500</v>
      </c>
      <c r="AH621">
        <v>25878300.000000004</v>
      </c>
      <c r="AI621">
        <v>26285900</v>
      </c>
      <c r="AJ621">
        <v>25637100.000000004</v>
      </c>
      <c r="AK621">
        <v>26429000</v>
      </c>
      <c r="AL621">
        <v>27321300</v>
      </c>
      <c r="AM621">
        <v>27721200</v>
      </c>
      <c r="AN621">
        <v>26694200</v>
      </c>
      <c r="AO621">
        <v>27011500</v>
      </c>
      <c r="AP621">
        <v>28344600.000000004</v>
      </c>
      <c r="AQ621">
        <v>29386400</v>
      </c>
      <c r="AR621">
        <v>27722200</v>
      </c>
      <c r="AS621">
        <v>25535399.999999996</v>
      </c>
      <c r="AT621">
        <v>27654000</v>
      </c>
      <c r="AU621">
        <v>27914800</v>
      </c>
    </row>
    <row r="622" spans="1:47">
      <c r="A622" t="s">
        <v>265</v>
      </c>
      <c r="B622" t="s">
        <v>266</v>
      </c>
      <c r="C622" t="s">
        <v>212</v>
      </c>
      <c r="D622">
        <v>1400399.9999999998</v>
      </c>
      <c r="E622">
        <v>1450600.0000000002</v>
      </c>
      <c r="F622">
        <v>1478899.9999999998</v>
      </c>
      <c r="G622">
        <v>1518600</v>
      </c>
      <c r="H622">
        <v>1517600.0000000002</v>
      </c>
      <c r="I622">
        <v>1520000</v>
      </c>
      <c r="J622">
        <v>1531300</v>
      </c>
      <c r="K622">
        <v>1556200</v>
      </c>
      <c r="L622">
        <v>1567399.9999999998</v>
      </c>
      <c r="M622">
        <v>1577899.9999999998</v>
      </c>
      <c r="N622">
        <v>1586800</v>
      </c>
      <c r="O622">
        <v>1597700</v>
      </c>
      <c r="P622">
        <v>1617500</v>
      </c>
      <c r="Q622">
        <v>1623400</v>
      </c>
      <c r="R622">
        <v>1639900</v>
      </c>
      <c r="S622">
        <v>1659100</v>
      </c>
      <c r="T622">
        <v>1689600</v>
      </c>
      <c r="U622">
        <v>1707200</v>
      </c>
      <c r="V622">
        <v>1726700</v>
      </c>
      <c r="W622">
        <v>1759000</v>
      </c>
      <c r="X622">
        <v>1775199.9999999998</v>
      </c>
      <c r="Y622">
        <v>1832200</v>
      </c>
      <c r="Z622">
        <v>1872200</v>
      </c>
      <c r="AA622">
        <v>1889400</v>
      </c>
      <c r="AB622">
        <v>1870900</v>
      </c>
      <c r="AC622">
        <v>1907700</v>
      </c>
      <c r="AD622">
        <v>1916400</v>
      </c>
      <c r="AE622">
        <v>1939600</v>
      </c>
      <c r="AF622">
        <v>1952900</v>
      </c>
      <c r="AG622">
        <v>1977500</v>
      </c>
      <c r="AH622">
        <v>2008500</v>
      </c>
      <c r="AI622">
        <v>2046400</v>
      </c>
      <c r="AJ622">
        <v>2025100</v>
      </c>
      <c r="AK622">
        <v>2063000</v>
      </c>
      <c r="AL622">
        <v>2132900</v>
      </c>
      <c r="AM622">
        <v>2208400</v>
      </c>
      <c r="AN622">
        <v>2206300</v>
      </c>
      <c r="AO622">
        <v>2235000</v>
      </c>
      <c r="AP622">
        <v>2236400</v>
      </c>
      <c r="AQ622">
        <v>2327200</v>
      </c>
      <c r="AR622">
        <v>2302900</v>
      </c>
      <c r="AS622">
        <v>2334200</v>
      </c>
      <c r="AT622">
        <v>2369200</v>
      </c>
      <c r="AU622">
        <v>2443000</v>
      </c>
    </row>
    <row r="623" spans="1:47">
      <c r="A623" t="s">
        <v>265</v>
      </c>
      <c r="B623" t="s">
        <v>266</v>
      </c>
      <c r="C623" t="s">
        <v>213</v>
      </c>
      <c r="D623">
        <v>149919000</v>
      </c>
      <c r="E623">
        <v>153138900</v>
      </c>
      <c r="F623">
        <v>159863400</v>
      </c>
      <c r="G623">
        <v>163984100</v>
      </c>
      <c r="H623">
        <v>162272100</v>
      </c>
      <c r="I623">
        <v>169063900</v>
      </c>
      <c r="J623">
        <v>172845300</v>
      </c>
      <c r="K623">
        <v>179240600</v>
      </c>
      <c r="L623">
        <v>172524400</v>
      </c>
      <c r="M623">
        <v>178851000</v>
      </c>
      <c r="N623">
        <v>184628400</v>
      </c>
      <c r="O623">
        <v>192222600</v>
      </c>
      <c r="P623">
        <v>181865300</v>
      </c>
      <c r="Q623">
        <v>190136100</v>
      </c>
      <c r="R623">
        <v>196549100</v>
      </c>
      <c r="S623">
        <v>204169100</v>
      </c>
      <c r="T623">
        <v>194998300</v>
      </c>
      <c r="U623">
        <v>202412300</v>
      </c>
      <c r="V623">
        <v>209376300</v>
      </c>
      <c r="W623">
        <v>219828700</v>
      </c>
      <c r="X623">
        <v>206755000</v>
      </c>
      <c r="Y623">
        <v>213247100</v>
      </c>
      <c r="Z623">
        <v>223649500</v>
      </c>
      <c r="AA623">
        <v>235512300</v>
      </c>
      <c r="AB623">
        <v>220732500</v>
      </c>
      <c r="AC623">
        <v>224160200</v>
      </c>
      <c r="AD623">
        <v>234726300</v>
      </c>
      <c r="AE623">
        <v>245421300</v>
      </c>
      <c r="AF623">
        <v>233893300</v>
      </c>
      <c r="AG623">
        <v>239742000</v>
      </c>
      <c r="AH623">
        <v>251107500</v>
      </c>
      <c r="AI623">
        <v>263182099.99999997</v>
      </c>
      <c r="AJ623">
        <v>251087900</v>
      </c>
      <c r="AK623">
        <v>253483100</v>
      </c>
      <c r="AL623">
        <v>265639900.00000003</v>
      </c>
      <c r="AM623">
        <v>277871900</v>
      </c>
      <c r="AN623">
        <v>265916200</v>
      </c>
      <c r="AO623">
        <v>267906200</v>
      </c>
      <c r="AP623">
        <v>280645200</v>
      </c>
      <c r="AQ623">
        <v>293957400</v>
      </c>
      <c r="AR623">
        <v>273624600</v>
      </c>
      <c r="AS623">
        <v>253459000</v>
      </c>
      <c r="AT623">
        <v>267958400.00000003</v>
      </c>
      <c r="AU623">
        <v>277292800</v>
      </c>
    </row>
    <row r="624" spans="1:47">
      <c r="A624" t="s">
        <v>265</v>
      </c>
      <c r="B624" t="s">
        <v>266</v>
      </c>
      <c r="C624" t="s">
        <v>214</v>
      </c>
      <c r="D624">
        <v>222691800</v>
      </c>
      <c r="E624">
        <v>230324800</v>
      </c>
      <c r="F624">
        <v>235277900</v>
      </c>
      <c r="G624">
        <v>235629300</v>
      </c>
      <c r="H624">
        <v>238434500</v>
      </c>
      <c r="I624">
        <v>256239599.99999997</v>
      </c>
      <c r="J624">
        <v>263384400.00000003</v>
      </c>
      <c r="K624">
        <v>255141100</v>
      </c>
      <c r="L624">
        <v>256214700</v>
      </c>
      <c r="M624">
        <v>270227000</v>
      </c>
      <c r="N624">
        <v>275207100.00000006</v>
      </c>
      <c r="O624">
        <v>266262700</v>
      </c>
      <c r="P624">
        <v>264095300</v>
      </c>
      <c r="Q624">
        <v>283478600</v>
      </c>
      <c r="R624">
        <v>288923600</v>
      </c>
      <c r="S624">
        <v>282774600</v>
      </c>
      <c r="T624">
        <v>280190400</v>
      </c>
      <c r="U624">
        <v>297883800</v>
      </c>
      <c r="V624">
        <v>303900600</v>
      </c>
      <c r="W624">
        <v>295322700</v>
      </c>
      <c r="X624">
        <v>290775400</v>
      </c>
      <c r="Y624">
        <v>302556000</v>
      </c>
      <c r="Z624">
        <v>308304900</v>
      </c>
      <c r="AA624">
        <v>305528200</v>
      </c>
      <c r="AB624">
        <v>303316400</v>
      </c>
      <c r="AC624">
        <v>315531700</v>
      </c>
      <c r="AD624">
        <v>319587200</v>
      </c>
      <c r="AE624">
        <v>317325500</v>
      </c>
      <c r="AF624">
        <v>317298600</v>
      </c>
      <c r="AG624">
        <v>326462600.00000006</v>
      </c>
      <c r="AH624">
        <v>336254500</v>
      </c>
      <c r="AI624">
        <v>331730800</v>
      </c>
      <c r="AJ624">
        <v>333097900</v>
      </c>
      <c r="AK624">
        <v>343478300</v>
      </c>
      <c r="AL624">
        <v>353947000</v>
      </c>
      <c r="AM624">
        <v>346355500</v>
      </c>
      <c r="AN624">
        <v>350441300</v>
      </c>
      <c r="AO624">
        <v>359309899.99999994</v>
      </c>
      <c r="AP624">
        <v>369536500</v>
      </c>
      <c r="AQ624">
        <v>360975300.00000006</v>
      </c>
      <c r="AR624">
        <v>355938300</v>
      </c>
      <c r="AS624">
        <v>332044000</v>
      </c>
      <c r="AT624">
        <v>350880399.99999994</v>
      </c>
      <c r="AU624">
        <v>347832700</v>
      </c>
    </row>
    <row r="625" spans="1:47">
      <c r="A625" t="s">
        <v>265</v>
      </c>
      <c r="B625" t="s">
        <v>266</v>
      </c>
      <c r="C625" t="s">
        <v>215</v>
      </c>
      <c r="D625">
        <v>58429499.999999993</v>
      </c>
      <c r="E625">
        <v>60139899.999999993</v>
      </c>
      <c r="F625">
        <v>62509200</v>
      </c>
      <c r="G625">
        <v>64296800.000000007</v>
      </c>
      <c r="H625">
        <v>63923400</v>
      </c>
      <c r="I625">
        <v>65630700</v>
      </c>
      <c r="J625">
        <v>67705400</v>
      </c>
      <c r="K625">
        <v>68514500</v>
      </c>
      <c r="L625">
        <v>68510500</v>
      </c>
      <c r="M625">
        <v>69785100</v>
      </c>
      <c r="N625">
        <v>72747600</v>
      </c>
      <c r="O625">
        <v>73619400</v>
      </c>
      <c r="P625">
        <v>73258800</v>
      </c>
      <c r="Q625">
        <v>75348300</v>
      </c>
      <c r="R625">
        <v>77344600</v>
      </c>
      <c r="S625">
        <v>78554499.999999985</v>
      </c>
      <c r="T625">
        <v>78378800</v>
      </c>
      <c r="U625">
        <v>81046000</v>
      </c>
      <c r="V625">
        <v>83296799.999999985</v>
      </c>
      <c r="W625">
        <v>84211400</v>
      </c>
      <c r="X625">
        <v>83287400</v>
      </c>
      <c r="Y625">
        <v>85932599.999999985</v>
      </c>
      <c r="Z625">
        <v>89096299.999999985</v>
      </c>
      <c r="AA625">
        <v>90539600</v>
      </c>
      <c r="AB625">
        <v>89466199.999999985</v>
      </c>
      <c r="AC625">
        <v>91533700.000000015</v>
      </c>
      <c r="AD625">
        <v>96387400</v>
      </c>
      <c r="AE625">
        <v>97456100</v>
      </c>
      <c r="AF625">
        <v>96679499.999999985</v>
      </c>
      <c r="AG625">
        <v>99593099.999999985</v>
      </c>
      <c r="AH625">
        <v>104949300</v>
      </c>
      <c r="AI625">
        <v>105457500</v>
      </c>
      <c r="AJ625">
        <v>104874200</v>
      </c>
      <c r="AK625">
        <v>108271599.99999999</v>
      </c>
      <c r="AL625">
        <v>110957800</v>
      </c>
      <c r="AM625">
        <v>111232900</v>
      </c>
      <c r="AN625">
        <v>110570900.00000001</v>
      </c>
      <c r="AO625">
        <v>114612600</v>
      </c>
      <c r="AP625">
        <v>118341300.00000001</v>
      </c>
      <c r="AQ625">
        <v>119632700</v>
      </c>
      <c r="AR625">
        <v>112012700.00000001</v>
      </c>
      <c r="AS625">
        <v>79314700</v>
      </c>
      <c r="AT625">
        <v>98571799.999999985</v>
      </c>
      <c r="AU625">
        <v>103582700.00000001</v>
      </c>
    </row>
    <row r="626" spans="1:47">
      <c r="A626" t="s">
        <v>265</v>
      </c>
      <c r="B626" t="s">
        <v>266</v>
      </c>
      <c r="C626" t="s">
        <v>216</v>
      </c>
      <c r="D626">
        <v>48274000</v>
      </c>
      <c r="E626">
        <v>49650000</v>
      </c>
      <c r="F626">
        <v>50878900</v>
      </c>
      <c r="G626">
        <v>51478900</v>
      </c>
      <c r="H626">
        <v>52077100</v>
      </c>
      <c r="I626">
        <v>53120200.000000007</v>
      </c>
      <c r="J626">
        <v>54002400</v>
      </c>
      <c r="K626">
        <v>54822300</v>
      </c>
      <c r="L626">
        <v>55663600</v>
      </c>
      <c r="M626">
        <v>56468300</v>
      </c>
      <c r="N626">
        <v>57313100</v>
      </c>
      <c r="O626">
        <v>58787600.000000007</v>
      </c>
      <c r="P626">
        <v>59543300</v>
      </c>
      <c r="Q626">
        <v>60419600</v>
      </c>
      <c r="R626">
        <v>61293100</v>
      </c>
      <c r="S626">
        <v>62492300</v>
      </c>
      <c r="T626">
        <v>63376100</v>
      </c>
      <c r="U626">
        <v>64259000</v>
      </c>
      <c r="V626">
        <v>64833200.000000007</v>
      </c>
      <c r="W626">
        <v>65347200</v>
      </c>
      <c r="X626">
        <v>65474200</v>
      </c>
      <c r="Y626">
        <v>66640100.000000007</v>
      </c>
      <c r="Z626">
        <v>67715100</v>
      </c>
      <c r="AA626">
        <v>69093000</v>
      </c>
      <c r="AB626">
        <v>69224800</v>
      </c>
      <c r="AC626">
        <v>70075600</v>
      </c>
      <c r="AD626">
        <v>71099200</v>
      </c>
      <c r="AE626">
        <v>72423800</v>
      </c>
      <c r="AF626">
        <v>72934100</v>
      </c>
      <c r="AG626">
        <v>74015700</v>
      </c>
      <c r="AH626">
        <v>75036900</v>
      </c>
      <c r="AI626">
        <v>76143000</v>
      </c>
      <c r="AJ626">
        <v>76726800</v>
      </c>
      <c r="AK626">
        <v>78173200</v>
      </c>
      <c r="AL626">
        <v>79484700</v>
      </c>
      <c r="AM626">
        <v>80683900.000000015</v>
      </c>
      <c r="AN626">
        <v>81225900</v>
      </c>
      <c r="AO626">
        <v>82494000</v>
      </c>
      <c r="AP626">
        <v>83768800</v>
      </c>
      <c r="AQ626">
        <v>85818100</v>
      </c>
      <c r="AR626">
        <v>82803300</v>
      </c>
      <c r="AS626">
        <v>64369299.999999993</v>
      </c>
      <c r="AT626">
        <v>73875000</v>
      </c>
      <c r="AU626">
        <v>78200400</v>
      </c>
    </row>
    <row r="627" spans="1:47">
      <c r="A627" t="s">
        <v>265</v>
      </c>
      <c r="B627" t="s">
        <v>266</v>
      </c>
      <c r="C627" t="s">
        <v>217</v>
      </c>
      <c r="D627">
        <v>60051800</v>
      </c>
      <c r="E627">
        <v>62762500</v>
      </c>
      <c r="F627">
        <v>65804800</v>
      </c>
      <c r="G627">
        <v>67429000</v>
      </c>
      <c r="H627">
        <v>67953800</v>
      </c>
      <c r="I627">
        <v>68678700</v>
      </c>
      <c r="J627">
        <v>71173000</v>
      </c>
      <c r="K627">
        <v>73888300</v>
      </c>
      <c r="L627">
        <v>76289700</v>
      </c>
      <c r="M627">
        <v>77211500</v>
      </c>
      <c r="N627">
        <v>80289599.999999985</v>
      </c>
      <c r="O627">
        <v>82487900</v>
      </c>
      <c r="P627">
        <v>84389900.000000015</v>
      </c>
      <c r="Q627">
        <v>86017700</v>
      </c>
      <c r="R627">
        <v>88422800</v>
      </c>
      <c r="S627">
        <v>90319700</v>
      </c>
      <c r="T627">
        <v>92736900</v>
      </c>
      <c r="U627">
        <v>95237100</v>
      </c>
      <c r="V627">
        <v>97044800</v>
      </c>
      <c r="W627">
        <v>99456800</v>
      </c>
      <c r="X627">
        <v>101692000</v>
      </c>
      <c r="Y627">
        <v>104050900.00000001</v>
      </c>
      <c r="Z627">
        <v>107379900.00000001</v>
      </c>
      <c r="AA627">
        <v>108647000</v>
      </c>
      <c r="AB627">
        <v>109405300</v>
      </c>
      <c r="AC627">
        <v>113736000</v>
      </c>
      <c r="AD627">
        <v>116971200</v>
      </c>
      <c r="AE627">
        <v>119095600</v>
      </c>
      <c r="AF627">
        <v>120874500</v>
      </c>
      <c r="AG627">
        <v>126316200</v>
      </c>
      <c r="AH627">
        <v>127285800</v>
      </c>
      <c r="AI627">
        <v>128944200</v>
      </c>
      <c r="AJ627">
        <v>130255100</v>
      </c>
      <c r="AK627">
        <v>132776299.99999999</v>
      </c>
      <c r="AL627">
        <v>137648200</v>
      </c>
      <c r="AM627">
        <v>138083100</v>
      </c>
      <c r="AN627">
        <v>142059500</v>
      </c>
      <c r="AO627">
        <v>145517600</v>
      </c>
      <c r="AP627">
        <v>150370000</v>
      </c>
      <c r="AQ627">
        <v>151589000</v>
      </c>
      <c r="AR627">
        <v>156010900</v>
      </c>
      <c r="AS627">
        <v>161304200</v>
      </c>
      <c r="AT627">
        <v>166482500</v>
      </c>
      <c r="AU627">
        <v>168133300</v>
      </c>
    </row>
    <row r="628" spans="1:47">
      <c r="A628" t="s">
        <v>265</v>
      </c>
      <c r="B628" t="s">
        <v>266</v>
      </c>
      <c r="C628" t="s">
        <v>218</v>
      </c>
      <c r="D628">
        <v>59084300</v>
      </c>
      <c r="E628">
        <v>60051300</v>
      </c>
      <c r="F628">
        <v>60013600</v>
      </c>
      <c r="G628">
        <v>60579200.000000007</v>
      </c>
      <c r="H628">
        <v>64171100</v>
      </c>
      <c r="I628">
        <v>65748700</v>
      </c>
      <c r="J628">
        <v>63884400</v>
      </c>
      <c r="K628">
        <v>62638800</v>
      </c>
      <c r="L628">
        <v>66511800</v>
      </c>
      <c r="M628">
        <v>69235700</v>
      </c>
      <c r="N628">
        <v>72333599.999999985</v>
      </c>
      <c r="O628">
        <v>72814999.999999985</v>
      </c>
      <c r="P628">
        <v>74870700</v>
      </c>
      <c r="Q628">
        <v>76382299.999999985</v>
      </c>
      <c r="R628">
        <v>78716200.000000015</v>
      </c>
      <c r="S628">
        <v>75545900</v>
      </c>
      <c r="T628">
        <v>77567500</v>
      </c>
      <c r="U628">
        <v>80552600</v>
      </c>
      <c r="V628">
        <v>80214800</v>
      </c>
      <c r="W628">
        <v>81490599.999999985</v>
      </c>
      <c r="X628">
        <v>84202200.000000015</v>
      </c>
      <c r="Y628">
        <v>82657300</v>
      </c>
      <c r="Z628">
        <v>88511600</v>
      </c>
      <c r="AA628">
        <v>91897900.000000015</v>
      </c>
      <c r="AB628">
        <v>92054700</v>
      </c>
      <c r="AC628">
        <v>93913099.999999985</v>
      </c>
      <c r="AD628">
        <v>96546799.999999985</v>
      </c>
      <c r="AE628">
        <v>95764800</v>
      </c>
      <c r="AF628">
        <v>97586000</v>
      </c>
      <c r="AG628">
        <v>99480299.999999985</v>
      </c>
      <c r="AH628">
        <v>102471599.99999999</v>
      </c>
      <c r="AI628">
        <v>99433500</v>
      </c>
      <c r="AJ628">
        <v>101777599.99999999</v>
      </c>
      <c r="AK628">
        <v>102554900</v>
      </c>
      <c r="AL628">
        <v>105658200</v>
      </c>
      <c r="AM628">
        <v>105629900.00000001</v>
      </c>
      <c r="AN628">
        <v>109137300</v>
      </c>
      <c r="AO628">
        <v>107167900</v>
      </c>
      <c r="AP628">
        <v>112168600.00000001</v>
      </c>
      <c r="AQ628">
        <v>114619299.99999999</v>
      </c>
      <c r="AR628">
        <v>120735499.99999999</v>
      </c>
      <c r="AS628">
        <v>108302200</v>
      </c>
      <c r="AT628">
        <v>111106499.99999999</v>
      </c>
      <c r="AU628">
        <v>117337799.99999999</v>
      </c>
    </row>
    <row r="629" spans="1:47">
      <c r="A629" t="s">
        <v>265</v>
      </c>
      <c r="B629" t="s">
        <v>266</v>
      </c>
      <c r="C629" t="s">
        <v>219</v>
      </c>
      <c r="D629">
        <v>47326900</v>
      </c>
      <c r="E629">
        <v>48549100</v>
      </c>
      <c r="F629">
        <v>50421800</v>
      </c>
      <c r="G629">
        <v>51915700</v>
      </c>
      <c r="H629">
        <v>52401600</v>
      </c>
      <c r="I629">
        <v>52970900</v>
      </c>
      <c r="J629">
        <v>53717000</v>
      </c>
      <c r="K629">
        <v>54351900</v>
      </c>
      <c r="L629">
        <v>55124800</v>
      </c>
      <c r="M629">
        <v>56343500</v>
      </c>
      <c r="N629">
        <v>58280600</v>
      </c>
      <c r="O629">
        <v>59505300</v>
      </c>
      <c r="P629">
        <v>60037500</v>
      </c>
      <c r="Q629">
        <v>60660000</v>
      </c>
      <c r="R629">
        <v>61456200</v>
      </c>
      <c r="S629">
        <v>62083800</v>
      </c>
      <c r="T629">
        <v>62837400</v>
      </c>
      <c r="U629">
        <v>63653400</v>
      </c>
      <c r="V629">
        <v>64574300</v>
      </c>
      <c r="W629">
        <v>65375100</v>
      </c>
      <c r="X629">
        <v>65691300</v>
      </c>
      <c r="Y629">
        <v>66397700</v>
      </c>
      <c r="Z629">
        <v>67199700</v>
      </c>
      <c r="AA629">
        <v>67690900</v>
      </c>
      <c r="AB629">
        <v>69142300</v>
      </c>
      <c r="AC629">
        <v>69813900</v>
      </c>
      <c r="AD629">
        <v>70126800</v>
      </c>
      <c r="AE629">
        <v>70417500</v>
      </c>
      <c r="AF629">
        <v>71653600</v>
      </c>
      <c r="AG629">
        <v>72387200</v>
      </c>
      <c r="AH629">
        <v>72598200</v>
      </c>
      <c r="AI629">
        <v>72929500</v>
      </c>
      <c r="AJ629">
        <v>73861400</v>
      </c>
      <c r="AK629">
        <v>74527000</v>
      </c>
      <c r="AL629">
        <v>75296300</v>
      </c>
      <c r="AM629">
        <v>75963500</v>
      </c>
      <c r="AN629">
        <v>77859500</v>
      </c>
      <c r="AO629">
        <v>78797900</v>
      </c>
      <c r="AP629">
        <v>79810600</v>
      </c>
      <c r="AQ629">
        <v>80433100</v>
      </c>
      <c r="AR629">
        <v>80826100</v>
      </c>
      <c r="AS629">
        <v>80617800</v>
      </c>
      <c r="AT629">
        <v>81378000</v>
      </c>
      <c r="AU629">
        <v>81437500</v>
      </c>
    </row>
    <row r="630" spans="1:47">
      <c r="A630" t="s">
        <v>265</v>
      </c>
      <c r="B630" t="s">
        <v>266</v>
      </c>
      <c r="C630" t="s">
        <v>220</v>
      </c>
      <c r="D630">
        <v>23736800</v>
      </c>
      <c r="E630">
        <v>24337600</v>
      </c>
      <c r="F630">
        <v>25157200</v>
      </c>
      <c r="G630">
        <v>25853800</v>
      </c>
      <c r="H630">
        <v>26167400</v>
      </c>
      <c r="I630">
        <v>26668000</v>
      </c>
      <c r="J630">
        <v>27400500</v>
      </c>
      <c r="K630">
        <v>28003400</v>
      </c>
      <c r="L630">
        <v>28257200</v>
      </c>
      <c r="M630">
        <v>28820400</v>
      </c>
      <c r="N630">
        <v>29441100</v>
      </c>
      <c r="O630">
        <v>29774600</v>
      </c>
      <c r="P630">
        <v>30461700</v>
      </c>
      <c r="Q630">
        <v>31002500</v>
      </c>
      <c r="R630">
        <v>31869800</v>
      </c>
      <c r="S630">
        <v>32156700</v>
      </c>
      <c r="T630">
        <v>33589800</v>
      </c>
      <c r="U630">
        <v>34098200</v>
      </c>
      <c r="V630">
        <v>34834900</v>
      </c>
      <c r="W630">
        <v>35272400</v>
      </c>
      <c r="X630">
        <v>36061500</v>
      </c>
      <c r="Y630">
        <v>36703200</v>
      </c>
      <c r="Z630">
        <v>37491400</v>
      </c>
      <c r="AA630">
        <v>38139400</v>
      </c>
      <c r="AB630">
        <v>38997400</v>
      </c>
      <c r="AC630">
        <v>39480400</v>
      </c>
      <c r="AD630">
        <v>40097800</v>
      </c>
      <c r="AE630">
        <v>40746100</v>
      </c>
      <c r="AF630">
        <v>41662400</v>
      </c>
      <c r="AG630">
        <v>42733400</v>
      </c>
      <c r="AH630">
        <v>43853200</v>
      </c>
      <c r="AI630">
        <v>44514800</v>
      </c>
      <c r="AJ630">
        <v>45012800</v>
      </c>
      <c r="AK630">
        <v>46530700</v>
      </c>
      <c r="AL630">
        <v>47654300</v>
      </c>
      <c r="AM630">
        <v>48493300</v>
      </c>
      <c r="AN630">
        <v>49676800</v>
      </c>
      <c r="AO630">
        <v>51156000</v>
      </c>
      <c r="AP630">
        <v>52525000</v>
      </c>
      <c r="AQ630">
        <v>53578400</v>
      </c>
      <c r="AR630">
        <v>52355600</v>
      </c>
      <c r="AS630">
        <v>44969300</v>
      </c>
      <c r="AT630">
        <v>48528800</v>
      </c>
      <c r="AU630">
        <v>49817400</v>
      </c>
    </row>
    <row r="631" spans="1:47">
      <c r="A631" t="s">
        <v>265</v>
      </c>
      <c r="B631" t="s">
        <v>266</v>
      </c>
      <c r="C631" t="s">
        <v>221</v>
      </c>
      <c r="D631">
        <v>58394500</v>
      </c>
      <c r="E631">
        <v>67522900</v>
      </c>
      <c r="F631">
        <v>65146900</v>
      </c>
      <c r="G631">
        <v>68581800</v>
      </c>
      <c r="H631">
        <v>66376700</v>
      </c>
      <c r="I631">
        <v>68294400</v>
      </c>
      <c r="J631">
        <v>70591000</v>
      </c>
      <c r="K631">
        <v>71074700</v>
      </c>
      <c r="L631">
        <v>67948800</v>
      </c>
      <c r="M631">
        <v>73484000</v>
      </c>
      <c r="N631">
        <v>69173500</v>
      </c>
      <c r="O631">
        <v>71629000</v>
      </c>
      <c r="P631">
        <v>69167100</v>
      </c>
      <c r="Q631">
        <v>72152300</v>
      </c>
      <c r="R631">
        <v>73756000</v>
      </c>
      <c r="S631">
        <v>74373500</v>
      </c>
      <c r="T631">
        <v>71005700</v>
      </c>
      <c r="U631">
        <v>70355100</v>
      </c>
      <c r="V631">
        <v>75509700</v>
      </c>
      <c r="W631">
        <v>79459200</v>
      </c>
      <c r="X631">
        <v>74367300</v>
      </c>
      <c r="Y631">
        <v>74778700</v>
      </c>
      <c r="Z631">
        <v>76467600</v>
      </c>
      <c r="AA631">
        <v>84441000</v>
      </c>
      <c r="AB631">
        <v>77800700</v>
      </c>
      <c r="AC631">
        <v>78100800</v>
      </c>
      <c r="AD631">
        <v>79388100</v>
      </c>
      <c r="AE631">
        <v>84675400</v>
      </c>
      <c r="AF631">
        <v>77975100</v>
      </c>
      <c r="AG631">
        <v>78077200</v>
      </c>
      <c r="AH631">
        <v>79922800</v>
      </c>
      <c r="AI631">
        <v>90539200</v>
      </c>
      <c r="AJ631">
        <v>82432200</v>
      </c>
      <c r="AK631">
        <v>83667100</v>
      </c>
      <c r="AL631">
        <v>86214300</v>
      </c>
      <c r="AM631">
        <v>96964000</v>
      </c>
      <c r="AN631">
        <v>87706300</v>
      </c>
      <c r="AO631">
        <v>91076100</v>
      </c>
      <c r="AP631">
        <v>87806600</v>
      </c>
      <c r="AQ631">
        <v>98944800</v>
      </c>
      <c r="AR631">
        <v>90467900</v>
      </c>
      <c r="AS631">
        <v>88152100</v>
      </c>
      <c r="AT631">
        <v>89408800</v>
      </c>
      <c r="AU631">
        <v>97412100</v>
      </c>
    </row>
    <row r="632" spans="1:47">
      <c r="A632" t="s">
        <v>265</v>
      </c>
      <c r="B632" t="s">
        <v>266</v>
      </c>
      <c r="C632" t="s">
        <v>222</v>
      </c>
      <c r="D632">
        <v>43368300</v>
      </c>
      <c r="E632">
        <v>50217700</v>
      </c>
      <c r="F632">
        <v>52991200</v>
      </c>
      <c r="G632">
        <v>54982300</v>
      </c>
      <c r="H632">
        <v>49549700</v>
      </c>
      <c r="I632">
        <v>52418399.999999993</v>
      </c>
      <c r="J632">
        <v>55172700</v>
      </c>
      <c r="K632">
        <v>57888300</v>
      </c>
      <c r="L632">
        <v>53566800</v>
      </c>
      <c r="M632">
        <v>58048000</v>
      </c>
      <c r="N632">
        <v>57287500</v>
      </c>
      <c r="O632">
        <v>63802000</v>
      </c>
      <c r="P632">
        <v>59538600.000000007</v>
      </c>
      <c r="Q632">
        <v>59650600</v>
      </c>
      <c r="R632">
        <v>61717200</v>
      </c>
      <c r="S632">
        <v>69109800</v>
      </c>
      <c r="T632">
        <v>62229700</v>
      </c>
      <c r="U632">
        <v>62274400</v>
      </c>
      <c r="V632">
        <v>65557800</v>
      </c>
      <c r="W632">
        <v>73623100</v>
      </c>
      <c r="X632">
        <v>65283000</v>
      </c>
      <c r="Y632">
        <v>69501000</v>
      </c>
      <c r="Z632">
        <v>70756900</v>
      </c>
      <c r="AA632">
        <v>77479200.000000015</v>
      </c>
      <c r="AB632">
        <v>68765700</v>
      </c>
      <c r="AC632">
        <v>73080000</v>
      </c>
      <c r="AD632">
        <v>72139200</v>
      </c>
      <c r="AE632">
        <v>79902700</v>
      </c>
      <c r="AF632">
        <v>71583900</v>
      </c>
      <c r="AG632">
        <v>73778100</v>
      </c>
      <c r="AH632">
        <v>74806400</v>
      </c>
      <c r="AI632">
        <v>84642400</v>
      </c>
      <c r="AJ632">
        <v>75036100</v>
      </c>
      <c r="AK632">
        <v>77491300</v>
      </c>
      <c r="AL632">
        <v>79752300</v>
      </c>
      <c r="AM632">
        <v>88854100</v>
      </c>
      <c r="AN632">
        <v>79275400</v>
      </c>
      <c r="AO632">
        <v>82392600</v>
      </c>
      <c r="AP632">
        <v>85996100</v>
      </c>
      <c r="AQ632">
        <v>93691000</v>
      </c>
      <c r="AR632">
        <v>83926800</v>
      </c>
      <c r="AS632">
        <v>83372600</v>
      </c>
      <c r="AT632">
        <v>88066400</v>
      </c>
      <c r="AU632">
        <v>94964000</v>
      </c>
    </row>
    <row r="633" spans="1:47">
      <c r="A633" t="s">
        <v>265</v>
      </c>
      <c r="B633" t="s">
        <v>266</v>
      </c>
      <c r="C633" t="s">
        <v>223</v>
      </c>
      <c r="D633">
        <v>15359800</v>
      </c>
      <c r="E633">
        <v>16486500</v>
      </c>
      <c r="F633">
        <v>17205500</v>
      </c>
      <c r="G633">
        <v>17392900</v>
      </c>
      <c r="H633">
        <v>17198500</v>
      </c>
      <c r="I633">
        <v>17822600</v>
      </c>
      <c r="J633">
        <v>18481000</v>
      </c>
      <c r="K633">
        <v>19090000</v>
      </c>
      <c r="L633">
        <v>18641500</v>
      </c>
      <c r="M633">
        <v>19281199.999999996</v>
      </c>
      <c r="N633">
        <v>19493600</v>
      </c>
      <c r="O633">
        <v>20963800</v>
      </c>
      <c r="P633">
        <v>19954200</v>
      </c>
      <c r="Q633">
        <v>20322700</v>
      </c>
      <c r="R633">
        <v>21140500</v>
      </c>
      <c r="S633">
        <v>23204000</v>
      </c>
      <c r="T633">
        <v>21478400</v>
      </c>
      <c r="U633">
        <v>22099600</v>
      </c>
      <c r="V633">
        <v>23176000</v>
      </c>
      <c r="W633">
        <v>24603100</v>
      </c>
      <c r="X633">
        <v>23314000</v>
      </c>
      <c r="Y633">
        <v>23938800.000000004</v>
      </c>
      <c r="Z633">
        <v>24220700</v>
      </c>
      <c r="AA633">
        <v>25992300.000000004</v>
      </c>
      <c r="AB633">
        <v>24864000</v>
      </c>
      <c r="AC633">
        <v>25184600</v>
      </c>
      <c r="AD633">
        <v>25344900</v>
      </c>
      <c r="AE633">
        <v>27096700</v>
      </c>
      <c r="AF633">
        <v>26629800</v>
      </c>
      <c r="AG633">
        <v>26790300</v>
      </c>
      <c r="AH633">
        <v>27261700</v>
      </c>
      <c r="AI633">
        <v>28815700</v>
      </c>
      <c r="AJ633">
        <v>28240300</v>
      </c>
      <c r="AK633">
        <v>28685400</v>
      </c>
      <c r="AL633">
        <v>29323900</v>
      </c>
      <c r="AM633">
        <v>31072600</v>
      </c>
      <c r="AN633">
        <v>30685500</v>
      </c>
      <c r="AO633">
        <v>31308900</v>
      </c>
      <c r="AP633">
        <v>32020800</v>
      </c>
      <c r="AQ633">
        <v>33506900</v>
      </c>
      <c r="AR633">
        <v>33873500</v>
      </c>
      <c r="AS633">
        <v>32471700</v>
      </c>
      <c r="AT633">
        <v>36915400</v>
      </c>
      <c r="AU633">
        <v>39049100</v>
      </c>
    </row>
    <row r="634" spans="1:47">
      <c r="A634" t="s">
        <v>265</v>
      </c>
      <c r="B634" t="s">
        <v>266</v>
      </c>
      <c r="C634" t="s">
        <v>224</v>
      </c>
      <c r="D634">
        <v>24446100</v>
      </c>
      <c r="E634">
        <v>24935700</v>
      </c>
      <c r="F634">
        <v>25425800</v>
      </c>
      <c r="G634">
        <v>26253400</v>
      </c>
      <c r="H634">
        <v>26623700</v>
      </c>
      <c r="I634">
        <v>27083700</v>
      </c>
      <c r="J634">
        <v>27572800</v>
      </c>
      <c r="K634">
        <v>28092200</v>
      </c>
      <c r="L634">
        <v>28432300</v>
      </c>
      <c r="M634">
        <v>28697200</v>
      </c>
      <c r="N634">
        <v>29117000</v>
      </c>
      <c r="O634">
        <v>29428900</v>
      </c>
      <c r="P634">
        <v>30028200</v>
      </c>
      <c r="Q634">
        <v>30300100</v>
      </c>
      <c r="R634">
        <v>30913700</v>
      </c>
      <c r="S634">
        <v>31841100.000000004</v>
      </c>
      <c r="T634">
        <v>32541400</v>
      </c>
      <c r="U634">
        <v>33167400</v>
      </c>
      <c r="V634">
        <v>33850700</v>
      </c>
      <c r="W634">
        <v>34510600</v>
      </c>
      <c r="X634">
        <v>35139800</v>
      </c>
      <c r="Y634">
        <v>35842700.000000007</v>
      </c>
      <c r="Z634">
        <v>36597200</v>
      </c>
      <c r="AA634">
        <v>37324500</v>
      </c>
      <c r="AB634">
        <v>37994800</v>
      </c>
      <c r="AC634">
        <v>38741800</v>
      </c>
      <c r="AD634">
        <v>39495500</v>
      </c>
      <c r="AE634">
        <v>40275400</v>
      </c>
      <c r="AF634">
        <v>41022300</v>
      </c>
      <c r="AG634">
        <v>42069500</v>
      </c>
      <c r="AH634">
        <v>43204200</v>
      </c>
      <c r="AI634">
        <v>43878800</v>
      </c>
      <c r="AJ634">
        <v>44470000</v>
      </c>
      <c r="AK634">
        <v>45935200</v>
      </c>
      <c r="AL634">
        <v>47156000</v>
      </c>
      <c r="AM634">
        <v>47844400</v>
      </c>
      <c r="AN634">
        <v>48912100</v>
      </c>
      <c r="AO634">
        <v>50870500</v>
      </c>
      <c r="AP634">
        <v>52215700</v>
      </c>
      <c r="AQ634">
        <v>53013100</v>
      </c>
      <c r="AR634">
        <v>52379100</v>
      </c>
      <c r="AS634">
        <v>44460900</v>
      </c>
      <c r="AT634">
        <v>49319800</v>
      </c>
      <c r="AU634">
        <v>50448900</v>
      </c>
    </row>
    <row r="635" spans="1:47">
      <c r="A635" t="s">
        <v>265</v>
      </c>
      <c r="B635" t="s">
        <v>266</v>
      </c>
      <c r="C635" t="s">
        <v>225</v>
      </c>
      <c r="D635">
        <v>1642356300.0000005</v>
      </c>
      <c r="E635">
        <v>1709132000</v>
      </c>
      <c r="F635">
        <v>1775109900</v>
      </c>
      <c r="G635">
        <v>1737534899.9999998</v>
      </c>
      <c r="H635">
        <v>1748731200.0000002</v>
      </c>
      <c r="I635">
        <v>1816268199.9999995</v>
      </c>
      <c r="J635">
        <v>1881849699.9999998</v>
      </c>
      <c r="K635">
        <v>1840786200</v>
      </c>
      <c r="L635">
        <v>1855580200.0000005</v>
      </c>
      <c r="M635">
        <v>1929018700</v>
      </c>
      <c r="N635">
        <v>1993632300.0000005</v>
      </c>
      <c r="O635">
        <v>1948852200</v>
      </c>
      <c r="P635">
        <v>1958395500</v>
      </c>
      <c r="Q635">
        <v>2036816600.0000002</v>
      </c>
      <c r="R635">
        <v>2103598100</v>
      </c>
      <c r="S635">
        <v>2057687600</v>
      </c>
      <c r="T635">
        <v>2058584899.9999995</v>
      </c>
      <c r="U635">
        <v>2137385600</v>
      </c>
      <c r="V635">
        <v>2207343599.9999995</v>
      </c>
      <c r="W635">
        <v>2161552500</v>
      </c>
      <c r="X635">
        <v>2158039999.9999995</v>
      </c>
      <c r="Y635">
        <v>2238704400</v>
      </c>
      <c r="Z635">
        <v>2312843500.0000005</v>
      </c>
      <c r="AA635">
        <v>2272929199.999999</v>
      </c>
      <c r="AB635">
        <v>2264721000</v>
      </c>
      <c r="AC635">
        <v>2355445000</v>
      </c>
      <c r="AD635">
        <v>2429260599.9999995</v>
      </c>
      <c r="AE635">
        <v>2385186800.000001</v>
      </c>
      <c r="AF635">
        <v>2378146400</v>
      </c>
      <c r="AG635">
        <v>2473512900.0000005</v>
      </c>
      <c r="AH635">
        <v>2552296900.0000005</v>
      </c>
      <c r="AI635">
        <v>2508971900</v>
      </c>
      <c r="AJ635">
        <v>2498697500</v>
      </c>
      <c r="AK635">
        <v>2603852600.0000005</v>
      </c>
      <c r="AL635">
        <v>2684332199.999999</v>
      </c>
      <c r="AM635">
        <v>2638969599.9999995</v>
      </c>
      <c r="AN635">
        <v>2625125699.999999</v>
      </c>
      <c r="AO635">
        <v>2735403100</v>
      </c>
      <c r="AP635">
        <v>2818721500.0000005</v>
      </c>
      <c r="AQ635">
        <v>2769787499.9999995</v>
      </c>
      <c r="AR635">
        <v>2703149000</v>
      </c>
      <c r="AS635">
        <v>2589818100</v>
      </c>
      <c r="AT635">
        <v>2720478499.999999</v>
      </c>
      <c r="AU635">
        <v>2708997099.9999995</v>
      </c>
    </row>
  </sheetData>
  <phoneticPr fontId="3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V72"/>
  <sheetViews>
    <sheetView topLeftCell="A22" zoomScale="55" zoomScaleNormal="55" workbookViewId="0">
      <selection activeCell="I3" sqref="I3:I36"/>
    </sheetView>
  </sheetViews>
  <sheetFormatPr defaultRowHeight="18"/>
  <cols>
    <col min="1" max="1" width="15" bestFit="1" customWidth="1"/>
    <col min="5" max="5" width="7.25" bestFit="1" customWidth="1"/>
    <col min="9" max="9" width="15" bestFit="1" customWidth="1"/>
    <col min="17" max="17" width="15.4140625" bestFit="1" customWidth="1"/>
  </cols>
  <sheetData>
    <row r="2" spans="1:22">
      <c r="A2" s="45" t="s">
        <v>390</v>
      </c>
      <c r="B2" s="38" t="s">
        <v>55</v>
      </c>
      <c r="C2" s="38" t="s">
        <v>54</v>
      </c>
      <c r="D2" s="38" t="s">
        <v>53</v>
      </c>
      <c r="E2" s="38" t="s">
        <v>52</v>
      </c>
      <c r="F2" s="38" t="s">
        <v>50</v>
      </c>
      <c r="I2" s="45" t="s">
        <v>394</v>
      </c>
      <c r="J2" s="38" t="s">
        <v>55</v>
      </c>
      <c r="K2" s="38" t="s">
        <v>54</v>
      </c>
      <c r="L2" s="38" t="s">
        <v>53</v>
      </c>
      <c r="M2" s="38" t="s">
        <v>52</v>
      </c>
      <c r="N2" s="38" t="s">
        <v>50</v>
      </c>
      <c r="Q2" s="45" t="s">
        <v>393</v>
      </c>
      <c r="R2" s="38" t="s">
        <v>55</v>
      </c>
      <c r="S2" s="38" t="s">
        <v>54</v>
      </c>
      <c r="T2" s="38" t="s">
        <v>53</v>
      </c>
      <c r="U2" s="38" t="s">
        <v>52</v>
      </c>
      <c r="V2" s="38" t="s">
        <v>50</v>
      </c>
    </row>
    <row r="3" spans="1:22">
      <c r="A3" s="17" t="s">
        <v>207</v>
      </c>
      <c r="B3" s="44">
        <v>36288</v>
      </c>
      <c r="C3" s="44">
        <v>36854</v>
      </c>
      <c r="D3" s="44">
        <v>35983</v>
      </c>
      <c r="E3" s="44">
        <v>34085</v>
      </c>
      <c r="F3" s="44">
        <v>32183</v>
      </c>
      <c r="I3" s="17" t="s">
        <v>207</v>
      </c>
      <c r="J3" s="37">
        <f>B39/B3</f>
        <v>0.26151895943562609</v>
      </c>
      <c r="K3" s="37">
        <f t="shared" ref="K3:N3" si="0">C39/C3</f>
        <v>0.25085472404623649</v>
      </c>
      <c r="L3" s="37">
        <f t="shared" si="0"/>
        <v>0.20270683378261958</v>
      </c>
      <c r="M3" s="37">
        <f t="shared" si="0"/>
        <v>0.15555229573126009</v>
      </c>
      <c r="N3" s="37">
        <f t="shared" si="0"/>
        <v>8.3615573439393465E-2</v>
      </c>
      <c r="Q3" s="17" t="s">
        <v>207</v>
      </c>
      <c r="R3" s="37">
        <f>J39/B3</f>
        <v>0.15859237213403879</v>
      </c>
      <c r="S3" s="37">
        <f t="shared" ref="S3:V3" si="1">K39/C3</f>
        <v>0.13558908123948554</v>
      </c>
      <c r="T3" s="37">
        <f t="shared" si="1"/>
        <v>0.1248367284551038</v>
      </c>
      <c r="U3" s="37">
        <f t="shared" si="1"/>
        <v>0.12160774534252604</v>
      </c>
      <c r="V3" s="37">
        <f t="shared" si="1"/>
        <v>0.12099555666034863</v>
      </c>
    </row>
    <row r="4" spans="1:22">
      <c r="A4" s="17" t="s">
        <v>226</v>
      </c>
      <c r="B4" s="44">
        <v>87898</v>
      </c>
      <c r="C4" s="44">
        <v>93347</v>
      </c>
      <c r="D4" s="44">
        <v>99792</v>
      </c>
      <c r="E4" s="44">
        <v>106172</v>
      </c>
      <c r="F4" s="44">
        <v>111559</v>
      </c>
      <c r="I4" s="17" t="s">
        <v>226</v>
      </c>
      <c r="J4" s="37">
        <f t="shared" ref="J4:J36" si="2">B40/B4</f>
        <v>1.2230084871100593E-2</v>
      </c>
      <c r="K4" s="37">
        <f t="shared" ref="K4:K36" si="3">C40/C4</f>
        <v>1.1998243114401105E-2</v>
      </c>
      <c r="L4" s="37">
        <f t="shared" ref="L4:L36" si="4">D40/D4</f>
        <v>1.2315616482283149E-2</v>
      </c>
      <c r="M4" s="37">
        <f t="shared" ref="M4:M36" si="5">E40/E4</f>
        <v>1.2281957578269224E-2</v>
      </c>
      <c r="N4" s="37">
        <f t="shared" ref="N4:N36" si="6">F40/F4</f>
        <v>1.1859195582606513E-2</v>
      </c>
      <c r="Q4" s="17" t="s">
        <v>226</v>
      </c>
      <c r="R4" s="37">
        <f t="shared" ref="R4:R36" si="7">J40/B4</f>
        <v>0.2423832169105099</v>
      </c>
      <c r="S4" s="37">
        <f t="shared" ref="S4:S36" si="8">K40/C4</f>
        <v>0.24072546519973861</v>
      </c>
      <c r="T4" s="37">
        <f t="shared" ref="T4:T36" si="9">L40/D4</f>
        <v>0.23664221580888248</v>
      </c>
      <c r="U4" s="37">
        <f t="shared" ref="U4:U36" si="10">M40/E4</f>
        <v>0.2289209961195042</v>
      </c>
      <c r="V4" s="37">
        <f t="shared" ref="V4:V36" si="11">N40/F4</f>
        <v>0.22389049740496061</v>
      </c>
    </row>
    <row r="5" spans="1:22">
      <c r="A5" s="17" t="s">
        <v>227</v>
      </c>
      <c r="B5" s="44">
        <v>29159</v>
      </c>
      <c r="C5" s="44">
        <v>30950</v>
      </c>
      <c r="D5" s="44">
        <v>32913</v>
      </c>
      <c r="E5" s="44">
        <v>35008</v>
      </c>
      <c r="F5" s="44">
        <v>36465</v>
      </c>
      <c r="I5" s="17" t="s">
        <v>227</v>
      </c>
      <c r="J5" s="37">
        <f t="shared" si="2"/>
        <v>3.2648581912959981E-2</v>
      </c>
      <c r="K5" s="37">
        <f t="shared" si="3"/>
        <v>3.1696284329563812E-2</v>
      </c>
      <c r="L5" s="37">
        <f t="shared" si="4"/>
        <v>3.1264242092790086E-2</v>
      </c>
      <c r="M5" s="37">
        <f t="shared" si="5"/>
        <v>3.0878656307129798E-2</v>
      </c>
      <c r="N5" s="37">
        <f t="shared" si="6"/>
        <v>3.0851501439736733E-2</v>
      </c>
      <c r="Q5" s="17" t="s">
        <v>227</v>
      </c>
      <c r="R5" s="37">
        <f t="shared" si="7"/>
        <v>0.13059432765183993</v>
      </c>
      <c r="S5" s="37">
        <f t="shared" si="8"/>
        <v>0.128562197092084</v>
      </c>
      <c r="T5" s="37">
        <f t="shared" si="9"/>
        <v>0.1278825995807128</v>
      </c>
      <c r="U5" s="37">
        <f t="shared" si="10"/>
        <v>0.12751371115173674</v>
      </c>
      <c r="V5" s="37">
        <f t="shared" si="11"/>
        <v>0.12576443164678458</v>
      </c>
    </row>
    <row r="6" spans="1:22">
      <c r="A6" s="17" t="s">
        <v>228</v>
      </c>
      <c r="B6" s="44">
        <v>79288</v>
      </c>
      <c r="C6" s="44">
        <v>83371</v>
      </c>
      <c r="D6" s="44">
        <v>86213</v>
      </c>
      <c r="E6" s="44">
        <v>91085</v>
      </c>
      <c r="F6" s="44">
        <v>93729</v>
      </c>
      <c r="I6" s="17" t="s">
        <v>228</v>
      </c>
      <c r="J6" s="37">
        <f t="shared" si="2"/>
        <v>0.55376601755625066</v>
      </c>
      <c r="K6" s="37">
        <f t="shared" si="3"/>
        <v>0.54196303270921542</v>
      </c>
      <c r="L6" s="37">
        <f t="shared" si="4"/>
        <v>0.52342454154245877</v>
      </c>
      <c r="M6" s="37">
        <f t="shared" si="5"/>
        <v>0.51487072514684085</v>
      </c>
      <c r="N6" s="37">
        <f t="shared" si="6"/>
        <v>0.50024005377204495</v>
      </c>
      <c r="Q6" s="17" t="s">
        <v>228</v>
      </c>
      <c r="R6" s="37">
        <f t="shared" si="7"/>
        <v>0.10054484915750177</v>
      </c>
      <c r="S6" s="37">
        <f t="shared" si="8"/>
        <v>0.1020978517709995</v>
      </c>
      <c r="T6" s="37">
        <f t="shared" si="9"/>
        <v>0.10725760616148376</v>
      </c>
      <c r="U6" s="37">
        <f t="shared" si="10"/>
        <v>0.1088104517758138</v>
      </c>
      <c r="V6" s="37">
        <f t="shared" si="11"/>
        <v>0.11089417362822605</v>
      </c>
    </row>
    <row r="7" spans="1:22">
      <c r="A7" s="17" t="s">
        <v>229</v>
      </c>
      <c r="B7" s="44">
        <v>12620</v>
      </c>
      <c r="C7" s="44">
        <v>13364</v>
      </c>
      <c r="D7" s="44">
        <v>14275</v>
      </c>
      <c r="E7" s="44">
        <v>15298</v>
      </c>
      <c r="F7" s="44">
        <v>16272</v>
      </c>
      <c r="I7" s="17" t="s">
        <v>229</v>
      </c>
      <c r="J7" s="37">
        <f t="shared" si="2"/>
        <v>0.12583201267828842</v>
      </c>
      <c r="K7" s="37">
        <f t="shared" si="3"/>
        <v>0.11022149057168512</v>
      </c>
      <c r="L7" s="37">
        <f t="shared" si="4"/>
        <v>0.11306479859894922</v>
      </c>
      <c r="M7" s="37">
        <f t="shared" si="5"/>
        <v>0.12099620865472611</v>
      </c>
      <c r="N7" s="37">
        <f t="shared" si="6"/>
        <v>0.11461406096361848</v>
      </c>
      <c r="Q7" s="17" t="s">
        <v>229</v>
      </c>
      <c r="R7" s="37">
        <f t="shared" si="7"/>
        <v>0.14017432646592709</v>
      </c>
      <c r="S7" s="37">
        <f t="shared" si="8"/>
        <v>0.1382819515115235</v>
      </c>
      <c r="T7" s="37">
        <f t="shared" si="9"/>
        <v>0.13646234676007005</v>
      </c>
      <c r="U7" s="37">
        <f t="shared" si="10"/>
        <v>0.13452738920120277</v>
      </c>
      <c r="V7" s="37">
        <f t="shared" si="11"/>
        <v>0.13262045231071778</v>
      </c>
    </row>
    <row r="8" spans="1:22">
      <c r="A8" s="17" t="s">
        <v>230</v>
      </c>
      <c r="B8" s="44">
        <v>49634</v>
      </c>
      <c r="C8" s="44">
        <v>52215</v>
      </c>
      <c r="D8" s="44">
        <v>55262</v>
      </c>
      <c r="E8" s="44">
        <v>58065</v>
      </c>
      <c r="F8" s="44">
        <v>60447</v>
      </c>
      <c r="I8" s="17" t="s">
        <v>230</v>
      </c>
      <c r="J8" s="37">
        <f t="shared" si="2"/>
        <v>0.26856590240560907</v>
      </c>
      <c r="K8" s="37">
        <f t="shared" si="3"/>
        <v>0.2562099013693383</v>
      </c>
      <c r="L8" s="37">
        <f t="shared" si="4"/>
        <v>0.24269841844305309</v>
      </c>
      <c r="M8" s="37">
        <f t="shared" si="5"/>
        <v>0.23451304572461895</v>
      </c>
      <c r="N8" s="37">
        <f t="shared" si="6"/>
        <v>0.22891127764818767</v>
      </c>
      <c r="Q8" s="17" t="s">
        <v>230</v>
      </c>
      <c r="R8" s="37">
        <f t="shared" si="7"/>
        <v>0.17743885239956481</v>
      </c>
      <c r="S8" s="37">
        <f t="shared" si="8"/>
        <v>0.17761179737623289</v>
      </c>
      <c r="T8" s="37">
        <f t="shared" si="9"/>
        <v>0.17737324020122328</v>
      </c>
      <c r="U8" s="37">
        <f t="shared" si="10"/>
        <v>0.17458021183156808</v>
      </c>
      <c r="V8" s="37">
        <f t="shared" si="11"/>
        <v>0.17117474812645789</v>
      </c>
    </row>
    <row r="9" spans="1:22">
      <c r="A9" s="17" t="s">
        <v>231</v>
      </c>
      <c r="B9" s="44">
        <v>6239</v>
      </c>
      <c r="C9" s="44">
        <v>6611</v>
      </c>
      <c r="D9" s="44">
        <v>7037</v>
      </c>
      <c r="E9" s="44">
        <v>7384</v>
      </c>
      <c r="F9" s="44">
        <v>7682</v>
      </c>
      <c r="I9" s="17" t="s">
        <v>231</v>
      </c>
      <c r="J9" s="37">
        <f t="shared" si="2"/>
        <v>3.1735855104984771E-2</v>
      </c>
      <c r="K9" s="37">
        <f t="shared" si="3"/>
        <v>3.2067765844804114E-2</v>
      </c>
      <c r="L9" s="37">
        <f t="shared" si="4"/>
        <v>3.5242290748898682E-2</v>
      </c>
      <c r="M9" s="37">
        <f t="shared" si="5"/>
        <v>3.5075839653304443E-2</v>
      </c>
      <c r="N9" s="37">
        <f t="shared" si="6"/>
        <v>3.4496224941421502E-2</v>
      </c>
      <c r="Q9" s="17" t="s">
        <v>231</v>
      </c>
      <c r="R9" s="37">
        <f t="shared" si="7"/>
        <v>4.1032216701394453E-2</v>
      </c>
      <c r="S9" s="37">
        <f t="shared" si="8"/>
        <v>4.0841022538193918E-2</v>
      </c>
      <c r="T9" s="37">
        <f t="shared" si="9"/>
        <v>4.0642319170100895E-2</v>
      </c>
      <c r="U9" s="37">
        <f t="shared" si="10"/>
        <v>3.9815817984832066E-2</v>
      </c>
      <c r="V9" s="37">
        <f t="shared" si="11"/>
        <v>3.9833376724811249E-2</v>
      </c>
    </row>
    <row r="10" spans="1:22">
      <c r="A10" s="17" t="s">
        <v>232</v>
      </c>
      <c r="B10" s="44">
        <v>29397</v>
      </c>
      <c r="C10" s="44">
        <v>30861</v>
      </c>
      <c r="D10" s="44">
        <v>32695</v>
      </c>
      <c r="E10" s="44">
        <v>34415</v>
      </c>
      <c r="F10" s="44">
        <v>36161</v>
      </c>
      <c r="I10" s="17" t="s">
        <v>232</v>
      </c>
      <c r="J10" s="37">
        <f t="shared" si="2"/>
        <v>3.047930060890567E-2</v>
      </c>
      <c r="K10" s="37">
        <f t="shared" si="3"/>
        <v>2.7575256796604129E-2</v>
      </c>
      <c r="L10" s="37">
        <f t="shared" si="4"/>
        <v>2.5233216088086863E-2</v>
      </c>
      <c r="M10" s="37">
        <f t="shared" si="5"/>
        <v>2.3623420020339968E-2</v>
      </c>
      <c r="N10" s="37">
        <f t="shared" si="6"/>
        <v>2.0408727634744616E-2</v>
      </c>
      <c r="Q10" s="17" t="s">
        <v>232</v>
      </c>
      <c r="R10" s="37">
        <f t="shared" si="7"/>
        <v>0.13249651324965134</v>
      </c>
      <c r="S10" s="37">
        <f t="shared" si="8"/>
        <v>0.13188166294028061</v>
      </c>
      <c r="T10" s="37">
        <f t="shared" si="9"/>
        <v>0.13237498088392721</v>
      </c>
      <c r="U10" s="37">
        <f t="shared" si="10"/>
        <v>0.13293621967165481</v>
      </c>
      <c r="V10" s="37">
        <f t="shared" si="11"/>
        <v>0.13395647244268688</v>
      </c>
    </row>
    <row r="11" spans="1:22">
      <c r="A11" s="17" t="s">
        <v>233</v>
      </c>
      <c r="B11" s="44">
        <v>8707</v>
      </c>
      <c r="C11" s="44">
        <v>9054</v>
      </c>
      <c r="D11" s="44">
        <v>9465</v>
      </c>
      <c r="E11" s="44">
        <v>9889</v>
      </c>
      <c r="F11" s="44">
        <v>10238</v>
      </c>
      <c r="I11" s="17" t="s">
        <v>233</v>
      </c>
      <c r="J11" s="37">
        <f t="shared" si="2"/>
        <v>0.17319398185368096</v>
      </c>
      <c r="K11" s="37">
        <f t="shared" si="3"/>
        <v>0.16611442456372874</v>
      </c>
      <c r="L11" s="37">
        <f t="shared" si="4"/>
        <v>0.15858425779186477</v>
      </c>
      <c r="M11" s="37">
        <f t="shared" si="5"/>
        <v>0.14986348467994742</v>
      </c>
      <c r="N11" s="37">
        <f t="shared" si="6"/>
        <v>0.14319202969329947</v>
      </c>
      <c r="Q11" s="17" t="s">
        <v>233</v>
      </c>
      <c r="R11" s="37">
        <f t="shared" si="7"/>
        <v>0.22407258527621454</v>
      </c>
      <c r="S11" s="37">
        <f t="shared" si="8"/>
        <v>0.22498343273691188</v>
      </c>
      <c r="T11" s="37">
        <f t="shared" si="9"/>
        <v>0.22725832012678288</v>
      </c>
      <c r="U11" s="37">
        <f t="shared" si="10"/>
        <v>0.22489634947921933</v>
      </c>
      <c r="V11" s="37">
        <f t="shared" si="11"/>
        <v>0.21703457706583318</v>
      </c>
    </row>
    <row r="12" spans="1:22">
      <c r="A12" s="17" t="s">
        <v>234</v>
      </c>
      <c r="B12" s="44">
        <v>30382</v>
      </c>
      <c r="C12" s="44">
        <v>32441</v>
      </c>
      <c r="D12" s="44">
        <v>34714</v>
      </c>
      <c r="E12" s="44">
        <v>37021</v>
      </c>
      <c r="F12" s="44">
        <v>38323</v>
      </c>
      <c r="I12" s="17" t="s">
        <v>234</v>
      </c>
      <c r="J12" s="37">
        <f t="shared" si="2"/>
        <v>6.9218616285958795E-2</v>
      </c>
      <c r="K12" s="37">
        <f t="shared" si="3"/>
        <v>6.5935082149132268E-2</v>
      </c>
      <c r="L12" s="37">
        <f t="shared" si="4"/>
        <v>6.1041654663824392E-2</v>
      </c>
      <c r="M12" s="37">
        <f t="shared" si="5"/>
        <v>5.5698117284784313E-2</v>
      </c>
      <c r="N12" s="37">
        <f t="shared" si="6"/>
        <v>5.4405970305038749E-2</v>
      </c>
      <c r="Q12" s="17" t="s">
        <v>234</v>
      </c>
      <c r="R12" s="37">
        <f t="shared" si="7"/>
        <v>0.53054440129023761</v>
      </c>
      <c r="S12" s="37">
        <f t="shared" si="8"/>
        <v>0.53080977775037763</v>
      </c>
      <c r="T12" s="37">
        <f t="shared" si="9"/>
        <v>0.52500432102321826</v>
      </c>
      <c r="U12" s="37">
        <f t="shared" si="10"/>
        <v>0.5147618918991923</v>
      </c>
      <c r="V12" s="37">
        <f>N48/F12</f>
        <v>0.50911984969861446</v>
      </c>
    </row>
    <row r="13" spans="1:22">
      <c r="A13" s="17" t="s">
        <v>236</v>
      </c>
      <c r="B13" s="44">
        <v>295271</v>
      </c>
      <c r="C13" s="44">
        <v>312827</v>
      </c>
      <c r="D13" s="44">
        <v>332971</v>
      </c>
      <c r="E13" s="44">
        <v>353694</v>
      </c>
      <c r="F13" s="44">
        <v>371399</v>
      </c>
      <c r="I13" s="17" t="s">
        <v>236</v>
      </c>
      <c r="J13" s="37">
        <f t="shared" si="2"/>
        <v>3.1022348960785175E-3</v>
      </c>
      <c r="K13" s="37">
        <f t="shared" si="3"/>
        <v>2.9824791338343556E-3</v>
      </c>
      <c r="L13" s="37">
        <f t="shared" si="4"/>
        <v>2.8140588820047391E-3</v>
      </c>
      <c r="M13" s="37">
        <f t="shared" si="5"/>
        <v>2.6576645348804335E-3</v>
      </c>
      <c r="N13" s="37">
        <f t="shared" si="6"/>
        <v>2.4232698526382677E-3</v>
      </c>
      <c r="Q13" s="17" t="s">
        <v>236</v>
      </c>
      <c r="R13" s="37">
        <f t="shared" si="7"/>
        <v>0.17332552130077117</v>
      </c>
      <c r="S13" s="37">
        <f t="shared" si="8"/>
        <v>0.17173070099447937</v>
      </c>
      <c r="T13" s="37">
        <f t="shared" si="9"/>
        <v>0.16876845130657026</v>
      </c>
      <c r="U13" s="37">
        <f t="shared" si="10"/>
        <v>0.16502117649719814</v>
      </c>
      <c r="V13" s="37">
        <f t="shared" si="11"/>
        <v>0.15737252927444609</v>
      </c>
    </row>
    <row r="14" spans="1:22">
      <c r="A14" s="17" t="s">
        <v>238</v>
      </c>
      <c r="B14" s="44">
        <v>242884</v>
      </c>
      <c r="C14" s="44">
        <v>257499</v>
      </c>
      <c r="D14" s="44">
        <v>274180</v>
      </c>
      <c r="E14" s="44">
        <v>290180</v>
      </c>
      <c r="F14" s="44">
        <v>302630</v>
      </c>
      <c r="I14" s="17" t="s">
        <v>238</v>
      </c>
      <c r="J14" s="37">
        <f t="shared" si="2"/>
        <v>2.9409100640635035E-2</v>
      </c>
      <c r="K14" s="37">
        <f t="shared" si="3"/>
        <v>2.7114668406479248E-2</v>
      </c>
      <c r="L14" s="37">
        <f t="shared" si="4"/>
        <v>2.4352615070391714E-2</v>
      </c>
      <c r="M14" s="37">
        <f t="shared" si="5"/>
        <v>2.3606037631814736E-2</v>
      </c>
      <c r="N14" s="37">
        <f t="shared" si="6"/>
        <v>2.4531606251858705E-2</v>
      </c>
      <c r="Q14" s="17" t="s">
        <v>238</v>
      </c>
      <c r="R14" s="37">
        <f t="shared" si="7"/>
        <v>0.43368027535778397</v>
      </c>
      <c r="S14" s="37">
        <f t="shared" si="8"/>
        <v>0.44388521897172417</v>
      </c>
      <c r="T14" s="37">
        <f t="shared" si="9"/>
        <v>0.44752717193084834</v>
      </c>
      <c r="U14" s="37">
        <f t="shared" si="10"/>
        <v>0.46094493073264869</v>
      </c>
      <c r="V14" s="37">
        <f t="shared" si="11"/>
        <v>0.43430261375276741</v>
      </c>
    </row>
    <row r="15" spans="1:22">
      <c r="A15" s="17" t="s">
        <v>239</v>
      </c>
      <c r="B15" s="44">
        <v>143051</v>
      </c>
      <c r="C15" s="44">
        <v>150683</v>
      </c>
      <c r="D15" s="44">
        <v>159110</v>
      </c>
      <c r="E15" s="44">
        <v>167790</v>
      </c>
      <c r="F15" s="44">
        <v>175685</v>
      </c>
      <c r="I15" s="17" t="s">
        <v>239</v>
      </c>
      <c r="J15" s="37">
        <f t="shared" si="2"/>
        <v>1.0164207170869131E-2</v>
      </c>
      <c r="K15" s="37">
        <f t="shared" si="3"/>
        <v>1.1135960924590033E-2</v>
      </c>
      <c r="L15" s="37">
        <f t="shared" si="4"/>
        <v>1.1206083841367608E-2</v>
      </c>
      <c r="M15" s="37">
        <f t="shared" si="5"/>
        <v>1.1031646701233685E-2</v>
      </c>
      <c r="N15" s="37">
        <f t="shared" si="6"/>
        <v>1.1116486894157156E-2</v>
      </c>
      <c r="Q15" s="17" t="s">
        <v>239</v>
      </c>
      <c r="R15" s="37">
        <f t="shared" si="7"/>
        <v>0.32230463261354342</v>
      </c>
      <c r="S15" s="37">
        <f t="shared" si="8"/>
        <v>0.3198038265763225</v>
      </c>
      <c r="T15" s="37">
        <f t="shared" si="9"/>
        <v>0.31972220476399976</v>
      </c>
      <c r="U15" s="37">
        <f t="shared" si="10"/>
        <v>0.31681864235055723</v>
      </c>
      <c r="V15" s="37">
        <f t="shared" si="11"/>
        <v>0.30815379799072201</v>
      </c>
    </row>
    <row r="16" spans="1:22">
      <c r="A16" s="17" t="s">
        <v>240</v>
      </c>
      <c r="B16" s="44">
        <v>16911</v>
      </c>
      <c r="C16" s="44">
        <v>17536</v>
      </c>
      <c r="D16" s="44">
        <v>18292</v>
      </c>
      <c r="E16" s="44">
        <v>19209</v>
      </c>
      <c r="F16" s="44">
        <v>20051</v>
      </c>
      <c r="I16" s="17" t="s">
        <v>240</v>
      </c>
      <c r="J16" s="37">
        <f t="shared" si="2"/>
        <v>7.2142392525575069E-3</v>
      </c>
      <c r="K16" s="37">
        <f t="shared" si="3"/>
        <v>7.1852189781021897E-3</v>
      </c>
      <c r="L16" s="37">
        <f t="shared" si="4"/>
        <v>7.5442816531817187E-3</v>
      </c>
      <c r="M16" s="37">
        <f t="shared" si="5"/>
        <v>7.5485449528866679E-3</v>
      </c>
      <c r="N16" s="37">
        <f t="shared" si="6"/>
        <v>7.4310508204079601E-3</v>
      </c>
      <c r="Q16" s="17" t="s">
        <v>240</v>
      </c>
      <c r="R16" s="37">
        <f t="shared" si="7"/>
        <v>0.14564484654958312</v>
      </c>
      <c r="S16" s="37">
        <f t="shared" si="8"/>
        <v>0.14148038321167883</v>
      </c>
      <c r="T16" s="37">
        <f t="shared" si="9"/>
        <v>0.13820249289306802</v>
      </c>
      <c r="U16" s="37">
        <f t="shared" si="10"/>
        <v>0.13358321620073924</v>
      </c>
      <c r="V16" s="37">
        <f t="shared" si="11"/>
        <v>0.12961947035060595</v>
      </c>
    </row>
    <row r="17" spans="1:22">
      <c r="A17" s="17" t="s">
        <v>241</v>
      </c>
      <c r="B17" s="44">
        <v>256375</v>
      </c>
      <c r="C17" s="44">
        <v>271249</v>
      </c>
      <c r="D17" s="44">
        <v>287814</v>
      </c>
      <c r="E17" s="44">
        <v>304923</v>
      </c>
      <c r="F17" s="44">
        <v>320211</v>
      </c>
      <c r="I17" s="17" t="s">
        <v>241</v>
      </c>
      <c r="J17" s="37">
        <f t="shared" si="2"/>
        <v>1.9596294490492442E-2</v>
      </c>
      <c r="K17" s="37">
        <f t="shared" si="3"/>
        <v>2.0110673219071774E-2</v>
      </c>
      <c r="L17" s="37">
        <f t="shared" si="4"/>
        <v>2.0933658543364812E-2</v>
      </c>
      <c r="M17" s="37">
        <f t="shared" si="5"/>
        <v>2.1608734008257822E-2</v>
      </c>
      <c r="N17" s="37">
        <f t="shared" si="6"/>
        <v>2.2029224480108429E-2</v>
      </c>
      <c r="Q17" s="17" t="s">
        <v>241</v>
      </c>
      <c r="R17" s="37">
        <f t="shared" si="7"/>
        <v>0.27551828376401755</v>
      </c>
      <c r="S17" s="37">
        <f t="shared" si="8"/>
        <v>0.26834015977939091</v>
      </c>
      <c r="T17" s="37">
        <f t="shared" si="9"/>
        <v>0.26462923971731744</v>
      </c>
      <c r="U17" s="37">
        <f t="shared" si="10"/>
        <v>0.26067564598275628</v>
      </c>
      <c r="V17" s="37">
        <f t="shared" si="11"/>
        <v>0.25472891312290957</v>
      </c>
    </row>
    <row r="18" spans="1:22">
      <c r="A18" s="17" t="s">
        <v>242</v>
      </c>
      <c r="B18" s="44">
        <v>58107</v>
      </c>
      <c r="C18" s="44">
        <v>61342</v>
      </c>
      <c r="D18" s="44">
        <v>65047</v>
      </c>
      <c r="E18" s="44">
        <v>68803</v>
      </c>
      <c r="F18" s="44">
        <v>72031</v>
      </c>
      <c r="I18" s="17" t="s">
        <v>242</v>
      </c>
      <c r="J18" s="37">
        <f t="shared" si="2"/>
        <v>1.0153682000447451E-3</v>
      </c>
      <c r="K18" s="37">
        <f t="shared" si="3"/>
        <v>1.0107267451338398E-3</v>
      </c>
      <c r="L18" s="37">
        <f t="shared" si="4"/>
        <v>1.0607714421879565E-3</v>
      </c>
      <c r="M18" s="37">
        <f t="shared" si="5"/>
        <v>1.1482057468424343E-3</v>
      </c>
      <c r="N18" s="37">
        <f t="shared" si="6"/>
        <v>1.249462037178437E-3</v>
      </c>
      <c r="Q18" s="17" t="s">
        <v>242</v>
      </c>
      <c r="R18" s="37">
        <f t="shared" si="7"/>
        <v>0.49866625363553446</v>
      </c>
      <c r="S18" s="37">
        <f t="shared" si="8"/>
        <v>0.49801115059828505</v>
      </c>
      <c r="T18" s="37">
        <f t="shared" si="9"/>
        <v>0.48421910311005889</v>
      </c>
      <c r="U18" s="37">
        <f t="shared" si="10"/>
        <v>0.46836620496199294</v>
      </c>
      <c r="V18" s="37">
        <f t="shared" si="11"/>
        <v>0.45408227013369246</v>
      </c>
    </row>
    <row r="19" spans="1:22">
      <c r="A19" s="17" t="s">
        <v>244</v>
      </c>
      <c r="B19" s="44">
        <v>21072</v>
      </c>
      <c r="C19" s="44">
        <v>22185</v>
      </c>
      <c r="D19" s="44">
        <v>23497</v>
      </c>
      <c r="E19" s="44">
        <v>24901</v>
      </c>
      <c r="F19" s="44">
        <v>26228</v>
      </c>
      <c r="I19" s="17" t="s">
        <v>244</v>
      </c>
      <c r="J19" s="37">
        <f t="shared" si="2"/>
        <v>6.3591495823842065E-3</v>
      </c>
      <c r="K19" s="37">
        <f t="shared" si="3"/>
        <v>6.220419202163624E-3</v>
      </c>
      <c r="L19" s="37">
        <f t="shared" si="4"/>
        <v>6.0433246797463504E-3</v>
      </c>
      <c r="M19" s="37">
        <f t="shared" si="5"/>
        <v>5.9033773744026343E-3</v>
      </c>
      <c r="N19" s="37">
        <f t="shared" si="6"/>
        <v>5.8715876162879366E-3</v>
      </c>
      <c r="Q19" s="17" t="s">
        <v>244</v>
      </c>
      <c r="R19" s="37">
        <f t="shared" si="7"/>
        <v>9.53872437357631E-2</v>
      </c>
      <c r="S19" s="37">
        <f t="shared" si="8"/>
        <v>9.4568402073473071E-2</v>
      </c>
      <c r="T19" s="37">
        <f t="shared" si="9"/>
        <v>9.7459250117036211E-2</v>
      </c>
      <c r="U19" s="37">
        <f t="shared" si="10"/>
        <v>9.9473916710172278E-2</v>
      </c>
      <c r="V19" s="37">
        <f t="shared" si="11"/>
        <v>9.9511971938386456E-2</v>
      </c>
    </row>
    <row r="20" spans="1:22">
      <c r="A20" s="17" t="s">
        <v>245</v>
      </c>
      <c r="B20" s="44">
        <v>15184</v>
      </c>
      <c r="C20" s="44">
        <v>15604</v>
      </c>
      <c r="D20" s="44">
        <v>16369</v>
      </c>
      <c r="E20" s="44">
        <v>16800</v>
      </c>
      <c r="F20" s="44">
        <v>18310</v>
      </c>
      <c r="I20" s="17" t="s">
        <v>245</v>
      </c>
      <c r="J20" s="37">
        <f t="shared" si="2"/>
        <v>0.27667281348788197</v>
      </c>
      <c r="K20" s="37">
        <f t="shared" si="3"/>
        <v>0.26147141758523457</v>
      </c>
      <c r="L20" s="37">
        <f t="shared" si="4"/>
        <v>0.25609383590934082</v>
      </c>
      <c r="M20" s="37">
        <f t="shared" si="5"/>
        <v>0.22708333333333333</v>
      </c>
      <c r="N20" s="37">
        <f t="shared" si="6"/>
        <v>0.23446204259967232</v>
      </c>
      <c r="Q20" s="17" t="s">
        <v>245</v>
      </c>
      <c r="R20" s="37">
        <f t="shared" si="7"/>
        <v>4.4849841938883035E-2</v>
      </c>
      <c r="S20" s="37">
        <f t="shared" si="8"/>
        <v>4.4860292232760828E-2</v>
      </c>
      <c r="T20" s="37">
        <f t="shared" si="9"/>
        <v>4.7040136844034457E-2</v>
      </c>
      <c r="U20" s="37">
        <f t="shared" si="10"/>
        <v>4.9821428571428572E-2</v>
      </c>
      <c r="V20" s="37">
        <f t="shared" si="11"/>
        <v>5.1064991807755325E-2</v>
      </c>
    </row>
    <row r="21" spans="1:22">
      <c r="A21" s="17" t="s">
        <v>246</v>
      </c>
      <c r="B21" s="44">
        <v>9867</v>
      </c>
      <c r="C21" s="44">
        <v>10369</v>
      </c>
      <c r="D21" s="44">
        <v>10902</v>
      </c>
      <c r="E21" s="44">
        <v>11427</v>
      </c>
      <c r="F21" s="44">
        <v>11911</v>
      </c>
      <c r="I21" s="17" t="s">
        <v>246</v>
      </c>
      <c r="J21" s="37">
        <f t="shared" si="2"/>
        <v>1.3681970203709334E-2</v>
      </c>
      <c r="K21" s="37">
        <f t="shared" si="3"/>
        <v>1.3308901533416916E-2</v>
      </c>
      <c r="L21" s="37">
        <f t="shared" si="4"/>
        <v>1.3116859291873052E-2</v>
      </c>
      <c r="M21" s="37">
        <f t="shared" si="5"/>
        <v>1.3039292902774131E-2</v>
      </c>
      <c r="N21" s="37">
        <f t="shared" si="6"/>
        <v>1.2929225086054907E-2</v>
      </c>
      <c r="Q21" s="17" t="s">
        <v>246</v>
      </c>
      <c r="R21" s="37">
        <f t="shared" si="7"/>
        <v>1.6114320462146548E-2</v>
      </c>
      <c r="S21" s="37">
        <f t="shared" si="8"/>
        <v>1.6009258366284116E-2</v>
      </c>
      <c r="T21" s="37">
        <f t="shared" si="9"/>
        <v>1.5776921665749403E-2</v>
      </c>
      <c r="U21" s="37">
        <f t="shared" si="10"/>
        <v>1.5052069659578192E-2</v>
      </c>
      <c r="V21" s="37">
        <f t="shared" si="11"/>
        <v>1.5028125262362522E-2</v>
      </c>
    </row>
    <row r="22" spans="1:22">
      <c r="A22" s="17" t="s">
        <v>248</v>
      </c>
      <c r="B22" s="44">
        <v>23538</v>
      </c>
      <c r="C22" s="44">
        <v>24768</v>
      </c>
      <c r="D22" s="44">
        <v>26261</v>
      </c>
      <c r="E22" s="44">
        <v>27683</v>
      </c>
      <c r="F22" s="44">
        <v>29002</v>
      </c>
      <c r="I22" s="17" t="s">
        <v>248</v>
      </c>
      <c r="J22" s="37">
        <f t="shared" si="2"/>
        <v>1.2108080550599032E-2</v>
      </c>
      <c r="K22" s="37">
        <f t="shared" si="3"/>
        <v>1.1950904392764857E-2</v>
      </c>
      <c r="L22" s="37">
        <f t="shared" si="4"/>
        <v>1.3365827653173908E-2</v>
      </c>
      <c r="M22" s="37">
        <f t="shared" si="5"/>
        <v>1.3835205721923201E-2</v>
      </c>
      <c r="N22" s="37">
        <f t="shared" si="6"/>
        <v>1.434383835597545E-2</v>
      </c>
      <c r="Q22" s="17" t="s">
        <v>248</v>
      </c>
      <c r="R22" s="37">
        <f t="shared" si="7"/>
        <v>0.19432407171382446</v>
      </c>
      <c r="S22" s="37">
        <f t="shared" si="8"/>
        <v>0.18911498708010335</v>
      </c>
      <c r="T22" s="37">
        <f t="shared" si="9"/>
        <v>0.1835421347244964</v>
      </c>
      <c r="U22" s="37">
        <f t="shared" si="10"/>
        <v>0.17732904670736552</v>
      </c>
      <c r="V22" s="37">
        <f t="shared" si="11"/>
        <v>0.17116060961313012</v>
      </c>
    </row>
    <row r="23" spans="1:22">
      <c r="A23" s="17" t="s">
        <v>249</v>
      </c>
      <c r="B23" s="44">
        <v>14035</v>
      </c>
      <c r="C23" s="44">
        <v>14854</v>
      </c>
      <c r="D23" s="44">
        <v>15755</v>
      </c>
      <c r="E23" s="44">
        <v>16726</v>
      </c>
      <c r="F23" s="44">
        <v>17642</v>
      </c>
      <c r="I23" s="17" t="s">
        <v>249</v>
      </c>
      <c r="J23" s="37">
        <f t="shared" si="2"/>
        <v>6.4481653010331319E-2</v>
      </c>
      <c r="K23" s="37">
        <f t="shared" si="3"/>
        <v>8.1661505318432748E-2</v>
      </c>
      <c r="L23" s="37">
        <f t="shared" si="4"/>
        <v>8.6829577911774036E-2</v>
      </c>
      <c r="M23" s="37">
        <f t="shared" si="5"/>
        <v>8.7289250269042204E-2</v>
      </c>
      <c r="N23" s="37">
        <f t="shared" si="6"/>
        <v>8.9955787325700032E-2</v>
      </c>
      <c r="Q23" s="17" t="s">
        <v>249</v>
      </c>
      <c r="R23" s="37">
        <f t="shared" si="7"/>
        <v>8.870680441752761E-2</v>
      </c>
      <c r="S23" s="37">
        <f t="shared" si="8"/>
        <v>8.172882725191867E-2</v>
      </c>
      <c r="T23" s="37">
        <f t="shared" si="9"/>
        <v>8.2767375436369403E-2</v>
      </c>
      <c r="U23" s="37">
        <f t="shared" si="10"/>
        <v>8.0832237235441834E-2</v>
      </c>
      <c r="V23" s="37">
        <f t="shared" si="11"/>
        <v>7.8279106677247481E-2</v>
      </c>
    </row>
    <row r="24" spans="1:22">
      <c r="A24" s="17" t="s">
        <v>250</v>
      </c>
      <c r="B24" s="44">
        <v>23293</v>
      </c>
      <c r="C24" s="44">
        <v>24452</v>
      </c>
      <c r="D24" s="44">
        <v>25922</v>
      </c>
      <c r="E24" s="44">
        <v>27538</v>
      </c>
      <c r="F24" s="44">
        <v>28919</v>
      </c>
      <c r="I24" s="17" t="s">
        <v>250</v>
      </c>
      <c r="J24" s="37">
        <f t="shared" si="2"/>
        <v>0.21607349847593699</v>
      </c>
      <c r="K24" s="37">
        <f t="shared" si="3"/>
        <v>0.22120889906756094</v>
      </c>
      <c r="L24" s="37">
        <f t="shared" si="4"/>
        <v>0.2191960496875241</v>
      </c>
      <c r="M24" s="37">
        <f t="shared" si="5"/>
        <v>0.22154840583920402</v>
      </c>
      <c r="N24" s="37">
        <f t="shared" si="6"/>
        <v>0.21459939831944397</v>
      </c>
      <c r="Q24" s="17" t="s">
        <v>250</v>
      </c>
      <c r="R24" s="37">
        <f t="shared" si="7"/>
        <v>0.12711973554286696</v>
      </c>
      <c r="S24" s="37">
        <f t="shared" si="8"/>
        <v>0.119049566497628</v>
      </c>
      <c r="T24" s="37">
        <f t="shared" si="9"/>
        <v>0.11557750173597717</v>
      </c>
      <c r="U24" s="37">
        <f t="shared" si="10"/>
        <v>0.11162756917713705</v>
      </c>
      <c r="V24" s="37">
        <f t="shared" si="11"/>
        <v>0.10875203153636018</v>
      </c>
    </row>
    <row r="25" spans="1:22">
      <c r="A25" s="17" t="s">
        <v>251</v>
      </c>
      <c r="B25" s="44">
        <v>93938</v>
      </c>
      <c r="C25" s="44">
        <v>96613</v>
      </c>
      <c r="D25" s="44">
        <v>98386</v>
      </c>
      <c r="E25" s="44">
        <v>103102</v>
      </c>
      <c r="F25" s="44">
        <v>105494</v>
      </c>
      <c r="I25" s="17" t="s">
        <v>251</v>
      </c>
      <c r="J25" s="37">
        <f t="shared" si="2"/>
        <v>0.38135791692392856</v>
      </c>
      <c r="K25" s="37">
        <f t="shared" si="3"/>
        <v>0.38598325277136619</v>
      </c>
      <c r="L25" s="37">
        <f t="shared" si="4"/>
        <v>0.38950663712316791</v>
      </c>
      <c r="M25" s="37">
        <f t="shared" si="5"/>
        <v>0.39317375026672613</v>
      </c>
      <c r="N25" s="37">
        <f t="shared" si="6"/>
        <v>0.40628850929910704</v>
      </c>
      <c r="Q25" s="17" t="s">
        <v>251</v>
      </c>
      <c r="R25" s="37">
        <f t="shared" si="7"/>
        <v>0.36281377078498583</v>
      </c>
      <c r="S25" s="37">
        <f t="shared" si="8"/>
        <v>0.34394957200376763</v>
      </c>
      <c r="T25" s="37">
        <f t="shared" si="9"/>
        <v>0.32470066879434067</v>
      </c>
      <c r="U25" s="37">
        <f t="shared" si="10"/>
        <v>0.3198386064285853</v>
      </c>
      <c r="V25" s="37">
        <f t="shared" si="11"/>
        <v>0.29810226174000415</v>
      </c>
    </row>
    <row r="26" spans="1:22">
      <c r="A26" s="17" t="s">
        <v>252</v>
      </c>
      <c r="B26" s="46"/>
      <c r="C26" s="46"/>
      <c r="D26" s="46"/>
      <c r="E26" s="29"/>
      <c r="F26" s="29"/>
      <c r="I26" s="17" t="s">
        <v>252</v>
      </c>
      <c r="J26" s="37" t="e">
        <f t="shared" si="2"/>
        <v>#DIV/0!</v>
      </c>
      <c r="K26" s="37" t="e">
        <f t="shared" si="3"/>
        <v>#DIV/0!</v>
      </c>
      <c r="L26" s="37" t="e">
        <f t="shared" si="4"/>
        <v>#DIV/0!</v>
      </c>
      <c r="M26" s="37" t="e">
        <f t="shared" si="5"/>
        <v>#DIV/0!</v>
      </c>
      <c r="N26" s="37" t="e">
        <f t="shared" si="6"/>
        <v>#DIV/0!</v>
      </c>
      <c r="Q26" s="17" t="s">
        <v>252</v>
      </c>
      <c r="R26" s="37" t="e">
        <f t="shared" si="7"/>
        <v>#DIV/0!</v>
      </c>
      <c r="S26" s="37" t="e">
        <f t="shared" si="8"/>
        <v>#DIV/0!</v>
      </c>
      <c r="T26" s="37" t="e">
        <f t="shared" si="9"/>
        <v>#DIV/0!</v>
      </c>
      <c r="U26" s="37" t="e">
        <f t="shared" si="10"/>
        <v>#DIV/0!</v>
      </c>
      <c r="V26" s="37" t="e">
        <f t="shared" si="11"/>
        <v>#DIV/0!</v>
      </c>
    </row>
    <row r="27" spans="1:22">
      <c r="A27" s="17" t="s">
        <v>254</v>
      </c>
      <c r="B27" s="44">
        <v>12745</v>
      </c>
      <c r="C27" s="44">
        <v>13473</v>
      </c>
      <c r="D27" s="44">
        <v>14344</v>
      </c>
      <c r="E27" s="44">
        <v>15428</v>
      </c>
      <c r="F27" s="44">
        <v>16639</v>
      </c>
      <c r="I27" s="17" t="s">
        <v>254</v>
      </c>
      <c r="J27" s="37">
        <f t="shared" si="2"/>
        <v>7.6657512750098078E-2</v>
      </c>
      <c r="K27" s="37">
        <f t="shared" si="3"/>
        <v>7.9195427892822676E-2</v>
      </c>
      <c r="L27" s="37">
        <f t="shared" si="4"/>
        <v>7.9057445621862801E-2</v>
      </c>
      <c r="M27" s="37">
        <f t="shared" si="5"/>
        <v>7.8104744620171113E-2</v>
      </c>
      <c r="N27" s="37">
        <f t="shared" si="6"/>
        <v>7.7468597872468292E-2</v>
      </c>
      <c r="Q27" s="17" t="s">
        <v>254</v>
      </c>
      <c r="R27" s="37">
        <f t="shared" si="7"/>
        <v>7.6657512750098078E-2</v>
      </c>
      <c r="S27" s="37">
        <f t="shared" si="8"/>
        <v>7.9195427892822676E-2</v>
      </c>
      <c r="T27" s="37">
        <f t="shared" si="9"/>
        <v>7.9057445621862801E-2</v>
      </c>
      <c r="U27" s="37">
        <f t="shared" si="10"/>
        <v>7.8104744620171113E-2</v>
      </c>
      <c r="V27" s="37">
        <f t="shared" si="11"/>
        <v>7.7468597872468292E-2</v>
      </c>
    </row>
    <row r="28" spans="1:22">
      <c r="A28" s="17" t="s">
        <v>255</v>
      </c>
      <c r="B28" s="44">
        <v>11752</v>
      </c>
      <c r="C28" s="44">
        <v>12672</v>
      </c>
      <c r="D28" s="44">
        <v>13684</v>
      </c>
      <c r="E28" s="44">
        <v>14745</v>
      </c>
      <c r="F28" s="44">
        <v>15875</v>
      </c>
      <c r="I28" s="17" t="s">
        <v>255</v>
      </c>
      <c r="J28" s="37">
        <f t="shared" si="2"/>
        <v>2.0762423417290673E-2</v>
      </c>
      <c r="K28" s="37">
        <f t="shared" si="3"/>
        <v>2.5883838383838384E-2</v>
      </c>
      <c r="L28" s="37">
        <f t="shared" si="4"/>
        <v>3.3031277404267756E-2</v>
      </c>
      <c r="M28" s="37">
        <f t="shared" si="5"/>
        <v>3.6486944727026113E-2</v>
      </c>
      <c r="N28" s="37">
        <f t="shared" si="6"/>
        <v>3.7543307086614172E-2</v>
      </c>
      <c r="Q28" s="17" t="s">
        <v>255</v>
      </c>
      <c r="R28" s="37">
        <f t="shared" si="7"/>
        <v>6.6967324710687545E-2</v>
      </c>
      <c r="S28" s="37">
        <f t="shared" si="8"/>
        <v>6.4630681818181823E-2</v>
      </c>
      <c r="T28" s="37">
        <f t="shared" si="9"/>
        <v>6.4820228003507743E-2</v>
      </c>
      <c r="U28" s="37">
        <f t="shared" si="10"/>
        <v>6.3953882672092233E-2</v>
      </c>
      <c r="V28" s="37">
        <f t="shared" si="11"/>
        <v>6.444094488188977E-2</v>
      </c>
    </row>
    <row r="29" spans="1:22">
      <c r="A29" s="17" t="s">
        <v>256</v>
      </c>
      <c r="B29" s="44">
        <v>36422</v>
      </c>
      <c r="C29" s="44">
        <v>38868</v>
      </c>
      <c r="D29" s="44">
        <v>41332</v>
      </c>
      <c r="E29" s="44">
        <v>44550</v>
      </c>
      <c r="F29" s="44">
        <v>47314</v>
      </c>
      <c r="I29" s="17" t="s">
        <v>256</v>
      </c>
      <c r="J29" s="37">
        <f t="shared" si="2"/>
        <v>0.10018670034594476</v>
      </c>
      <c r="K29" s="37">
        <f t="shared" si="3"/>
        <v>0.10010805804260574</v>
      </c>
      <c r="L29" s="37">
        <f t="shared" si="4"/>
        <v>0.10057582502661376</v>
      </c>
      <c r="M29" s="37">
        <f t="shared" si="5"/>
        <v>9.0572390572390568E-2</v>
      </c>
      <c r="N29" s="37">
        <f t="shared" si="6"/>
        <v>8.1434670499217987E-2</v>
      </c>
      <c r="Q29" s="17" t="s">
        <v>256</v>
      </c>
      <c r="R29" s="37">
        <f t="shared" si="7"/>
        <v>0.14035473065729503</v>
      </c>
      <c r="S29" s="37">
        <f t="shared" si="8"/>
        <v>0.1410414737058763</v>
      </c>
      <c r="T29" s="37">
        <f t="shared" si="9"/>
        <v>0.13889964192393303</v>
      </c>
      <c r="U29" s="37">
        <f t="shared" si="10"/>
        <v>0.14008978675645342</v>
      </c>
      <c r="V29" s="37">
        <f t="shared" si="11"/>
        <v>0.13672485944963436</v>
      </c>
    </row>
    <row r="30" spans="1:22">
      <c r="A30" s="17" t="s">
        <v>257</v>
      </c>
      <c r="B30" s="44">
        <v>8027</v>
      </c>
      <c r="C30" s="44">
        <v>8643</v>
      </c>
      <c r="D30" s="44">
        <v>9332</v>
      </c>
      <c r="E30" s="44">
        <v>10011</v>
      </c>
      <c r="F30" s="44">
        <v>10769</v>
      </c>
      <c r="I30" s="17" t="s">
        <v>257</v>
      </c>
      <c r="J30" s="37">
        <f t="shared" si="2"/>
        <v>5.718201071384079E-2</v>
      </c>
      <c r="K30" s="37">
        <f t="shared" si="3"/>
        <v>5.0098345481892861E-2</v>
      </c>
      <c r="L30" s="37">
        <f t="shared" si="4"/>
        <v>5.7543934847835404E-2</v>
      </c>
      <c r="M30" s="37">
        <f t="shared" si="5"/>
        <v>5.1842972729997001E-2</v>
      </c>
      <c r="N30" s="37">
        <f t="shared" si="6"/>
        <v>5.1165382115331046E-2</v>
      </c>
      <c r="Q30" s="17" t="s">
        <v>257</v>
      </c>
      <c r="R30" s="37">
        <f t="shared" si="7"/>
        <v>7.2131555998505043E-2</v>
      </c>
      <c r="S30" s="37">
        <f t="shared" si="8"/>
        <v>8.758532916811293E-2</v>
      </c>
      <c r="T30" s="37">
        <f t="shared" si="9"/>
        <v>8.9477068152593223E-2</v>
      </c>
      <c r="U30" s="37">
        <f t="shared" si="10"/>
        <v>8.860253720907002E-2</v>
      </c>
      <c r="V30" s="37">
        <f t="shared" si="11"/>
        <v>8.0137431516389634E-2</v>
      </c>
    </row>
    <row r="31" spans="1:22">
      <c r="A31" s="17" t="s">
        <v>258</v>
      </c>
      <c r="B31" s="44">
        <v>2028</v>
      </c>
      <c r="C31" s="44">
        <v>2176</v>
      </c>
      <c r="D31" s="44">
        <v>2339</v>
      </c>
      <c r="E31" s="44">
        <v>2521</v>
      </c>
      <c r="F31" s="44">
        <v>2711</v>
      </c>
      <c r="I31" s="17" t="s">
        <v>258</v>
      </c>
      <c r="J31" s="37">
        <f t="shared" si="2"/>
        <v>9.3688362919132143E-3</v>
      </c>
      <c r="K31" s="37">
        <f t="shared" si="3"/>
        <v>9.6507352941176475E-3</v>
      </c>
      <c r="L31" s="37">
        <f t="shared" si="4"/>
        <v>1.0260795211628902E-2</v>
      </c>
      <c r="M31" s="37">
        <f t="shared" si="5"/>
        <v>1.0313367711225704E-2</v>
      </c>
      <c r="N31" s="37">
        <f t="shared" si="6"/>
        <v>1.1066027296200664E-2</v>
      </c>
      <c r="Q31" s="17" t="s">
        <v>258</v>
      </c>
      <c r="R31" s="37">
        <f t="shared" si="7"/>
        <v>9.5167652859960553E-2</v>
      </c>
      <c r="S31" s="37">
        <f t="shared" si="8"/>
        <v>8.3180147058823525E-2</v>
      </c>
      <c r="T31" s="37">
        <f t="shared" si="9"/>
        <v>8.1658828559213345E-2</v>
      </c>
      <c r="U31" s="37">
        <f t="shared" si="10"/>
        <v>8.0126933756445862E-2</v>
      </c>
      <c r="V31" s="37">
        <f t="shared" si="11"/>
        <v>7.7093323496864624E-2</v>
      </c>
    </row>
    <row r="32" spans="1:22">
      <c r="A32" s="17" t="s">
        <v>259</v>
      </c>
      <c r="B32" s="44">
        <v>3107</v>
      </c>
      <c r="C32" s="44">
        <v>3321</v>
      </c>
      <c r="D32" s="44">
        <v>3568</v>
      </c>
      <c r="E32" s="44">
        <v>3873</v>
      </c>
      <c r="F32" s="44">
        <v>4106</v>
      </c>
      <c r="I32" s="17" t="s">
        <v>259</v>
      </c>
      <c r="J32" s="37">
        <f t="shared" si="2"/>
        <v>5.4715159317669775E-3</v>
      </c>
      <c r="K32" s="37">
        <f t="shared" si="3"/>
        <v>5.4200542005420054E-3</v>
      </c>
      <c r="L32" s="37">
        <f t="shared" si="4"/>
        <v>6.1659192825112103E-3</v>
      </c>
      <c r="M32" s="37">
        <f t="shared" si="5"/>
        <v>7.2295378259746969E-3</v>
      </c>
      <c r="N32" s="37">
        <f t="shared" si="6"/>
        <v>8.0370189965903553E-3</v>
      </c>
      <c r="Q32" s="17" t="s">
        <v>259</v>
      </c>
      <c r="R32" s="37">
        <f t="shared" si="7"/>
        <v>7.8210492436433854E-2</v>
      </c>
      <c r="S32" s="37">
        <f t="shared" si="8"/>
        <v>7.8289671785606751E-2</v>
      </c>
      <c r="T32" s="37">
        <f t="shared" si="9"/>
        <v>7.8195067264573995E-2</v>
      </c>
      <c r="U32" s="37">
        <f t="shared" si="10"/>
        <v>7.5651949393235218E-2</v>
      </c>
      <c r="V32" s="37">
        <f t="shared" si="11"/>
        <v>7.6473453482708231E-2</v>
      </c>
    </row>
    <row r="33" spans="1:22">
      <c r="A33" s="17" t="s">
        <v>261</v>
      </c>
      <c r="B33" s="44">
        <v>3259</v>
      </c>
      <c r="C33" s="44">
        <v>3440</v>
      </c>
      <c r="D33" s="44">
        <v>3633</v>
      </c>
      <c r="E33" s="44">
        <v>3787</v>
      </c>
      <c r="F33" s="44">
        <v>3993</v>
      </c>
      <c r="I33" s="17" t="s">
        <v>261</v>
      </c>
      <c r="J33" s="37">
        <f t="shared" si="2"/>
        <v>8.2847499232893522E-3</v>
      </c>
      <c r="K33" s="37">
        <f t="shared" si="3"/>
        <v>8.1395348837209301E-3</v>
      </c>
      <c r="L33" s="37">
        <f t="shared" si="4"/>
        <v>7.1566198733828794E-3</v>
      </c>
      <c r="M33" s="37">
        <f t="shared" si="5"/>
        <v>7.1296540797465011E-3</v>
      </c>
      <c r="N33" s="37">
        <f t="shared" si="6"/>
        <v>7.0122714750813922E-3</v>
      </c>
      <c r="Q33" s="17" t="s">
        <v>261</v>
      </c>
      <c r="R33" s="37">
        <f t="shared" si="7"/>
        <v>4.6640073642221537E-2</v>
      </c>
      <c r="S33" s="37">
        <f t="shared" si="8"/>
        <v>4.6511627906976744E-2</v>
      </c>
      <c r="T33" s="37">
        <f t="shared" si="9"/>
        <v>4.9545829892650703E-2</v>
      </c>
      <c r="U33" s="37">
        <f t="shared" si="10"/>
        <v>4.9643517296012678E-2</v>
      </c>
      <c r="V33" s="37">
        <f t="shared" si="11"/>
        <v>5.0588529927372901E-2</v>
      </c>
    </row>
    <row r="34" spans="1:22">
      <c r="A34" s="17" t="s">
        <v>262</v>
      </c>
      <c r="B34" s="44">
        <v>2237</v>
      </c>
      <c r="C34" s="44">
        <v>2359</v>
      </c>
      <c r="D34" s="44">
        <v>2501</v>
      </c>
      <c r="E34" s="44">
        <v>2651</v>
      </c>
      <c r="F34" s="44">
        <v>2810</v>
      </c>
      <c r="I34" s="17" t="s">
        <v>262</v>
      </c>
      <c r="J34" s="37">
        <f t="shared" si="2"/>
        <v>4.7831917746982568E-2</v>
      </c>
      <c r="K34" s="37">
        <f t="shared" si="3"/>
        <v>4.7053836371343791E-2</v>
      </c>
      <c r="L34" s="37">
        <f t="shared" si="4"/>
        <v>4.9180327868852458E-2</v>
      </c>
      <c r="M34" s="37">
        <f t="shared" si="5"/>
        <v>4.7906450396076952E-2</v>
      </c>
      <c r="N34" s="37">
        <f t="shared" si="6"/>
        <v>4.0569395017793594E-2</v>
      </c>
      <c r="Q34" s="17" t="s">
        <v>262</v>
      </c>
      <c r="R34" s="37">
        <f t="shared" si="7"/>
        <v>0.15333035315154225</v>
      </c>
      <c r="S34" s="37">
        <f t="shared" si="8"/>
        <v>0.15218312844425605</v>
      </c>
      <c r="T34" s="37">
        <f t="shared" si="9"/>
        <v>0.14834066373450619</v>
      </c>
      <c r="U34" s="37">
        <f t="shared" si="10"/>
        <v>0.12787627310448887</v>
      </c>
      <c r="V34" s="37">
        <f t="shared" si="11"/>
        <v>0.12526690391459075</v>
      </c>
    </row>
    <row r="35" spans="1:22">
      <c r="A35" s="17" t="s">
        <v>263</v>
      </c>
      <c r="B35" s="44">
        <v>5307</v>
      </c>
      <c r="C35" s="44">
        <v>5549</v>
      </c>
      <c r="D35" s="44">
        <v>5934</v>
      </c>
      <c r="E35" s="44">
        <v>6369</v>
      </c>
      <c r="F35" s="44">
        <v>6768</v>
      </c>
      <c r="I35" s="17" t="s">
        <v>263</v>
      </c>
      <c r="J35" s="37">
        <f t="shared" si="2"/>
        <v>0.20746184284906727</v>
      </c>
      <c r="K35" s="37">
        <f t="shared" si="3"/>
        <v>0.19499008830419895</v>
      </c>
      <c r="L35" s="37">
        <f t="shared" si="4"/>
        <v>0.18318166498146277</v>
      </c>
      <c r="M35" s="37">
        <f t="shared" si="5"/>
        <v>0.17255456115559742</v>
      </c>
      <c r="N35" s="37">
        <f t="shared" si="6"/>
        <v>0.16164302600472813</v>
      </c>
      <c r="Q35" s="17" t="s">
        <v>263</v>
      </c>
      <c r="R35" s="37">
        <f t="shared" si="7"/>
        <v>0.14094592048238175</v>
      </c>
      <c r="S35" s="37">
        <f t="shared" si="8"/>
        <v>0.13551991349792755</v>
      </c>
      <c r="T35" s="37">
        <f t="shared" si="9"/>
        <v>0.13717559824738793</v>
      </c>
      <c r="U35" s="37">
        <f t="shared" si="10"/>
        <v>0.13691317318260324</v>
      </c>
      <c r="V35" s="37">
        <f t="shared" si="11"/>
        <v>0.14346926713947991</v>
      </c>
    </row>
    <row r="36" spans="1:22">
      <c r="A36" s="17" t="s">
        <v>264</v>
      </c>
      <c r="B36" s="44">
        <v>22209</v>
      </c>
      <c r="C36" s="44">
        <v>18402</v>
      </c>
      <c r="D36" s="44">
        <v>19200</v>
      </c>
      <c r="E36" s="44">
        <v>19051</v>
      </c>
      <c r="F36" s="44">
        <v>22927</v>
      </c>
      <c r="I36" s="17" t="s">
        <v>264</v>
      </c>
      <c r="J36" s="37">
        <f t="shared" si="2"/>
        <v>0.64608942320680807</v>
      </c>
      <c r="K36" s="37">
        <f t="shared" si="3"/>
        <v>0.53510487990435818</v>
      </c>
      <c r="L36" s="37">
        <f t="shared" si="4"/>
        <v>0.51578124999999997</v>
      </c>
      <c r="M36" s="37">
        <f t="shared" si="5"/>
        <v>0.46270536979686105</v>
      </c>
      <c r="N36" s="37">
        <f t="shared" si="6"/>
        <v>0.5027696602259345</v>
      </c>
      <c r="Q36" s="17" t="s">
        <v>264</v>
      </c>
      <c r="R36" s="37">
        <f t="shared" si="7"/>
        <v>2.0352109505155567E-2</v>
      </c>
      <c r="S36" s="37">
        <f t="shared" si="8"/>
        <v>2.6247147049233779E-2</v>
      </c>
      <c r="T36" s="37">
        <f t="shared" si="9"/>
        <v>2.4843750000000001E-2</v>
      </c>
      <c r="U36" s="37">
        <f t="shared" si="10"/>
        <v>2.5510471891239304E-2</v>
      </c>
      <c r="V36" s="37">
        <f t="shared" si="11"/>
        <v>2.2462598682775767E-2</v>
      </c>
    </row>
    <row r="38" spans="1:22">
      <c r="A38" s="45" t="s">
        <v>391</v>
      </c>
      <c r="B38" s="38" t="s">
        <v>55</v>
      </c>
      <c r="C38" s="38" t="s">
        <v>54</v>
      </c>
      <c r="D38" s="38" t="s">
        <v>53</v>
      </c>
      <c r="E38" s="38" t="s">
        <v>52</v>
      </c>
      <c r="F38" s="38" t="s">
        <v>50</v>
      </c>
      <c r="I38" s="45" t="s">
        <v>392</v>
      </c>
      <c r="J38" s="38" t="s">
        <v>55</v>
      </c>
      <c r="K38" s="38" t="s">
        <v>54</v>
      </c>
      <c r="L38" s="38" t="s">
        <v>53</v>
      </c>
      <c r="M38" s="38" t="s">
        <v>52</v>
      </c>
      <c r="N38" s="38" t="s">
        <v>50</v>
      </c>
    </row>
    <row r="39" spans="1:22">
      <c r="A39" s="17" t="s">
        <v>207</v>
      </c>
      <c r="B39" s="44">
        <v>9490</v>
      </c>
      <c r="C39" s="44">
        <v>9245</v>
      </c>
      <c r="D39" s="44">
        <v>7294</v>
      </c>
      <c r="E39" s="44">
        <v>5302</v>
      </c>
      <c r="F39" s="44">
        <v>2691</v>
      </c>
      <c r="I39" s="17" t="s">
        <v>207</v>
      </c>
      <c r="J39" s="44">
        <v>5755</v>
      </c>
      <c r="K39" s="44">
        <v>4997</v>
      </c>
      <c r="L39" s="44">
        <v>4492</v>
      </c>
      <c r="M39" s="44">
        <v>4145</v>
      </c>
      <c r="N39" s="44">
        <v>3894</v>
      </c>
    </row>
    <row r="40" spans="1:22">
      <c r="A40" s="17" t="s">
        <v>226</v>
      </c>
      <c r="B40" s="44">
        <v>1075</v>
      </c>
      <c r="C40" s="44">
        <v>1120</v>
      </c>
      <c r="D40" s="44">
        <v>1229</v>
      </c>
      <c r="E40" s="44">
        <v>1304</v>
      </c>
      <c r="F40" s="44">
        <v>1323</v>
      </c>
      <c r="I40" s="17" t="s">
        <v>226</v>
      </c>
      <c r="J40" s="44">
        <v>21305</v>
      </c>
      <c r="K40" s="44">
        <v>22471</v>
      </c>
      <c r="L40" s="44">
        <v>23615</v>
      </c>
      <c r="M40" s="44">
        <v>24305</v>
      </c>
      <c r="N40" s="44">
        <v>24977</v>
      </c>
    </row>
    <row r="41" spans="1:22">
      <c r="A41" s="17" t="s">
        <v>227</v>
      </c>
      <c r="B41" s="44">
        <v>952</v>
      </c>
      <c r="C41" s="44">
        <v>981</v>
      </c>
      <c r="D41" s="44">
        <v>1029</v>
      </c>
      <c r="E41" s="44">
        <v>1081</v>
      </c>
      <c r="F41" s="44">
        <v>1125</v>
      </c>
      <c r="I41" s="17" t="s">
        <v>227</v>
      </c>
      <c r="J41" s="44">
        <v>3808</v>
      </c>
      <c r="K41" s="44">
        <v>3979</v>
      </c>
      <c r="L41" s="44">
        <v>4209</v>
      </c>
      <c r="M41" s="44">
        <v>4464</v>
      </c>
      <c r="N41" s="44">
        <v>4586</v>
      </c>
    </row>
    <row r="42" spans="1:22">
      <c r="A42" s="17" t="s">
        <v>228</v>
      </c>
      <c r="B42" s="44">
        <v>43907</v>
      </c>
      <c r="C42" s="44">
        <v>45184</v>
      </c>
      <c r="D42" s="44">
        <v>45126</v>
      </c>
      <c r="E42" s="44">
        <v>46897</v>
      </c>
      <c r="F42" s="44">
        <v>46887</v>
      </c>
      <c r="I42" s="17" t="s">
        <v>228</v>
      </c>
      <c r="J42" s="44">
        <v>7972</v>
      </c>
      <c r="K42" s="44">
        <v>8512</v>
      </c>
      <c r="L42" s="44">
        <v>9247</v>
      </c>
      <c r="M42" s="44">
        <v>9911</v>
      </c>
      <c r="N42" s="44">
        <v>10394</v>
      </c>
    </row>
    <row r="43" spans="1:22">
      <c r="A43" s="17" t="s">
        <v>229</v>
      </c>
      <c r="B43" s="44">
        <v>1588</v>
      </c>
      <c r="C43" s="44">
        <v>1473</v>
      </c>
      <c r="D43" s="44">
        <v>1614</v>
      </c>
      <c r="E43" s="44">
        <v>1851</v>
      </c>
      <c r="F43" s="44">
        <v>1865</v>
      </c>
      <c r="I43" s="17" t="s">
        <v>229</v>
      </c>
      <c r="J43" s="44">
        <v>1769</v>
      </c>
      <c r="K43" s="44">
        <v>1848</v>
      </c>
      <c r="L43" s="44">
        <v>1948</v>
      </c>
      <c r="M43" s="44">
        <v>2058</v>
      </c>
      <c r="N43" s="44">
        <v>2158</v>
      </c>
    </row>
    <row r="44" spans="1:22">
      <c r="A44" s="17" t="s">
        <v>230</v>
      </c>
      <c r="B44" s="44">
        <v>13330</v>
      </c>
      <c r="C44" s="44">
        <v>13378</v>
      </c>
      <c r="D44" s="44">
        <v>13412</v>
      </c>
      <c r="E44" s="44">
        <v>13617</v>
      </c>
      <c r="F44" s="44">
        <v>13837</v>
      </c>
      <c r="I44" s="17" t="s">
        <v>230</v>
      </c>
      <c r="J44" s="44">
        <v>8807</v>
      </c>
      <c r="K44" s="44">
        <v>9274</v>
      </c>
      <c r="L44" s="44">
        <v>9802</v>
      </c>
      <c r="M44" s="44">
        <v>10137</v>
      </c>
      <c r="N44" s="44">
        <v>10347</v>
      </c>
    </row>
    <row r="45" spans="1:22">
      <c r="A45" s="17" t="s">
        <v>231</v>
      </c>
      <c r="B45" s="44">
        <v>198</v>
      </c>
      <c r="C45" s="44">
        <v>212</v>
      </c>
      <c r="D45" s="44">
        <v>248</v>
      </c>
      <c r="E45" s="44">
        <v>259</v>
      </c>
      <c r="F45" s="44">
        <v>265</v>
      </c>
      <c r="I45" s="17" t="s">
        <v>231</v>
      </c>
      <c r="J45" s="44">
        <v>256</v>
      </c>
      <c r="K45" s="44">
        <v>270</v>
      </c>
      <c r="L45" s="44">
        <v>286</v>
      </c>
      <c r="M45" s="44">
        <v>294</v>
      </c>
      <c r="N45" s="44">
        <v>306</v>
      </c>
    </row>
    <row r="46" spans="1:22">
      <c r="A46" s="17" t="s">
        <v>232</v>
      </c>
      <c r="B46" s="44">
        <v>896</v>
      </c>
      <c r="C46" s="44">
        <v>851</v>
      </c>
      <c r="D46" s="44">
        <v>825</v>
      </c>
      <c r="E46" s="44">
        <v>813</v>
      </c>
      <c r="F46" s="44">
        <v>738</v>
      </c>
      <c r="I46" s="17" t="s">
        <v>232</v>
      </c>
      <c r="J46" s="44">
        <v>3895</v>
      </c>
      <c r="K46" s="44">
        <v>4070</v>
      </c>
      <c r="L46" s="44">
        <v>4328</v>
      </c>
      <c r="M46" s="44">
        <v>4575</v>
      </c>
      <c r="N46" s="44">
        <v>4844</v>
      </c>
    </row>
    <row r="47" spans="1:22">
      <c r="A47" s="17" t="s">
        <v>233</v>
      </c>
      <c r="B47" s="44">
        <v>1508</v>
      </c>
      <c r="C47" s="44">
        <v>1504</v>
      </c>
      <c r="D47" s="44">
        <v>1501</v>
      </c>
      <c r="E47" s="44">
        <v>1482</v>
      </c>
      <c r="F47" s="44">
        <v>1466</v>
      </c>
      <c r="I47" s="17" t="s">
        <v>233</v>
      </c>
      <c r="J47" s="44">
        <v>1951</v>
      </c>
      <c r="K47" s="44">
        <v>2037</v>
      </c>
      <c r="L47" s="44">
        <v>2151</v>
      </c>
      <c r="M47" s="44">
        <v>2224</v>
      </c>
      <c r="N47" s="44">
        <v>2222</v>
      </c>
    </row>
    <row r="48" spans="1:22">
      <c r="A48" s="17" t="s">
        <v>234</v>
      </c>
      <c r="B48" s="44">
        <v>2103</v>
      </c>
      <c r="C48" s="44">
        <v>2139</v>
      </c>
      <c r="D48" s="44">
        <v>2119</v>
      </c>
      <c r="E48" s="44">
        <v>2062</v>
      </c>
      <c r="F48" s="44">
        <v>2085</v>
      </c>
      <c r="I48" s="17" t="s">
        <v>234</v>
      </c>
      <c r="J48" s="44">
        <v>16119</v>
      </c>
      <c r="K48" s="44">
        <v>17220</v>
      </c>
      <c r="L48" s="44">
        <v>18225</v>
      </c>
      <c r="M48" s="44">
        <v>19057</v>
      </c>
      <c r="N48" s="44">
        <v>19511</v>
      </c>
    </row>
    <row r="49" spans="1:14">
      <c r="A49" s="17" t="s">
        <v>236</v>
      </c>
      <c r="B49" s="44">
        <v>916</v>
      </c>
      <c r="C49" s="44">
        <v>933</v>
      </c>
      <c r="D49" s="44">
        <v>937</v>
      </c>
      <c r="E49" s="44">
        <v>940</v>
      </c>
      <c r="F49" s="44">
        <v>900</v>
      </c>
      <c r="I49" s="17" t="s">
        <v>236</v>
      </c>
      <c r="J49" s="44">
        <v>51178</v>
      </c>
      <c r="K49" s="44">
        <v>53722</v>
      </c>
      <c r="L49" s="44">
        <v>56195</v>
      </c>
      <c r="M49" s="44">
        <v>58367</v>
      </c>
      <c r="N49" s="44">
        <v>58448</v>
      </c>
    </row>
    <row r="50" spans="1:14">
      <c r="A50" s="17" t="s">
        <v>238</v>
      </c>
      <c r="B50" s="44">
        <v>7143</v>
      </c>
      <c r="C50" s="44">
        <v>6982</v>
      </c>
      <c r="D50" s="44">
        <v>6677</v>
      </c>
      <c r="E50" s="44">
        <v>6850</v>
      </c>
      <c r="F50" s="44">
        <v>7424</v>
      </c>
      <c r="I50" s="17" t="s">
        <v>238</v>
      </c>
      <c r="J50" s="44">
        <v>105334</v>
      </c>
      <c r="K50" s="44">
        <v>114300</v>
      </c>
      <c r="L50" s="44">
        <v>122703</v>
      </c>
      <c r="M50" s="44">
        <v>133757</v>
      </c>
      <c r="N50" s="44">
        <v>131433</v>
      </c>
    </row>
    <row r="51" spans="1:14">
      <c r="A51" s="17" t="s">
        <v>239</v>
      </c>
      <c r="B51" s="44">
        <v>1454</v>
      </c>
      <c r="C51" s="44">
        <v>1678</v>
      </c>
      <c r="D51" s="44">
        <v>1783</v>
      </c>
      <c r="E51" s="44">
        <v>1851</v>
      </c>
      <c r="F51" s="44">
        <v>1953</v>
      </c>
      <c r="I51" s="17" t="s">
        <v>239</v>
      </c>
      <c r="J51" s="44">
        <v>46106</v>
      </c>
      <c r="K51" s="44">
        <v>48189</v>
      </c>
      <c r="L51" s="44">
        <v>50871</v>
      </c>
      <c r="M51" s="44">
        <v>53159</v>
      </c>
      <c r="N51" s="44">
        <v>54138</v>
      </c>
    </row>
    <row r="52" spans="1:14">
      <c r="A52" s="17" t="s">
        <v>240</v>
      </c>
      <c r="B52" s="44">
        <v>122</v>
      </c>
      <c r="C52" s="44">
        <v>126</v>
      </c>
      <c r="D52" s="44">
        <v>138</v>
      </c>
      <c r="E52" s="44">
        <v>145</v>
      </c>
      <c r="F52" s="44">
        <v>149</v>
      </c>
      <c r="I52" s="17" t="s">
        <v>240</v>
      </c>
      <c r="J52" s="44">
        <v>2463</v>
      </c>
      <c r="K52" s="44">
        <v>2481</v>
      </c>
      <c r="L52" s="44">
        <v>2528</v>
      </c>
      <c r="M52" s="44">
        <v>2566</v>
      </c>
      <c r="N52" s="44">
        <v>2599</v>
      </c>
    </row>
    <row r="53" spans="1:14">
      <c r="A53" s="17" t="s">
        <v>241</v>
      </c>
      <c r="B53" s="44">
        <v>5024</v>
      </c>
      <c r="C53" s="44">
        <v>5455</v>
      </c>
      <c r="D53" s="44">
        <v>6025</v>
      </c>
      <c r="E53" s="44">
        <v>6589</v>
      </c>
      <c r="F53" s="44">
        <v>7054</v>
      </c>
      <c r="I53" s="17" t="s">
        <v>241</v>
      </c>
      <c r="J53" s="44">
        <v>70636</v>
      </c>
      <c r="K53" s="44">
        <v>72787</v>
      </c>
      <c r="L53" s="44">
        <v>76164</v>
      </c>
      <c r="M53" s="44">
        <v>79486</v>
      </c>
      <c r="N53" s="44">
        <v>81567</v>
      </c>
    </row>
    <row r="54" spans="1:14">
      <c r="A54" s="17" t="s">
        <v>242</v>
      </c>
      <c r="B54" s="44">
        <v>59</v>
      </c>
      <c r="C54" s="44">
        <v>62</v>
      </c>
      <c r="D54" s="44">
        <v>69</v>
      </c>
      <c r="E54" s="44">
        <v>79</v>
      </c>
      <c r="F54" s="44">
        <v>90</v>
      </c>
      <c r="I54" s="17" t="s">
        <v>242</v>
      </c>
      <c r="J54" s="44">
        <v>28976</v>
      </c>
      <c r="K54" s="44">
        <v>30549</v>
      </c>
      <c r="L54" s="44">
        <v>31497</v>
      </c>
      <c r="M54" s="44">
        <v>32225</v>
      </c>
      <c r="N54" s="44">
        <v>32708</v>
      </c>
    </row>
    <row r="55" spans="1:14">
      <c r="A55" s="17" t="s">
        <v>244</v>
      </c>
      <c r="B55" s="44">
        <v>134</v>
      </c>
      <c r="C55" s="44">
        <v>138</v>
      </c>
      <c r="D55" s="44">
        <v>142</v>
      </c>
      <c r="E55" s="44">
        <v>147</v>
      </c>
      <c r="F55" s="44">
        <v>154</v>
      </c>
      <c r="I55" s="17" t="s">
        <v>244</v>
      </c>
      <c r="J55" s="44">
        <v>2010</v>
      </c>
      <c r="K55" s="44">
        <v>2098</v>
      </c>
      <c r="L55" s="44">
        <v>2290</v>
      </c>
      <c r="M55" s="44">
        <v>2477</v>
      </c>
      <c r="N55" s="44">
        <v>2610</v>
      </c>
    </row>
    <row r="56" spans="1:14">
      <c r="A56" s="17" t="s">
        <v>245</v>
      </c>
      <c r="B56" s="44">
        <v>4201</v>
      </c>
      <c r="C56" s="44">
        <v>4080</v>
      </c>
      <c r="D56" s="44">
        <v>4192</v>
      </c>
      <c r="E56" s="44">
        <v>3815</v>
      </c>
      <c r="F56" s="44">
        <v>4293</v>
      </c>
      <c r="I56" s="17" t="s">
        <v>245</v>
      </c>
      <c r="J56" s="44">
        <v>681</v>
      </c>
      <c r="K56" s="44">
        <v>700</v>
      </c>
      <c r="L56" s="44">
        <v>770</v>
      </c>
      <c r="M56" s="44">
        <v>837</v>
      </c>
      <c r="N56" s="44">
        <v>935</v>
      </c>
    </row>
    <row r="57" spans="1:14">
      <c r="A57" s="17" t="s">
        <v>246</v>
      </c>
      <c r="B57" s="44">
        <v>135</v>
      </c>
      <c r="C57" s="44">
        <v>138</v>
      </c>
      <c r="D57" s="44">
        <v>143</v>
      </c>
      <c r="E57" s="44">
        <v>149</v>
      </c>
      <c r="F57" s="44">
        <v>154</v>
      </c>
      <c r="I57" s="17" t="s">
        <v>246</v>
      </c>
      <c r="J57" s="44">
        <v>159</v>
      </c>
      <c r="K57" s="44">
        <v>166</v>
      </c>
      <c r="L57" s="44">
        <v>172</v>
      </c>
      <c r="M57" s="44">
        <v>172</v>
      </c>
      <c r="N57" s="44">
        <v>179</v>
      </c>
    </row>
    <row r="58" spans="1:14">
      <c r="A58" s="17" t="s">
        <v>248</v>
      </c>
      <c r="B58" s="44">
        <v>285</v>
      </c>
      <c r="C58" s="44">
        <v>296</v>
      </c>
      <c r="D58" s="44">
        <v>351</v>
      </c>
      <c r="E58" s="44">
        <v>383</v>
      </c>
      <c r="F58" s="44">
        <v>416</v>
      </c>
      <c r="I58" s="17" t="s">
        <v>248</v>
      </c>
      <c r="J58" s="44">
        <v>4574</v>
      </c>
      <c r="K58" s="44">
        <v>4684</v>
      </c>
      <c r="L58" s="44">
        <v>4820</v>
      </c>
      <c r="M58" s="44">
        <v>4909</v>
      </c>
      <c r="N58" s="44">
        <v>4964</v>
      </c>
    </row>
    <row r="59" spans="1:14">
      <c r="A59" s="17" t="s">
        <v>249</v>
      </c>
      <c r="B59" s="44">
        <v>905</v>
      </c>
      <c r="C59" s="44">
        <v>1213</v>
      </c>
      <c r="D59" s="44">
        <v>1368</v>
      </c>
      <c r="E59" s="44">
        <v>1460</v>
      </c>
      <c r="F59" s="44">
        <v>1587</v>
      </c>
      <c r="I59" s="17" t="s">
        <v>249</v>
      </c>
      <c r="J59" s="44">
        <v>1245</v>
      </c>
      <c r="K59" s="44">
        <v>1214</v>
      </c>
      <c r="L59" s="44">
        <v>1304</v>
      </c>
      <c r="M59" s="44">
        <v>1352</v>
      </c>
      <c r="N59" s="44">
        <v>1381</v>
      </c>
    </row>
    <row r="60" spans="1:14">
      <c r="A60" s="17" t="s">
        <v>250</v>
      </c>
      <c r="B60" s="44">
        <v>5033</v>
      </c>
      <c r="C60" s="44">
        <v>5409</v>
      </c>
      <c r="D60" s="44">
        <v>5682</v>
      </c>
      <c r="E60" s="44">
        <v>6101</v>
      </c>
      <c r="F60" s="44">
        <v>6206</v>
      </c>
      <c r="I60" s="17" t="s">
        <v>250</v>
      </c>
      <c r="J60" s="44">
        <v>2961</v>
      </c>
      <c r="K60" s="44">
        <v>2911</v>
      </c>
      <c r="L60" s="44">
        <v>2996</v>
      </c>
      <c r="M60" s="44">
        <v>3074</v>
      </c>
      <c r="N60" s="44">
        <v>3145</v>
      </c>
    </row>
    <row r="61" spans="1:14">
      <c r="A61" s="17" t="s">
        <v>251</v>
      </c>
      <c r="B61" s="44">
        <v>35824</v>
      </c>
      <c r="C61" s="44">
        <v>37291</v>
      </c>
      <c r="D61" s="44">
        <v>38322</v>
      </c>
      <c r="E61" s="44">
        <v>40537</v>
      </c>
      <c r="F61" s="44">
        <v>42861</v>
      </c>
      <c r="I61" s="17" t="s">
        <v>251</v>
      </c>
      <c r="J61" s="44">
        <v>34082</v>
      </c>
      <c r="K61" s="44">
        <v>33230</v>
      </c>
      <c r="L61" s="44">
        <v>31946</v>
      </c>
      <c r="M61" s="44">
        <v>32976</v>
      </c>
      <c r="N61" s="44">
        <v>31448</v>
      </c>
    </row>
    <row r="62" spans="1:14">
      <c r="A62" s="17" t="s">
        <v>252</v>
      </c>
      <c r="B62" s="46"/>
      <c r="C62" s="46"/>
      <c r="D62" s="46"/>
      <c r="E62" s="46"/>
      <c r="F62" s="46"/>
      <c r="I62" s="17" t="s">
        <v>252</v>
      </c>
      <c r="J62" s="46"/>
      <c r="K62" s="46"/>
      <c r="L62" s="46"/>
      <c r="M62" s="46"/>
      <c r="N62" s="46"/>
    </row>
    <row r="63" spans="1:14">
      <c r="A63" s="17" t="s">
        <v>254</v>
      </c>
      <c r="B63" s="44">
        <v>977</v>
      </c>
      <c r="C63" s="44">
        <v>1067</v>
      </c>
      <c r="D63" s="44">
        <v>1134</v>
      </c>
      <c r="E63" s="44">
        <v>1205</v>
      </c>
      <c r="F63" s="44">
        <v>1289</v>
      </c>
      <c r="I63" s="17" t="s">
        <v>254</v>
      </c>
      <c r="J63" s="44">
        <v>977</v>
      </c>
      <c r="K63" s="44">
        <v>1067</v>
      </c>
      <c r="L63" s="44">
        <v>1134</v>
      </c>
      <c r="M63" s="44">
        <v>1205</v>
      </c>
      <c r="N63" s="44">
        <v>1289</v>
      </c>
    </row>
    <row r="64" spans="1:14">
      <c r="A64" s="17" t="s">
        <v>255</v>
      </c>
      <c r="B64" s="44">
        <v>244</v>
      </c>
      <c r="C64" s="44">
        <v>328</v>
      </c>
      <c r="D64" s="44">
        <v>452</v>
      </c>
      <c r="E64" s="44">
        <v>538</v>
      </c>
      <c r="F64" s="44">
        <v>596</v>
      </c>
      <c r="I64" s="17" t="s">
        <v>255</v>
      </c>
      <c r="J64" s="44">
        <v>787</v>
      </c>
      <c r="K64" s="44">
        <v>819</v>
      </c>
      <c r="L64" s="44">
        <v>887</v>
      </c>
      <c r="M64" s="44">
        <v>943</v>
      </c>
      <c r="N64" s="44">
        <v>1023</v>
      </c>
    </row>
    <row r="65" spans="1:14">
      <c r="A65" s="17" t="s">
        <v>256</v>
      </c>
      <c r="B65" s="44">
        <v>3649</v>
      </c>
      <c r="C65" s="44">
        <v>3891</v>
      </c>
      <c r="D65" s="44">
        <v>4157</v>
      </c>
      <c r="E65" s="44">
        <v>4035</v>
      </c>
      <c r="F65" s="44">
        <v>3853</v>
      </c>
      <c r="I65" s="17" t="s">
        <v>256</v>
      </c>
      <c r="J65" s="44">
        <v>5112</v>
      </c>
      <c r="K65" s="44">
        <v>5482</v>
      </c>
      <c r="L65" s="44">
        <v>5741</v>
      </c>
      <c r="M65" s="44">
        <v>6241</v>
      </c>
      <c r="N65" s="44">
        <v>6469</v>
      </c>
    </row>
    <row r="66" spans="1:14">
      <c r="A66" s="17" t="s">
        <v>257</v>
      </c>
      <c r="B66" s="44">
        <v>459</v>
      </c>
      <c r="C66" s="44">
        <v>433</v>
      </c>
      <c r="D66" s="44">
        <v>537</v>
      </c>
      <c r="E66" s="44">
        <v>519</v>
      </c>
      <c r="F66" s="44">
        <v>551</v>
      </c>
      <c r="I66" s="17" t="s">
        <v>257</v>
      </c>
      <c r="J66" s="44">
        <v>579</v>
      </c>
      <c r="K66" s="44">
        <v>757</v>
      </c>
      <c r="L66" s="44">
        <v>835</v>
      </c>
      <c r="M66" s="44">
        <v>887</v>
      </c>
      <c r="N66" s="44">
        <v>863</v>
      </c>
    </row>
    <row r="67" spans="1:14">
      <c r="A67" s="17" t="s">
        <v>258</v>
      </c>
      <c r="B67" s="44">
        <v>19</v>
      </c>
      <c r="C67" s="44">
        <v>21</v>
      </c>
      <c r="D67" s="44">
        <v>24</v>
      </c>
      <c r="E67" s="44">
        <v>26</v>
      </c>
      <c r="F67" s="44">
        <v>30</v>
      </c>
      <c r="I67" s="17" t="s">
        <v>258</v>
      </c>
      <c r="J67" s="44">
        <v>193</v>
      </c>
      <c r="K67" s="44">
        <v>181</v>
      </c>
      <c r="L67" s="44">
        <v>191</v>
      </c>
      <c r="M67" s="44">
        <v>202</v>
      </c>
      <c r="N67" s="44">
        <v>209</v>
      </c>
    </row>
    <row r="68" spans="1:14">
      <c r="A68" s="17" t="s">
        <v>259</v>
      </c>
      <c r="B68" s="44">
        <v>17</v>
      </c>
      <c r="C68" s="44">
        <v>18</v>
      </c>
      <c r="D68" s="44">
        <v>22</v>
      </c>
      <c r="E68" s="44">
        <v>28</v>
      </c>
      <c r="F68" s="44">
        <v>33</v>
      </c>
      <c r="I68" s="17" t="s">
        <v>259</v>
      </c>
      <c r="J68" s="44">
        <v>243</v>
      </c>
      <c r="K68" s="44">
        <v>260</v>
      </c>
      <c r="L68" s="44">
        <v>279</v>
      </c>
      <c r="M68" s="44">
        <v>293</v>
      </c>
      <c r="N68" s="44">
        <v>314</v>
      </c>
    </row>
    <row r="69" spans="1:14">
      <c r="A69" s="17" t="s">
        <v>261</v>
      </c>
      <c r="B69" s="44">
        <v>27</v>
      </c>
      <c r="C69" s="44">
        <v>28</v>
      </c>
      <c r="D69" s="44">
        <v>26</v>
      </c>
      <c r="E69" s="44">
        <v>27</v>
      </c>
      <c r="F69" s="44">
        <v>28</v>
      </c>
      <c r="I69" s="17" t="s">
        <v>261</v>
      </c>
      <c r="J69" s="44">
        <v>152</v>
      </c>
      <c r="K69" s="44">
        <v>160</v>
      </c>
      <c r="L69" s="44">
        <v>180</v>
      </c>
      <c r="M69" s="44">
        <v>188</v>
      </c>
      <c r="N69" s="44">
        <v>202</v>
      </c>
    </row>
    <row r="70" spans="1:14">
      <c r="A70" s="17" t="s">
        <v>262</v>
      </c>
      <c r="B70" s="44">
        <v>107</v>
      </c>
      <c r="C70" s="44">
        <v>111</v>
      </c>
      <c r="D70" s="44">
        <v>123</v>
      </c>
      <c r="E70" s="44">
        <v>127</v>
      </c>
      <c r="F70" s="44">
        <v>114</v>
      </c>
      <c r="I70" s="17" t="s">
        <v>262</v>
      </c>
      <c r="J70" s="44">
        <v>343</v>
      </c>
      <c r="K70" s="44">
        <v>359</v>
      </c>
      <c r="L70" s="44">
        <v>371</v>
      </c>
      <c r="M70" s="44">
        <v>339</v>
      </c>
      <c r="N70" s="44">
        <v>352</v>
      </c>
    </row>
    <row r="71" spans="1:14">
      <c r="A71" s="17" t="s">
        <v>263</v>
      </c>
      <c r="B71" s="44">
        <v>1101</v>
      </c>
      <c r="C71" s="44">
        <v>1082</v>
      </c>
      <c r="D71" s="44">
        <v>1087</v>
      </c>
      <c r="E71" s="44">
        <v>1099</v>
      </c>
      <c r="F71" s="44">
        <v>1094</v>
      </c>
      <c r="I71" s="17" t="s">
        <v>263</v>
      </c>
      <c r="J71" s="44">
        <v>748</v>
      </c>
      <c r="K71" s="44">
        <v>752</v>
      </c>
      <c r="L71" s="44">
        <v>814</v>
      </c>
      <c r="M71" s="44">
        <v>872</v>
      </c>
      <c r="N71" s="44">
        <v>971</v>
      </c>
    </row>
    <row r="72" spans="1:14">
      <c r="A72" s="17" t="s">
        <v>264</v>
      </c>
      <c r="B72" s="44">
        <v>14349</v>
      </c>
      <c r="C72" s="44">
        <v>9847</v>
      </c>
      <c r="D72" s="44">
        <v>9903</v>
      </c>
      <c r="E72" s="44">
        <v>8815</v>
      </c>
      <c r="F72" s="44">
        <v>11527</v>
      </c>
      <c r="I72" s="17" t="s">
        <v>264</v>
      </c>
      <c r="J72" s="44">
        <v>452</v>
      </c>
      <c r="K72" s="44">
        <v>483</v>
      </c>
      <c r="L72" s="44">
        <v>477</v>
      </c>
      <c r="M72" s="44">
        <v>486</v>
      </c>
      <c r="N72" s="44">
        <v>515</v>
      </c>
    </row>
  </sheetData>
  <phoneticPr fontId="3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I121"/>
  <sheetViews>
    <sheetView zoomScale="55" zoomScaleNormal="55" workbookViewId="0">
      <pane xSplit="1" ySplit="3" topLeftCell="CN73" activePane="bottomRight" state="frozen"/>
      <selection pane="topRight" activeCell="B1" sqref="B1"/>
      <selection pane="bottomLeft" activeCell="A4" sqref="A4"/>
      <selection pane="bottomRight" activeCell="CT44" sqref="CT44:DF78"/>
    </sheetView>
  </sheetViews>
  <sheetFormatPr defaultRowHeight="18"/>
  <cols>
    <col min="1" max="1" width="16.9140625" bestFit="1" customWidth="1"/>
    <col min="2" max="2" width="21.1640625" customWidth="1"/>
    <col min="3" max="45" width="14.25" customWidth="1"/>
    <col min="93" max="97" width="8.75" style="32"/>
    <col min="112" max="112" width="8.75" style="24"/>
  </cols>
  <sheetData>
    <row r="1" spans="1:113">
      <c r="A1" s="16" t="s">
        <v>161</v>
      </c>
      <c r="B1" t="s">
        <v>210</v>
      </c>
      <c r="E1" s="22"/>
      <c r="F1" s="23"/>
      <c r="AU1" s="58" t="s">
        <v>311</v>
      </c>
      <c r="AV1" s="58"/>
      <c r="AW1" s="58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T1" s="11" t="s">
        <v>395</v>
      </c>
      <c r="CU1" s="47"/>
      <c r="CV1" s="47"/>
    </row>
    <row r="2" spans="1:113">
      <c r="E2" s="22"/>
    </row>
    <row r="3" spans="1:113">
      <c r="A3" s="16" t="s">
        <v>68</v>
      </c>
      <c r="B3" t="s">
        <v>267</v>
      </c>
      <c r="C3" t="s">
        <v>268</v>
      </c>
      <c r="D3" t="s">
        <v>269</v>
      </c>
      <c r="E3" t="s">
        <v>270</v>
      </c>
      <c r="F3" t="s">
        <v>271</v>
      </c>
      <c r="G3" t="s">
        <v>272</v>
      </c>
      <c r="H3" t="s">
        <v>273</v>
      </c>
      <c r="I3" t="s">
        <v>274</v>
      </c>
      <c r="J3" t="s">
        <v>275</v>
      </c>
      <c r="K3" t="s">
        <v>276</v>
      </c>
      <c r="L3" t="s">
        <v>277</v>
      </c>
      <c r="M3" t="s">
        <v>278</v>
      </c>
      <c r="N3" t="s">
        <v>279</v>
      </c>
      <c r="O3" t="s">
        <v>280</v>
      </c>
      <c r="P3" t="s">
        <v>281</v>
      </c>
      <c r="Q3" t="s">
        <v>282</v>
      </c>
      <c r="R3" t="s">
        <v>283</v>
      </c>
      <c r="S3" t="s">
        <v>284</v>
      </c>
      <c r="T3" t="s">
        <v>285</v>
      </c>
      <c r="U3" t="s">
        <v>286</v>
      </c>
      <c r="V3" t="s">
        <v>287</v>
      </c>
      <c r="W3" t="s">
        <v>288</v>
      </c>
      <c r="X3" t="s">
        <v>289</v>
      </c>
      <c r="Y3" t="s">
        <v>290</v>
      </c>
      <c r="Z3" t="s">
        <v>291</v>
      </c>
      <c r="AA3" t="s">
        <v>292</v>
      </c>
      <c r="AB3" t="s">
        <v>293</v>
      </c>
      <c r="AC3" t="s">
        <v>294</v>
      </c>
      <c r="AD3" t="s">
        <v>295</v>
      </c>
      <c r="AE3" t="s">
        <v>296</v>
      </c>
      <c r="AF3" t="s">
        <v>297</v>
      </c>
      <c r="AG3" t="s">
        <v>298</v>
      </c>
      <c r="AH3" t="s">
        <v>299</v>
      </c>
      <c r="AI3" t="s">
        <v>300</v>
      </c>
      <c r="AJ3" t="s">
        <v>301</v>
      </c>
      <c r="AK3" t="s">
        <v>302</v>
      </c>
      <c r="AL3" t="s">
        <v>303</v>
      </c>
      <c r="AM3" t="s">
        <v>304</v>
      </c>
      <c r="AN3" t="s">
        <v>305</v>
      </c>
      <c r="AO3" t="s">
        <v>306</v>
      </c>
      <c r="AP3" t="s">
        <v>307</v>
      </c>
      <c r="AQ3" t="s">
        <v>308</v>
      </c>
      <c r="AR3" t="s">
        <v>309</v>
      </c>
      <c r="AS3" t="s">
        <v>310</v>
      </c>
      <c r="AU3" s="21" t="s">
        <v>162</v>
      </c>
      <c r="AV3" s="21" t="s">
        <v>163</v>
      </c>
      <c r="AW3" s="21" t="s">
        <v>164</v>
      </c>
      <c r="AX3" s="21" t="s">
        <v>165</v>
      </c>
      <c r="AY3" s="21" t="s">
        <v>166</v>
      </c>
      <c r="AZ3" s="21" t="s">
        <v>167</v>
      </c>
      <c r="BA3" s="21" t="s">
        <v>168</v>
      </c>
      <c r="BB3" s="21" t="s">
        <v>169</v>
      </c>
      <c r="BC3" s="21" t="s">
        <v>170</v>
      </c>
      <c r="BD3" s="21" t="s">
        <v>171</v>
      </c>
      <c r="BE3" s="21" t="s">
        <v>172</v>
      </c>
      <c r="BF3" s="21" t="s">
        <v>173</v>
      </c>
      <c r="BG3" s="21" t="s">
        <v>174</v>
      </c>
      <c r="BH3" s="21" t="s">
        <v>175</v>
      </c>
      <c r="BI3" s="21" t="s">
        <v>176</v>
      </c>
      <c r="BJ3" s="21" t="s">
        <v>177</v>
      </c>
      <c r="BK3" s="21" t="s">
        <v>178</v>
      </c>
      <c r="BL3" s="21" t="s">
        <v>179</v>
      </c>
      <c r="BM3" s="21" t="s">
        <v>180</v>
      </c>
      <c r="BN3" s="21" t="s">
        <v>181</v>
      </c>
      <c r="BO3" s="21" t="s">
        <v>182</v>
      </c>
      <c r="BP3" s="21" t="s">
        <v>183</v>
      </c>
      <c r="BQ3" s="21" t="s">
        <v>184</v>
      </c>
      <c r="BR3" s="21" t="s">
        <v>185</v>
      </c>
      <c r="BS3" s="21" t="s">
        <v>186</v>
      </c>
      <c r="BT3" s="21" t="s">
        <v>187</v>
      </c>
      <c r="BU3" s="21" t="s">
        <v>188</v>
      </c>
      <c r="BV3" s="21" t="s">
        <v>189</v>
      </c>
      <c r="BW3" s="21" t="s">
        <v>190</v>
      </c>
      <c r="BX3" s="21" t="s">
        <v>191</v>
      </c>
      <c r="BY3" s="21" t="s">
        <v>192</v>
      </c>
      <c r="BZ3" s="21" t="s">
        <v>193</v>
      </c>
      <c r="CA3" s="21" t="s">
        <v>194</v>
      </c>
      <c r="CB3" s="21" t="s">
        <v>195</v>
      </c>
      <c r="CC3" s="21" t="s">
        <v>196</v>
      </c>
      <c r="CD3" s="21" t="s">
        <v>197</v>
      </c>
      <c r="CE3" s="21" t="s">
        <v>198</v>
      </c>
      <c r="CF3" s="21" t="s">
        <v>199</v>
      </c>
      <c r="CG3" s="21" t="s">
        <v>200</v>
      </c>
      <c r="CH3" s="21" t="s">
        <v>201</v>
      </c>
      <c r="CI3" s="21" t="s">
        <v>202</v>
      </c>
      <c r="CJ3" s="21" t="s">
        <v>203</v>
      </c>
      <c r="CK3" s="21" t="s">
        <v>204</v>
      </c>
      <c r="CL3" s="21" t="s">
        <v>205</v>
      </c>
      <c r="CM3" s="21"/>
      <c r="CQ3" s="38" t="s">
        <v>55</v>
      </c>
      <c r="CR3" s="38" t="s">
        <v>54</v>
      </c>
      <c r="CS3" s="38" t="s">
        <v>53</v>
      </c>
      <c r="CT3" s="39" t="s">
        <v>52</v>
      </c>
      <c r="CU3" s="39" t="s">
        <v>50</v>
      </c>
      <c r="CV3" s="39" t="s">
        <v>49</v>
      </c>
      <c r="CW3" s="39" t="s">
        <v>48</v>
      </c>
      <c r="CX3" s="39" t="s">
        <v>47</v>
      </c>
      <c r="CY3" s="39" t="s">
        <v>46</v>
      </c>
      <c r="CZ3" s="39" t="s">
        <v>45</v>
      </c>
      <c r="DA3" s="39" t="s">
        <v>44</v>
      </c>
      <c r="DB3" s="39" t="s">
        <v>41</v>
      </c>
      <c r="DC3" s="39" t="s">
        <v>42</v>
      </c>
      <c r="DD3" s="39" t="s">
        <v>2</v>
      </c>
      <c r="DE3" s="39" t="s">
        <v>3</v>
      </c>
      <c r="DF3" s="39" t="s">
        <v>40</v>
      </c>
      <c r="DH3" s="24" t="s">
        <v>396</v>
      </c>
      <c r="DI3" s="24" t="s">
        <v>397</v>
      </c>
    </row>
    <row r="4" spans="1:113">
      <c r="A4" s="17" t="s">
        <v>207</v>
      </c>
      <c r="B4" s="22">
        <v>2228908.7008520411</v>
      </c>
      <c r="C4" s="22">
        <v>2244580.9606242706</v>
      </c>
      <c r="D4" s="22">
        <v>2249509.5391141353</v>
      </c>
      <c r="E4" s="22">
        <v>2259948.6942429519</v>
      </c>
      <c r="F4" s="22">
        <v>2227361.5635026032</v>
      </c>
      <c r="G4" s="22">
        <v>2226448.5433680066</v>
      </c>
      <c r="H4" s="22">
        <v>2283653.8625942892</v>
      </c>
      <c r="I4" s="22">
        <v>2327828.8387594623</v>
      </c>
      <c r="J4" s="22">
        <v>2308781.0124842785</v>
      </c>
      <c r="K4" s="22">
        <v>2317940.983313954</v>
      </c>
      <c r="L4" s="22">
        <v>2321910.0556078581</v>
      </c>
      <c r="M4" s="22">
        <v>2333551.600485614</v>
      </c>
      <c r="N4" s="22">
        <v>2326308.8104478493</v>
      </c>
      <c r="O4" s="22">
        <v>2230343.1620000228</v>
      </c>
      <c r="P4" s="22">
        <v>2179103.5590385306</v>
      </c>
      <c r="Q4" s="22">
        <v>2102575.2054486601</v>
      </c>
      <c r="R4" s="22">
        <v>2177998.5681265476</v>
      </c>
      <c r="S4" s="22">
        <v>2179829.3920884989</v>
      </c>
      <c r="T4" s="22">
        <v>2035662.0950601527</v>
      </c>
      <c r="U4" s="22">
        <v>1771301.2755000729</v>
      </c>
      <c r="V4" s="22">
        <v>1594495.0697669075</v>
      </c>
      <c r="W4" s="22">
        <v>1660854.5021149151</v>
      </c>
      <c r="X4" s="22">
        <v>1710170.0015027444</v>
      </c>
      <c r="Y4" s="22">
        <v>1509214.1127860602</v>
      </c>
      <c r="Z4" s="22">
        <v>1529429.5812410903</v>
      </c>
      <c r="AA4" s="22">
        <v>1427644.5313342866</v>
      </c>
      <c r="AB4" s="22">
        <v>1671145.3137973901</v>
      </c>
      <c r="AC4" s="22">
        <v>1468381.9185259512</v>
      </c>
      <c r="AD4" s="22">
        <v>1528825.6574439213</v>
      </c>
      <c r="AE4" s="22">
        <v>1476806.6151377507</v>
      </c>
      <c r="AF4" s="22">
        <v>1435452.1083722748</v>
      </c>
      <c r="AG4" s="22">
        <v>1480354.8302634824</v>
      </c>
      <c r="AH4" s="22">
        <v>1516860.6230323375</v>
      </c>
      <c r="AI4" s="22">
        <v>1678178.3679247834</v>
      </c>
      <c r="AJ4" s="22">
        <v>1699280.8251698287</v>
      </c>
      <c r="AK4" s="22">
        <v>1515943.1306822828</v>
      </c>
      <c r="AL4" s="22">
        <v>1470774.7245126853</v>
      </c>
      <c r="AM4" s="22">
        <v>1673005.9056953578</v>
      </c>
      <c r="AN4" s="22">
        <v>1643582.5105860878</v>
      </c>
      <c r="AO4" s="22">
        <v>1552277.1449908791</v>
      </c>
      <c r="AP4" s="22">
        <v>1385021.9688761346</v>
      </c>
      <c r="AQ4" s="22">
        <v>1609281.5999999999</v>
      </c>
      <c r="AR4" s="22">
        <v>1622881.7285857622</v>
      </c>
      <c r="AS4" s="22">
        <v>1441516.5215609819</v>
      </c>
      <c r="AU4" s="23">
        <f>B4/B$86</f>
        <v>8.8164510316900827E-2</v>
      </c>
      <c r="AV4" s="23">
        <f t="shared" ref="AV4:BR4" si="0">C4/C$86</f>
        <v>8.8818123692020579E-2</v>
      </c>
      <c r="AW4" s="23">
        <f t="shared" si="0"/>
        <v>8.8448154536285586E-2</v>
      </c>
      <c r="AX4" s="23">
        <f t="shared" si="0"/>
        <v>8.8419994167429683E-2</v>
      </c>
      <c r="AY4" s="23">
        <f t="shared" si="0"/>
        <v>8.6045637622428076E-2</v>
      </c>
      <c r="AZ4" s="23">
        <f t="shared" si="0"/>
        <v>8.5265837954460189E-2</v>
      </c>
      <c r="BA4" s="23">
        <f t="shared" si="0"/>
        <v>8.6910029367677763E-2</v>
      </c>
      <c r="BB4" s="23">
        <f t="shared" si="0"/>
        <v>8.7510785366237867E-2</v>
      </c>
      <c r="BC4" s="23">
        <f t="shared" si="0"/>
        <v>8.6100000589317383E-2</v>
      </c>
      <c r="BD4" s="23">
        <f t="shared" si="0"/>
        <v>8.5120190945530638E-2</v>
      </c>
      <c r="BE4" s="23">
        <f t="shared" si="0"/>
        <v>8.4718785415683256E-2</v>
      </c>
      <c r="BF4" s="23">
        <f t="shared" si="0"/>
        <v>8.4976514911390924E-2</v>
      </c>
      <c r="BG4" s="23">
        <f t="shared" si="0"/>
        <v>8.4603912913649104E-2</v>
      </c>
      <c r="BH4" s="23">
        <f t="shared" si="0"/>
        <v>8.0303320413894014E-2</v>
      </c>
      <c r="BI4" s="23">
        <f t="shared" si="0"/>
        <v>7.7162101561392429E-2</v>
      </c>
      <c r="BJ4" s="23">
        <f t="shared" si="0"/>
        <v>7.4441195446590086E-2</v>
      </c>
      <c r="BK4" s="23">
        <f t="shared" si="0"/>
        <v>7.7886875443733891E-2</v>
      </c>
      <c r="BL4" s="23">
        <f t="shared" si="0"/>
        <v>7.6736617285364572E-2</v>
      </c>
      <c r="BM4" s="23">
        <f t="shared" si="0"/>
        <v>7.0584500831728528E-2</v>
      </c>
      <c r="BN4" s="23">
        <f t="shared" si="0"/>
        <v>6.2634341630821253E-2</v>
      </c>
      <c r="BO4" s="23">
        <f t="shared" si="0"/>
        <v>5.821868749041699E-2</v>
      </c>
      <c r="BP4" s="23">
        <f t="shared" si="0"/>
        <v>5.958791474105863E-2</v>
      </c>
      <c r="BQ4" s="23">
        <f t="shared" si="0"/>
        <v>5.9298537555238368E-2</v>
      </c>
      <c r="BR4" s="23">
        <f t="shared" si="0"/>
        <v>5.2834080620896666E-2</v>
      </c>
      <c r="BS4" s="23">
        <f t="shared" ref="BS4" si="1">Z4/Z$86</f>
        <v>5.3839176476521824E-2</v>
      </c>
      <c r="BT4" s="23">
        <f t="shared" ref="BT4" si="2">AA4/AA$86</f>
        <v>4.9851251636763058E-2</v>
      </c>
      <c r="BU4" s="23">
        <f t="shared" ref="BU4" si="3">AB4/AB$86</f>
        <v>5.6531423453093983E-2</v>
      </c>
      <c r="BV4" s="23">
        <f t="shared" ref="BV4" si="4">AC4/AC$86</f>
        <v>4.9328381044587921E-2</v>
      </c>
      <c r="BW4" s="23">
        <f t="shared" ref="BW4" si="5">AD4/AD$86</f>
        <v>5.1824933570746454E-2</v>
      </c>
      <c r="BX4" s="23">
        <f t="shared" ref="BX4" si="6">AE4/AE$86</f>
        <v>4.932520383332574E-2</v>
      </c>
      <c r="BY4" s="23">
        <f t="shared" ref="BY4" si="7">AF4/AF$86</f>
        <v>4.6338479070892474E-2</v>
      </c>
      <c r="BZ4" s="23">
        <f t="shared" ref="BZ4" si="8">AG4/AG$86</f>
        <v>4.8026939957854467E-2</v>
      </c>
      <c r="CA4" s="23">
        <f t="shared" ref="CA4" si="9">AH4/AH$86</f>
        <v>4.9816831977427457E-2</v>
      </c>
      <c r="CB4" s="23">
        <f t="shared" ref="CB4" si="10">AI4/AI$86</f>
        <v>5.3036444648580282E-2</v>
      </c>
      <c r="CC4" s="23">
        <f t="shared" ref="CC4" si="11">AJ4/AJ$86</f>
        <v>5.2715205772473003E-2</v>
      </c>
      <c r="CD4" s="23">
        <f t="shared" ref="CD4" si="12">AK4/AK$86</f>
        <v>4.6646547817343599E-2</v>
      </c>
      <c r="CE4" s="23">
        <f t="shared" ref="CE4" si="13">AL4/AL$86</f>
        <v>4.6516566994684858E-2</v>
      </c>
      <c r="CF4" s="23">
        <f t="shared" ref="CF4" si="14">AM4/AM$86</f>
        <v>5.1010748798390626E-2</v>
      </c>
      <c r="CG4" s="23">
        <f t="shared" ref="CG4" si="15">AN4/AN$86</f>
        <v>4.9165723016048067E-2</v>
      </c>
      <c r="CH4" s="23">
        <f t="shared" ref="CH4" si="16">AO4/AO$86</f>
        <v>4.5349251647662264E-2</v>
      </c>
      <c r="CI4" s="23">
        <f t="shared" ref="CI4" si="17">AP4/AP$86</f>
        <v>4.2345312442114147E-2</v>
      </c>
      <c r="CJ4" s="23">
        <f t="shared" ref="CJ4" si="18">AQ4/AQ$86</f>
        <v>4.9863643034231499E-2</v>
      </c>
      <c r="CK4" s="23">
        <f t="shared" ref="CK4" si="19">AR4/AR$86</f>
        <v>4.8594399141768496E-2</v>
      </c>
      <c r="CL4" s="23">
        <f t="shared" ref="CL4" si="20">AS4/AS$86</f>
        <v>4.3409896084476887E-2</v>
      </c>
      <c r="CM4" s="23"/>
      <c r="CQ4" s="37">
        <v>0.15859237213403879</v>
      </c>
      <c r="CR4" s="37">
        <v>0.13558908123948554</v>
      </c>
      <c r="CS4" s="37">
        <v>0.1248367284551038</v>
      </c>
      <c r="CT4" s="37">
        <v>0.12160774534252604</v>
      </c>
      <c r="CU4" s="37">
        <v>0.12099555666034863</v>
      </c>
      <c r="CV4" s="36">
        <f>AVERAGE(AU4:AX4)</f>
        <v>8.8462695678159162E-2</v>
      </c>
      <c r="CW4" s="36">
        <f>AVERAGE(AY4:BB4)</f>
        <v>8.643307257770097E-2</v>
      </c>
      <c r="CX4" s="36">
        <f>AVERAGE(BC4:BF4)</f>
        <v>8.522887296548054E-2</v>
      </c>
      <c r="CY4" s="36">
        <f>AVERAGE(BG4:BJ4)</f>
        <v>7.9127632583881419E-2</v>
      </c>
      <c r="CZ4" s="36">
        <f>AVERAGE(BK4:BN4)</f>
        <v>7.1960583797912064E-2</v>
      </c>
      <c r="DA4" s="36">
        <f>AVERAGE(BO4:BR4)</f>
        <v>5.7484805101902667E-2</v>
      </c>
      <c r="DB4" s="36">
        <f>AVERAGE(BS4:BV4)</f>
        <v>5.2387558152741695E-2</v>
      </c>
      <c r="DC4" s="36">
        <f>AVERAGE(BW4:BZ4)</f>
        <v>4.8878889108204787E-2</v>
      </c>
      <c r="DD4" s="36">
        <f>AVERAGE(CA4:CD4)</f>
        <v>5.0553757553956087E-2</v>
      </c>
      <c r="DE4" s="36">
        <f>AVERAGE(CE4:CH4)</f>
        <v>4.8010572614196452E-2</v>
      </c>
      <c r="DF4" s="36">
        <f>AVERAGE(CI4:CL4)</f>
        <v>4.6053312675647759E-2</v>
      </c>
      <c r="DH4" s="25">
        <f>AVERAGE(CQ4:DF4)</f>
        <v>8.6012702290080387E-2</v>
      </c>
    </row>
    <row r="5" spans="1:113">
      <c r="A5" s="17" t="s">
        <v>226</v>
      </c>
      <c r="B5" s="22">
        <v>17736835.362645272</v>
      </c>
      <c r="C5" s="22">
        <v>18011654.736034438</v>
      </c>
      <c r="D5" s="22">
        <v>17613203.899795286</v>
      </c>
      <c r="E5" s="22">
        <v>17179259.804327283</v>
      </c>
      <c r="F5" s="22">
        <v>17814673.410384063</v>
      </c>
      <c r="G5" s="22">
        <v>18010573.966561887</v>
      </c>
      <c r="H5" s="22">
        <v>18369731.642586861</v>
      </c>
      <c r="I5" s="22">
        <v>18620244.055934612</v>
      </c>
      <c r="J5" s="22">
        <v>18615248.370957807</v>
      </c>
      <c r="K5" s="22">
        <v>18917425.842071529</v>
      </c>
      <c r="L5" s="22">
        <v>19686530.726556454</v>
      </c>
      <c r="M5" s="22">
        <v>19703205.644084848</v>
      </c>
      <c r="N5" s="22">
        <v>19302164.044838432</v>
      </c>
      <c r="O5" s="22">
        <v>19970602.642262559</v>
      </c>
      <c r="P5" s="22">
        <v>20410122.405362993</v>
      </c>
      <c r="Q5" s="22">
        <v>20965728.92297864</v>
      </c>
      <c r="R5" s="22">
        <v>19976584.644533973</v>
      </c>
      <c r="S5" s="22">
        <v>20792630.13249689</v>
      </c>
      <c r="T5" s="22">
        <v>21269804.074650016</v>
      </c>
      <c r="U5" s="22">
        <v>21030068.619821701</v>
      </c>
      <c r="V5" s="22">
        <v>20260360.315133054</v>
      </c>
      <c r="W5" s="22">
        <v>21491722.413068701</v>
      </c>
      <c r="X5" s="22">
        <v>22338547.079552297</v>
      </c>
      <c r="Y5" s="22">
        <v>22228266.160042658</v>
      </c>
      <c r="Z5" s="22">
        <v>22134559.803789932</v>
      </c>
      <c r="AA5" s="22">
        <v>22132032.402680706</v>
      </c>
      <c r="AB5" s="22">
        <v>22993197.762731057</v>
      </c>
      <c r="AC5" s="22">
        <v>23421198.996118248</v>
      </c>
      <c r="AD5" s="22">
        <v>22873821.326017473</v>
      </c>
      <c r="AE5" s="22">
        <v>23040715.652033009</v>
      </c>
      <c r="AF5" s="22">
        <v>23345390.637859248</v>
      </c>
      <c r="AG5" s="22">
        <v>23517318.374151688</v>
      </c>
      <c r="AH5" s="22">
        <v>23450202.283372477</v>
      </c>
      <c r="AI5" s="22">
        <v>23813668.313106511</v>
      </c>
      <c r="AJ5" s="22">
        <v>24438470.773808483</v>
      </c>
      <c r="AK5" s="22">
        <v>24472263.489510842</v>
      </c>
      <c r="AL5" s="22">
        <v>23985790.817123681</v>
      </c>
      <c r="AM5" s="22">
        <v>23976232.584884536</v>
      </c>
      <c r="AN5" s="22">
        <v>24732545.957776912</v>
      </c>
      <c r="AO5" s="22">
        <v>24667525.91698068</v>
      </c>
      <c r="AP5" s="22">
        <v>24057910.322071925</v>
      </c>
      <c r="AQ5" s="22">
        <v>23785869.929095395</v>
      </c>
      <c r="AR5" s="22">
        <v>24368448.706335079</v>
      </c>
      <c r="AS5" s="22">
        <v>24336076.561568618</v>
      </c>
      <c r="AU5" s="23">
        <f>B5/B87</f>
        <v>0.21760087101257133</v>
      </c>
      <c r="AV5" s="23">
        <f>C5/C87</f>
        <v>0.22191765316507484</v>
      </c>
      <c r="AW5" s="23">
        <f t="shared" ref="AW5:CL5" si="21">D5/D87</f>
        <v>0.21032269904630163</v>
      </c>
      <c r="AX5" s="23">
        <f t="shared" si="21"/>
        <v>0.20290391158927187</v>
      </c>
      <c r="AY5" s="23">
        <f t="shared" si="21"/>
        <v>0.20518625152214906</v>
      </c>
      <c r="AZ5" s="23">
        <f t="shared" si="21"/>
        <v>0.20814420346476503</v>
      </c>
      <c r="BA5" s="23">
        <f t="shared" si="21"/>
        <v>0.20486680747624489</v>
      </c>
      <c r="BB5" s="23">
        <f t="shared" si="21"/>
        <v>0.2065940747397883</v>
      </c>
      <c r="BC5" s="23">
        <f t="shared" si="21"/>
        <v>0.20217920265893385</v>
      </c>
      <c r="BD5" s="23">
        <f t="shared" si="21"/>
        <v>0.20556413241542007</v>
      </c>
      <c r="BE5" s="23">
        <f t="shared" si="21"/>
        <v>0.20572250393554845</v>
      </c>
      <c r="BF5" s="23">
        <f t="shared" si="21"/>
        <v>0.20496490408875864</v>
      </c>
      <c r="BG5" s="23">
        <f t="shared" si="21"/>
        <v>0.19674653828552283</v>
      </c>
      <c r="BH5" s="23">
        <f t="shared" si="21"/>
        <v>0.20407600384182997</v>
      </c>
      <c r="BI5" s="23">
        <f t="shared" si="21"/>
        <v>0.20184007075679328</v>
      </c>
      <c r="BJ5" s="23">
        <f t="shared" si="21"/>
        <v>0.20627141008636382</v>
      </c>
      <c r="BK5" s="23">
        <f t="shared" si="21"/>
        <v>0.19341802774282416</v>
      </c>
      <c r="BL5" s="23">
        <f t="shared" si="21"/>
        <v>0.20140362972697934</v>
      </c>
      <c r="BM5" s="23">
        <f t="shared" si="21"/>
        <v>0.1994426542477899</v>
      </c>
      <c r="BN5" s="23">
        <f t="shared" si="21"/>
        <v>0.19763881578232495</v>
      </c>
      <c r="BO5" s="23">
        <f t="shared" si="21"/>
        <v>0.1871134404786452</v>
      </c>
      <c r="BP5" s="23">
        <f t="shared" si="21"/>
        <v>0.1980073595687678</v>
      </c>
      <c r="BQ5" s="23">
        <f t="shared" si="21"/>
        <v>0.19942719487234936</v>
      </c>
      <c r="BR5" s="23">
        <f t="shared" si="21"/>
        <v>0.19824752472385931</v>
      </c>
      <c r="BS5" s="23">
        <f t="shared" si="21"/>
        <v>0.19531226407560445</v>
      </c>
      <c r="BT5" s="23">
        <f t="shared" si="21"/>
        <v>0.19328754153839114</v>
      </c>
      <c r="BU5" s="23">
        <f t="shared" si="21"/>
        <v>0.1949683798857986</v>
      </c>
      <c r="BV5" s="23">
        <f t="shared" si="21"/>
        <v>0.19846745793364909</v>
      </c>
      <c r="BW5" s="23">
        <f t="shared" si="21"/>
        <v>0.19309379250209485</v>
      </c>
      <c r="BX5" s="23">
        <f t="shared" si="21"/>
        <v>0.19138828879098119</v>
      </c>
      <c r="BY5" s="23">
        <f t="shared" si="21"/>
        <v>0.18810252404741298</v>
      </c>
      <c r="BZ5" s="23">
        <f t="shared" si="21"/>
        <v>0.1887813359377116</v>
      </c>
      <c r="CA5" s="23">
        <f t="shared" si="21"/>
        <v>0.18902696957450429</v>
      </c>
      <c r="CB5" s="23">
        <f t="shared" si="21"/>
        <v>0.18790306822572794</v>
      </c>
      <c r="CC5" s="23">
        <f t="shared" si="21"/>
        <v>0.18685299026065694</v>
      </c>
      <c r="CD5" s="23">
        <f t="shared" si="21"/>
        <v>0.18655261310248333</v>
      </c>
      <c r="CE5" s="23">
        <f t="shared" si="21"/>
        <v>0.18360109110781792</v>
      </c>
      <c r="CF5" s="23">
        <f t="shared" si="21"/>
        <v>0.17974743837397297</v>
      </c>
      <c r="CG5" s="23">
        <f t="shared" si="21"/>
        <v>0.17991205697459325</v>
      </c>
      <c r="CH5" s="23">
        <f t="shared" si="21"/>
        <v>0.17873152406416321</v>
      </c>
      <c r="CI5" s="23">
        <f t="shared" si="21"/>
        <v>0.17664998270548907</v>
      </c>
      <c r="CJ5" s="23">
        <f t="shared" si="21"/>
        <v>0.18339153274698577</v>
      </c>
      <c r="CK5" s="23">
        <f t="shared" si="21"/>
        <v>0.18199265772502665</v>
      </c>
      <c r="CL5" s="23">
        <f t="shared" si="21"/>
        <v>0.18166845790628505</v>
      </c>
      <c r="CM5" s="23"/>
      <c r="CQ5" s="37">
        <v>0.2423832169105099</v>
      </c>
      <c r="CR5" s="37">
        <v>0.24072546519973861</v>
      </c>
      <c r="CS5" s="37">
        <v>0.23664221580888248</v>
      </c>
      <c r="CT5" s="37">
        <v>0.2289209961195042</v>
      </c>
      <c r="CU5" s="37">
        <v>0.22389049740496061</v>
      </c>
      <c r="CV5" s="36">
        <f t="shared" ref="CV5:CV38" si="22">AVERAGE(AU5:AX5)</f>
        <v>0.21318628370330492</v>
      </c>
      <c r="CW5" s="36">
        <f t="shared" ref="CW5:CW38" si="23">AVERAGE(AY5:BB5)</f>
        <v>0.20619783430073682</v>
      </c>
      <c r="CX5" s="36">
        <f t="shared" ref="CX5:CX38" si="24">AVERAGE(BC5:BF5)</f>
        <v>0.20460768577466526</v>
      </c>
      <c r="CY5" s="36">
        <f t="shared" ref="CY5:CY38" si="25">AVERAGE(BG5:BJ5)</f>
        <v>0.2022335057426275</v>
      </c>
      <c r="CZ5" s="36">
        <f t="shared" ref="CZ5:CZ38" si="26">AVERAGE(BK5:BN5)</f>
        <v>0.19797578187497961</v>
      </c>
      <c r="DA5" s="36">
        <f t="shared" ref="DA5:DA38" si="27">AVERAGE(BO5:BR5)</f>
        <v>0.19569887991090543</v>
      </c>
      <c r="DB5" s="36">
        <f t="shared" ref="DB5:DB38" si="28">AVERAGE(BS5:BV5)</f>
        <v>0.19550891085836081</v>
      </c>
      <c r="DC5" s="36">
        <f t="shared" ref="DC5:DC38" si="29">AVERAGE(BW5:BZ5)</f>
        <v>0.19034148531955017</v>
      </c>
      <c r="DD5" s="36">
        <f t="shared" ref="DD5:DD38" si="30">AVERAGE(CA5:CD5)</f>
        <v>0.18758391029084315</v>
      </c>
      <c r="DE5" s="36">
        <f t="shared" ref="DE5:DE38" si="31">AVERAGE(CE5:CH5)</f>
        <v>0.18049802763013684</v>
      </c>
      <c r="DF5" s="36">
        <f t="shared" ref="DF5:DF38" si="32">AVERAGE(CI5:CL5)</f>
        <v>0.18092565777094666</v>
      </c>
      <c r="DH5" s="25">
        <f t="shared" ref="DH5:DH38" si="33">AVERAGE(CQ5:DF5)</f>
        <v>0.20795752216379085</v>
      </c>
    </row>
    <row r="6" spans="1:113">
      <c r="A6" s="17" t="s">
        <v>227</v>
      </c>
      <c r="B6" s="22">
        <v>3066197.7364389049</v>
      </c>
      <c r="C6" s="22">
        <v>2983040.9998481381</v>
      </c>
      <c r="D6" s="22">
        <v>3088931.2045505256</v>
      </c>
      <c r="E6" s="22">
        <v>3138857.9665844981</v>
      </c>
      <c r="F6" s="22">
        <v>3239866.730352337</v>
      </c>
      <c r="G6" s="22">
        <v>3252139.3360418463</v>
      </c>
      <c r="H6" s="22">
        <v>3196498.4870969784</v>
      </c>
      <c r="I6" s="22">
        <v>3170675.2942713606</v>
      </c>
      <c r="J6" s="22">
        <v>3174914.8074821504</v>
      </c>
      <c r="K6" s="22">
        <v>3418061.5609328761</v>
      </c>
      <c r="L6" s="22">
        <v>3533354.8345732172</v>
      </c>
      <c r="M6" s="22">
        <v>3564142.8182645445</v>
      </c>
      <c r="N6" s="22">
        <v>3551074.5812980165</v>
      </c>
      <c r="O6" s="22">
        <v>3639126.7097232877</v>
      </c>
      <c r="P6" s="22">
        <v>3628425.1928647114</v>
      </c>
      <c r="Q6" s="22">
        <v>3569896.8145892182</v>
      </c>
      <c r="R6" s="22">
        <v>3676137.303465107</v>
      </c>
      <c r="S6" s="22">
        <v>3679445.1246414552</v>
      </c>
      <c r="T6" s="22">
        <v>3817953.8447690345</v>
      </c>
      <c r="U6" s="22">
        <v>3966535.6084526791</v>
      </c>
      <c r="V6" s="22">
        <v>3822195.0300695305</v>
      </c>
      <c r="W6" s="22">
        <v>3850818.5263260594</v>
      </c>
      <c r="X6" s="22">
        <v>3858517.8936187415</v>
      </c>
      <c r="Y6" s="22">
        <v>3887008.7235726034</v>
      </c>
      <c r="Z6" s="22">
        <v>3886433.1871523862</v>
      </c>
      <c r="AA6" s="22">
        <v>4129203.3953791461</v>
      </c>
      <c r="AB6" s="22">
        <v>4087342.5197138288</v>
      </c>
      <c r="AC6" s="22">
        <v>4071117.7451297953</v>
      </c>
      <c r="AD6" s="22">
        <v>4035666.3950961675</v>
      </c>
      <c r="AE6" s="22">
        <v>4148459.9275677176</v>
      </c>
      <c r="AF6" s="22">
        <v>4211614.5884598084</v>
      </c>
      <c r="AG6" s="22">
        <v>4145077.2126543997</v>
      </c>
      <c r="AH6" s="22">
        <v>3943681.6217206717</v>
      </c>
      <c r="AI6" s="22">
        <v>4072761.914768775</v>
      </c>
      <c r="AJ6" s="22">
        <v>4405933.1212228397</v>
      </c>
      <c r="AK6" s="22">
        <v>4022463.3416071362</v>
      </c>
      <c r="AL6" s="22">
        <v>3898195.4522686554</v>
      </c>
      <c r="AM6" s="22">
        <v>3854435.2700252282</v>
      </c>
      <c r="AN6" s="22">
        <v>4238785.7012676876</v>
      </c>
      <c r="AO6" s="22">
        <v>4127261.4501932464</v>
      </c>
      <c r="AP6" s="22">
        <v>3863277.4598961845</v>
      </c>
      <c r="AQ6" s="22">
        <v>3777563.8117616205</v>
      </c>
      <c r="AR6" s="22">
        <v>4186363.0995558444</v>
      </c>
      <c r="AS6" s="22">
        <v>4204651.802584555</v>
      </c>
      <c r="AU6" s="23">
        <f t="shared" ref="AU6:AU39" si="34">B6/B88</f>
        <v>0.12055404989102106</v>
      </c>
      <c r="AV6" s="23">
        <f t="shared" ref="AV6:AV39" si="35">C6/C88</f>
        <v>0.11547369048828959</v>
      </c>
      <c r="AW6" s="23">
        <f t="shared" ref="AW6:AW39" si="36">D6/D88</f>
        <v>0.11557846410530039</v>
      </c>
      <c r="AX6" s="23">
        <f t="shared" ref="AX6:AX39" si="37">E6/E88</f>
        <v>0.11614814414586809</v>
      </c>
      <c r="AY6" s="23">
        <f t="shared" ref="AY6:AY39" si="38">F6/F88</f>
        <v>0.11917226822260754</v>
      </c>
      <c r="AZ6" s="23">
        <f t="shared" ref="AZ6:AZ39" si="39">G6/G88</f>
        <v>0.11766651865498209</v>
      </c>
      <c r="BA6" s="23">
        <f t="shared" ref="BA6:BA39" si="40">H6/H88</f>
        <v>0.11290414671369334</v>
      </c>
      <c r="BB6" s="23">
        <f t="shared" ref="BB6:BB39" si="41">I6/I88</f>
        <v>0.11108473790406607</v>
      </c>
      <c r="BC6" s="23">
        <f t="shared" ref="BC6:BC39" si="42">J6/J88</f>
        <v>0.11065754403567671</v>
      </c>
      <c r="BD6" s="23">
        <f t="shared" ref="BD6:BD39" si="43">K6/K88</f>
        <v>0.11623204109118371</v>
      </c>
      <c r="BE6" s="23">
        <f t="shared" ref="BE6:BE39" si="44">L6/L88</f>
        <v>0.11707911534300784</v>
      </c>
      <c r="BF6" s="23">
        <f t="shared" ref="BF6:BF39" si="45">M6/M88</f>
        <v>0.11706194074248275</v>
      </c>
      <c r="BG6" s="23">
        <f t="shared" ref="BG6:BG39" si="46">N6/N88</f>
        <v>0.11835887973472033</v>
      </c>
      <c r="BH6" s="23">
        <f t="shared" ref="BH6:BH39" si="47">O6/O88</f>
        <v>0.11623162177705125</v>
      </c>
      <c r="BI6" s="23">
        <f t="shared" ref="BI6:BI39" si="48">P6/P88</f>
        <v>0.11234177697000954</v>
      </c>
      <c r="BJ6" s="23">
        <f t="shared" ref="BJ6:BJ39" si="49">Q6/Q88</f>
        <v>0.11041826967506477</v>
      </c>
      <c r="BK6" s="23">
        <f t="shared" ref="BK6:BK39" si="50">R6/R88</f>
        <v>0.11390255659008987</v>
      </c>
      <c r="BL6" s="23">
        <f t="shared" ref="BL6:BL39" si="51">S6/S88</f>
        <v>0.11194451830778535</v>
      </c>
      <c r="BM6" s="23">
        <f t="shared" ref="BM6:BM39" si="52">T6/T88</f>
        <v>0.11213871171593966</v>
      </c>
      <c r="BN6" s="23">
        <f t="shared" ref="BN6:BN39" si="53">U6/U88</f>
        <v>0.11614612128250622</v>
      </c>
      <c r="BO6" s="23">
        <f t="shared" ref="BO6:BO39" si="54">V6/V88</f>
        <v>0.1122690789948346</v>
      </c>
      <c r="BP6" s="23">
        <f t="shared" ref="BP6:BP39" si="55">W6/W88</f>
        <v>0.11078142618816442</v>
      </c>
      <c r="BQ6" s="23">
        <f t="shared" ref="BQ6:BQ39" si="56">X6/X88</f>
        <v>0.10765671254275612</v>
      </c>
      <c r="BR6" s="23">
        <f t="shared" ref="BR6:BR39" si="57">Y6/Y88</f>
        <v>0.10775373176201486</v>
      </c>
      <c r="BS6" s="23">
        <f t="shared" ref="BS6:BS39" si="58">Z6/Z88</f>
        <v>0.10811682572170497</v>
      </c>
      <c r="BT6" s="23">
        <f t="shared" ref="BT6:BT39" si="59">AA6/AA88</f>
        <v>0.11222593379728636</v>
      </c>
      <c r="BU6" s="23">
        <f t="shared" ref="BU6:BU39" si="60">AB6/AB88</f>
        <v>0.10880530070623548</v>
      </c>
      <c r="BV6" s="23">
        <f t="shared" ref="BV6:BV39" si="61">AC6/AC88</f>
        <v>0.10762091300616748</v>
      </c>
      <c r="BW6" s="23">
        <f t="shared" ref="BW6:BW39" si="62">AD6/AD88</f>
        <v>0.10691597400892483</v>
      </c>
      <c r="BX6" s="23">
        <f t="shared" ref="BX6:BX39" si="63">AE6/AE88</f>
        <v>0.10701705079591138</v>
      </c>
      <c r="BY6" s="23">
        <f t="shared" ref="BY6:BY39" si="64">AF6/AF88</f>
        <v>0.1063742003100122</v>
      </c>
      <c r="BZ6" s="23">
        <f t="shared" ref="BZ6:BZ39" si="65">AG6/AG88</f>
        <v>0.10393537508548086</v>
      </c>
      <c r="CA6" s="23">
        <f t="shared" ref="CA6:CA39" si="66">AH6/AH88</f>
        <v>9.9777963482003351E-2</v>
      </c>
      <c r="CB6" s="23">
        <f t="shared" ref="CB6:CB39" si="67">AI6/AI88</f>
        <v>9.9977942693796965E-2</v>
      </c>
      <c r="CC6" s="23">
        <f t="shared" ref="CC6:CC39" si="68">AJ6/AJ88</f>
        <v>0.10574250287657092</v>
      </c>
      <c r="CD6" s="23">
        <f t="shared" ref="CD6:CD39" si="69">AK6/AK88</f>
        <v>9.5617250957476807E-2</v>
      </c>
      <c r="CE6" s="23">
        <f t="shared" ref="CE6:CE39" si="70">AL6/AL88</f>
        <v>9.4097883894435269E-2</v>
      </c>
      <c r="CF6" s="23">
        <f t="shared" ref="CF6:CF39" si="71">AM6/AM88</f>
        <v>9.0116497060377554E-2</v>
      </c>
      <c r="CG6" s="23">
        <f t="shared" ref="CG6:CG39" si="72">AN6/AN88</f>
        <v>9.6763251782726462E-2</v>
      </c>
      <c r="CH6" s="23">
        <f t="shared" ref="CH6:CH39" si="73">AO6/AO88</f>
        <v>9.335724341924137E-2</v>
      </c>
      <c r="CI6" s="23">
        <f t="shared" ref="CI6:CI39" si="74">AP6/AP88</f>
        <v>8.9767060493028114E-2</v>
      </c>
      <c r="CJ6" s="23">
        <f t="shared" ref="CJ6:CJ39" si="75">AQ6/AQ88</f>
        <v>9.288793989170234E-2</v>
      </c>
      <c r="CK6" s="23">
        <f t="shared" ref="CK6:CK39" si="76">AR6/AR88</f>
        <v>9.8435820661017581E-2</v>
      </c>
      <c r="CL6" s="23">
        <f t="shared" ref="CL6:CL39" si="77">AS6/AS88</f>
        <v>9.7274524311405125E-2</v>
      </c>
      <c r="CM6" s="23"/>
      <c r="CQ6" s="37">
        <v>0.13059432765183993</v>
      </c>
      <c r="CR6" s="37">
        <v>0.128562197092084</v>
      </c>
      <c r="CS6" s="37">
        <v>0.1278825995807128</v>
      </c>
      <c r="CT6" s="37">
        <v>0.12751371115173674</v>
      </c>
      <c r="CU6" s="37">
        <v>0.12576443164678458</v>
      </c>
      <c r="CV6" s="36">
        <f t="shared" si="22"/>
        <v>0.11693858715761979</v>
      </c>
      <c r="CW6" s="36">
        <f t="shared" si="23"/>
        <v>0.11520691787383726</v>
      </c>
      <c r="CX6" s="36">
        <f t="shared" si="24"/>
        <v>0.11525766030308776</v>
      </c>
      <c r="CY6" s="36">
        <f t="shared" si="25"/>
        <v>0.11433763703921146</v>
      </c>
      <c r="CZ6" s="36">
        <f t="shared" si="26"/>
        <v>0.11353297697408027</v>
      </c>
      <c r="DA6" s="36">
        <f t="shared" si="27"/>
        <v>0.10961523737194249</v>
      </c>
      <c r="DB6" s="36">
        <f t="shared" si="28"/>
        <v>0.10919224330784857</v>
      </c>
      <c r="DC6" s="36">
        <f t="shared" si="29"/>
        <v>0.10606065005008232</v>
      </c>
      <c r="DD6" s="36">
        <f t="shared" si="30"/>
        <v>0.10027891500246201</v>
      </c>
      <c r="DE6" s="36">
        <f t="shared" si="31"/>
        <v>9.3583719039195157E-2</v>
      </c>
      <c r="DF6" s="36">
        <f t="shared" si="32"/>
        <v>9.459133633928829E-2</v>
      </c>
      <c r="DH6" s="25">
        <f t="shared" si="33"/>
        <v>0.11430707172386334</v>
      </c>
    </row>
    <row r="7" spans="1:113">
      <c r="A7" s="17" t="s">
        <v>228</v>
      </c>
      <c r="B7" s="22">
        <v>22516504.523601521</v>
      </c>
      <c r="C7" s="22">
        <v>22867854.926705047</v>
      </c>
      <c r="D7" s="22">
        <v>23681490.274547249</v>
      </c>
      <c r="E7" s="22">
        <v>24468040.511344258</v>
      </c>
      <c r="F7" s="22">
        <v>24289490.562969085</v>
      </c>
      <c r="G7" s="22">
        <v>24880650.410042506</v>
      </c>
      <c r="H7" s="22">
        <v>25924623.052664664</v>
      </c>
      <c r="I7" s="22">
        <v>26358443.367797919</v>
      </c>
      <c r="J7" s="22">
        <v>26136804.906195089</v>
      </c>
      <c r="K7" s="22">
        <v>26796339.438386288</v>
      </c>
      <c r="L7" s="22">
        <v>28014707.309559572</v>
      </c>
      <c r="M7" s="22">
        <v>27432750.731069226</v>
      </c>
      <c r="N7" s="22">
        <v>27996565.340747166</v>
      </c>
      <c r="O7" s="22">
        <v>28612762.648907829</v>
      </c>
      <c r="P7" s="22">
        <v>29430034.635065943</v>
      </c>
      <c r="Q7" s="22">
        <v>29876475.731795527</v>
      </c>
      <c r="R7" s="22">
        <v>29904352.702320784</v>
      </c>
      <c r="S7" s="22">
        <v>30508414.730676062</v>
      </c>
      <c r="T7" s="22">
        <v>31426984.087701663</v>
      </c>
      <c r="U7" s="22">
        <v>30603062.94019318</v>
      </c>
      <c r="V7" s="22">
        <v>29761367.536496926</v>
      </c>
      <c r="W7" s="22">
        <v>30844916.480846774</v>
      </c>
      <c r="X7" s="22">
        <v>32771583.680892192</v>
      </c>
      <c r="Y7" s="22">
        <v>33504740.742939416</v>
      </c>
      <c r="Z7" s="22">
        <v>31287123.618199155</v>
      </c>
      <c r="AA7" s="22">
        <v>32124601.421871979</v>
      </c>
      <c r="AB7" s="22">
        <v>33818696.418955073</v>
      </c>
      <c r="AC7" s="22">
        <v>35294680.847051211</v>
      </c>
      <c r="AD7" s="22">
        <v>33629228.787107751</v>
      </c>
      <c r="AE7" s="22">
        <v>33697335.726450428</v>
      </c>
      <c r="AF7" s="22">
        <v>35615774.968033344</v>
      </c>
      <c r="AG7" s="22">
        <v>36774772.453820623</v>
      </c>
      <c r="AH7" s="22">
        <v>34652320.620542318</v>
      </c>
      <c r="AI7" s="22">
        <v>35008101.670405835</v>
      </c>
      <c r="AJ7" s="22">
        <v>37532668.366037145</v>
      </c>
      <c r="AK7" s="22">
        <v>37534715.090023234</v>
      </c>
      <c r="AL7" s="22">
        <v>36867487.489522681</v>
      </c>
      <c r="AM7" s="22">
        <v>37265885.244357429</v>
      </c>
      <c r="AN7" s="22">
        <v>39658860.872614533</v>
      </c>
      <c r="AO7" s="22">
        <v>39361399.025933243</v>
      </c>
      <c r="AP7" s="22">
        <v>38766772.081664279</v>
      </c>
      <c r="AQ7" s="22">
        <v>37716670.508052997</v>
      </c>
      <c r="AR7" s="22">
        <v>40274276.977316275</v>
      </c>
      <c r="AS7" s="22">
        <v>39355017.511513121</v>
      </c>
      <c r="AU7" s="23">
        <f t="shared" si="34"/>
        <v>0.24877428672445973</v>
      </c>
      <c r="AV7" s="23">
        <f t="shared" si="35"/>
        <v>0.24095006263590213</v>
      </c>
      <c r="AW7" s="23">
        <f t="shared" si="36"/>
        <v>0.23665621379154725</v>
      </c>
      <c r="AX7" s="23">
        <f t="shared" si="37"/>
        <v>0.23733634593963374</v>
      </c>
      <c r="AY7" s="23">
        <f t="shared" si="38"/>
        <v>0.25165814725597396</v>
      </c>
      <c r="AZ7" s="23">
        <f t="shared" si="39"/>
        <v>0.24532069811184135</v>
      </c>
      <c r="BA7" s="23">
        <f t="shared" si="40"/>
        <v>0.2462893064490711</v>
      </c>
      <c r="BB7" s="23">
        <f t="shared" si="41"/>
        <v>0.2463031460431514</v>
      </c>
      <c r="BC7" s="23">
        <f t="shared" si="42"/>
        <v>0.25856244728835631</v>
      </c>
      <c r="BD7" s="23">
        <f t="shared" si="43"/>
        <v>0.25380569514800932</v>
      </c>
      <c r="BE7" s="23">
        <f t="shared" si="44"/>
        <v>0.24969030365331543</v>
      </c>
      <c r="BF7" s="23">
        <f t="shared" si="45"/>
        <v>0.25694531434776569</v>
      </c>
      <c r="BG7" s="23">
        <f t="shared" si="46"/>
        <v>0.27049746830999016</v>
      </c>
      <c r="BH7" s="23">
        <f t="shared" si="47"/>
        <v>0.26296941417295999</v>
      </c>
      <c r="BI7" s="23">
        <f t="shared" si="48"/>
        <v>0.25956990145078718</v>
      </c>
      <c r="BJ7" s="23">
        <f t="shared" si="49"/>
        <v>0.27037339744142697</v>
      </c>
      <c r="BK7" s="23">
        <f t="shared" si="50"/>
        <v>0.27762305919151953</v>
      </c>
      <c r="BL7" s="23">
        <f t="shared" si="51"/>
        <v>0.27266783662104105</v>
      </c>
      <c r="BM7" s="23">
        <f t="shared" si="52"/>
        <v>0.27017103718624691</v>
      </c>
      <c r="BN7" s="23">
        <f t="shared" si="53"/>
        <v>0.27309534537697527</v>
      </c>
      <c r="BO7" s="23">
        <f t="shared" si="54"/>
        <v>0.27631941741927551</v>
      </c>
      <c r="BP7" s="23">
        <f t="shared" si="55"/>
        <v>0.2814743019676792</v>
      </c>
      <c r="BQ7" s="23">
        <f t="shared" si="56"/>
        <v>0.28560905181655211</v>
      </c>
      <c r="BR7" s="23">
        <f t="shared" si="57"/>
        <v>0.28646484061840438</v>
      </c>
      <c r="BS7" s="23">
        <f t="shared" si="58"/>
        <v>0.28274035481118148</v>
      </c>
      <c r="BT7" s="23">
        <f t="shared" si="59"/>
        <v>0.28530528120971116</v>
      </c>
      <c r="BU7" s="23">
        <f t="shared" si="60"/>
        <v>0.29108243929106953</v>
      </c>
      <c r="BV7" s="23">
        <f t="shared" si="61"/>
        <v>0.29576685098761951</v>
      </c>
      <c r="BW7" s="23">
        <f t="shared" si="62"/>
        <v>0.2956696493173061</v>
      </c>
      <c r="BX7" s="23">
        <f t="shared" si="63"/>
        <v>0.29205004068283658</v>
      </c>
      <c r="BY7" s="23">
        <f t="shared" si="64"/>
        <v>0.29794182380856793</v>
      </c>
      <c r="BZ7" s="23">
        <f t="shared" si="65"/>
        <v>0.3006368785666943</v>
      </c>
      <c r="CA7" s="23">
        <f t="shared" si="66"/>
        <v>0.296200130766194</v>
      </c>
      <c r="CB7" s="23">
        <f t="shared" si="67"/>
        <v>0.29608224842893205</v>
      </c>
      <c r="CC7" s="23">
        <f t="shared" si="68"/>
        <v>0.30521148241393892</v>
      </c>
      <c r="CD7" s="23">
        <f t="shared" si="69"/>
        <v>0.30303006821779982</v>
      </c>
      <c r="CE7" s="23">
        <f t="shared" si="70"/>
        <v>0.30602405396042032</v>
      </c>
      <c r="CF7" s="23">
        <f t="shared" si="71"/>
        <v>0.30647281526245057</v>
      </c>
      <c r="CG7" s="23">
        <f t="shared" si="72"/>
        <v>0.31382259631914872</v>
      </c>
      <c r="CH7" s="23">
        <f t="shared" si="73"/>
        <v>0.3095519702351533</v>
      </c>
      <c r="CI7" s="23">
        <f t="shared" si="74"/>
        <v>0.31515245688029858</v>
      </c>
      <c r="CJ7" s="23">
        <f t="shared" si="75"/>
        <v>0.32084713117397934</v>
      </c>
      <c r="CK7" s="23">
        <f t="shared" si="76"/>
        <v>0.32433657409477734</v>
      </c>
      <c r="CL7" s="23">
        <f t="shared" si="77"/>
        <v>0.31411851778890865</v>
      </c>
      <c r="CM7" s="23"/>
      <c r="CQ7" s="37">
        <v>0.10054484915750177</v>
      </c>
      <c r="CR7" s="37">
        <v>0.1020978517709995</v>
      </c>
      <c r="CS7" s="37">
        <v>0.10725760616148376</v>
      </c>
      <c r="CT7" s="37">
        <v>0.1088104517758138</v>
      </c>
      <c r="CU7" s="37">
        <v>0.11089417362822605</v>
      </c>
      <c r="CV7" s="36">
        <f t="shared" si="22"/>
        <v>0.24092922727288571</v>
      </c>
      <c r="CW7" s="36">
        <f t="shared" si="23"/>
        <v>0.24739282446500946</v>
      </c>
      <c r="CX7" s="36">
        <f t="shared" si="24"/>
        <v>0.25475094010936172</v>
      </c>
      <c r="CY7" s="36">
        <f t="shared" si="25"/>
        <v>0.2658525453437911</v>
      </c>
      <c r="CZ7" s="36">
        <f t="shared" si="26"/>
        <v>0.27338931959394569</v>
      </c>
      <c r="DA7" s="36">
        <f t="shared" si="27"/>
        <v>0.28246690295547783</v>
      </c>
      <c r="DB7" s="36">
        <f t="shared" si="28"/>
        <v>0.28872373157489539</v>
      </c>
      <c r="DC7" s="36">
        <f t="shared" si="29"/>
        <v>0.29657459809385123</v>
      </c>
      <c r="DD7" s="36">
        <f t="shared" si="30"/>
        <v>0.30013098245671621</v>
      </c>
      <c r="DE7" s="36">
        <f t="shared" si="31"/>
        <v>0.30896785894429324</v>
      </c>
      <c r="DF7" s="36">
        <f t="shared" si="32"/>
        <v>0.31861366998449098</v>
      </c>
      <c r="DH7" s="25">
        <f t="shared" si="33"/>
        <v>0.22546234583054647</v>
      </c>
    </row>
    <row r="8" spans="1:113">
      <c r="A8" s="17" t="s">
        <v>229</v>
      </c>
      <c r="B8" s="22">
        <v>2488301.2803297676</v>
      </c>
      <c r="C8" s="22">
        <v>2516072.8225203226</v>
      </c>
      <c r="D8" s="22">
        <v>2637614.2586426451</v>
      </c>
      <c r="E8" s="22">
        <v>2715592.3217006102</v>
      </c>
      <c r="F8" s="22">
        <v>2807066.3368522325</v>
      </c>
      <c r="G8" s="22">
        <v>2828483.2292769793</v>
      </c>
      <c r="H8" s="22">
        <v>2817245.945444975</v>
      </c>
      <c r="I8" s="22">
        <v>2764290.6143079968</v>
      </c>
      <c r="J8" s="22">
        <v>2608191.859033179</v>
      </c>
      <c r="K8" s="22">
        <v>2896601.7766582719</v>
      </c>
      <c r="L8" s="22">
        <v>3225832.4819248975</v>
      </c>
      <c r="M8" s="22">
        <v>3292882.704534119</v>
      </c>
      <c r="N8" s="22">
        <v>3103532.7359670163</v>
      </c>
      <c r="O8" s="22">
        <v>3243748.6787082534</v>
      </c>
      <c r="P8" s="22">
        <v>3307837.9171557911</v>
      </c>
      <c r="Q8" s="22">
        <v>3350530.9319492509</v>
      </c>
      <c r="R8" s="22">
        <v>3336918.2906324207</v>
      </c>
      <c r="S8" s="22">
        <v>3407286.5477222963</v>
      </c>
      <c r="T8" s="22">
        <v>3475015.2616879065</v>
      </c>
      <c r="U8" s="22">
        <v>3411514.7985983691</v>
      </c>
      <c r="V8" s="22">
        <v>3387966.4438858777</v>
      </c>
      <c r="W8" s="22">
        <v>3525359.3407224761</v>
      </c>
      <c r="X8" s="22">
        <v>3513827.2623463958</v>
      </c>
      <c r="Y8" s="22">
        <v>3521476.9665014842</v>
      </c>
      <c r="Z8" s="22">
        <v>3441104.5795689798</v>
      </c>
      <c r="AA8" s="22">
        <v>3561096.7347671846</v>
      </c>
      <c r="AB8" s="22">
        <v>3607849.9282521238</v>
      </c>
      <c r="AC8" s="22">
        <v>3657685.63335193</v>
      </c>
      <c r="AD8" s="22">
        <v>3556281.9053906715</v>
      </c>
      <c r="AE8" s="22">
        <v>3674447.3351860624</v>
      </c>
      <c r="AF8" s="22">
        <v>3762870.3853110783</v>
      </c>
      <c r="AG8" s="22">
        <v>3647067.870636567</v>
      </c>
      <c r="AH8" s="22">
        <v>3616312.0671151443</v>
      </c>
      <c r="AI8" s="22">
        <v>3742127.6761788055</v>
      </c>
      <c r="AJ8" s="22">
        <v>3918826.2890287885</v>
      </c>
      <c r="AK8" s="22">
        <v>3860102.6120663364</v>
      </c>
      <c r="AL8" s="22">
        <v>3770060.9647648288</v>
      </c>
      <c r="AM8" s="22">
        <v>3803756.569216175</v>
      </c>
      <c r="AN8" s="22">
        <v>3924628.5508449781</v>
      </c>
      <c r="AO8" s="22">
        <v>4030109.8091087458</v>
      </c>
      <c r="AP8" s="22">
        <v>3821328.3336259169</v>
      </c>
      <c r="AQ8" s="22">
        <v>3825331.4308994734</v>
      </c>
      <c r="AR8" s="22">
        <v>3910810.7302934485</v>
      </c>
      <c r="AS8" s="22">
        <v>4007204.2665682384</v>
      </c>
      <c r="AU8" s="23">
        <f t="shared" si="34"/>
        <v>0.11423750838086737</v>
      </c>
      <c r="AV8" s="23">
        <f t="shared" si="35"/>
        <v>0.11142531820553142</v>
      </c>
      <c r="AW8" s="23">
        <f t="shared" si="36"/>
        <v>0.11466216605047772</v>
      </c>
      <c r="AX8" s="23">
        <f t="shared" si="37"/>
        <v>0.11678744005454217</v>
      </c>
      <c r="AY8" s="23">
        <f t="shared" si="38"/>
        <v>0.12057455258423845</v>
      </c>
      <c r="AZ8" s="23">
        <f t="shared" si="39"/>
        <v>0.11608098486700209</v>
      </c>
      <c r="BA8" s="23">
        <f t="shared" si="40"/>
        <v>0.11482991820727904</v>
      </c>
      <c r="BB8" s="23">
        <f t="shared" si="41"/>
        <v>0.10815086019598509</v>
      </c>
      <c r="BC8" s="23">
        <f t="shared" si="42"/>
        <v>0.10686202610707979</v>
      </c>
      <c r="BD8" s="23">
        <f t="shared" si="43"/>
        <v>0.11211523481947974</v>
      </c>
      <c r="BE8" s="23">
        <f t="shared" si="44"/>
        <v>0.12143349476081483</v>
      </c>
      <c r="BF8" s="23">
        <f t="shared" si="45"/>
        <v>0.11841728834366086</v>
      </c>
      <c r="BG8" s="23">
        <f t="shared" si="46"/>
        <v>0.11566764366817492</v>
      </c>
      <c r="BH8" s="23">
        <f t="shared" si="47"/>
        <v>0.11557429304806628</v>
      </c>
      <c r="BI8" s="23">
        <f t="shared" si="48"/>
        <v>0.11704672763794573</v>
      </c>
      <c r="BJ8" s="23">
        <f t="shared" si="49"/>
        <v>0.11712080229616999</v>
      </c>
      <c r="BK8" s="23">
        <f t="shared" si="50"/>
        <v>0.11401445291223439</v>
      </c>
      <c r="BL8" s="23">
        <f t="shared" si="51"/>
        <v>0.1138324967772839</v>
      </c>
      <c r="BM8" s="23">
        <f t="shared" si="52"/>
        <v>0.11520038266192155</v>
      </c>
      <c r="BN8" s="23">
        <f t="shared" si="53"/>
        <v>0.1113908720126317</v>
      </c>
      <c r="BO8" s="23">
        <f t="shared" si="54"/>
        <v>0.11044043455322562</v>
      </c>
      <c r="BP8" s="23">
        <f t="shared" si="55"/>
        <v>0.11292732861826213</v>
      </c>
      <c r="BQ8" s="23">
        <f t="shared" si="56"/>
        <v>0.11151584704567255</v>
      </c>
      <c r="BR8" s="23">
        <f t="shared" si="57"/>
        <v>0.11132318023480098</v>
      </c>
      <c r="BS8" s="23">
        <f t="shared" si="58"/>
        <v>0.10827948160243921</v>
      </c>
      <c r="BT8" s="23">
        <f t="shared" si="59"/>
        <v>0.11009414011961025</v>
      </c>
      <c r="BU8" s="23">
        <f t="shared" si="60"/>
        <v>0.110139045094655</v>
      </c>
      <c r="BV8" s="23">
        <f t="shared" si="61"/>
        <v>0.10880095573800586</v>
      </c>
      <c r="BW8" s="23">
        <f t="shared" si="62"/>
        <v>0.10741094376678809</v>
      </c>
      <c r="BX8" s="23">
        <f t="shared" si="63"/>
        <v>0.10896434773995822</v>
      </c>
      <c r="BY8" s="23">
        <f t="shared" si="64"/>
        <v>0.10970074069382463</v>
      </c>
      <c r="BZ8" s="23">
        <f t="shared" si="65"/>
        <v>0.10311248483963345</v>
      </c>
      <c r="CA8" s="23">
        <f t="shared" si="66"/>
        <v>0.10437287993787943</v>
      </c>
      <c r="CB8" s="23">
        <f t="shared" si="67"/>
        <v>0.10593558436890611</v>
      </c>
      <c r="CC8" s="23">
        <f t="shared" si="68"/>
        <v>0.10907493865269573</v>
      </c>
      <c r="CD8" s="23">
        <f t="shared" si="69"/>
        <v>0.10432258928032882</v>
      </c>
      <c r="CE8" s="23">
        <f t="shared" si="70"/>
        <v>0.10406001944710103</v>
      </c>
      <c r="CF8" s="23">
        <f t="shared" si="71"/>
        <v>0.10249077537118502</v>
      </c>
      <c r="CG8" s="23">
        <f t="shared" si="72"/>
        <v>0.104553065404483</v>
      </c>
      <c r="CH8" s="23">
        <f t="shared" si="73"/>
        <v>0.10532776184681551</v>
      </c>
      <c r="CI8" s="23">
        <f t="shared" si="74"/>
        <v>0.10343344831810229</v>
      </c>
      <c r="CJ8" s="23">
        <f t="shared" si="75"/>
        <v>0.10508248858180562</v>
      </c>
      <c r="CK8" s="23">
        <f t="shared" si="76"/>
        <v>0.10508224499371641</v>
      </c>
      <c r="CL8" s="23">
        <f t="shared" si="77"/>
        <v>0.10577207610965721</v>
      </c>
      <c r="CM8" s="23"/>
      <c r="CQ8" s="37">
        <v>0.14017432646592709</v>
      </c>
      <c r="CR8" s="37">
        <v>0.1382819515115235</v>
      </c>
      <c r="CS8" s="37">
        <v>0.13646234676007005</v>
      </c>
      <c r="CT8" s="37">
        <v>0.13452738920120277</v>
      </c>
      <c r="CU8" s="37">
        <v>0.13262045231071778</v>
      </c>
      <c r="CV8" s="36">
        <f t="shared" si="22"/>
        <v>0.11427810817285468</v>
      </c>
      <c r="CW8" s="36">
        <f t="shared" si="23"/>
        <v>0.11490907896362616</v>
      </c>
      <c r="CX8" s="36">
        <f t="shared" si="24"/>
        <v>0.11470701100775879</v>
      </c>
      <c r="CY8" s="36">
        <f t="shared" si="25"/>
        <v>0.11635236666258923</v>
      </c>
      <c r="CZ8" s="36">
        <f t="shared" si="26"/>
        <v>0.11360955109101789</v>
      </c>
      <c r="DA8" s="36">
        <f t="shared" si="27"/>
        <v>0.11155169761299032</v>
      </c>
      <c r="DB8" s="36">
        <f t="shared" si="28"/>
        <v>0.10932840563867757</v>
      </c>
      <c r="DC8" s="36">
        <f t="shared" si="29"/>
        <v>0.10729712926005108</v>
      </c>
      <c r="DD8" s="36">
        <f t="shared" si="30"/>
        <v>0.10592649805995252</v>
      </c>
      <c r="DE8" s="36">
        <f t="shared" si="31"/>
        <v>0.10410790551739614</v>
      </c>
      <c r="DF8" s="36">
        <f t="shared" si="32"/>
        <v>0.10484256450082038</v>
      </c>
      <c r="DH8" s="25">
        <f t="shared" si="33"/>
        <v>0.11868604892107348</v>
      </c>
    </row>
    <row r="9" spans="1:113">
      <c r="A9" s="17" t="s">
        <v>230</v>
      </c>
      <c r="B9" s="22">
        <v>9298101.0657433514</v>
      </c>
      <c r="C9" s="22">
        <v>9028032.1601100005</v>
      </c>
      <c r="D9" s="22">
        <v>9086048.3777372651</v>
      </c>
      <c r="E9" s="22">
        <v>9187942.3964093812</v>
      </c>
      <c r="F9" s="22">
        <v>9374382.8332670946</v>
      </c>
      <c r="G9" s="22">
        <v>9717128.6823446415</v>
      </c>
      <c r="H9" s="22">
        <v>9778245.2039066814</v>
      </c>
      <c r="I9" s="22">
        <v>9880909.2804815788</v>
      </c>
      <c r="J9" s="22">
        <v>9775881.2909248546</v>
      </c>
      <c r="K9" s="22">
        <v>10107368.311862081</v>
      </c>
      <c r="L9" s="22">
        <v>10482532.200030312</v>
      </c>
      <c r="M9" s="22">
        <v>10656513.666805414</v>
      </c>
      <c r="N9" s="22">
        <v>10602968.909491755</v>
      </c>
      <c r="O9" s="22">
        <v>10700805.704029858</v>
      </c>
      <c r="P9" s="22">
        <v>10635241.684868915</v>
      </c>
      <c r="Q9" s="22">
        <v>10764097.350321775</v>
      </c>
      <c r="R9" s="22">
        <v>10986839.987984279</v>
      </c>
      <c r="S9" s="22">
        <v>11254755.152636571</v>
      </c>
      <c r="T9" s="22">
        <v>11112154.459179519</v>
      </c>
      <c r="U9" s="22">
        <v>11299869.386569379</v>
      </c>
      <c r="V9" s="22">
        <v>11613605.250127694</v>
      </c>
      <c r="W9" s="22">
        <v>11896107.628513254</v>
      </c>
      <c r="X9" s="22">
        <v>11756565.358387196</v>
      </c>
      <c r="Y9" s="22">
        <v>11800474.206648605</v>
      </c>
      <c r="Z9" s="22">
        <v>12158518.169627206</v>
      </c>
      <c r="AA9" s="22">
        <v>12501996.777266871</v>
      </c>
      <c r="AB9" s="22">
        <v>12633843.175747283</v>
      </c>
      <c r="AC9" s="22">
        <v>12703766.967803439</v>
      </c>
      <c r="AD9" s="22">
        <v>12927265.666507378</v>
      </c>
      <c r="AE9" s="22">
        <v>13359312.401977638</v>
      </c>
      <c r="AF9" s="22">
        <v>13471068.947649123</v>
      </c>
      <c r="AG9" s="22">
        <v>13513179.318231991</v>
      </c>
      <c r="AH9" s="22">
        <v>13618351.518385246</v>
      </c>
      <c r="AI9" s="22">
        <v>14067974.380430281</v>
      </c>
      <c r="AJ9" s="22">
        <v>14203014.961446816</v>
      </c>
      <c r="AK9" s="22">
        <v>14256759.13177347</v>
      </c>
      <c r="AL9" s="22">
        <v>14354316.929141048</v>
      </c>
      <c r="AM9" s="22">
        <v>14798357.490089286</v>
      </c>
      <c r="AN9" s="22">
        <v>14815226.374810437</v>
      </c>
      <c r="AO9" s="22">
        <v>14852911.533396974</v>
      </c>
      <c r="AP9" s="22">
        <v>15003482.579858972</v>
      </c>
      <c r="AQ9" s="22">
        <v>14745857.395339813</v>
      </c>
      <c r="AR9" s="22">
        <v>14742325.582037926</v>
      </c>
      <c r="AS9" s="22">
        <v>14733453.776402889</v>
      </c>
      <c r="AU9" s="23">
        <f t="shared" si="34"/>
        <v>0.20169892546961374</v>
      </c>
      <c r="AV9" s="23">
        <f t="shared" si="35"/>
        <v>0.18604781765559081</v>
      </c>
      <c r="AW9" s="23">
        <f t="shared" si="36"/>
        <v>0.17866852835024152</v>
      </c>
      <c r="AX9" s="23">
        <f t="shared" si="37"/>
        <v>0.18930740727331744</v>
      </c>
      <c r="AY9" s="23">
        <f t="shared" si="38"/>
        <v>0.19126264978414936</v>
      </c>
      <c r="AZ9" s="23">
        <f t="shared" si="39"/>
        <v>0.18799765242725605</v>
      </c>
      <c r="BA9" s="23">
        <f t="shared" si="40"/>
        <v>0.18235037411646685</v>
      </c>
      <c r="BB9" s="23">
        <f t="shared" si="41"/>
        <v>0.1898835802504249</v>
      </c>
      <c r="BC9" s="23">
        <f t="shared" si="42"/>
        <v>0.18542073876083695</v>
      </c>
      <c r="BD9" s="23">
        <f t="shared" si="43"/>
        <v>0.18419313358728923</v>
      </c>
      <c r="BE9" s="23">
        <f t="shared" si="44"/>
        <v>0.18073157527382996</v>
      </c>
      <c r="BF9" s="23">
        <f t="shared" si="45"/>
        <v>0.19424148465857299</v>
      </c>
      <c r="BG9" s="23">
        <f t="shared" si="46"/>
        <v>0.18832492553025248</v>
      </c>
      <c r="BH9" s="23">
        <f t="shared" si="47"/>
        <v>0.18528086538361413</v>
      </c>
      <c r="BI9" s="23">
        <f t="shared" si="48"/>
        <v>0.17601364153411925</v>
      </c>
      <c r="BJ9" s="23">
        <f t="shared" si="49"/>
        <v>0.1865649468447457</v>
      </c>
      <c r="BK9" s="23">
        <f t="shared" si="50"/>
        <v>0.18770947955976097</v>
      </c>
      <c r="BL9" s="23">
        <f t="shared" si="51"/>
        <v>0.18580595046011411</v>
      </c>
      <c r="BM9" s="23">
        <f t="shared" si="52"/>
        <v>0.17634090189704479</v>
      </c>
      <c r="BN9" s="23">
        <f t="shared" si="53"/>
        <v>0.18470216182836605</v>
      </c>
      <c r="BO9" s="23">
        <f t="shared" si="54"/>
        <v>0.18957005134618765</v>
      </c>
      <c r="BP9" s="23">
        <f t="shared" si="55"/>
        <v>0.1877400582113837</v>
      </c>
      <c r="BQ9" s="23">
        <f t="shared" si="56"/>
        <v>0.17855318830035044</v>
      </c>
      <c r="BR9" s="23">
        <f t="shared" si="57"/>
        <v>0.18561870516994913</v>
      </c>
      <c r="BS9" s="23">
        <f t="shared" si="58"/>
        <v>0.18914077591633177</v>
      </c>
      <c r="BT9" s="23">
        <f t="shared" si="59"/>
        <v>0.18776232689579711</v>
      </c>
      <c r="BU9" s="23">
        <f t="shared" si="60"/>
        <v>0.18282170710841994</v>
      </c>
      <c r="BV9" s="23">
        <f t="shared" si="61"/>
        <v>0.18993271916450899</v>
      </c>
      <c r="BW9" s="23">
        <f t="shared" si="62"/>
        <v>0.19114499233164078</v>
      </c>
      <c r="BX9" s="23">
        <f t="shared" si="63"/>
        <v>0.19056373663107448</v>
      </c>
      <c r="BY9" s="23">
        <f t="shared" si="64"/>
        <v>0.18464987587321907</v>
      </c>
      <c r="BZ9" s="23">
        <f t="shared" si="65"/>
        <v>0.19064464551684984</v>
      </c>
      <c r="CA9" s="23">
        <f t="shared" si="66"/>
        <v>0.19016545437447374</v>
      </c>
      <c r="CB9" s="23">
        <f t="shared" si="67"/>
        <v>0.1893038045086731</v>
      </c>
      <c r="CC9" s="23">
        <f t="shared" si="68"/>
        <v>0.18340841168533478</v>
      </c>
      <c r="CD9" s="23">
        <f t="shared" si="69"/>
        <v>0.18979316872421947</v>
      </c>
      <c r="CE9" s="23">
        <f t="shared" si="70"/>
        <v>0.18969218284774914</v>
      </c>
      <c r="CF9" s="23">
        <f t="shared" si="71"/>
        <v>0.18823021698993841</v>
      </c>
      <c r="CG9" s="23">
        <f t="shared" si="72"/>
        <v>0.18106662289142098</v>
      </c>
      <c r="CH9" s="23">
        <f t="shared" si="73"/>
        <v>0.18715328142339371</v>
      </c>
      <c r="CI9" s="23">
        <f t="shared" si="74"/>
        <v>0.19061854529178657</v>
      </c>
      <c r="CJ9" s="23">
        <f t="shared" si="75"/>
        <v>0.19056395628634942</v>
      </c>
      <c r="CK9" s="23">
        <f t="shared" si="76"/>
        <v>0.18279851723023241</v>
      </c>
      <c r="CL9" s="23">
        <f t="shared" si="77"/>
        <v>0.18791351889810487</v>
      </c>
      <c r="CM9" s="23"/>
      <c r="CQ9" s="37">
        <v>0.17743885239956481</v>
      </c>
      <c r="CR9" s="37">
        <v>0.17761179737623289</v>
      </c>
      <c r="CS9" s="37">
        <v>0.17737324020122328</v>
      </c>
      <c r="CT9" s="37">
        <v>0.17458021183156808</v>
      </c>
      <c r="CU9" s="37">
        <v>0.17117474812645789</v>
      </c>
      <c r="CV9" s="36">
        <f t="shared" si="22"/>
        <v>0.18893066968719086</v>
      </c>
      <c r="CW9" s="36">
        <f t="shared" si="23"/>
        <v>0.18787356414457429</v>
      </c>
      <c r="CX9" s="36">
        <f t="shared" si="24"/>
        <v>0.1861467330701323</v>
      </c>
      <c r="CY9" s="36">
        <f t="shared" si="25"/>
        <v>0.18404609482318288</v>
      </c>
      <c r="CZ9" s="36">
        <f t="shared" si="26"/>
        <v>0.18363962343632148</v>
      </c>
      <c r="DA9" s="36">
        <f t="shared" si="27"/>
        <v>0.18537050075696776</v>
      </c>
      <c r="DB9" s="36">
        <f t="shared" si="28"/>
        <v>0.18741438227126445</v>
      </c>
      <c r="DC9" s="36">
        <f t="shared" si="29"/>
        <v>0.18925081258819604</v>
      </c>
      <c r="DD9" s="36">
        <f t="shared" si="30"/>
        <v>0.18816770982317529</v>
      </c>
      <c r="DE9" s="36">
        <f t="shared" si="31"/>
        <v>0.18653557603812557</v>
      </c>
      <c r="DF9" s="36">
        <f t="shared" si="32"/>
        <v>0.1879736344266183</v>
      </c>
      <c r="DH9" s="25">
        <f t="shared" si="33"/>
        <v>0.18334550943754979</v>
      </c>
    </row>
    <row r="10" spans="1:113">
      <c r="A10" s="17" t="s">
        <v>231</v>
      </c>
      <c r="B10" s="22">
        <v>419711.16546484444</v>
      </c>
      <c r="C10" s="22">
        <v>430050.79932494933</v>
      </c>
      <c r="D10" s="22">
        <v>431064.20549014513</v>
      </c>
      <c r="E10" s="22">
        <v>442050.93770830735</v>
      </c>
      <c r="F10" s="22">
        <v>449862.36556149111</v>
      </c>
      <c r="G10" s="22">
        <v>458296.8103142422</v>
      </c>
      <c r="H10" s="22">
        <v>463569.36271832528</v>
      </c>
      <c r="I10" s="22">
        <v>469806.24790941901</v>
      </c>
      <c r="J10" s="22">
        <v>476623.60113100853</v>
      </c>
      <c r="K10" s="22">
        <v>485423.07300111791</v>
      </c>
      <c r="L10" s="22">
        <v>513630.71709855058</v>
      </c>
      <c r="M10" s="22">
        <v>514211.23058145586</v>
      </c>
      <c r="N10" s="22">
        <v>513137.95010094414</v>
      </c>
      <c r="O10" s="22">
        <v>523255.92376076244</v>
      </c>
      <c r="P10" s="22">
        <v>544980.51970052824</v>
      </c>
      <c r="Q10" s="22">
        <v>556346.94644002267</v>
      </c>
      <c r="R10" s="22">
        <v>559931.14130495861</v>
      </c>
      <c r="S10" s="22">
        <v>563120.20828072133</v>
      </c>
      <c r="T10" s="22">
        <v>572147.61442835198</v>
      </c>
      <c r="U10" s="22">
        <v>579047.12956449995</v>
      </c>
      <c r="V10" s="22">
        <v>582436.83853993996</v>
      </c>
      <c r="W10" s="22">
        <v>586192.44469300017</v>
      </c>
      <c r="X10" s="22">
        <v>598603.18259820016</v>
      </c>
      <c r="Y10" s="22">
        <v>613918.69707000023</v>
      </c>
      <c r="Z10" s="22">
        <v>614763.769707</v>
      </c>
      <c r="AA10" s="22">
        <v>621545.26950699999</v>
      </c>
      <c r="AB10" s="22">
        <v>635233.08685174852</v>
      </c>
      <c r="AC10" s="22">
        <v>646248.24293396645</v>
      </c>
      <c r="AD10" s="22">
        <v>640815.46231950598</v>
      </c>
      <c r="AE10" s="22">
        <v>647332.59409270238</v>
      </c>
      <c r="AF10" s="22">
        <v>660980.37183553493</v>
      </c>
      <c r="AG10" s="22">
        <v>676062.57362002518</v>
      </c>
      <c r="AH10" s="22">
        <v>676491.8983775063</v>
      </c>
      <c r="AI10" s="22">
        <v>677747.04576682835</v>
      </c>
      <c r="AJ10" s="22">
        <v>678984.91090274311</v>
      </c>
      <c r="AK10" s="22">
        <v>685326.00757908123</v>
      </c>
      <c r="AL10" s="22">
        <v>687887.20272558171</v>
      </c>
      <c r="AM10" s="22">
        <v>695099.46830969129</v>
      </c>
      <c r="AN10" s="22">
        <v>697166.03503320832</v>
      </c>
      <c r="AO10" s="22">
        <v>701164.47683225351</v>
      </c>
      <c r="AP10" s="22">
        <v>683315.61805035674</v>
      </c>
      <c r="AQ10" s="22">
        <v>684029.66154082085</v>
      </c>
      <c r="AR10" s="22">
        <v>672739.25485569786</v>
      </c>
      <c r="AS10" s="22">
        <v>673357.97095989855</v>
      </c>
      <c r="AU10" s="23">
        <f t="shared" si="34"/>
        <v>6.1450037881503355E-2</v>
      </c>
      <c r="AV10" s="23">
        <f t="shared" si="35"/>
        <v>6.1672958401343216E-2</v>
      </c>
      <c r="AW10" s="23">
        <f t="shared" si="36"/>
        <v>5.9969064836755993E-2</v>
      </c>
      <c r="AX10" s="23">
        <f t="shared" si="37"/>
        <v>6.0051015543576274E-2</v>
      </c>
      <c r="AY10" s="23">
        <f t="shared" si="38"/>
        <v>6.0946947171052084E-2</v>
      </c>
      <c r="AZ10" s="23">
        <f t="shared" si="39"/>
        <v>6.0964173546562486E-2</v>
      </c>
      <c r="BA10" s="23">
        <f t="shared" si="40"/>
        <v>6.0366811519454479E-2</v>
      </c>
      <c r="BB10" s="23">
        <f t="shared" si="41"/>
        <v>6.0878165705736134E-2</v>
      </c>
      <c r="BC10" s="23">
        <f t="shared" si="42"/>
        <v>6.0545288359785378E-2</v>
      </c>
      <c r="BD10" s="23">
        <f t="shared" si="43"/>
        <v>6.0859230161528527E-2</v>
      </c>
      <c r="BE10" s="23">
        <f t="shared" si="44"/>
        <v>6.2760169227389334E-2</v>
      </c>
      <c r="BF10" s="23">
        <f t="shared" si="45"/>
        <v>6.172508265129778E-2</v>
      </c>
      <c r="BG10" s="23">
        <f t="shared" si="46"/>
        <v>6.1129144907107733E-2</v>
      </c>
      <c r="BH10" s="23">
        <f t="shared" si="47"/>
        <v>6.1563767544249366E-2</v>
      </c>
      <c r="BI10" s="23">
        <f t="shared" si="48"/>
        <v>6.3101661533467981E-2</v>
      </c>
      <c r="BJ10" s="23">
        <f t="shared" si="49"/>
        <v>6.3249385937667282E-2</v>
      </c>
      <c r="BK10" s="23">
        <f t="shared" si="50"/>
        <v>6.3236168783823266E-2</v>
      </c>
      <c r="BL10" s="23">
        <f t="shared" si="51"/>
        <v>6.306089472757738E-2</v>
      </c>
      <c r="BM10" s="23">
        <f t="shared" si="52"/>
        <v>6.2773257554269518E-2</v>
      </c>
      <c r="BN10" s="23">
        <f t="shared" si="53"/>
        <v>6.2207970133196136E-2</v>
      </c>
      <c r="BO10" s="23">
        <f t="shared" si="54"/>
        <v>6.2474867235159985E-2</v>
      </c>
      <c r="BP10" s="23">
        <f t="shared" si="55"/>
        <v>6.2389702305332646E-2</v>
      </c>
      <c r="BQ10" s="23">
        <f t="shared" si="56"/>
        <v>6.243878777301181E-2</v>
      </c>
      <c r="BR10" s="23">
        <f t="shared" si="57"/>
        <v>6.289785349935495E-2</v>
      </c>
      <c r="BS10" s="23">
        <f t="shared" si="58"/>
        <v>6.2794255399000215E-2</v>
      </c>
      <c r="BT10" s="23">
        <f t="shared" si="59"/>
        <v>6.2751941766079719E-2</v>
      </c>
      <c r="BU10" s="23">
        <f t="shared" si="60"/>
        <v>6.3004704180148072E-2</v>
      </c>
      <c r="BV10" s="23">
        <f t="shared" si="61"/>
        <v>6.2746770444640498E-2</v>
      </c>
      <c r="BW10" s="23">
        <f t="shared" si="62"/>
        <v>6.2222872124577618E-2</v>
      </c>
      <c r="BX10" s="23">
        <f t="shared" si="63"/>
        <v>6.2083407095501218E-2</v>
      </c>
      <c r="BY10" s="23">
        <f t="shared" si="64"/>
        <v>6.2501320166210753E-2</v>
      </c>
      <c r="BZ10" s="23">
        <f t="shared" si="65"/>
        <v>6.2758074838862865E-2</v>
      </c>
      <c r="CA10" s="23">
        <f t="shared" si="66"/>
        <v>6.2502259249913372E-2</v>
      </c>
      <c r="CB10" s="23">
        <f t="shared" si="67"/>
        <v>6.1837442716675489E-2</v>
      </c>
      <c r="CC10" s="23">
        <f t="shared" si="68"/>
        <v>6.1154509488313129E-2</v>
      </c>
      <c r="CD10" s="23">
        <f t="shared" si="69"/>
        <v>6.0768172706222937E-2</v>
      </c>
      <c r="CE10" s="23">
        <f t="shared" si="70"/>
        <v>6.0505879077440462E-2</v>
      </c>
      <c r="CF10" s="23">
        <f t="shared" si="71"/>
        <v>6.0397197926389874E-2</v>
      </c>
      <c r="CG10" s="23">
        <f t="shared" si="72"/>
        <v>5.9810901655565907E-2</v>
      </c>
      <c r="CH10" s="23">
        <f t="shared" si="73"/>
        <v>5.936261992186085E-2</v>
      </c>
      <c r="CI10" s="23">
        <f t="shared" si="74"/>
        <v>5.7989721237572227E-2</v>
      </c>
      <c r="CJ10" s="23">
        <f t="shared" si="75"/>
        <v>5.9879341809557257E-2</v>
      </c>
      <c r="CK10" s="23">
        <f t="shared" si="76"/>
        <v>5.7982548947926593E-2</v>
      </c>
      <c r="CL10" s="23">
        <f t="shared" si="77"/>
        <v>5.840490660062031E-2</v>
      </c>
      <c r="CM10" s="23"/>
      <c r="CQ10" s="37">
        <v>4.1032216701394453E-2</v>
      </c>
      <c r="CR10" s="37">
        <v>4.0841022538193918E-2</v>
      </c>
      <c r="CS10" s="37">
        <v>4.0642319170100895E-2</v>
      </c>
      <c r="CT10" s="37">
        <v>3.9815817984832066E-2</v>
      </c>
      <c r="CU10" s="37">
        <v>3.9833376724811249E-2</v>
      </c>
      <c r="CV10" s="36">
        <f t="shared" si="22"/>
        <v>6.0785769165794708E-2</v>
      </c>
      <c r="CW10" s="36">
        <f t="shared" si="23"/>
        <v>6.0789024485701296E-2</v>
      </c>
      <c r="CX10" s="36">
        <f t="shared" si="24"/>
        <v>6.1472442600000253E-2</v>
      </c>
      <c r="CY10" s="36">
        <f t="shared" si="25"/>
        <v>6.2260989980623085E-2</v>
      </c>
      <c r="CZ10" s="36">
        <f t="shared" si="26"/>
        <v>6.2819572799716575E-2</v>
      </c>
      <c r="DA10" s="36">
        <f t="shared" si="27"/>
        <v>6.255030270321485E-2</v>
      </c>
      <c r="DB10" s="36">
        <f t="shared" si="28"/>
        <v>6.2824417947467126E-2</v>
      </c>
      <c r="DC10" s="36">
        <f t="shared" si="29"/>
        <v>6.2391418556288117E-2</v>
      </c>
      <c r="DD10" s="36">
        <f t="shared" si="30"/>
        <v>6.1565596040281237E-2</v>
      </c>
      <c r="DE10" s="36">
        <f t="shared" si="31"/>
        <v>6.0019149645314275E-2</v>
      </c>
      <c r="DF10" s="36">
        <f t="shared" si="32"/>
        <v>5.8564129648919099E-2</v>
      </c>
      <c r="DH10" s="25">
        <f t="shared" si="33"/>
        <v>5.4887972918290825E-2</v>
      </c>
    </row>
    <row r="11" spans="1:113">
      <c r="A11" s="17" t="s">
        <v>232</v>
      </c>
      <c r="B11" s="22">
        <v>6305483.6578707024</v>
      </c>
      <c r="C11" s="22">
        <v>6352634.5243126182</v>
      </c>
      <c r="D11" s="22">
        <v>6538295.0880300803</v>
      </c>
      <c r="E11" s="22">
        <v>6664465.314039927</v>
      </c>
      <c r="F11" s="22">
        <v>6676902.217333477</v>
      </c>
      <c r="G11" s="22">
        <v>6944062.5105020776</v>
      </c>
      <c r="H11" s="22">
        <v>6827330.0805554995</v>
      </c>
      <c r="I11" s="22">
        <v>6698131.9696582444</v>
      </c>
      <c r="J11" s="22">
        <v>6715368.227491213</v>
      </c>
      <c r="K11" s="22">
        <v>7373778.2073754249</v>
      </c>
      <c r="L11" s="22">
        <v>7701115.7585349297</v>
      </c>
      <c r="M11" s="22">
        <v>7886866.4176258054</v>
      </c>
      <c r="N11" s="22">
        <v>7463676.7564367913</v>
      </c>
      <c r="O11" s="22">
        <v>7808370.0112120872</v>
      </c>
      <c r="P11" s="22">
        <v>8184027.5962737547</v>
      </c>
      <c r="Q11" s="22">
        <v>8517860.4079789091</v>
      </c>
      <c r="R11" s="22">
        <v>7781322.0901498077</v>
      </c>
      <c r="S11" s="22">
        <v>8411246.3302907664</v>
      </c>
      <c r="T11" s="22">
        <v>8459753.5868452378</v>
      </c>
      <c r="U11" s="22">
        <v>8735745.6907145455</v>
      </c>
      <c r="V11" s="22">
        <v>8313933.2628924912</v>
      </c>
      <c r="W11" s="22">
        <v>9087535.6768612973</v>
      </c>
      <c r="X11" s="22">
        <v>9165023.2307437528</v>
      </c>
      <c r="Y11" s="22">
        <v>9347328.3523400985</v>
      </c>
      <c r="Z11" s="22">
        <v>8615000.1407332122</v>
      </c>
      <c r="AA11" s="22">
        <v>9288746.6655675732</v>
      </c>
      <c r="AB11" s="22">
        <v>9461662.6326049119</v>
      </c>
      <c r="AC11" s="22">
        <v>9960905.320104897</v>
      </c>
      <c r="AD11" s="22">
        <v>9198755.6983448453</v>
      </c>
      <c r="AE11" s="22">
        <v>9779526.0204756781</v>
      </c>
      <c r="AF11" s="22">
        <v>10196000.838893067</v>
      </c>
      <c r="AG11" s="22">
        <v>10459678.266693028</v>
      </c>
      <c r="AH11" s="22">
        <v>9988130.3807252198</v>
      </c>
      <c r="AI11" s="22">
        <v>10533059.395521065</v>
      </c>
      <c r="AJ11" s="22">
        <v>11462258.99162031</v>
      </c>
      <c r="AK11" s="22">
        <v>11234689.812233845</v>
      </c>
      <c r="AL11" s="22">
        <v>10728962.795755092</v>
      </c>
      <c r="AM11" s="22">
        <v>11770111.76404788</v>
      </c>
      <c r="AN11" s="22">
        <v>12624672.458036011</v>
      </c>
      <c r="AO11" s="22">
        <v>11654560.769999998</v>
      </c>
      <c r="AP11" s="22">
        <v>10890538.486117767</v>
      </c>
      <c r="AQ11" s="22">
        <v>10295809.118346807</v>
      </c>
      <c r="AR11" s="22">
        <v>11352439.590243282</v>
      </c>
      <c r="AS11" s="22">
        <v>11785889.011237692</v>
      </c>
      <c r="AU11" s="23">
        <f t="shared" si="34"/>
        <v>0.17226483746326252</v>
      </c>
      <c r="AV11" s="23">
        <f t="shared" si="35"/>
        <v>0.16506828927757403</v>
      </c>
      <c r="AW11" s="23">
        <f t="shared" si="36"/>
        <v>0.16668199250328961</v>
      </c>
      <c r="AX11" s="23">
        <f t="shared" si="37"/>
        <v>0.18386576974025912</v>
      </c>
      <c r="AY11" s="23">
        <f t="shared" si="38"/>
        <v>0.16787044850327415</v>
      </c>
      <c r="AZ11" s="23">
        <f t="shared" si="39"/>
        <v>0.16727905582322075</v>
      </c>
      <c r="BA11" s="23">
        <f t="shared" si="40"/>
        <v>0.16589538124231601</v>
      </c>
      <c r="BB11" s="23">
        <f t="shared" si="41"/>
        <v>0.17628014693080624</v>
      </c>
      <c r="BC11" s="23">
        <f t="shared" si="42"/>
        <v>0.1605148216919583</v>
      </c>
      <c r="BD11" s="23">
        <f t="shared" si="43"/>
        <v>0.1689581436854391</v>
      </c>
      <c r="BE11" s="23">
        <f t="shared" si="44"/>
        <v>0.1730057620415581</v>
      </c>
      <c r="BF11" s="23">
        <f t="shared" si="45"/>
        <v>0.1934169562095886</v>
      </c>
      <c r="BG11" s="23">
        <f t="shared" si="46"/>
        <v>0.1705978949657633</v>
      </c>
      <c r="BH11" s="23">
        <f t="shared" si="47"/>
        <v>0.16961675585883199</v>
      </c>
      <c r="BI11" s="23">
        <f t="shared" si="48"/>
        <v>0.17283102657289007</v>
      </c>
      <c r="BJ11" s="23">
        <f t="shared" si="49"/>
        <v>0.19589502706525189</v>
      </c>
      <c r="BK11" s="23">
        <f t="shared" si="50"/>
        <v>0.16794248303896966</v>
      </c>
      <c r="BL11" s="23">
        <f t="shared" si="51"/>
        <v>0.17448741270114373</v>
      </c>
      <c r="BM11" s="23">
        <f t="shared" si="52"/>
        <v>0.17009382973753118</v>
      </c>
      <c r="BN11" s="23">
        <f t="shared" si="53"/>
        <v>0.1918975443565043</v>
      </c>
      <c r="BO11" s="23">
        <f t="shared" si="54"/>
        <v>0.17104018388057046</v>
      </c>
      <c r="BP11" s="23">
        <f t="shared" si="55"/>
        <v>0.17943061846363623</v>
      </c>
      <c r="BQ11" s="23">
        <f t="shared" si="56"/>
        <v>0.1751329365948654</v>
      </c>
      <c r="BR11" s="23">
        <f t="shared" si="57"/>
        <v>0.19493694516728249</v>
      </c>
      <c r="BS11" s="23">
        <f t="shared" si="58"/>
        <v>0.16869171399975094</v>
      </c>
      <c r="BT11" s="23">
        <f t="shared" si="59"/>
        <v>0.17428725298467837</v>
      </c>
      <c r="BU11" s="23">
        <f t="shared" si="60"/>
        <v>0.17178632007718825</v>
      </c>
      <c r="BV11" s="23">
        <f t="shared" si="61"/>
        <v>0.19783119886047781</v>
      </c>
      <c r="BW11" s="23">
        <f t="shared" si="62"/>
        <v>0.17134341212358009</v>
      </c>
      <c r="BX11" s="23">
        <f t="shared" si="63"/>
        <v>0.17470609129910852</v>
      </c>
      <c r="BY11" s="23">
        <f t="shared" si="64"/>
        <v>0.17595997137746838</v>
      </c>
      <c r="BZ11" s="23">
        <f t="shared" si="65"/>
        <v>0.19728541912568212</v>
      </c>
      <c r="CA11" s="23">
        <f t="shared" si="66"/>
        <v>0.17705861080961316</v>
      </c>
      <c r="CB11" s="23">
        <f t="shared" si="67"/>
        <v>0.1786188574034393</v>
      </c>
      <c r="CC11" s="23">
        <f t="shared" si="68"/>
        <v>0.18805660797048862</v>
      </c>
      <c r="CD11" s="23">
        <f t="shared" si="69"/>
        <v>0.2012160254158511</v>
      </c>
      <c r="CE11" s="23">
        <f t="shared" si="70"/>
        <v>0.18080401212452149</v>
      </c>
      <c r="CF11" s="23">
        <f t="shared" si="71"/>
        <v>0.18901690130267798</v>
      </c>
      <c r="CG11" s="23">
        <f t="shared" si="72"/>
        <v>0.19700072403282151</v>
      </c>
      <c r="CH11" s="23">
        <f t="shared" si="73"/>
        <v>0.19859343505967186</v>
      </c>
      <c r="CI11" s="23">
        <f t="shared" si="74"/>
        <v>0.18039442219379626</v>
      </c>
      <c r="CJ11" s="23">
        <f t="shared" si="75"/>
        <v>0.17148463203086245</v>
      </c>
      <c r="CK11" s="23">
        <f t="shared" si="76"/>
        <v>0.18153199847105611</v>
      </c>
      <c r="CL11" s="23">
        <f t="shared" si="77"/>
        <v>0.20547208975218423</v>
      </c>
      <c r="CM11" s="23"/>
      <c r="CQ11" s="37">
        <v>0.13249651324965134</v>
      </c>
      <c r="CR11" s="37">
        <v>0.13188166294028061</v>
      </c>
      <c r="CS11" s="37">
        <v>0.13237498088392721</v>
      </c>
      <c r="CT11" s="37">
        <v>0.13293621967165481</v>
      </c>
      <c r="CU11" s="37">
        <v>0.13395647244268688</v>
      </c>
      <c r="CV11" s="36">
        <f t="shared" si="22"/>
        <v>0.17197022224609632</v>
      </c>
      <c r="CW11" s="36">
        <f t="shared" si="23"/>
        <v>0.16933125812490429</v>
      </c>
      <c r="CX11" s="36">
        <f t="shared" si="24"/>
        <v>0.17397392090713604</v>
      </c>
      <c r="CY11" s="36">
        <f t="shared" si="25"/>
        <v>0.17723517611568432</v>
      </c>
      <c r="CZ11" s="36">
        <f t="shared" si="26"/>
        <v>0.17610531745853722</v>
      </c>
      <c r="DA11" s="36">
        <f t="shared" si="27"/>
        <v>0.18013517102658866</v>
      </c>
      <c r="DB11" s="36">
        <f t="shared" si="28"/>
        <v>0.17814912148052384</v>
      </c>
      <c r="DC11" s="36">
        <f t="shared" si="29"/>
        <v>0.17982372348145975</v>
      </c>
      <c r="DD11" s="36">
        <f t="shared" si="30"/>
        <v>0.18623752539984806</v>
      </c>
      <c r="DE11" s="36">
        <f t="shared" si="31"/>
        <v>0.19135376812992322</v>
      </c>
      <c r="DF11" s="36">
        <f t="shared" si="32"/>
        <v>0.18472078561197475</v>
      </c>
      <c r="DH11" s="25">
        <f t="shared" si="33"/>
        <v>0.16454261494817979</v>
      </c>
    </row>
    <row r="12" spans="1:113">
      <c r="A12" s="17" t="s">
        <v>233</v>
      </c>
      <c r="B12" s="22">
        <v>2229048.9304540576</v>
      </c>
      <c r="C12" s="22">
        <v>2280725.0344143836</v>
      </c>
      <c r="D12" s="22">
        <v>2316583.1740217293</v>
      </c>
      <c r="E12" s="22">
        <v>2348310.6473082425</v>
      </c>
      <c r="F12" s="22">
        <v>2307575.0666055852</v>
      </c>
      <c r="G12" s="22">
        <v>2391753.9709398677</v>
      </c>
      <c r="H12" s="22">
        <v>2437218.5670776465</v>
      </c>
      <c r="I12" s="22">
        <v>2379209.7098090937</v>
      </c>
      <c r="J12" s="22">
        <v>2356310.886881493</v>
      </c>
      <c r="K12" s="22">
        <v>2424922.8328352929</v>
      </c>
      <c r="L12" s="22">
        <v>2499985.0234281998</v>
      </c>
      <c r="M12" s="22">
        <v>2523659.0475199553</v>
      </c>
      <c r="N12" s="22">
        <v>2514045.1128049153</v>
      </c>
      <c r="O12" s="22">
        <v>2531427.4796789153</v>
      </c>
      <c r="P12" s="22">
        <v>2551001.0191064253</v>
      </c>
      <c r="Q12" s="22">
        <v>2546809.9723350401</v>
      </c>
      <c r="R12" s="22">
        <v>2524764.3270886256</v>
      </c>
      <c r="S12" s="22">
        <v>2564500.8437072625</v>
      </c>
      <c r="T12" s="22">
        <v>2581836.4965818464</v>
      </c>
      <c r="U12" s="22">
        <v>2599303.5608356963</v>
      </c>
      <c r="V12" s="22">
        <v>2565773.7596818502</v>
      </c>
      <c r="W12" s="22">
        <v>2607003.3603911968</v>
      </c>
      <c r="X12" s="22">
        <v>2609227.0363343144</v>
      </c>
      <c r="Y12" s="22">
        <v>2618635.4534505904</v>
      </c>
      <c r="Z12" s="22">
        <v>2571274.1270971638</v>
      </c>
      <c r="AA12" s="22">
        <v>2638271.9110766631</v>
      </c>
      <c r="AB12" s="22">
        <v>2692538.5932127573</v>
      </c>
      <c r="AC12" s="22">
        <v>2778388.4584296774</v>
      </c>
      <c r="AD12" s="22">
        <v>2838895.916920627</v>
      </c>
      <c r="AE12" s="22">
        <v>2893067.3151845671</v>
      </c>
      <c r="AF12" s="22">
        <v>2799580.0861281143</v>
      </c>
      <c r="AG12" s="22">
        <v>2806136.6439173347</v>
      </c>
      <c r="AH12" s="22">
        <v>2823186.6938000186</v>
      </c>
      <c r="AI12" s="22">
        <v>2982337.4036788186</v>
      </c>
      <c r="AJ12" s="22">
        <v>3076470.4538472961</v>
      </c>
      <c r="AK12" s="22">
        <v>2905742.0496989535</v>
      </c>
      <c r="AL12" s="22">
        <v>2884941.9725781763</v>
      </c>
      <c r="AM12" s="22">
        <v>2939878.9751979969</v>
      </c>
      <c r="AN12" s="22">
        <v>3051565.6059744251</v>
      </c>
      <c r="AO12" s="22">
        <v>3052468.4988494851</v>
      </c>
      <c r="AP12" s="22">
        <v>2799161.7630173713</v>
      </c>
      <c r="AQ12" s="22">
        <v>2797301.1212908044</v>
      </c>
      <c r="AR12" s="22">
        <v>2758532.9462618865</v>
      </c>
      <c r="AS12" s="22">
        <v>2901601.4122645897</v>
      </c>
      <c r="AU12" s="23">
        <f t="shared" si="34"/>
        <v>0.25941319568915128</v>
      </c>
      <c r="AV12" s="23">
        <f t="shared" si="35"/>
        <v>0.25892761414637439</v>
      </c>
      <c r="AW12" s="23">
        <f t="shared" si="36"/>
        <v>0.25687877073972648</v>
      </c>
      <c r="AX12" s="23">
        <f t="shared" si="37"/>
        <v>0.25685089946434259</v>
      </c>
      <c r="AY12" s="23">
        <f t="shared" si="38"/>
        <v>0.2526345436645196</v>
      </c>
      <c r="AZ12" s="23">
        <f t="shared" si="39"/>
        <v>0.25234166706103983</v>
      </c>
      <c r="BA12" s="23">
        <f t="shared" si="40"/>
        <v>0.25082082000889272</v>
      </c>
      <c r="BB12" s="23">
        <f t="shared" si="41"/>
        <v>0.24566585571377386</v>
      </c>
      <c r="BC12" s="23">
        <f t="shared" si="42"/>
        <v>0.24318313961927518</v>
      </c>
      <c r="BD12" s="23">
        <f t="shared" si="43"/>
        <v>0.2434035627226537</v>
      </c>
      <c r="BE12" s="23">
        <f t="shared" si="44"/>
        <v>0.24644160459734835</v>
      </c>
      <c r="BF12" s="23">
        <f t="shared" si="45"/>
        <v>0.24481187079033612</v>
      </c>
      <c r="BG12" s="23">
        <f t="shared" si="46"/>
        <v>0.24386373727526497</v>
      </c>
      <c r="BH12" s="23">
        <f t="shared" si="47"/>
        <v>0.2408836931172523</v>
      </c>
      <c r="BI12" s="23">
        <f t="shared" si="48"/>
        <v>0.24001308919243583</v>
      </c>
      <c r="BJ12" s="23">
        <f t="shared" si="49"/>
        <v>0.23704210277878862</v>
      </c>
      <c r="BK12" s="23">
        <f t="shared" si="50"/>
        <v>0.23470911743176248</v>
      </c>
      <c r="BL12" s="23">
        <f t="shared" si="51"/>
        <v>0.23277607968088943</v>
      </c>
      <c r="BM12" s="23">
        <f t="shared" si="52"/>
        <v>0.23184035286408766</v>
      </c>
      <c r="BN12" s="23">
        <f t="shared" si="53"/>
        <v>0.23106669224331225</v>
      </c>
      <c r="BO12" s="23">
        <f t="shared" si="54"/>
        <v>0.22913890084015834</v>
      </c>
      <c r="BP12" s="23">
        <f t="shared" si="55"/>
        <v>0.22758092748526643</v>
      </c>
      <c r="BQ12" s="23">
        <f t="shared" si="56"/>
        <v>0.22530858415313201</v>
      </c>
      <c r="BR12" s="23">
        <f t="shared" si="57"/>
        <v>0.22326387289847302</v>
      </c>
      <c r="BS12" s="23">
        <f t="shared" si="58"/>
        <v>0.22200499963355705</v>
      </c>
      <c r="BT12" s="23">
        <f t="shared" si="59"/>
        <v>0.22180638532060201</v>
      </c>
      <c r="BU12" s="23">
        <f t="shared" si="60"/>
        <v>0.22321180193420673</v>
      </c>
      <c r="BV12" s="23">
        <f t="shared" si="61"/>
        <v>0.22571772711754332</v>
      </c>
      <c r="BW12" s="23">
        <f t="shared" si="62"/>
        <v>0.23041672447788514</v>
      </c>
      <c r="BX12" s="23">
        <f t="shared" si="63"/>
        <v>0.23134467497020744</v>
      </c>
      <c r="BY12" s="23">
        <f t="shared" si="64"/>
        <v>0.22411513529398186</v>
      </c>
      <c r="BZ12" s="23">
        <f t="shared" si="65"/>
        <v>0.22152594151466734</v>
      </c>
      <c r="CA12" s="23">
        <f t="shared" si="66"/>
        <v>0.22360836226555361</v>
      </c>
      <c r="CB12" s="23">
        <f t="shared" si="67"/>
        <v>0.2281743272939615</v>
      </c>
      <c r="CC12" s="23">
        <f t="shared" si="68"/>
        <v>0.22997891093703893</v>
      </c>
      <c r="CD12" s="23">
        <f t="shared" si="69"/>
        <v>0.22122417728632551</v>
      </c>
      <c r="CE12" s="23">
        <f t="shared" si="70"/>
        <v>0.22218138915111815</v>
      </c>
      <c r="CF12" s="23">
        <f t="shared" si="71"/>
        <v>0.2174674838630806</v>
      </c>
      <c r="CG12" s="23">
        <f t="shared" si="72"/>
        <v>0.22145956925338958</v>
      </c>
      <c r="CH12" s="23">
        <f t="shared" si="73"/>
        <v>0.22349706700977279</v>
      </c>
      <c r="CI12" s="23">
        <f t="shared" si="74"/>
        <v>0.21268120691968886</v>
      </c>
      <c r="CJ12" s="23">
        <f t="shared" si="75"/>
        <v>0.21770523481884763</v>
      </c>
      <c r="CK12" s="23">
        <f t="shared" si="76"/>
        <v>0.20934387077680272</v>
      </c>
      <c r="CL12" s="23">
        <f t="shared" si="77"/>
        <v>0.21469356833662057</v>
      </c>
      <c r="CM12" s="23"/>
      <c r="CQ12" s="37">
        <v>0.22407258527621454</v>
      </c>
      <c r="CR12" s="37">
        <v>0.22498343273691188</v>
      </c>
      <c r="CS12" s="37">
        <v>0.22725832012678288</v>
      </c>
      <c r="CT12" s="37">
        <v>0.22489634947921933</v>
      </c>
      <c r="CU12" s="37">
        <v>0.21703457706583318</v>
      </c>
      <c r="CV12" s="36">
        <f t="shared" si="22"/>
        <v>0.2580176200098987</v>
      </c>
      <c r="CW12" s="36">
        <f t="shared" si="23"/>
        <v>0.2503657216120565</v>
      </c>
      <c r="CX12" s="36">
        <f t="shared" si="24"/>
        <v>0.24446004443240332</v>
      </c>
      <c r="CY12" s="36">
        <f t="shared" si="25"/>
        <v>0.24045065559093542</v>
      </c>
      <c r="CZ12" s="36">
        <f t="shared" si="26"/>
        <v>0.23259806055501295</v>
      </c>
      <c r="DA12" s="36">
        <f t="shared" si="27"/>
        <v>0.22632307134425747</v>
      </c>
      <c r="DB12" s="36">
        <f t="shared" si="28"/>
        <v>0.22318522850147729</v>
      </c>
      <c r="DC12" s="36">
        <f t="shared" si="29"/>
        <v>0.22685061906418544</v>
      </c>
      <c r="DD12" s="36">
        <f t="shared" si="30"/>
        <v>0.2257464444457199</v>
      </c>
      <c r="DE12" s="36">
        <f t="shared" si="31"/>
        <v>0.22115137731934029</v>
      </c>
      <c r="DF12" s="36">
        <f t="shared" si="32"/>
        <v>0.21360597021298994</v>
      </c>
      <c r="DH12" s="25">
        <f t="shared" si="33"/>
        <v>0.23006250486082741</v>
      </c>
    </row>
    <row r="13" spans="1:113">
      <c r="A13" s="17" t="s">
        <v>234</v>
      </c>
      <c r="B13" s="22">
        <v>10382695.953695931</v>
      </c>
      <c r="C13" s="22">
        <v>10356579.225165343</v>
      </c>
      <c r="D13" s="22">
        <v>10540144.508227043</v>
      </c>
      <c r="E13" s="22">
        <v>10911967.630139414</v>
      </c>
      <c r="F13" s="22">
        <v>10816928.89565672</v>
      </c>
      <c r="G13" s="22">
        <v>11500972.374172382</v>
      </c>
      <c r="H13" s="22">
        <v>11337213.630167169</v>
      </c>
      <c r="I13" s="22">
        <v>11828427.054662859</v>
      </c>
      <c r="J13" s="22">
        <v>11768269.88450129</v>
      </c>
      <c r="K13" s="22">
        <v>12094520.464060588</v>
      </c>
      <c r="L13" s="22">
        <v>12393626.133263154</v>
      </c>
      <c r="M13" s="22">
        <v>12899134.493561657</v>
      </c>
      <c r="N13" s="22">
        <v>12985339.402041905</v>
      </c>
      <c r="O13" s="22">
        <v>13136427.390737023</v>
      </c>
      <c r="P13" s="22">
        <v>13365945.971283203</v>
      </c>
      <c r="Q13" s="22">
        <v>13685989.881243998</v>
      </c>
      <c r="R13" s="22">
        <v>13715937.462248363</v>
      </c>
      <c r="S13" s="22">
        <v>13999376.104841523</v>
      </c>
      <c r="T13" s="22">
        <v>14127234.18081989</v>
      </c>
      <c r="U13" s="22">
        <v>14495493.110025372</v>
      </c>
      <c r="V13" s="22">
        <v>14540056.168268083</v>
      </c>
      <c r="W13" s="22">
        <v>14944052.711700603</v>
      </c>
      <c r="X13" s="22">
        <v>14945474.441662505</v>
      </c>
      <c r="Y13" s="22">
        <v>15068604.122776929</v>
      </c>
      <c r="Z13" s="22">
        <v>15154356.507218705</v>
      </c>
      <c r="AA13" s="22">
        <v>15368513.182751194</v>
      </c>
      <c r="AB13" s="22">
        <v>15572448.800693382</v>
      </c>
      <c r="AC13" s="22">
        <v>15402542.569323279</v>
      </c>
      <c r="AD13" s="22">
        <v>15112531.824252937</v>
      </c>
      <c r="AE13" s="22">
        <v>15295962.242206881</v>
      </c>
      <c r="AF13" s="22">
        <v>16015944.623220773</v>
      </c>
      <c r="AG13" s="22">
        <v>16011836.514595252</v>
      </c>
      <c r="AH13" s="22">
        <v>15783559.582761137</v>
      </c>
      <c r="AI13" s="22">
        <v>15872294.107928928</v>
      </c>
      <c r="AJ13" s="22">
        <v>16581574.302655641</v>
      </c>
      <c r="AK13" s="22">
        <v>16780616.525948282</v>
      </c>
      <c r="AL13" s="22">
        <v>16624617.962265352</v>
      </c>
      <c r="AM13" s="22">
        <v>17096028.580358949</v>
      </c>
      <c r="AN13" s="22">
        <v>17881735.489960924</v>
      </c>
      <c r="AO13" s="22">
        <v>17477426.091528974</v>
      </c>
      <c r="AP13" s="22">
        <v>17337598.756710157</v>
      </c>
      <c r="AQ13" s="22">
        <v>17325376.093797941</v>
      </c>
      <c r="AR13" s="22">
        <v>18048763.884665567</v>
      </c>
      <c r="AS13" s="22">
        <v>18614053.166394971</v>
      </c>
      <c r="AU13" s="23">
        <f t="shared" si="34"/>
        <v>0.38019907762062743</v>
      </c>
      <c r="AV13" s="23">
        <f t="shared" si="35"/>
        <v>0.37629762832878089</v>
      </c>
      <c r="AW13" s="23">
        <f t="shared" si="36"/>
        <v>0.37913796513082482</v>
      </c>
      <c r="AX13" s="23">
        <f t="shared" si="37"/>
        <v>0.38163742992842203</v>
      </c>
      <c r="AY13" s="23">
        <f t="shared" si="38"/>
        <v>0.37819333417509066</v>
      </c>
      <c r="AZ13" s="23">
        <f t="shared" si="39"/>
        <v>0.3887201929538967</v>
      </c>
      <c r="BA13" s="23">
        <f t="shared" si="40"/>
        <v>0.3789808714982793</v>
      </c>
      <c r="BB13" s="23">
        <f t="shared" si="41"/>
        <v>0.38331710830317284</v>
      </c>
      <c r="BC13" s="23">
        <f t="shared" si="42"/>
        <v>0.3808684531626505</v>
      </c>
      <c r="BD13" s="23">
        <f t="shared" si="43"/>
        <v>0.38360448888524729</v>
      </c>
      <c r="BE13" s="23">
        <f t="shared" si="44"/>
        <v>0.38363594118698158</v>
      </c>
      <c r="BF13" s="23">
        <f t="shared" si="45"/>
        <v>0.38733655776911324</v>
      </c>
      <c r="BG13" s="23">
        <f t="shared" si="46"/>
        <v>0.38747352416420355</v>
      </c>
      <c r="BH13" s="23">
        <f t="shared" si="47"/>
        <v>0.38802958080442118</v>
      </c>
      <c r="BI13" s="23">
        <f t="shared" si="48"/>
        <v>0.38742718976404578</v>
      </c>
      <c r="BJ13" s="23">
        <f t="shared" si="49"/>
        <v>0.3866364081095352</v>
      </c>
      <c r="BK13" s="23">
        <f t="shared" si="50"/>
        <v>0.38845442559096899</v>
      </c>
      <c r="BL13" s="23">
        <f t="shared" si="51"/>
        <v>0.38647236939270435</v>
      </c>
      <c r="BM13" s="23">
        <f t="shared" si="52"/>
        <v>0.38247179459067182</v>
      </c>
      <c r="BN13" s="23">
        <f t="shared" si="53"/>
        <v>0.38291056983187677</v>
      </c>
      <c r="BO13" s="23">
        <f t="shared" si="54"/>
        <v>0.38193865511096819</v>
      </c>
      <c r="BP13" s="23">
        <f t="shared" si="55"/>
        <v>0.38786840599204198</v>
      </c>
      <c r="BQ13" s="23">
        <f t="shared" si="56"/>
        <v>0.38343583373548551</v>
      </c>
      <c r="BR13" s="23">
        <f t="shared" si="57"/>
        <v>0.38094526900014536</v>
      </c>
      <c r="BS13" s="23">
        <f t="shared" si="58"/>
        <v>0.38205429934612262</v>
      </c>
      <c r="BT13" s="23">
        <f t="shared" si="59"/>
        <v>0.37946334392059666</v>
      </c>
      <c r="BU13" s="23">
        <f t="shared" si="60"/>
        <v>0.37888699214769028</v>
      </c>
      <c r="BV13" s="23">
        <f t="shared" si="61"/>
        <v>0.3703743019166939</v>
      </c>
      <c r="BW13" s="23">
        <f t="shared" si="62"/>
        <v>0.3736855542270433</v>
      </c>
      <c r="BX13" s="23">
        <f t="shared" si="63"/>
        <v>0.37381950575208406</v>
      </c>
      <c r="BY13" s="23">
        <f t="shared" si="64"/>
        <v>0.38066139473519689</v>
      </c>
      <c r="BZ13" s="23">
        <f t="shared" si="65"/>
        <v>0.37544343327309226</v>
      </c>
      <c r="CA13" s="23">
        <f t="shared" si="66"/>
        <v>0.37403978959281448</v>
      </c>
      <c r="CB13" s="23">
        <f t="shared" si="67"/>
        <v>0.37122958388039595</v>
      </c>
      <c r="CC13" s="23">
        <f t="shared" si="68"/>
        <v>0.38006701125514786</v>
      </c>
      <c r="CD13" s="23">
        <f t="shared" si="69"/>
        <v>0.37359019408434441</v>
      </c>
      <c r="CE13" s="23">
        <f t="shared" si="70"/>
        <v>0.37603755674525818</v>
      </c>
      <c r="CF13" s="23">
        <f t="shared" si="71"/>
        <v>0.38215145843782933</v>
      </c>
      <c r="CG13" s="23">
        <f t="shared" si="72"/>
        <v>0.39063510317115285</v>
      </c>
      <c r="CH13" s="23">
        <f t="shared" si="73"/>
        <v>0.37049208853934029</v>
      </c>
      <c r="CI13" s="23">
        <f t="shared" si="74"/>
        <v>0.38441646290170939</v>
      </c>
      <c r="CJ13" s="23">
        <f t="shared" si="75"/>
        <v>0.4155597004507755</v>
      </c>
      <c r="CK13" s="23">
        <f t="shared" si="76"/>
        <v>0.41861642636820601</v>
      </c>
      <c r="CL13" s="23">
        <f t="shared" si="77"/>
        <v>0.41301531058844926</v>
      </c>
      <c r="CM13" s="23"/>
      <c r="CQ13" s="37">
        <v>0.53054440129023761</v>
      </c>
      <c r="CR13" s="37">
        <v>0.53080977775037763</v>
      </c>
      <c r="CS13" s="37">
        <v>0.52500432102321826</v>
      </c>
      <c r="CT13" s="37">
        <v>0.5147618918991923</v>
      </c>
      <c r="CU13" s="37">
        <v>0.50911984969861446</v>
      </c>
      <c r="CV13" s="36">
        <f t="shared" si="22"/>
        <v>0.37931802525216379</v>
      </c>
      <c r="CW13" s="36">
        <f t="shared" si="23"/>
        <v>0.38230287673260982</v>
      </c>
      <c r="CX13" s="36">
        <f t="shared" si="24"/>
        <v>0.38386136025099815</v>
      </c>
      <c r="CY13" s="36">
        <f t="shared" si="25"/>
        <v>0.38739167571055144</v>
      </c>
      <c r="CZ13" s="36">
        <f t="shared" si="26"/>
        <v>0.38507728985155543</v>
      </c>
      <c r="DA13" s="36">
        <f t="shared" si="27"/>
        <v>0.38354704095966025</v>
      </c>
      <c r="DB13" s="36">
        <f t="shared" si="28"/>
        <v>0.37769473433277584</v>
      </c>
      <c r="DC13" s="36">
        <f t="shared" si="29"/>
        <v>0.37590247199685412</v>
      </c>
      <c r="DD13" s="36">
        <f t="shared" si="30"/>
        <v>0.37473164470317571</v>
      </c>
      <c r="DE13" s="36">
        <f t="shared" si="31"/>
        <v>0.37982905172339515</v>
      </c>
      <c r="DF13" s="36">
        <f t="shared" si="32"/>
        <v>0.40790197507728504</v>
      </c>
      <c r="DH13" s="25">
        <f t="shared" si="33"/>
        <v>0.42673739926579163</v>
      </c>
    </row>
    <row r="14" spans="1:113">
      <c r="A14" s="17" t="s">
        <v>236</v>
      </c>
      <c r="B14" s="22">
        <v>37098458.297086693</v>
      </c>
      <c r="C14" s="22">
        <v>37777590.028332174</v>
      </c>
      <c r="D14" s="22">
        <v>38603286.208426185</v>
      </c>
      <c r="E14" s="22">
        <v>39171975.909382232</v>
      </c>
      <c r="F14" s="22">
        <v>38904747.659465887</v>
      </c>
      <c r="G14" s="22">
        <v>38749812.662328586</v>
      </c>
      <c r="H14" s="22">
        <v>39173822.650155909</v>
      </c>
      <c r="I14" s="22">
        <v>39411962.186094083</v>
      </c>
      <c r="J14" s="22">
        <v>39049836.262665883</v>
      </c>
      <c r="K14" s="22">
        <v>39864777.956930675</v>
      </c>
      <c r="L14" s="22">
        <v>40270452.026081592</v>
      </c>
      <c r="M14" s="22">
        <v>40826629.7298159</v>
      </c>
      <c r="N14" s="22">
        <v>40730245.379975095</v>
      </c>
      <c r="O14" s="22">
        <v>41899229.274559051</v>
      </c>
      <c r="P14" s="22">
        <v>42853061.046454959</v>
      </c>
      <c r="Q14" s="22">
        <v>43076072.498543859</v>
      </c>
      <c r="R14" s="22">
        <v>43493087.601865724</v>
      </c>
      <c r="S14" s="22">
        <v>44500102.906160168</v>
      </c>
      <c r="T14" s="22">
        <v>44614752.944788188</v>
      </c>
      <c r="U14" s="22">
        <v>45166946.986835986</v>
      </c>
      <c r="V14" s="22">
        <v>45729463.389169686</v>
      </c>
      <c r="W14" s="22">
        <v>46744289.585170396</v>
      </c>
      <c r="X14" s="22">
        <v>46903096.845309466</v>
      </c>
      <c r="Y14" s="22">
        <v>47425873.010412291</v>
      </c>
      <c r="Z14" s="22">
        <v>47447817.594218671</v>
      </c>
      <c r="AA14" s="22">
        <v>48522945.759390876</v>
      </c>
      <c r="AB14" s="22">
        <v>48593625.904946446</v>
      </c>
      <c r="AC14" s="22">
        <v>49061051.361205503</v>
      </c>
      <c r="AD14" s="22">
        <v>50469631.004112542</v>
      </c>
      <c r="AE14" s="22">
        <v>51446565.029766202</v>
      </c>
      <c r="AF14" s="22">
        <v>52616466.642083392</v>
      </c>
      <c r="AG14" s="22">
        <v>53385116.399345331</v>
      </c>
      <c r="AH14" s="22">
        <v>54685859.917906754</v>
      </c>
      <c r="AI14" s="22">
        <v>54710219.352904014</v>
      </c>
      <c r="AJ14" s="22">
        <v>55678069.619565696</v>
      </c>
      <c r="AK14" s="22">
        <v>54643743.75129085</v>
      </c>
      <c r="AL14" s="22">
        <v>54098401.086428232</v>
      </c>
      <c r="AM14" s="22">
        <v>52484678.9406716</v>
      </c>
      <c r="AN14" s="22">
        <v>55412742.856228538</v>
      </c>
      <c r="AO14" s="22">
        <v>55050676.490370356</v>
      </c>
      <c r="AP14" s="22">
        <v>53305069.740143791</v>
      </c>
      <c r="AQ14" s="22">
        <v>41722131.442027189</v>
      </c>
      <c r="AR14" s="22">
        <v>48749028.184626348</v>
      </c>
      <c r="AS14" s="22">
        <v>50833092.916874953</v>
      </c>
      <c r="AU14" s="23">
        <f t="shared" si="34"/>
        <v>0.14264677115137364</v>
      </c>
      <c r="AV14" s="23">
        <f t="shared" si="35"/>
        <v>0.14187438778482667</v>
      </c>
      <c r="AW14" s="23">
        <f t="shared" si="36"/>
        <v>0.14218329222426249</v>
      </c>
      <c r="AX14" s="23">
        <f t="shared" si="37"/>
        <v>0.14124542562065884</v>
      </c>
      <c r="AY14" s="23">
        <f t="shared" si="38"/>
        <v>0.13932018343322705</v>
      </c>
      <c r="AZ14" s="23">
        <f t="shared" si="39"/>
        <v>0.13604517770149288</v>
      </c>
      <c r="BA14" s="23">
        <f t="shared" si="40"/>
        <v>0.13474942458846487</v>
      </c>
      <c r="BB14" s="23">
        <f t="shared" si="41"/>
        <v>0.13461994738869407</v>
      </c>
      <c r="BC14" s="23">
        <f t="shared" si="42"/>
        <v>0.13234637910690505</v>
      </c>
      <c r="BD14" s="23">
        <f t="shared" si="43"/>
        <v>0.13182550741786017</v>
      </c>
      <c r="BE14" s="23">
        <f t="shared" si="44"/>
        <v>0.13003868230443325</v>
      </c>
      <c r="BF14" s="23">
        <f t="shared" si="45"/>
        <v>0.12945059109069809</v>
      </c>
      <c r="BG14" s="23">
        <f t="shared" si="46"/>
        <v>0.12929702390292699</v>
      </c>
      <c r="BH14" s="23">
        <f t="shared" si="47"/>
        <v>0.13022494335314355</v>
      </c>
      <c r="BI14" s="23">
        <f t="shared" si="48"/>
        <v>0.13024692839871452</v>
      </c>
      <c r="BJ14" s="23">
        <f t="shared" si="49"/>
        <v>0.13016965591045934</v>
      </c>
      <c r="BK14" s="23">
        <f t="shared" si="50"/>
        <v>0.13042879733362497</v>
      </c>
      <c r="BL14" s="23">
        <f t="shared" si="51"/>
        <v>0.13020125809152219</v>
      </c>
      <c r="BM14" s="23">
        <f t="shared" si="52"/>
        <v>0.12866850046763814</v>
      </c>
      <c r="BN14" s="23">
        <f t="shared" si="53"/>
        <v>0.12853222792262073</v>
      </c>
      <c r="BO14" s="23">
        <f t="shared" si="54"/>
        <v>0.12988382150870034</v>
      </c>
      <c r="BP14" s="23">
        <f t="shared" si="55"/>
        <v>0.12980943475665299</v>
      </c>
      <c r="BQ14" s="23">
        <f t="shared" si="56"/>
        <v>0.12742553889791272</v>
      </c>
      <c r="BR14" s="23">
        <f t="shared" si="57"/>
        <v>0.12670470433683681</v>
      </c>
      <c r="BS14" s="23">
        <f t="shared" si="58"/>
        <v>0.12742026945560242</v>
      </c>
      <c r="BT14" s="23">
        <f t="shared" si="59"/>
        <v>0.12704311210655045</v>
      </c>
      <c r="BU14" s="23">
        <f t="shared" si="60"/>
        <v>0.12442569317266169</v>
      </c>
      <c r="BV14" s="23">
        <f t="shared" si="61"/>
        <v>0.12418628168715118</v>
      </c>
      <c r="BW14" s="23">
        <f t="shared" si="62"/>
        <v>0.12729858803257871</v>
      </c>
      <c r="BX14" s="23">
        <f t="shared" si="63"/>
        <v>0.12697494334645812</v>
      </c>
      <c r="BY14" s="23">
        <f t="shared" si="64"/>
        <v>0.12661266356782405</v>
      </c>
      <c r="BZ14" s="23">
        <f t="shared" si="65"/>
        <v>0.12766938683947038</v>
      </c>
      <c r="CA14" s="23">
        <f t="shared" si="66"/>
        <v>0.13021964442343295</v>
      </c>
      <c r="CB14" s="23">
        <f t="shared" si="67"/>
        <v>0.12753920829544535</v>
      </c>
      <c r="CC14" s="23">
        <f t="shared" si="68"/>
        <v>0.12603064728592564</v>
      </c>
      <c r="CD14" s="23">
        <f t="shared" si="69"/>
        <v>0.12293097242461944</v>
      </c>
      <c r="CE14" s="23">
        <f t="shared" si="70"/>
        <v>0.12136169875689716</v>
      </c>
      <c r="CF14" s="23">
        <f t="shared" si="71"/>
        <v>0.11608220763112305</v>
      </c>
      <c r="CG14" s="23">
        <f t="shared" si="72"/>
        <v>0.11852731683055377</v>
      </c>
      <c r="CH14" s="23">
        <f t="shared" si="73"/>
        <v>0.11693187370737405</v>
      </c>
      <c r="CI14" s="23">
        <f t="shared" si="74"/>
        <v>0.113839283631596</v>
      </c>
      <c r="CJ14" s="23">
        <f t="shared" si="75"/>
        <v>0.10066424602507493</v>
      </c>
      <c r="CK14" s="23">
        <f t="shared" si="76"/>
        <v>0.10848969708945232</v>
      </c>
      <c r="CL14" s="23">
        <f t="shared" si="77"/>
        <v>0.11033033083042157</v>
      </c>
      <c r="CM14" s="23"/>
      <c r="CQ14" s="37">
        <v>0.17332552130077117</v>
      </c>
      <c r="CR14" s="37">
        <v>0.17173070099447937</v>
      </c>
      <c r="CS14" s="37">
        <v>0.16876845130657026</v>
      </c>
      <c r="CT14" s="37">
        <v>0.16502117649719814</v>
      </c>
      <c r="CU14" s="37">
        <v>0.15737252927444609</v>
      </c>
      <c r="CV14" s="36">
        <f t="shared" si="22"/>
        <v>0.14198746919528044</v>
      </c>
      <c r="CW14" s="36">
        <f t="shared" si="23"/>
        <v>0.13618368327796973</v>
      </c>
      <c r="CX14" s="36">
        <f t="shared" si="24"/>
        <v>0.13091528997997415</v>
      </c>
      <c r="CY14" s="36">
        <f t="shared" si="25"/>
        <v>0.12998463789131112</v>
      </c>
      <c r="CZ14" s="36">
        <f t="shared" si="26"/>
        <v>0.12945769595385151</v>
      </c>
      <c r="DA14" s="36">
        <f t="shared" si="27"/>
        <v>0.12845587487502572</v>
      </c>
      <c r="DB14" s="36">
        <f t="shared" si="28"/>
        <v>0.12576883910549144</v>
      </c>
      <c r="DC14" s="36">
        <f t="shared" si="29"/>
        <v>0.12713889544658283</v>
      </c>
      <c r="DD14" s="36">
        <f t="shared" si="30"/>
        <v>0.12668011810735585</v>
      </c>
      <c r="DE14" s="36">
        <f t="shared" si="31"/>
        <v>0.11822577423148702</v>
      </c>
      <c r="DF14" s="36">
        <f t="shared" si="32"/>
        <v>0.10833088939413621</v>
      </c>
      <c r="DH14" s="25">
        <f t="shared" si="33"/>
        <v>0.1399592216769957</v>
      </c>
    </row>
    <row r="15" spans="1:113">
      <c r="A15" s="17" t="s">
        <v>238</v>
      </c>
      <c r="B15" s="22">
        <v>99209240.862343118</v>
      </c>
      <c r="C15" s="22">
        <v>100868052.39661241</v>
      </c>
      <c r="D15" s="22">
        <v>101217308.79792115</v>
      </c>
      <c r="E15" s="22">
        <v>102276644.56603919</v>
      </c>
      <c r="F15" s="22">
        <v>104785096.13754097</v>
      </c>
      <c r="G15" s="22">
        <v>105171657.87243439</v>
      </c>
      <c r="H15" s="22">
        <v>108849235.13040978</v>
      </c>
      <c r="I15" s="22">
        <v>107378958.36944288</v>
      </c>
      <c r="J15" s="22">
        <v>108887443.33591655</v>
      </c>
      <c r="K15" s="22">
        <v>111861229.92236079</v>
      </c>
      <c r="L15" s="22">
        <v>111325235.40787071</v>
      </c>
      <c r="M15" s="22">
        <v>113601367.89551939</v>
      </c>
      <c r="N15" s="22">
        <v>115083996.71913746</v>
      </c>
      <c r="O15" s="22">
        <v>120087952.28892507</v>
      </c>
      <c r="P15" s="22">
        <v>120206961.33869192</v>
      </c>
      <c r="Q15" s="22">
        <v>122335161.93107362</v>
      </c>
      <c r="R15" s="22">
        <v>122201490.25640009</v>
      </c>
      <c r="S15" s="22">
        <v>126492872.76825441</v>
      </c>
      <c r="T15" s="22">
        <v>125994560.87562162</v>
      </c>
      <c r="U15" s="22">
        <v>127744699.1724584</v>
      </c>
      <c r="V15" s="22">
        <v>127119353.76836863</v>
      </c>
      <c r="W15" s="22">
        <v>130595064.6061874</v>
      </c>
      <c r="X15" s="22">
        <v>132045028.47485049</v>
      </c>
      <c r="Y15" s="22">
        <v>134707230.19292814</v>
      </c>
      <c r="Z15" s="22">
        <v>133656360.92298988</v>
      </c>
      <c r="AA15" s="22">
        <v>137499061.51021343</v>
      </c>
      <c r="AB15" s="22">
        <v>138176522.8224546</v>
      </c>
      <c r="AC15" s="22">
        <v>140139438.52017123</v>
      </c>
      <c r="AD15" s="22">
        <v>139833488.53131598</v>
      </c>
      <c r="AE15" s="22">
        <v>144188972.9692269</v>
      </c>
      <c r="AF15" s="22">
        <v>145767563.34292349</v>
      </c>
      <c r="AG15" s="22">
        <v>148913212.08069438</v>
      </c>
      <c r="AH15" s="22">
        <v>149987979.72120175</v>
      </c>
      <c r="AI15" s="22">
        <v>153665793.49864489</v>
      </c>
      <c r="AJ15" s="22">
        <v>155772254.83381277</v>
      </c>
      <c r="AK15" s="22">
        <v>157001041.93658948</v>
      </c>
      <c r="AL15" s="22">
        <v>159321490.32290071</v>
      </c>
      <c r="AM15" s="22">
        <v>158760204.36687347</v>
      </c>
      <c r="AN15" s="22">
        <v>162999307.70910779</v>
      </c>
      <c r="AO15" s="22">
        <v>160271045.75186852</v>
      </c>
      <c r="AP15" s="22">
        <v>161835647.78405717</v>
      </c>
      <c r="AQ15" s="22">
        <v>146052879.10973969</v>
      </c>
      <c r="AR15" s="22">
        <v>151783254.06560132</v>
      </c>
      <c r="AS15" s="22">
        <v>154619461.50885937</v>
      </c>
      <c r="AU15" s="23">
        <f t="shared" si="34"/>
        <v>0.4491173957306509</v>
      </c>
      <c r="AV15" s="23">
        <f t="shared" si="35"/>
        <v>0.44753770694420703</v>
      </c>
      <c r="AW15" s="23">
        <f t="shared" si="36"/>
        <v>0.43933777959020393</v>
      </c>
      <c r="AX15" s="23">
        <f t="shared" si="37"/>
        <v>0.44464826418301479</v>
      </c>
      <c r="AY15" s="23">
        <f t="shared" si="38"/>
        <v>0.4414489696002637</v>
      </c>
      <c r="AZ15" s="23">
        <f t="shared" si="39"/>
        <v>0.44192371520279428</v>
      </c>
      <c r="BA15" s="23">
        <f t="shared" si="40"/>
        <v>0.43968694219663407</v>
      </c>
      <c r="BB15" s="23">
        <f t="shared" si="41"/>
        <v>0.44241848302043973</v>
      </c>
      <c r="BC15" s="23">
        <f t="shared" si="42"/>
        <v>0.43686725763897599</v>
      </c>
      <c r="BD15" s="23">
        <f t="shared" si="43"/>
        <v>0.43573687787583798</v>
      </c>
      <c r="BE15" s="23">
        <f t="shared" si="44"/>
        <v>0.42715477228233495</v>
      </c>
      <c r="BF15" s="23">
        <f t="shared" si="45"/>
        <v>0.4338812798700995</v>
      </c>
      <c r="BG15" s="23">
        <f t="shared" si="46"/>
        <v>0.43220964139888496</v>
      </c>
      <c r="BH15" s="23">
        <f t="shared" si="47"/>
        <v>0.43994582754431377</v>
      </c>
      <c r="BI15" s="23">
        <f t="shared" si="48"/>
        <v>0.43149448726310985</v>
      </c>
      <c r="BJ15" s="23">
        <f t="shared" si="49"/>
        <v>0.44367575415159777</v>
      </c>
      <c r="BK15" s="23">
        <f t="shared" si="50"/>
        <v>0.43888618475855884</v>
      </c>
      <c r="BL15" s="23">
        <f t="shared" si="51"/>
        <v>0.44045400884656727</v>
      </c>
      <c r="BM15" s="23">
        <f t="shared" si="52"/>
        <v>0.43032155892879131</v>
      </c>
      <c r="BN15" s="23">
        <f t="shared" si="53"/>
        <v>0.43928495807404699</v>
      </c>
      <c r="BO15" s="23">
        <f t="shared" si="54"/>
        <v>0.4350377668650644</v>
      </c>
      <c r="BP15" s="23">
        <f t="shared" si="55"/>
        <v>0.43327687440372609</v>
      </c>
      <c r="BQ15" s="23">
        <f t="shared" si="56"/>
        <v>0.42931600816694193</v>
      </c>
      <c r="BR15" s="23">
        <f t="shared" si="57"/>
        <v>0.44015338641851542</v>
      </c>
      <c r="BS15" s="23">
        <f t="shared" si="58"/>
        <v>0.43499363461773133</v>
      </c>
      <c r="BT15" s="23">
        <f t="shared" si="59"/>
        <v>0.43097442876742681</v>
      </c>
      <c r="BU15" s="23">
        <f t="shared" si="60"/>
        <v>0.42415939989959472</v>
      </c>
      <c r="BV15" s="23">
        <f t="shared" si="61"/>
        <v>0.43312947900003423</v>
      </c>
      <c r="BW15" s="23">
        <f t="shared" si="62"/>
        <v>0.43193535955069856</v>
      </c>
      <c r="BX15" s="23">
        <f t="shared" si="63"/>
        <v>0.42878915591030631</v>
      </c>
      <c r="BY15" s="23">
        <f t="shared" si="64"/>
        <v>0.42557001454178733</v>
      </c>
      <c r="BZ15" s="23">
        <f t="shared" si="65"/>
        <v>0.43652683491306254</v>
      </c>
      <c r="CA15" s="23">
        <f t="shared" si="66"/>
        <v>0.43745133157741617</v>
      </c>
      <c r="CB15" s="23">
        <f t="shared" si="67"/>
        <v>0.43265014956192116</v>
      </c>
      <c r="CC15" s="23">
        <f t="shared" si="68"/>
        <v>0.43071510942347685</v>
      </c>
      <c r="CD15" s="23">
        <f t="shared" si="69"/>
        <v>0.43620681900894037</v>
      </c>
      <c r="CE15" s="23">
        <f t="shared" si="70"/>
        <v>0.44091218328129728</v>
      </c>
      <c r="CF15" s="23">
        <f t="shared" si="71"/>
        <v>0.42311619710354553</v>
      </c>
      <c r="CG15" s="23">
        <f t="shared" si="72"/>
        <v>0.42866015591675027</v>
      </c>
      <c r="CH15" s="23">
        <f t="shared" si="73"/>
        <v>0.42766176403420747</v>
      </c>
      <c r="CI15" s="23">
        <f t="shared" si="74"/>
        <v>0.43580020120554797</v>
      </c>
      <c r="CJ15" s="23">
        <f t="shared" si="75"/>
        <v>0.4136913648288667</v>
      </c>
      <c r="CK15" s="23">
        <f t="shared" si="76"/>
        <v>0.4158190992140835</v>
      </c>
      <c r="CL15" s="23">
        <f t="shared" si="77"/>
        <v>0.42267461586781074</v>
      </c>
      <c r="CM15" s="23"/>
      <c r="CQ15" s="37">
        <v>0.43368027535778397</v>
      </c>
      <c r="CR15" s="37">
        <v>0.44388521897172417</v>
      </c>
      <c r="CS15" s="37">
        <v>0.44752717193084834</v>
      </c>
      <c r="CT15" s="37">
        <v>0.46094493073264869</v>
      </c>
      <c r="CU15" s="37">
        <v>0.43430261375276741</v>
      </c>
      <c r="CV15" s="36">
        <f t="shared" si="22"/>
        <v>0.44516028661201917</v>
      </c>
      <c r="CW15" s="36">
        <f t="shared" si="23"/>
        <v>0.44136952750503289</v>
      </c>
      <c r="CX15" s="36">
        <f t="shared" si="24"/>
        <v>0.43341004691681212</v>
      </c>
      <c r="CY15" s="36">
        <f t="shared" si="25"/>
        <v>0.43683142758947657</v>
      </c>
      <c r="CZ15" s="36">
        <f t="shared" si="26"/>
        <v>0.43723667765199115</v>
      </c>
      <c r="DA15" s="36">
        <f t="shared" si="27"/>
        <v>0.434446008963562</v>
      </c>
      <c r="DB15" s="36">
        <f t="shared" si="28"/>
        <v>0.43081423557119675</v>
      </c>
      <c r="DC15" s="36">
        <f t="shared" si="29"/>
        <v>0.43070534122896365</v>
      </c>
      <c r="DD15" s="36">
        <f t="shared" si="30"/>
        <v>0.43425585239293862</v>
      </c>
      <c r="DE15" s="36">
        <f t="shared" si="31"/>
        <v>0.43008757508395012</v>
      </c>
      <c r="DF15" s="36">
        <f t="shared" si="32"/>
        <v>0.42199632027907724</v>
      </c>
      <c r="DH15" s="25">
        <f t="shared" si="33"/>
        <v>0.43729084440879956</v>
      </c>
    </row>
    <row r="16" spans="1:113">
      <c r="A16" s="17" t="s">
        <v>239</v>
      </c>
      <c r="B16" s="22">
        <v>53023921.282381408</v>
      </c>
      <c r="C16" s="22">
        <v>53989041.382611237</v>
      </c>
      <c r="D16" s="22">
        <v>54664107.516729534</v>
      </c>
      <c r="E16" s="22">
        <v>53479404.37282338</v>
      </c>
      <c r="F16" s="22">
        <v>54423836.679732367</v>
      </c>
      <c r="G16" s="22">
        <v>55474975.848547913</v>
      </c>
      <c r="H16" s="22">
        <v>57468520.920222484</v>
      </c>
      <c r="I16" s="22">
        <v>58958283.364700384</v>
      </c>
      <c r="J16" s="22">
        <v>58259437.366174877</v>
      </c>
      <c r="K16" s="22">
        <v>59857500.188767441</v>
      </c>
      <c r="L16" s="22">
        <v>61968677.20152998</v>
      </c>
      <c r="M16" s="22">
        <v>61443241.175167814</v>
      </c>
      <c r="N16" s="22">
        <v>60944600.780000001</v>
      </c>
      <c r="O16" s="22">
        <v>63874281.669999994</v>
      </c>
      <c r="P16" s="22">
        <v>63806642.209999993</v>
      </c>
      <c r="Q16" s="22">
        <v>66068594.290000007</v>
      </c>
      <c r="R16" s="22">
        <v>65717199.460000008</v>
      </c>
      <c r="S16" s="22">
        <v>67589929.99000001</v>
      </c>
      <c r="T16" s="22">
        <v>68459967.99000001</v>
      </c>
      <c r="U16" s="22">
        <v>69759675.739999995</v>
      </c>
      <c r="V16" s="22">
        <v>69373745.979999989</v>
      </c>
      <c r="W16" s="22">
        <v>70331217.440000013</v>
      </c>
      <c r="X16" s="22">
        <v>71548761.590000004</v>
      </c>
      <c r="Y16" s="22">
        <v>73052867.439999998</v>
      </c>
      <c r="Z16" s="22">
        <v>72250622.5</v>
      </c>
      <c r="AA16" s="22">
        <v>73904192.779999986</v>
      </c>
      <c r="AB16" s="22">
        <v>74549000.939999998</v>
      </c>
      <c r="AC16" s="22">
        <v>75257020.239999995</v>
      </c>
      <c r="AD16" s="22">
        <v>74950267.760000005</v>
      </c>
      <c r="AE16" s="22">
        <v>77623485.890000001</v>
      </c>
      <c r="AF16" s="22">
        <v>77705519.859999999</v>
      </c>
      <c r="AG16" s="22">
        <v>78490948.390000001</v>
      </c>
      <c r="AH16" s="22">
        <v>78527841.729999974</v>
      </c>
      <c r="AI16" s="22">
        <v>80975177.859999985</v>
      </c>
      <c r="AJ16" s="22">
        <v>80782729.409999996</v>
      </c>
      <c r="AK16" s="22">
        <v>81857538.280000001</v>
      </c>
      <c r="AL16" s="22">
        <v>81775915.039999992</v>
      </c>
      <c r="AM16" s="22">
        <v>84645535.790000007</v>
      </c>
      <c r="AN16" s="22">
        <v>86238123.839999974</v>
      </c>
      <c r="AO16" s="22">
        <v>86160803.080000013</v>
      </c>
      <c r="AP16" s="22">
        <v>84236869.780000016</v>
      </c>
      <c r="AQ16" s="22">
        <v>80911916.790000007</v>
      </c>
      <c r="AR16" s="22">
        <v>80114038.559999987</v>
      </c>
      <c r="AS16" s="22">
        <v>80902413.450000003</v>
      </c>
      <c r="AU16" s="23">
        <f t="shared" si="34"/>
        <v>0.34665092819190446</v>
      </c>
      <c r="AV16" s="23">
        <f t="shared" si="35"/>
        <v>0.34724279257393459</v>
      </c>
      <c r="AW16" s="23">
        <f t="shared" si="36"/>
        <v>0.34002108104060619</v>
      </c>
      <c r="AX16" s="23">
        <f t="shared" si="37"/>
        <v>0.34722824974827377</v>
      </c>
      <c r="AY16" s="23">
        <f t="shared" si="38"/>
        <v>0.34424095535580551</v>
      </c>
      <c r="AZ16" s="23">
        <f t="shared" si="39"/>
        <v>0.33768073191689463</v>
      </c>
      <c r="BA16" s="23">
        <f t="shared" si="40"/>
        <v>0.33685456805401759</v>
      </c>
      <c r="BB16" s="23">
        <f t="shared" si="41"/>
        <v>0.36107735100096378</v>
      </c>
      <c r="BC16" s="23">
        <f t="shared" si="42"/>
        <v>0.34530659208480841</v>
      </c>
      <c r="BD16" s="23">
        <f t="shared" si="43"/>
        <v>0.34434574036319004</v>
      </c>
      <c r="BE16" s="23">
        <f t="shared" si="44"/>
        <v>0.34898529672554018</v>
      </c>
      <c r="BF16" s="23">
        <f t="shared" si="45"/>
        <v>0.35884020644138787</v>
      </c>
      <c r="BG16" s="23">
        <f t="shared" si="46"/>
        <v>0.34682335592761493</v>
      </c>
      <c r="BH16" s="23">
        <f t="shared" si="47"/>
        <v>0.34739214528971235</v>
      </c>
      <c r="BI16" s="23">
        <f t="shared" si="48"/>
        <v>0.34178537511111357</v>
      </c>
      <c r="BJ16" s="23">
        <f t="shared" si="49"/>
        <v>0.36627739654268193</v>
      </c>
      <c r="BK16" s="23">
        <f t="shared" si="50"/>
        <v>0.35383618412119905</v>
      </c>
      <c r="BL16" s="23">
        <f t="shared" si="51"/>
        <v>0.35388050482113337</v>
      </c>
      <c r="BM16" s="23">
        <f t="shared" si="52"/>
        <v>0.34623333744848833</v>
      </c>
      <c r="BN16" s="23">
        <f t="shared" si="53"/>
        <v>0.36617890355965238</v>
      </c>
      <c r="BO16" s="23">
        <f t="shared" si="54"/>
        <v>0.35377274067691045</v>
      </c>
      <c r="BP16" s="23">
        <f t="shared" si="55"/>
        <v>0.34984410781158209</v>
      </c>
      <c r="BQ16" s="23">
        <f t="shared" si="56"/>
        <v>0.34460022247176286</v>
      </c>
      <c r="BR16" s="23">
        <f t="shared" si="57"/>
        <v>0.36164073072876773</v>
      </c>
      <c r="BS16" s="23">
        <f t="shared" si="58"/>
        <v>0.35070963930535348</v>
      </c>
      <c r="BT16" s="23">
        <f t="shared" si="59"/>
        <v>0.3478388913385615</v>
      </c>
      <c r="BU16" s="23">
        <f t="shared" si="60"/>
        <v>0.34208537677374073</v>
      </c>
      <c r="BV16" s="23">
        <f t="shared" si="61"/>
        <v>0.35382626422679075</v>
      </c>
      <c r="BW16" s="23">
        <f t="shared" si="62"/>
        <v>0.34554839996925796</v>
      </c>
      <c r="BX16" s="23">
        <f t="shared" si="63"/>
        <v>0.34743969331844082</v>
      </c>
      <c r="BY16" s="23">
        <f t="shared" si="64"/>
        <v>0.3391240080875641</v>
      </c>
      <c r="BZ16" s="23">
        <f t="shared" si="65"/>
        <v>0.34994326655808289</v>
      </c>
      <c r="CA16" s="23">
        <f t="shared" si="66"/>
        <v>0.34367838760638875</v>
      </c>
      <c r="CB16" s="23">
        <f t="shared" si="67"/>
        <v>0.34388009278087817</v>
      </c>
      <c r="CC16" s="23">
        <f t="shared" si="68"/>
        <v>0.33511369456925588</v>
      </c>
      <c r="CD16" s="23">
        <f t="shared" si="69"/>
        <v>0.34676109758061024</v>
      </c>
      <c r="CE16" s="23">
        <f t="shared" si="70"/>
        <v>0.34047012938543764</v>
      </c>
      <c r="CF16" s="23">
        <f t="shared" si="71"/>
        <v>0.340677290687117</v>
      </c>
      <c r="CG16" s="23">
        <f t="shared" si="72"/>
        <v>0.33868938621529215</v>
      </c>
      <c r="CH16" s="23">
        <f t="shared" si="73"/>
        <v>0.34652515923093585</v>
      </c>
      <c r="CI16" s="23">
        <f t="shared" si="74"/>
        <v>0.34166517583702777</v>
      </c>
      <c r="CJ16" s="23">
        <f t="shared" si="75"/>
        <v>0.34611376034123842</v>
      </c>
      <c r="CK16" s="23">
        <f t="shared" si="76"/>
        <v>0.32703733670767965</v>
      </c>
      <c r="CL16" s="23">
        <f t="shared" si="77"/>
        <v>0.33661739147273828</v>
      </c>
      <c r="CM16" s="23"/>
      <c r="CQ16" s="37">
        <v>0.32230463261354342</v>
      </c>
      <c r="CR16" s="37">
        <v>0.3198038265763225</v>
      </c>
      <c r="CS16" s="37">
        <v>0.31972220476399976</v>
      </c>
      <c r="CT16" s="37">
        <v>0.31681864235055723</v>
      </c>
      <c r="CU16" s="37">
        <v>0.30815379799072201</v>
      </c>
      <c r="CV16" s="36">
        <f t="shared" si="22"/>
        <v>0.34528576288867974</v>
      </c>
      <c r="CW16" s="36">
        <f t="shared" si="23"/>
        <v>0.34496340158192035</v>
      </c>
      <c r="CX16" s="36">
        <f t="shared" si="24"/>
        <v>0.34936945890373161</v>
      </c>
      <c r="CY16" s="36">
        <f t="shared" si="25"/>
        <v>0.35056956821778068</v>
      </c>
      <c r="CZ16" s="36">
        <f t="shared" si="26"/>
        <v>0.35503223248761828</v>
      </c>
      <c r="DA16" s="36">
        <f t="shared" si="27"/>
        <v>0.35246445042225577</v>
      </c>
      <c r="DB16" s="36">
        <f t="shared" si="28"/>
        <v>0.34861504291111167</v>
      </c>
      <c r="DC16" s="36">
        <f t="shared" si="29"/>
        <v>0.34551384198333646</v>
      </c>
      <c r="DD16" s="36">
        <f t="shared" si="30"/>
        <v>0.3423583181342833</v>
      </c>
      <c r="DE16" s="36">
        <f t="shared" si="31"/>
        <v>0.34159049137969566</v>
      </c>
      <c r="DF16" s="36">
        <f t="shared" si="32"/>
        <v>0.33785841608967104</v>
      </c>
      <c r="DH16" s="25">
        <f t="shared" si="33"/>
        <v>0.33752650558095182</v>
      </c>
    </row>
    <row r="17" spans="1:112">
      <c r="A17" s="17" t="s">
        <v>240</v>
      </c>
      <c r="B17" s="22">
        <v>2202477.4878722616</v>
      </c>
      <c r="C17" s="22">
        <v>2266856.6132026454</v>
      </c>
      <c r="D17" s="22">
        <v>2365856.1963138781</v>
      </c>
      <c r="E17" s="22">
        <v>2380309.7499887254</v>
      </c>
      <c r="F17" s="22">
        <v>2396645.0270963302</v>
      </c>
      <c r="G17" s="22">
        <v>2461219.3269454082</v>
      </c>
      <c r="H17" s="22">
        <v>2531812.2864060933</v>
      </c>
      <c r="I17" s="22">
        <v>2322115.0673904568</v>
      </c>
      <c r="J17" s="22">
        <v>2288181.6777295982</v>
      </c>
      <c r="K17" s="22">
        <v>2283639.4971201969</v>
      </c>
      <c r="L17" s="22">
        <v>2395871.2153563295</v>
      </c>
      <c r="M17" s="22">
        <v>2468195.6597068519</v>
      </c>
      <c r="N17" s="22">
        <v>2468712.5165157667</v>
      </c>
      <c r="O17" s="22">
        <v>2572421.7823667098</v>
      </c>
      <c r="P17" s="22">
        <v>2504460.7699244218</v>
      </c>
      <c r="Q17" s="22">
        <v>2538618.1898351428</v>
      </c>
      <c r="R17" s="22">
        <v>2566769.9096804084</v>
      </c>
      <c r="S17" s="22">
        <v>2639122.2570219701</v>
      </c>
      <c r="T17" s="22">
        <v>2642140.2336212904</v>
      </c>
      <c r="U17" s="22">
        <v>2621716.2111134855</v>
      </c>
      <c r="V17" s="22">
        <v>2606836.5828142301</v>
      </c>
      <c r="W17" s="22">
        <v>2651551.2248360384</v>
      </c>
      <c r="X17" s="22">
        <v>2697566.8359487886</v>
      </c>
      <c r="Y17" s="22">
        <v>2737081.097297613</v>
      </c>
      <c r="Z17" s="22">
        <v>2737286.9246614031</v>
      </c>
      <c r="AA17" s="22">
        <v>2766716.4767848095</v>
      </c>
      <c r="AB17" s="22">
        <v>2825902.8319629054</v>
      </c>
      <c r="AC17" s="22">
        <v>2904566.4086170648</v>
      </c>
      <c r="AD17" s="22">
        <v>2906519.6629135595</v>
      </c>
      <c r="AE17" s="22">
        <v>2960132.4390947614</v>
      </c>
      <c r="AF17" s="22">
        <v>2981307.0109771332</v>
      </c>
      <c r="AG17" s="22">
        <v>3031003.3133712122</v>
      </c>
      <c r="AH17" s="22">
        <v>3080043.9959529159</v>
      </c>
      <c r="AI17" s="22">
        <v>3108069.1786797987</v>
      </c>
      <c r="AJ17" s="22">
        <v>3147159.514221434</v>
      </c>
      <c r="AK17" s="22">
        <v>3151582.691113079</v>
      </c>
      <c r="AL17" s="22">
        <v>3256973.4999809084</v>
      </c>
      <c r="AM17" s="22">
        <v>3268419.4335120865</v>
      </c>
      <c r="AN17" s="22">
        <v>3336605.9409090439</v>
      </c>
      <c r="AO17" s="22">
        <v>3339738.2479853034</v>
      </c>
      <c r="AP17" s="22">
        <v>3215117.3177898028</v>
      </c>
      <c r="AQ17" s="22">
        <v>3022299.2785617728</v>
      </c>
      <c r="AR17" s="22">
        <v>3157696.4086505636</v>
      </c>
      <c r="AS17" s="22">
        <v>3228501.3554489627</v>
      </c>
      <c r="AU17" s="23">
        <f t="shared" si="34"/>
        <v>0.14023179481282899</v>
      </c>
      <c r="AV17" s="23">
        <f t="shared" si="35"/>
        <v>0.14571080697960623</v>
      </c>
      <c r="AW17" s="23">
        <f t="shared" si="36"/>
        <v>0.14063752460654211</v>
      </c>
      <c r="AX17" s="23">
        <f t="shared" si="37"/>
        <v>0.14344925997561303</v>
      </c>
      <c r="AY17" s="23">
        <f t="shared" si="38"/>
        <v>0.14424151497573146</v>
      </c>
      <c r="AZ17" s="23">
        <f t="shared" si="39"/>
        <v>0.14827068420134895</v>
      </c>
      <c r="BA17" s="23">
        <f t="shared" si="40"/>
        <v>0.14492381490328993</v>
      </c>
      <c r="BB17" s="23">
        <f t="shared" si="41"/>
        <v>0.13372449405821341</v>
      </c>
      <c r="BC17" s="23">
        <f t="shared" si="42"/>
        <v>0.13141015420026211</v>
      </c>
      <c r="BD17" s="23">
        <f t="shared" si="43"/>
        <v>0.13052734108347316</v>
      </c>
      <c r="BE17" s="23">
        <f t="shared" si="44"/>
        <v>0.13126177667541497</v>
      </c>
      <c r="BF17" s="23">
        <f t="shared" si="45"/>
        <v>0.13311503879493081</v>
      </c>
      <c r="BG17" s="23">
        <f t="shared" si="46"/>
        <v>0.13434173642041677</v>
      </c>
      <c r="BH17" s="23">
        <f t="shared" si="47"/>
        <v>0.13900981164265774</v>
      </c>
      <c r="BI17" s="23">
        <f t="shared" si="48"/>
        <v>0.12988732742055542</v>
      </c>
      <c r="BJ17" s="23">
        <f t="shared" si="49"/>
        <v>0.13042655859077001</v>
      </c>
      <c r="BK17" s="23">
        <f t="shared" si="50"/>
        <v>0.13157647529031927</v>
      </c>
      <c r="BL17" s="23">
        <f t="shared" si="51"/>
        <v>0.13611699279992345</v>
      </c>
      <c r="BM17" s="23">
        <f t="shared" si="52"/>
        <v>0.12978024385018383</v>
      </c>
      <c r="BN17" s="23">
        <f t="shared" si="53"/>
        <v>0.12926917980776043</v>
      </c>
      <c r="BO17" s="23">
        <f t="shared" si="54"/>
        <v>0.1281900086663802</v>
      </c>
      <c r="BP17" s="23">
        <f t="shared" si="55"/>
        <v>0.13070439446551493</v>
      </c>
      <c r="BQ17" s="23">
        <f t="shared" si="56"/>
        <v>0.12571252942761521</v>
      </c>
      <c r="BR17" s="23">
        <f t="shared" si="57"/>
        <v>0.12793755134386897</v>
      </c>
      <c r="BS17" s="23">
        <f t="shared" si="58"/>
        <v>0.12810525582960819</v>
      </c>
      <c r="BT17" s="23">
        <f t="shared" si="59"/>
        <v>0.12937946875532064</v>
      </c>
      <c r="BU17" s="23">
        <f t="shared" si="60"/>
        <v>0.12549478218980786</v>
      </c>
      <c r="BV17" s="23">
        <f t="shared" si="61"/>
        <v>0.12957717026100091</v>
      </c>
      <c r="BW17" s="23">
        <f t="shared" si="62"/>
        <v>0.12934747385118006</v>
      </c>
      <c r="BX17" s="23">
        <f t="shared" si="63"/>
        <v>0.1315683193190216</v>
      </c>
      <c r="BY17" s="23">
        <f t="shared" si="64"/>
        <v>0.12559435082026571</v>
      </c>
      <c r="BZ17" s="23">
        <f t="shared" si="65"/>
        <v>0.12846937004144152</v>
      </c>
      <c r="CA17" s="23">
        <f t="shared" si="66"/>
        <v>0.13003716327704948</v>
      </c>
      <c r="CB17" s="23">
        <f t="shared" si="67"/>
        <v>0.13041896645963622</v>
      </c>
      <c r="CC17" s="23">
        <f t="shared" si="68"/>
        <v>0.1250347726517709</v>
      </c>
      <c r="CD17" s="23">
        <f t="shared" si="69"/>
        <v>0.12438930127806065</v>
      </c>
      <c r="CE17" s="23">
        <f t="shared" si="70"/>
        <v>0.12790596040808558</v>
      </c>
      <c r="CF17" s="23">
        <f t="shared" si="71"/>
        <v>0.12844845798876039</v>
      </c>
      <c r="CG17" s="23">
        <f t="shared" si="72"/>
        <v>0.12504571075546814</v>
      </c>
      <c r="CH17" s="23">
        <f t="shared" si="73"/>
        <v>0.12417570241938647</v>
      </c>
      <c r="CI17" s="23">
        <f t="shared" si="74"/>
        <v>0.12665275016869929</v>
      </c>
      <c r="CJ17" s="23">
        <f t="shared" si="75"/>
        <v>0.12755006817165282</v>
      </c>
      <c r="CK17" s="23">
        <f t="shared" si="76"/>
        <v>0.12197800838684578</v>
      </c>
      <c r="CL17" s="23">
        <f t="shared" si="77"/>
        <v>0.12086388115260291</v>
      </c>
      <c r="CM17" s="23"/>
      <c r="CQ17" s="37">
        <v>0.14564484654958312</v>
      </c>
      <c r="CR17" s="37">
        <v>0.14148038321167883</v>
      </c>
      <c r="CS17" s="37">
        <v>0.13820249289306802</v>
      </c>
      <c r="CT17" s="37">
        <v>0.13358321620073924</v>
      </c>
      <c r="CU17" s="37">
        <v>0.12961947035060595</v>
      </c>
      <c r="CV17" s="36">
        <f t="shared" si="22"/>
        <v>0.14250734659364761</v>
      </c>
      <c r="CW17" s="36">
        <f t="shared" si="23"/>
        <v>0.14279012703464594</v>
      </c>
      <c r="CX17" s="36">
        <f t="shared" si="24"/>
        <v>0.13157857768852027</v>
      </c>
      <c r="CY17" s="36">
        <f t="shared" si="25"/>
        <v>0.13341635851859998</v>
      </c>
      <c r="CZ17" s="36">
        <f t="shared" si="26"/>
        <v>0.13168572293704675</v>
      </c>
      <c r="DA17" s="36">
        <f t="shared" si="27"/>
        <v>0.12813612097584484</v>
      </c>
      <c r="DB17" s="36">
        <f t="shared" si="28"/>
        <v>0.1281391692589344</v>
      </c>
      <c r="DC17" s="36">
        <f t="shared" si="29"/>
        <v>0.12874487850797722</v>
      </c>
      <c r="DD17" s="36">
        <f t="shared" si="30"/>
        <v>0.12747005091662933</v>
      </c>
      <c r="DE17" s="36">
        <f t="shared" si="31"/>
        <v>0.12639395789292515</v>
      </c>
      <c r="DF17" s="36">
        <f t="shared" si="32"/>
        <v>0.1242611769699502</v>
      </c>
      <c r="DH17" s="25">
        <f t="shared" si="33"/>
        <v>0.13335336853127483</v>
      </c>
    </row>
    <row r="18" spans="1:112">
      <c r="A18" s="17" t="s">
        <v>241</v>
      </c>
      <c r="B18" s="22">
        <v>70592823.739063129</v>
      </c>
      <c r="C18" s="22">
        <v>73248931.897686839</v>
      </c>
      <c r="D18" s="22">
        <v>74761634.574949786</v>
      </c>
      <c r="E18" s="22">
        <v>74104997.077529252</v>
      </c>
      <c r="F18" s="22">
        <v>73966981.557452679</v>
      </c>
      <c r="G18" s="22">
        <v>76925173.90007025</v>
      </c>
      <c r="H18" s="22">
        <v>77985934.578289896</v>
      </c>
      <c r="I18" s="22">
        <v>77194268.130189896</v>
      </c>
      <c r="J18" s="22">
        <v>78754428.525497779</v>
      </c>
      <c r="K18" s="22">
        <v>82124411.727181569</v>
      </c>
      <c r="L18" s="22">
        <v>83291843.482815549</v>
      </c>
      <c r="M18" s="22">
        <v>82511082.709134132</v>
      </c>
      <c r="N18" s="22">
        <v>83842731.599677697</v>
      </c>
      <c r="O18" s="22">
        <v>86507822.12121065</v>
      </c>
      <c r="P18" s="22">
        <v>87918116.186570123</v>
      </c>
      <c r="Q18" s="22">
        <v>87525886.347468495</v>
      </c>
      <c r="R18" s="22">
        <v>91102150.478029266</v>
      </c>
      <c r="S18" s="22">
        <v>93347912.707310781</v>
      </c>
      <c r="T18" s="22">
        <v>93638993.639687434</v>
      </c>
      <c r="U18" s="22">
        <v>94227230.337518349</v>
      </c>
      <c r="V18" s="22">
        <v>96195571.299999982</v>
      </c>
      <c r="W18" s="22">
        <v>98383769.299999997</v>
      </c>
      <c r="X18" s="22">
        <v>99376162.200000003</v>
      </c>
      <c r="Y18" s="22">
        <v>99317450.700000003</v>
      </c>
      <c r="Z18" s="22">
        <v>100801624.79999998</v>
      </c>
      <c r="AA18" s="22">
        <v>102118456.40000001</v>
      </c>
      <c r="AB18" s="22">
        <v>103828499.99999999</v>
      </c>
      <c r="AC18" s="22">
        <v>103992732.69999997</v>
      </c>
      <c r="AD18" s="22">
        <v>105640872.49999999</v>
      </c>
      <c r="AE18" s="22">
        <v>106851436.89999999</v>
      </c>
      <c r="AF18" s="22">
        <v>110786909.7</v>
      </c>
      <c r="AG18" s="22">
        <v>110834941.10000001</v>
      </c>
      <c r="AH18" s="22">
        <v>112266355.70883685</v>
      </c>
      <c r="AI18" s="22">
        <v>114481947.22176364</v>
      </c>
      <c r="AJ18" s="22">
        <v>120519494.65421315</v>
      </c>
      <c r="AK18" s="22">
        <v>119640239.48627478</v>
      </c>
      <c r="AL18" s="22">
        <v>120440971.71612144</v>
      </c>
      <c r="AM18" s="22">
        <v>122296102.29895318</v>
      </c>
      <c r="AN18" s="22">
        <v>128154657.16885863</v>
      </c>
      <c r="AO18" s="22">
        <v>127983493.98720704</v>
      </c>
      <c r="AP18" s="22">
        <v>124816122.7504077</v>
      </c>
      <c r="AQ18" s="22">
        <v>115018037.21954888</v>
      </c>
      <c r="AR18" s="22">
        <v>123961892.26691721</v>
      </c>
      <c r="AS18" s="22">
        <v>124798352.85665649</v>
      </c>
      <c r="AU18" s="23">
        <f t="shared" si="34"/>
        <v>0.29649451383127362</v>
      </c>
      <c r="AV18" s="23">
        <f t="shared" si="35"/>
        <v>0.2965886376222735</v>
      </c>
      <c r="AW18" s="23">
        <f t="shared" si="36"/>
        <v>0.29206757717771575</v>
      </c>
      <c r="AX18" s="23">
        <f t="shared" si="37"/>
        <v>0.2968806075326475</v>
      </c>
      <c r="AY18" s="23">
        <f t="shared" si="38"/>
        <v>0.2906514968032004</v>
      </c>
      <c r="AZ18" s="23">
        <f t="shared" si="39"/>
        <v>0.29274637102685436</v>
      </c>
      <c r="BA18" s="23">
        <f t="shared" si="40"/>
        <v>0.28724968612831192</v>
      </c>
      <c r="BB18" s="23">
        <f t="shared" si="41"/>
        <v>0.29058372597479804</v>
      </c>
      <c r="BC18" s="23">
        <f t="shared" si="42"/>
        <v>0.29059734591830449</v>
      </c>
      <c r="BD18" s="23">
        <f t="shared" si="43"/>
        <v>0.29311962781921097</v>
      </c>
      <c r="BE18" s="23">
        <f t="shared" si="44"/>
        <v>0.28709938994917605</v>
      </c>
      <c r="BF18" s="23">
        <f t="shared" si="45"/>
        <v>0.29138648774064607</v>
      </c>
      <c r="BG18" s="23">
        <f t="shared" si="46"/>
        <v>0.29139492021712832</v>
      </c>
      <c r="BH18" s="23">
        <f t="shared" si="47"/>
        <v>0.29172274463206255</v>
      </c>
      <c r="BI18" s="23">
        <f t="shared" si="48"/>
        <v>0.28665466086461711</v>
      </c>
      <c r="BJ18" s="23">
        <f t="shared" si="49"/>
        <v>0.28999774304448878</v>
      </c>
      <c r="BK18" s="23">
        <f t="shared" si="50"/>
        <v>0.29911324164558911</v>
      </c>
      <c r="BL18" s="23">
        <f t="shared" si="51"/>
        <v>0.29717945351409336</v>
      </c>
      <c r="BM18" s="23">
        <f t="shared" si="52"/>
        <v>0.28765330655124305</v>
      </c>
      <c r="BN18" s="23">
        <f t="shared" si="53"/>
        <v>0.29587458313190107</v>
      </c>
      <c r="BO18" s="23">
        <f t="shared" si="54"/>
        <v>0.30021591901880107</v>
      </c>
      <c r="BP18" s="23">
        <f t="shared" si="55"/>
        <v>0.29714353301429702</v>
      </c>
      <c r="BQ18" s="23">
        <f t="shared" si="56"/>
        <v>0.28955842544768717</v>
      </c>
      <c r="BR18" s="23">
        <f t="shared" si="57"/>
        <v>0.29501050112852367</v>
      </c>
      <c r="BS18" s="23">
        <f t="shared" si="58"/>
        <v>0.2979706323376855</v>
      </c>
      <c r="BT18" s="23">
        <f t="shared" si="59"/>
        <v>0.29149225144324137</v>
      </c>
      <c r="BU18" s="23">
        <f t="shared" si="60"/>
        <v>0.28638237693490382</v>
      </c>
      <c r="BV18" s="23">
        <f t="shared" si="61"/>
        <v>0.29344333574144915</v>
      </c>
      <c r="BW18" s="23">
        <f t="shared" si="62"/>
        <v>0.29635486055100213</v>
      </c>
      <c r="BX18" s="23">
        <f t="shared" si="63"/>
        <v>0.2903306054142662</v>
      </c>
      <c r="BY18" s="23">
        <f t="shared" si="64"/>
        <v>0.28926220645101347</v>
      </c>
      <c r="BZ18" s="23">
        <f t="shared" si="65"/>
        <v>0.29571739664635005</v>
      </c>
      <c r="CA18" s="23">
        <f t="shared" si="66"/>
        <v>0.29877859030694026</v>
      </c>
      <c r="CB18" s="23">
        <f t="shared" si="67"/>
        <v>0.29467542003458774</v>
      </c>
      <c r="CC18" s="23">
        <f t="shared" si="68"/>
        <v>0.29856993757162992</v>
      </c>
      <c r="CD18" s="23">
        <f t="shared" si="69"/>
        <v>0.30247842152456417</v>
      </c>
      <c r="CE18" s="23">
        <f t="shared" si="70"/>
        <v>0.30364944500175517</v>
      </c>
      <c r="CF18" s="23">
        <f t="shared" si="71"/>
        <v>0.29759039090512762</v>
      </c>
      <c r="CG18" s="23">
        <f t="shared" si="72"/>
        <v>0.30141275561683967</v>
      </c>
      <c r="CH18" s="23">
        <f t="shared" si="73"/>
        <v>0.30692301487298196</v>
      </c>
      <c r="CI18" s="23">
        <f t="shared" si="74"/>
        <v>0.30574423377952481</v>
      </c>
      <c r="CJ18" s="23">
        <f t="shared" si="75"/>
        <v>0.29767529584607305</v>
      </c>
      <c r="CK18" s="23">
        <f t="shared" si="76"/>
        <v>0.30247961860122374</v>
      </c>
      <c r="CL18" s="23">
        <f t="shared" si="77"/>
        <v>0.30740325495416676</v>
      </c>
      <c r="CM18" s="23"/>
      <c r="CQ18" s="37">
        <v>0.27551828376401755</v>
      </c>
      <c r="CR18" s="37">
        <v>0.26834015977939091</v>
      </c>
      <c r="CS18" s="37">
        <v>0.26462923971731744</v>
      </c>
      <c r="CT18" s="37">
        <v>0.26067564598275628</v>
      </c>
      <c r="CU18" s="37">
        <v>0.25472891312290957</v>
      </c>
      <c r="CV18" s="36">
        <f t="shared" si="22"/>
        <v>0.29550783404097758</v>
      </c>
      <c r="CW18" s="36">
        <f t="shared" si="23"/>
        <v>0.29030781998329119</v>
      </c>
      <c r="CX18" s="36">
        <f t="shared" si="24"/>
        <v>0.29055071285683437</v>
      </c>
      <c r="CY18" s="36">
        <f t="shared" si="25"/>
        <v>0.2899425171895742</v>
      </c>
      <c r="CZ18" s="36">
        <f t="shared" si="26"/>
        <v>0.29495514621070662</v>
      </c>
      <c r="DA18" s="36">
        <f t="shared" si="27"/>
        <v>0.29548209465232722</v>
      </c>
      <c r="DB18" s="36">
        <f t="shared" si="28"/>
        <v>0.29232214911431997</v>
      </c>
      <c r="DC18" s="36">
        <f t="shared" si="29"/>
        <v>0.29291626726565795</v>
      </c>
      <c r="DD18" s="36">
        <f t="shared" si="30"/>
        <v>0.29862559235943054</v>
      </c>
      <c r="DE18" s="36">
        <f t="shared" si="31"/>
        <v>0.30239390159917612</v>
      </c>
      <c r="DF18" s="36">
        <f t="shared" si="32"/>
        <v>0.30332560079524706</v>
      </c>
      <c r="DH18" s="25">
        <f t="shared" si="33"/>
        <v>0.28563886740212091</v>
      </c>
    </row>
    <row r="19" spans="1:112">
      <c r="A19" s="17" t="s">
        <v>242</v>
      </c>
      <c r="B19" s="22">
        <v>26458591.951565783</v>
      </c>
      <c r="C19" s="22">
        <v>26715697.194510683</v>
      </c>
      <c r="D19" s="22">
        <v>26805253.202324104</v>
      </c>
      <c r="E19" s="22">
        <v>27827013.433184087</v>
      </c>
      <c r="F19" s="22">
        <v>28372219.638829093</v>
      </c>
      <c r="G19" s="22">
        <v>28410820.660875142</v>
      </c>
      <c r="H19" s="22">
        <v>28655408.446534932</v>
      </c>
      <c r="I19" s="22">
        <v>28023896.896129463</v>
      </c>
      <c r="J19" s="22">
        <v>28600196.925479881</v>
      </c>
      <c r="K19" s="22">
        <v>29729021.515217531</v>
      </c>
      <c r="L19" s="22">
        <v>30354558.674217362</v>
      </c>
      <c r="M19" s="22">
        <v>30162423.153924219</v>
      </c>
      <c r="N19" s="22">
        <v>30975533.112720903</v>
      </c>
      <c r="O19" s="22">
        <v>32565839.091952063</v>
      </c>
      <c r="P19" s="22">
        <v>33420475.935494509</v>
      </c>
      <c r="Q19" s="22">
        <v>31171583.110971931</v>
      </c>
      <c r="R19" s="22">
        <v>31465947.254578963</v>
      </c>
      <c r="S19" s="22">
        <v>32537174.013417978</v>
      </c>
      <c r="T19" s="22">
        <v>32527628.596827749</v>
      </c>
      <c r="U19" s="22">
        <v>33775152.976886921</v>
      </c>
      <c r="V19" s="22">
        <v>33108993.362576764</v>
      </c>
      <c r="W19" s="22">
        <v>33639455.795314848</v>
      </c>
      <c r="X19" s="22">
        <v>34110574.586293347</v>
      </c>
      <c r="Y19" s="22">
        <v>34048445.215973496</v>
      </c>
      <c r="Z19" s="22">
        <v>33959920.315041959</v>
      </c>
      <c r="AA19" s="22">
        <v>34480552.930705503</v>
      </c>
      <c r="AB19" s="22">
        <v>35206085.438173227</v>
      </c>
      <c r="AC19" s="22">
        <v>35426981.66414389</v>
      </c>
      <c r="AD19" s="22">
        <v>35515450.218513347</v>
      </c>
      <c r="AE19" s="22">
        <v>35812434.583237469</v>
      </c>
      <c r="AF19" s="22">
        <v>36092650.216007054</v>
      </c>
      <c r="AG19" s="22">
        <v>36798611.307451025</v>
      </c>
      <c r="AH19" s="22">
        <v>37149018.424274229</v>
      </c>
      <c r="AI19" s="22">
        <v>37184068.889265947</v>
      </c>
      <c r="AJ19" s="22">
        <v>37496373.11349453</v>
      </c>
      <c r="AK19" s="22">
        <v>37595597.788660184</v>
      </c>
      <c r="AL19" s="22">
        <v>38248866.954937264</v>
      </c>
      <c r="AM19" s="22">
        <v>38339595.976632215</v>
      </c>
      <c r="AN19" s="22">
        <v>38942912.637778692</v>
      </c>
      <c r="AO19" s="22">
        <v>39318480.409929231</v>
      </c>
      <c r="AP19" s="22">
        <v>38390253.375858061</v>
      </c>
      <c r="AQ19" s="22">
        <v>34844858.420150079</v>
      </c>
      <c r="AR19" s="22">
        <v>36382793.93434342</v>
      </c>
      <c r="AS19" s="22">
        <v>37998306.929167926</v>
      </c>
      <c r="AU19" s="23">
        <f t="shared" si="34"/>
        <v>0.40280124390561139</v>
      </c>
      <c r="AV19" s="23">
        <f t="shared" si="35"/>
        <v>0.40002567857874083</v>
      </c>
      <c r="AW19" s="23">
        <f t="shared" si="36"/>
        <v>0.38962901205413814</v>
      </c>
      <c r="AX19" s="23">
        <f t="shared" si="37"/>
        <v>0.39641316764787987</v>
      </c>
      <c r="AY19" s="23">
        <f t="shared" si="38"/>
        <v>0.39928160623800091</v>
      </c>
      <c r="AZ19" s="23">
        <f t="shared" si="39"/>
        <v>0.3959616826688101</v>
      </c>
      <c r="BA19" s="23">
        <f t="shared" si="40"/>
        <v>0.38845077813027779</v>
      </c>
      <c r="BB19" s="23">
        <f t="shared" si="41"/>
        <v>0.37886621990153135</v>
      </c>
      <c r="BC19" s="23">
        <f t="shared" si="42"/>
        <v>0.38056964934480914</v>
      </c>
      <c r="BD19" s="23">
        <f t="shared" si="43"/>
        <v>0.38605013757218415</v>
      </c>
      <c r="BE19" s="23">
        <f t="shared" si="44"/>
        <v>0.38353275988844732</v>
      </c>
      <c r="BF19" s="23">
        <f t="shared" si="45"/>
        <v>0.38140811614153525</v>
      </c>
      <c r="BG19" s="23">
        <f t="shared" si="46"/>
        <v>0.38320726313612657</v>
      </c>
      <c r="BH19" s="23">
        <f t="shared" si="47"/>
        <v>0.39549081028811117</v>
      </c>
      <c r="BI19" s="23">
        <f t="shared" si="48"/>
        <v>0.3949300971118983</v>
      </c>
      <c r="BJ19" s="23">
        <f t="shared" si="49"/>
        <v>0.3742079587043175</v>
      </c>
      <c r="BK19" s="23">
        <f t="shared" si="50"/>
        <v>0.37234035495920775</v>
      </c>
      <c r="BL19" s="23">
        <f t="shared" si="51"/>
        <v>0.37440470999525388</v>
      </c>
      <c r="BM19" s="23">
        <f t="shared" si="52"/>
        <v>0.36839666338325672</v>
      </c>
      <c r="BN19" s="23">
        <f t="shared" si="53"/>
        <v>0.37677068136826491</v>
      </c>
      <c r="BO19" s="23">
        <f t="shared" si="54"/>
        <v>0.37119383769590819</v>
      </c>
      <c r="BP19" s="23">
        <f t="shared" si="55"/>
        <v>0.36741146769181215</v>
      </c>
      <c r="BQ19" s="23">
        <f t="shared" si="56"/>
        <v>0.36436867286816105</v>
      </c>
      <c r="BR19" s="23">
        <f t="shared" si="57"/>
        <v>0.36218786220183191</v>
      </c>
      <c r="BS19" s="23">
        <f t="shared" si="58"/>
        <v>0.36207892062811314</v>
      </c>
      <c r="BT19" s="23">
        <f t="shared" si="59"/>
        <v>0.35804880604689016</v>
      </c>
      <c r="BU19" s="23">
        <f t="shared" si="60"/>
        <v>0.35736657882325901</v>
      </c>
      <c r="BV19" s="23">
        <f t="shared" si="61"/>
        <v>0.35702961810328437</v>
      </c>
      <c r="BW19" s="23">
        <f t="shared" si="62"/>
        <v>0.35738927231279893</v>
      </c>
      <c r="BX19" s="23">
        <f t="shared" si="63"/>
        <v>0.35233923022544333</v>
      </c>
      <c r="BY19" s="23">
        <f t="shared" si="64"/>
        <v>0.34674382603135762</v>
      </c>
      <c r="BZ19" s="23">
        <f t="shared" si="65"/>
        <v>0.35036239404004693</v>
      </c>
      <c r="CA19" s="23">
        <f t="shared" si="66"/>
        <v>0.35333160546006392</v>
      </c>
      <c r="CB19" s="23">
        <f t="shared" si="67"/>
        <v>0.34676360046063526</v>
      </c>
      <c r="CC19" s="23">
        <f t="shared" si="68"/>
        <v>0.34034580333305159</v>
      </c>
      <c r="CD19" s="23">
        <f t="shared" si="69"/>
        <v>0.33796737445334202</v>
      </c>
      <c r="CE19" s="23">
        <f t="shared" si="70"/>
        <v>0.34558949862101579</v>
      </c>
      <c r="CF19" s="23">
        <f t="shared" si="71"/>
        <v>0.33976410066285989</v>
      </c>
      <c r="CG19" s="23">
        <f t="shared" si="72"/>
        <v>0.33648496160754654</v>
      </c>
      <c r="CH19" s="23">
        <f t="shared" si="73"/>
        <v>0.33466134172547723</v>
      </c>
      <c r="CI19" s="23">
        <f t="shared" si="74"/>
        <v>0.33616263264993435</v>
      </c>
      <c r="CJ19" s="23">
        <f t="shared" si="75"/>
        <v>0.3330177089978838</v>
      </c>
      <c r="CK19" s="23">
        <f t="shared" si="76"/>
        <v>0.33201893107542924</v>
      </c>
      <c r="CL19" s="23">
        <f t="shared" si="77"/>
        <v>0.33662497118926693</v>
      </c>
      <c r="CM19" s="23"/>
      <c r="CQ19" s="37">
        <v>0.49866625363553446</v>
      </c>
      <c r="CR19" s="37">
        <v>0.49801115059828505</v>
      </c>
      <c r="CS19" s="37">
        <v>0.48421910311005889</v>
      </c>
      <c r="CT19" s="37">
        <v>0.46836620496199294</v>
      </c>
      <c r="CU19" s="37">
        <v>0.45408227013369246</v>
      </c>
      <c r="CV19" s="36">
        <f t="shared" si="22"/>
        <v>0.39721727554659259</v>
      </c>
      <c r="CW19" s="36">
        <f t="shared" si="23"/>
        <v>0.39064007173465504</v>
      </c>
      <c r="CX19" s="36">
        <f t="shared" si="24"/>
        <v>0.38289016573674395</v>
      </c>
      <c r="CY19" s="36">
        <f t="shared" si="25"/>
        <v>0.38695903231011336</v>
      </c>
      <c r="CZ19" s="36">
        <f t="shared" si="26"/>
        <v>0.37297810242649582</v>
      </c>
      <c r="DA19" s="36">
        <f t="shared" si="27"/>
        <v>0.36629046011442834</v>
      </c>
      <c r="DB19" s="36">
        <f t="shared" si="28"/>
        <v>0.35863098090038664</v>
      </c>
      <c r="DC19" s="36">
        <f t="shared" si="29"/>
        <v>0.35170868065241168</v>
      </c>
      <c r="DD19" s="36">
        <f t="shared" si="30"/>
        <v>0.34460209592677321</v>
      </c>
      <c r="DE19" s="36">
        <f t="shared" si="31"/>
        <v>0.33912497565422484</v>
      </c>
      <c r="DF19" s="36">
        <f t="shared" si="32"/>
        <v>0.33445606097812852</v>
      </c>
      <c r="DH19" s="25">
        <f t="shared" si="33"/>
        <v>0.40180268027628241</v>
      </c>
    </row>
    <row r="20" spans="1:112">
      <c r="A20" s="17" t="s">
        <v>244</v>
      </c>
      <c r="B20" s="22">
        <v>1618134.2752107033</v>
      </c>
      <c r="C20" s="22">
        <v>1616755.5186576811</v>
      </c>
      <c r="D20" s="22">
        <v>1657123.6692922902</v>
      </c>
      <c r="E20" s="22">
        <v>1670925.3377692832</v>
      </c>
      <c r="F20" s="22">
        <v>1668518.827070419</v>
      </c>
      <c r="G20" s="22">
        <v>1665786.4983556673</v>
      </c>
      <c r="H20" s="22">
        <v>1627592.3395020068</v>
      </c>
      <c r="I20" s="22">
        <v>1658977.384458092</v>
      </c>
      <c r="J20" s="22">
        <v>1643974.2402015363</v>
      </c>
      <c r="K20" s="22">
        <v>1706958.1450265297</v>
      </c>
      <c r="L20" s="22">
        <v>1775359.4078204604</v>
      </c>
      <c r="M20" s="22">
        <v>1840614.0137530537</v>
      </c>
      <c r="N20" s="22">
        <v>1824302.2849601964</v>
      </c>
      <c r="O20" s="22">
        <v>1876698.9176826654</v>
      </c>
      <c r="P20" s="22">
        <v>1891436.7943899245</v>
      </c>
      <c r="Q20" s="22">
        <v>1972809.8649719651</v>
      </c>
      <c r="R20" s="22">
        <v>2001757.6187369507</v>
      </c>
      <c r="S20" s="22">
        <v>2052248.8578723057</v>
      </c>
      <c r="T20" s="22">
        <v>2062583.2333264067</v>
      </c>
      <c r="U20" s="22">
        <v>2120801.0292120413</v>
      </c>
      <c r="V20" s="22">
        <v>2130668.0504392432</v>
      </c>
      <c r="W20" s="22">
        <v>2220020.3631089409</v>
      </c>
      <c r="X20" s="22">
        <v>2200105.9370535766</v>
      </c>
      <c r="Y20" s="22">
        <v>2257713.2396131833</v>
      </c>
      <c r="Z20" s="22">
        <v>2236516.5411193096</v>
      </c>
      <c r="AA20" s="22">
        <v>2275377.5767560648</v>
      </c>
      <c r="AB20" s="22">
        <v>2275520.011441282</v>
      </c>
      <c r="AC20" s="22">
        <v>2317262.0661702678</v>
      </c>
      <c r="AD20" s="22">
        <v>2316553.571029074</v>
      </c>
      <c r="AE20" s="22">
        <v>2273951.4894242561</v>
      </c>
      <c r="AF20" s="22">
        <v>2285892.7773436243</v>
      </c>
      <c r="AG20" s="22">
        <v>2301299.5817887387</v>
      </c>
      <c r="AH20" s="22">
        <v>2348084.926066143</v>
      </c>
      <c r="AI20" s="22">
        <v>2398105.7348298784</v>
      </c>
      <c r="AJ20" s="22">
        <v>2440514.0164625454</v>
      </c>
      <c r="AK20" s="22">
        <v>2513617.606562769</v>
      </c>
      <c r="AL20" s="22">
        <v>2574169.646708379</v>
      </c>
      <c r="AM20" s="22">
        <v>2571877.4935295014</v>
      </c>
      <c r="AN20" s="22">
        <v>2546766.8821511432</v>
      </c>
      <c r="AO20" s="22">
        <v>2672151.7083232431</v>
      </c>
      <c r="AP20" s="22">
        <v>2370498.9217208824</v>
      </c>
      <c r="AQ20" s="22">
        <v>2370003.7828645171</v>
      </c>
      <c r="AR20" s="22">
        <v>2451302.4679162852</v>
      </c>
      <c r="AS20" s="22">
        <v>2470402.4993180949</v>
      </c>
      <c r="AU20" s="23">
        <f t="shared" si="34"/>
        <v>7.155189350494677E-2</v>
      </c>
      <c r="AV20" s="23">
        <f t="shared" si="35"/>
        <v>6.9934277517172821E-2</v>
      </c>
      <c r="AW20" s="23">
        <f t="shared" si="36"/>
        <v>6.9099088945853565E-2</v>
      </c>
      <c r="AX20" s="23">
        <f t="shared" si="37"/>
        <v>6.9522077789604897E-2</v>
      </c>
      <c r="AY20" s="23">
        <f t="shared" si="38"/>
        <v>7.0288811234226256E-2</v>
      </c>
      <c r="AZ20" s="23">
        <f t="shared" si="39"/>
        <v>6.6877382980799149E-2</v>
      </c>
      <c r="BA20" s="23">
        <f t="shared" si="40"/>
        <v>6.3486215784963121E-2</v>
      </c>
      <c r="BB20" s="23">
        <f t="shared" si="41"/>
        <v>6.4530108432317421E-2</v>
      </c>
      <c r="BC20" s="23">
        <f t="shared" si="42"/>
        <v>6.4854932844326765E-2</v>
      </c>
      <c r="BD20" s="23">
        <f t="shared" si="43"/>
        <v>6.3611629269986134E-2</v>
      </c>
      <c r="BE20" s="23">
        <f t="shared" si="44"/>
        <v>6.4929237709279913E-2</v>
      </c>
      <c r="BF20" s="23">
        <f t="shared" si="45"/>
        <v>6.711217200435686E-2</v>
      </c>
      <c r="BG20" s="23">
        <f t="shared" si="46"/>
        <v>6.6598681226340758E-2</v>
      </c>
      <c r="BH20" s="23">
        <f t="shared" si="47"/>
        <v>6.6153125205573898E-2</v>
      </c>
      <c r="BI20" s="23">
        <f t="shared" si="48"/>
        <v>6.4930057198249319E-2</v>
      </c>
      <c r="BJ20" s="23">
        <f t="shared" si="49"/>
        <v>6.7534863042846713E-2</v>
      </c>
      <c r="BK20" s="23">
        <f t="shared" si="50"/>
        <v>6.8501405006237151E-2</v>
      </c>
      <c r="BL20" s="23">
        <f t="shared" si="51"/>
        <v>6.817545234205874E-2</v>
      </c>
      <c r="BM20" s="23">
        <f t="shared" si="52"/>
        <v>6.6705511962659142E-2</v>
      </c>
      <c r="BN20" s="23">
        <f t="shared" si="53"/>
        <v>6.7236848858089532E-2</v>
      </c>
      <c r="BO20" s="23">
        <f t="shared" si="54"/>
        <v>6.8823201959676283E-2</v>
      </c>
      <c r="BP20" s="23">
        <f t="shared" si="55"/>
        <v>6.9668460716105635E-2</v>
      </c>
      <c r="BQ20" s="23">
        <f t="shared" si="56"/>
        <v>6.6972976277744622E-2</v>
      </c>
      <c r="BR20" s="23">
        <f t="shared" si="57"/>
        <v>6.7491455925522401E-2</v>
      </c>
      <c r="BS20" s="23">
        <f t="shared" si="58"/>
        <v>6.801165041759806E-2</v>
      </c>
      <c r="BT20" s="23">
        <f t="shared" si="59"/>
        <v>6.702776716351698E-2</v>
      </c>
      <c r="BU20" s="23">
        <f t="shared" si="60"/>
        <v>6.501305261535803E-2</v>
      </c>
      <c r="BV20" s="23">
        <f t="shared" si="61"/>
        <v>6.5340571518829549E-2</v>
      </c>
      <c r="BW20" s="23">
        <f t="shared" si="62"/>
        <v>6.6299670412111752E-2</v>
      </c>
      <c r="BX20" s="23">
        <f t="shared" si="63"/>
        <v>6.324274660749224E-2</v>
      </c>
      <c r="BY20" s="23">
        <f t="shared" si="64"/>
        <v>6.1517137142345649E-2</v>
      </c>
      <c r="BZ20" s="23">
        <f t="shared" si="65"/>
        <v>6.2402873653209151E-2</v>
      </c>
      <c r="CA20" s="23">
        <f t="shared" si="66"/>
        <v>6.3670961740036253E-2</v>
      </c>
      <c r="CB20" s="23">
        <f t="shared" si="67"/>
        <v>6.2927759244074857E-2</v>
      </c>
      <c r="CC20" s="23">
        <f t="shared" si="68"/>
        <v>6.1900310982009085E-2</v>
      </c>
      <c r="CD20" s="23">
        <f t="shared" si="69"/>
        <v>6.3381010946625183E-2</v>
      </c>
      <c r="CE20" s="23">
        <f t="shared" si="70"/>
        <v>6.5861159645204295E-2</v>
      </c>
      <c r="CF20" s="23">
        <f t="shared" si="71"/>
        <v>6.3885387453156389E-2</v>
      </c>
      <c r="CG20" s="23">
        <f t="shared" si="72"/>
        <v>6.1355216001902482E-2</v>
      </c>
      <c r="CH20" s="23">
        <f t="shared" si="73"/>
        <v>6.3860936258388332E-2</v>
      </c>
      <c r="CI20" s="23">
        <f t="shared" si="74"/>
        <v>6.1388999502565753E-2</v>
      </c>
      <c r="CJ20" s="23">
        <f t="shared" si="75"/>
        <v>6.6188280705262031E-2</v>
      </c>
      <c r="CK20" s="23">
        <f t="shared" si="76"/>
        <v>6.7356055093399106E-2</v>
      </c>
      <c r="CL20" s="23">
        <f t="shared" si="77"/>
        <v>6.724891174228402E-2</v>
      </c>
      <c r="CM20" s="23"/>
      <c r="CQ20" s="37">
        <v>9.53872437357631E-2</v>
      </c>
      <c r="CR20" s="37">
        <v>9.4568402073473071E-2</v>
      </c>
      <c r="CS20" s="37">
        <v>9.7459250117036211E-2</v>
      </c>
      <c r="CT20" s="37">
        <v>9.9473916710172278E-2</v>
      </c>
      <c r="CU20" s="37">
        <v>9.9511971938386456E-2</v>
      </c>
      <c r="CV20" s="36">
        <f t="shared" si="22"/>
        <v>7.0026834439394503E-2</v>
      </c>
      <c r="CW20" s="36">
        <f t="shared" si="23"/>
        <v>6.6295629608076487E-2</v>
      </c>
      <c r="CX20" s="36">
        <f t="shared" si="24"/>
        <v>6.5126992956987415E-2</v>
      </c>
      <c r="CY20" s="36">
        <f t="shared" si="25"/>
        <v>6.6304181668252665E-2</v>
      </c>
      <c r="CZ20" s="36">
        <f t="shared" si="26"/>
        <v>6.7654804542261138E-2</v>
      </c>
      <c r="DA20" s="36">
        <f t="shared" si="27"/>
        <v>6.8239023719762232E-2</v>
      </c>
      <c r="DB20" s="36">
        <f t="shared" si="28"/>
        <v>6.6348260428825662E-2</v>
      </c>
      <c r="DC20" s="36">
        <f t="shared" si="29"/>
        <v>6.3365606953789705E-2</v>
      </c>
      <c r="DD20" s="36">
        <f t="shared" si="30"/>
        <v>6.2970010728186351E-2</v>
      </c>
      <c r="DE20" s="36">
        <f t="shared" si="31"/>
        <v>6.3740674839662878E-2</v>
      </c>
      <c r="DF20" s="36">
        <f t="shared" si="32"/>
        <v>6.5545561760877724E-2</v>
      </c>
      <c r="DH20" s="25">
        <f t="shared" si="33"/>
        <v>7.5751147888806755E-2</v>
      </c>
    </row>
    <row r="21" spans="1:112">
      <c r="A21" s="17" t="s">
        <v>245</v>
      </c>
      <c r="B21" s="22">
        <v>594769.36922145891</v>
      </c>
      <c r="C21" s="22">
        <v>624181.64120519476</v>
      </c>
      <c r="D21" s="22">
        <v>1131273.875458498</v>
      </c>
      <c r="E21" s="22">
        <v>860709.13040509075</v>
      </c>
      <c r="F21" s="22">
        <v>599677.35168464901</v>
      </c>
      <c r="G21" s="22">
        <v>654795.84523595194</v>
      </c>
      <c r="H21" s="22">
        <v>1151211.8079183749</v>
      </c>
      <c r="I21" s="22">
        <v>871356.19799466187</v>
      </c>
      <c r="J21" s="22">
        <v>628181.17007006914</v>
      </c>
      <c r="K21" s="22">
        <v>686037.24042472953</v>
      </c>
      <c r="L21" s="22">
        <v>1209314.4944501056</v>
      </c>
      <c r="M21" s="22">
        <v>891340.57023697719</v>
      </c>
      <c r="N21" s="22">
        <v>647727.36994696374</v>
      </c>
      <c r="O21" s="22">
        <v>718687.6689524434</v>
      </c>
      <c r="P21" s="22">
        <v>1236356.464018936</v>
      </c>
      <c r="Q21" s="22">
        <v>936765.32683368598</v>
      </c>
      <c r="R21" s="22">
        <v>691273.4010654412</v>
      </c>
      <c r="S21" s="22">
        <v>738469.89177240233</v>
      </c>
      <c r="T21" s="22">
        <v>1291140.885333692</v>
      </c>
      <c r="U21" s="22">
        <v>937777.88084342633</v>
      </c>
      <c r="V21" s="22">
        <v>705643.72960556811</v>
      </c>
      <c r="W21" s="22">
        <v>755211.8869250142</v>
      </c>
      <c r="X21" s="22">
        <v>1322551.5071308457</v>
      </c>
      <c r="Y21" s="22">
        <v>989224.49342463713</v>
      </c>
      <c r="Z21" s="22">
        <v>757832.94748404855</v>
      </c>
      <c r="AA21" s="22">
        <v>805902.58476219536</v>
      </c>
      <c r="AB21" s="22">
        <v>1369620.670050228</v>
      </c>
      <c r="AC21" s="22">
        <v>1043617.4440007864</v>
      </c>
      <c r="AD21" s="22">
        <v>800208.54525619408</v>
      </c>
      <c r="AE21" s="22">
        <v>831156.8763358104</v>
      </c>
      <c r="AF21" s="22">
        <v>1463281.0326112087</v>
      </c>
      <c r="AG21" s="22">
        <v>1119102.9480746351</v>
      </c>
      <c r="AH21" s="22">
        <v>832447.98678986507</v>
      </c>
      <c r="AI21" s="22">
        <v>876677.71001434885</v>
      </c>
      <c r="AJ21" s="22">
        <v>1462686.6335786304</v>
      </c>
      <c r="AK21" s="22">
        <v>1112528.0127363401</v>
      </c>
      <c r="AL21" s="22">
        <v>870164.23913811531</v>
      </c>
      <c r="AM21" s="22">
        <v>945400.42210768943</v>
      </c>
      <c r="AN21" s="22">
        <v>1487654.2555089581</v>
      </c>
      <c r="AO21" s="22">
        <v>1155536.299553795</v>
      </c>
      <c r="AP21" s="22">
        <v>879861.98187858355</v>
      </c>
      <c r="AQ21" s="22">
        <v>983416.52710474166</v>
      </c>
      <c r="AR21" s="22">
        <v>1380694.5831175968</v>
      </c>
      <c r="AS21" s="22">
        <v>1104229.6985613913</v>
      </c>
      <c r="AU21" s="23">
        <f t="shared" si="34"/>
        <v>3.5110445449548708E-2</v>
      </c>
      <c r="AV21" s="23">
        <f t="shared" si="35"/>
        <v>3.667953952302138E-2</v>
      </c>
      <c r="AW21" s="23">
        <f t="shared" si="36"/>
        <v>6.1531743314651305E-2</v>
      </c>
      <c r="AX21" s="23">
        <f t="shared" si="37"/>
        <v>4.8407742709020242E-2</v>
      </c>
      <c r="AY21" s="23">
        <f t="shared" si="38"/>
        <v>3.5807020407148435E-2</v>
      </c>
      <c r="AZ21" s="23">
        <f t="shared" si="39"/>
        <v>4.0942791653821815E-2</v>
      </c>
      <c r="BA21" s="23">
        <f t="shared" si="40"/>
        <v>6.4477400595734174E-2</v>
      </c>
      <c r="BB21" s="23">
        <f t="shared" si="41"/>
        <v>5.1915221798635114E-2</v>
      </c>
      <c r="BC21" s="23">
        <f t="shared" si="42"/>
        <v>3.8903144230060645E-2</v>
      </c>
      <c r="BD21" s="23">
        <f t="shared" si="43"/>
        <v>4.2083354853629483E-2</v>
      </c>
      <c r="BE21" s="23">
        <f t="shared" si="44"/>
        <v>7.0606902234432514E-2</v>
      </c>
      <c r="BF21" s="23">
        <f t="shared" si="45"/>
        <v>5.3169259935260671E-2</v>
      </c>
      <c r="BG21" s="23">
        <f t="shared" si="46"/>
        <v>4.0028409406463884E-2</v>
      </c>
      <c r="BH21" s="23">
        <f t="shared" si="47"/>
        <v>4.159665817983297E-2</v>
      </c>
      <c r="BI21" s="23">
        <f t="shared" si="48"/>
        <v>6.7011978304226769E-2</v>
      </c>
      <c r="BJ21" s="23">
        <f t="shared" si="49"/>
        <v>5.2457203860118769E-2</v>
      </c>
      <c r="BK21" s="23">
        <f t="shared" si="50"/>
        <v>3.9878539239470712E-2</v>
      </c>
      <c r="BL21" s="23">
        <f t="shared" si="51"/>
        <v>4.1090080243583897E-2</v>
      </c>
      <c r="BM21" s="23">
        <f t="shared" si="52"/>
        <v>7.1021450498353317E-2</v>
      </c>
      <c r="BN21" s="23">
        <f t="shared" si="53"/>
        <v>4.7155494900125147E-2</v>
      </c>
      <c r="BO21" s="23">
        <f t="shared" si="54"/>
        <v>3.374953168153097E-2</v>
      </c>
      <c r="BP21" s="23">
        <f t="shared" si="55"/>
        <v>3.4686775960697649E-2</v>
      </c>
      <c r="BQ21" s="23">
        <f t="shared" si="56"/>
        <v>5.4260005859127082E-2</v>
      </c>
      <c r="BR21" s="23">
        <f t="shared" si="57"/>
        <v>4.4393544797036E-2</v>
      </c>
      <c r="BS21" s="23">
        <f t="shared" si="58"/>
        <v>3.3469361386505199E-2</v>
      </c>
      <c r="BT21" s="23">
        <f t="shared" si="59"/>
        <v>3.4146424487819335E-2</v>
      </c>
      <c r="BU21" s="23">
        <f t="shared" si="60"/>
        <v>5.4439717545127282E-2</v>
      </c>
      <c r="BV21" s="23">
        <f t="shared" si="61"/>
        <v>4.5135561942489716E-2</v>
      </c>
      <c r="BW21" s="23">
        <f t="shared" si="62"/>
        <v>3.6537635241269815E-2</v>
      </c>
      <c r="BX21" s="23">
        <f t="shared" si="63"/>
        <v>3.578283907936719E-2</v>
      </c>
      <c r="BY21" s="23">
        <f t="shared" si="64"/>
        <v>5.5814335378540289E-2</v>
      </c>
      <c r="BZ21" s="23">
        <f t="shared" si="65"/>
        <v>4.81075468968334E-2</v>
      </c>
      <c r="CA21" s="23">
        <f t="shared" si="66"/>
        <v>3.8007641441234655E-2</v>
      </c>
      <c r="CB21" s="23">
        <f t="shared" si="67"/>
        <v>3.8230395119534293E-2</v>
      </c>
      <c r="CC21" s="23">
        <f t="shared" si="68"/>
        <v>6.4835014740368319E-2</v>
      </c>
      <c r="CD21" s="23">
        <f t="shared" si="69"/>
        <v>4.8464675851509403E-2</v>
      </c>
      <c r="CE21" s="23">
        <f t="shared" si="70"/>
        <v>3.905989171156591E-2</v>
      </c>
      <c r="CF21" s="23">
        <f t="shared" si="71"/>
        <v>4.039321103679526E-2</v>
      </c>
      <c r="CG21" s="23">
        <f t="shared" si="72"/>
        <v>6.1997070773309224E-2</v>
      </c>
      <c r="CH21" s="23">
        <f t="shared" si="73"/>
        <v>4.7766114485438251E-2</v>
      </c>
      <c r="CI21" s="23">
        <f t="shared" si="74"/>
        <v>3.8347135434291947E-2</v>
      </c>
      <c r="CJ21" s="23">
        <f t="shared" si="75"/>
        <v>4.2555152210044966E-2</v>
      </c>
      <c r="CK21" s="23">
        <f t="shared" si="76"/>
        <v>5.811829931811547E-2</v>
      </c>
      <c r="CL21" s="23">
        <f t="shared" si="77"/>
        <v>4.7071370639869076E-2</v>
      </c>
      <c r="CM21" s="23"/>
      <c r="CQ21" s="37">
        <v>4.4849841938883035E-2</v>
      </c>
      <c r="CR21" s="37">
        <v>4.4860292232760828E-2</v>
      </c>
      <c r="CS21" s="37">
        <v>4.7040136844034457E-2</v>
      </c>
      <c r="CT21" s="37">
        <v>4.9821428571428572E-2</v>
      </c>
      <c r="CU21" s="37">
        <v>5.1064991807755325E-2</v>
      </c>
      <c r="CV21" s="36">
        <f t="shared" si="22"/>
        <v>4.5432367749060405E-2</v>
      </c>
      <c r="CW21" s="36">
        <f t="shared" si="23"/>
        <v>4.8285608613834886E-2</v>
      </c>
      <c r="CX21" s="36">
        <f t="shared" si="24"/>
        <v>5.1190665313345832E-2</v>
      </c>
      <c r="CY21" s="36">
        <f t="shared" si="25"/>
        <v>5.0273562437660596E-2</v>
      </c>
      <c r="CZ21" s="36">
        <f t="shared" si="26"/>
        <v>4.9786391220383266E-2</v>
      </c>
      <c r="DA21" s="36">
        <f t="shared" si="27"/>
        <v>4.1772464574597927E-2</v>
      </c>
      <c r="DB21" s="36">
        <f t="shared" si="28"/>
        <v>4.1797766340485383E-2</v>
      </c>
      <c r="DC21" s="36">
        <f t="shared" si="29"/>
        <v>4.4060589149002669E-2</v>
      </c>
      <c r="DD21" s="36">
        <f t="shared" si="30"/>
        <v>4.7384431788161666E-2</v>
      </c>
      <c r="DE21" s="36">
        <f t="shared" si="31"/>
        <v>4.7304072001777157E-2</v>
      </c>
      <c r="DF21" s="36">
        <f t="shared" si="32"/>
        <v>4.6522989400580361E-2</v>
      </c>
      <c r="DH21" s="25">
        <f t="shared" si="33"/>
        <v>4.6965474998984513E-2</v>
      </c>
    </row>
    <row r="22" spans="1:112">
      <c r="A22" s="17" t="s">
        <v>246</v>
      </c>
      <c r="B22" s="22">
        <v>129944.06381305783</v>
      </c>
      <c r="C22" s="22">
        <v>138417.47808595022</v>
      </c>
      <c r="D22" s="22">
        <v>140476.79002311596</v>
      </c>
      <c r="E22" s="22">
        <v>146340.85288925015</v>
      </c>
      <c r="F22" s="22">
        <v>136883.5453600715</v>
      </c>
      <c r="G22" s="22">
        <v>144065.61939519524</v>
      </c>
      <c r="H22" s="22">
        <v>150861.65587078311</v>
      </c>
      <c r="I22" s="22">
        <v>155335.82786671564</v>
      </c>
      <c r="J22" s="22">
        <v>145238.19529191911</v>
      </c>
      <c r="K22" s="22">
        <v>151030.31000162789</v>
      </c>
      <c r="L22" s="22">
        <v>160650.45039486731</v>
      </c>
      <c r="M22" s="22">
        <v>165473.44452473949</v>
      </c>
      <c r="N22" s="22">
        <v>149609.36803266784</v>
      </c>
      <c r="O22" s="22">
        <v>159838.9842018614</v>
      </c>
      <c r="P22" s="22">
        <v>168917.90834508013</v>
      </c>
      <c r="Q22" s="22">
        <v>174265.39767527475</v>
      </c>
      <c r="R22" s="22">
        <v>157596.52791490356</v>
      </c>
      <c r="S22" s="22">
        <v>162243.0630327453</v>
      </c>
      <c r="T22" s="22">
        <v>173012.13229814087</v>
      </c>
      <c r="U22" s="22">
        <v>181769.05314020524</v>
      </c>
      <c r="V22" s="22">
        <v>166599.60403836449</v>
      </c>
      <c r="W22" s="22">
        <v>169547.55510016909</v>
      </c>
      <c r="X22" s="22">
        <v>181843.47273512595</v>
      </c>
      <c r="Y22" s="22">
        <v>191898.92537635425</v>
      </c>
      <c r="Z22" s="22">
        <v>174891.44648182066</v>
      </c>
      <c r="AA22" s="22">
        <v>181407.90498326835</v>
      </c>
      <c r="AB22" s="22">
        <v>190493.69729701025</v>
      </c>
      <c r="AC22" s="22">
        <v>198439.36664865105</v>
      </c>
      <c r="AD22" s="22">
        <v>185208.12993234774</v>
      </c>
      <c r="AE22" s="22">
        <v>194872.59503473507</v>
      </c>
      <c r="AF22" s="22">
        <v>206592.06242773944</v>
      </c>
      <c r="AG22" s="22">
        <v>213246.74732079913</v>
      </c>
      <c r="AH22" s="22">
        <v>203733.59086842521</v>
      </c>
      <c r="AI22" s="22">
        <v>206649.67620608676</v>
      </c>
      <c r="AJ22" s="22">
        <v>208448.33205584995</v>
      </c>
      <c r="AK22" s="22">
        <v>222382.29030588837</v>
      </c>
      <c r="AL22" s="22">
        <v>222514.40614519379</v>
      </c>
      <c r="AM22" s="22">
        <v>226347.56198017421</v>
      </c>
      <c r="AN22" s="22">
        <v>230417.10912955835</v>
      </c>
      <c r="AO22" s="22">
        <v>238846.25550011802</v>
      </c>
      <c r="AP22" s="22">
        <v>215210.55793988513</v>
      </c>
      <c r="AQ22" s="22">
        <v>217065.00580224785</v>
      </c>
      <c r="AR22" s="22">
        <v>213893.81740192571</v>
      </c>
      <c r="AS22" s="22">
        <v>221108.83342616967</v>
      </c>
      <c r="AU22" s="23">
        <f t="shared" si="34"/>
        <v>1.2648239604673048E-2</v>
      </c>
      <c r="AV22" s="23">
        <f t="shared" si="35"/>
        <v>1.2864459750676642E-2</v>
      </c>
      <c r="AW22" s="23">
        <f t="shared" si="36"/>
        <v>1.2485259876701509E-2</v>
      </c>
      <c r="AX22" s="23">
        <f t="shared" si="37"/>
        <v>1.2657240323400541E-2</v>
      </c>
      <c r="AY22" s="23">
        <f t="shared" si="38"/>
        <v>1.2558845674403111E-2</v>
      </c>
      <c r="AZ22" s="23">
        <f t="shared" si="39"/>
        <v>1.2464747473146095E-2</v>
      </c>
      <c r="BA22" s="23">
        <f t="shared" si="40"/>
        <v>1.2763595265841914E-2</v>
      </c>
      <c r="BB22" s="23">
        <f t="shared" si="41"/>
        <v>1.2883214527101545E-2</v>
      </c>
      <c r="BC22" s="23">
        <f t="shared" si="42"/>
        <v>1.2642613569648426E-2</v>
      </c>
      <c r="BD22" s="23">
        <f t="shared" si="43"/>
        <v>1.2494860161830173E-2</v>
      </c>
      <c r="BE22" s="23">
        <f t="shared" si="44"/>
        <v>1.2805900723098878E-2</v>
      </c>
      <c r="BF22" s="23">
        <f t="shared" si="45"/>
        <v>1.2985671873205099E-2</v>
      </c>
      <c r="BG22" s="23">
        <f t="shared" si="46"/>
        <v>1.2383586966511194E-2</v>
      </c>
      <c r="BH22" s="23">
        <f t="shared" si="47"/>
        <v>1.2550589355509338E-2</v>
      </c>
      <c r="BI22" s="23">
        <f t="shared" si="48"/>
        <v>1.2671140748556214E-2</v>
      </c>
      <c r="BJ22" s="23">
        <f t="shared" si="49"/>
        <v>1.304632267801295E-2</v>
      </c>
      <c r="BK22" s="23">
        <f t="shared" si="50"/>
        <v>1.2335621851178412E-2</v>
      </c>
      <c r="BL22" s="23">
        <f t="shared" si="51"/>
        <v>1.2227048202024696E-2</v>
      </c>
      <c r="BM22" s="23">
        <f t="shared" si="52"/>
        <v>1.2343745380256663E-2</v>
      </c>
      <c r="BN22" s="23">
        <f t="shared" si="53"/>
        <v>1.2940175522040704E-2</v>
      </c>
      <c r="BO22" s="23">
        <f t="shared" si="54"/>
        <v>1.2457191448350224E-2</v>
      </c>
      <c r="BP22" s="23">
        <f t="shared" si="55"/>
        <v>1.2176800978356064E-2</v>
      </c>
      <c r="BQ22" s="23">
        <f t="shared" si="56"/>
        <v>1.2347208069086893E-2</v>
      </c>
      <c r="BR22" s="23">
        <f t="shared" si="57"/>
        <v>1.3013882382228087E-2</v>
      </c>
      <c r="BS22" s="23">
        <f t="shared" si="58"/>
        <v>1.246954676911332E-2</v>
      </c>
      <c r="BT22" s="23">
        <f t="shared" si="59"/>
        <v>1.2363013244690238E-2</v>
      </c>
      <c r="BU22" s="23">
        <f t="shared" si="60"/>
        <v>1.2313670250618464E-2</v>
      </c>
      <c r="BV22" s="23">
        <f t="shared" si="61"/>
        <v>1.2795118367234919E-2</v>
      </c>
      <c r="BW22" s="23">
        <f t="shared" si="62"/>
        <v>1.2582972125819016E-2</v>
      </c>
      <c r="BX22" s="23">
        <f t="shared" si="63"/>
        <v>1.2617152008270092E-2</v>
      </c>
      <c r="BY22" s="23">
        <f t="shared" si="64"/>
        <v>1.2729044120543039E-2</v>
      </c>
      <c r="BZ22" s="23">
        <f t="shared" si="65"/>
        <v>1.3057442955645574E-2</v>
      </c>
      <c r="CA22" s="23">
        <f t="shared" si="66"/>
        <v>1.3181842957559474E-2</v>
      </c>
      <c r="CB22" s="23">
        <f t="shared" si="67"/>
        <v>1.274150544838743E-2</v>
      </c>
      <c r="CC22" s="23">
        <f t="shared" si="68"/>
        <v>1.2214856609035929E-2</v>
      </c>
      <c r="CD22" s="23">
        <f t="shared" si="69"/>
        <v>1.2936874825778964E-2</v>
      </c>
      <c r="CE22" s="23">
        <f t="shared" si="70"/>
        <v>1.368318738474384E-2</v>
      </c>
      <c r="CF22" s="23">
        <f t="shared" si="71"/>
        <v>1.3129327218047255E-2</v>
      </c>
      <c r="CG22" s="23">
        <f t="shared" si="72"/>
        <v>1.2995890343889847E-2</v>
      </c>
      <c r="CH22" s="23">
        <f t="shared" si="73"/>
        <v>1.31564811775449E-2</v>
      </c>
      <c r="CI22" s="23">
        <f t="shared" si="74"/>
        <v>1.2850236543780183E-2</v>
      </c>
      <c r="CJ22" s="23">
        <f t="shared" si="75"/>
        <v>1.2845637354928288E-2</v>
      </c>
      <c r="CK22" s="23">
        <f t="shared" si="76"/>
        <v>1.2278839522944503E-2</v>
      </c>
      <c r="CL22" s="23">
        <f t="shared" si="77"/>
        <v>1.2462870218375463E-2</v>
      </c>
      <c r="CM22" s="23"/>
      <c r="CQ22" s="37">
        <v>1.6114320462146548E-2</v>
      </c>
      <c r="CR22" s="37">
        <v>1.6009258366284116E-2</v>
      </c>
      <c r="CS22" s="37">
        <v>1.5776921665749403E-2</v>
      </c>
      <c r="CT22" s="37">
        <v>1.5052069659578192E-2</v>
      </c>
      <c r="CU22" s="37">
        <v>1.5028125262362522E-2</v>
      </c>
      <c r="CV22" s="36">
        <f t="shared" si="22"/>
        <v>1.2663799888862935E-2</v>
      </c>
      <c r="CW22" s="36">
        <f t="shared" si="23"/>
        <v>1.2667600735123167E-2</v>
      </c>
      <c r="CX22" s="36">
        <f t="shared" si="24"/>
        <v>1.2732261581945643E-2</v>
      </c>
      <c r="CY22" s="36">
        <f t="shared" si="25"/>
        <v>1.2662909937147424E-2</v>
      </c>
      <c r="CZ22" s="36">
        <f t="shared" si="26"/>
        <v>1.246164773887512E-2</v>
      </c>
      <c r="DA22" s="36">
        <f t="shared" si="27"/>
        <v>1.2498770719505317E-2</v>
      </c>
      <c r="DB22" s="36">
        <f t="shared" si="28"/>
        <v>1.2485337157914235E-2</v>
      </c>
      <c r="DC22" s="36">
        <f t="shared" si="29"/>
        <v>1.274665280256943E-2</v>
      </c>
      <c r="DD22" s="36">
        <f t="shared" si="30"/>
        <v>1.2768769960190447E-2</v>
      </c>
      <c r="DE22" s="36">
        <f t="shared" si="31"/>
        <v>1.3241221531056462E-2</v>
      </c>
      <c r="DF22" s="36">
        <f t="shared" si="32"/>
        <v>1.2609395910007109E-2</v>
      </c>
      <c r="DH22" s="25">
        <f t="shared" si="33"/>
        <v>1.3594941461207379E-2</v>
      </c>
    </row>
    <row r="23" spans="1:112">
      <c r="A23" s="17" t="s">
        <v>248</v>
      </c>
      <c r="B23" s="22">
        <v>3461022.4746916853</v>
      </c>
      <c r="C23" s="22">
        <v>3455858.388939762</v>
      </c>
      <c r="D23" s="22">
        <v>3840280.3211300448</v>
      </c>
      <c r="E23" s="22">
        <v>3989327.9384487234</v>
      </c>
      <c r="F23" s="22">
        <v>3628986.2256917357</v>
      </c>
      <c r="G23" s="22">
        <v>3872709.163306193</v>
      </c>
      <c r="H23" s="22">
        <v>4005970.3763601272</v>
      </c>
      <c r="I23" s="22">
        <v>4069984.4597378126</v>
      </c>
      <c r="J23" s="22">
        <v>3795849.420598249</v>
      </c>
      <c r="K23" s="22">
        <v>4072361.0646495381</v>
      </c>
      <c r="L23" s="22">
        <v>4145010.4605778106</v>
      </c>
      <c r="M23" s="22">
        <v>4252692.8106843913</v>
      </c>
      <c r="N23" s="22">
        <v>3915003.9885907504</v>
      </c>
      <c r="O23" s="22">
        <v>4339512.9569430593</v>
      </c>
      <c r="P23" s="22">
        <v>4367128.6726360414</v>
      </c>
      <c r="Q23" s="22">
        <v>4689463.6382093048</v>
      </c>
      <c r="R23" s="22">
        <v>4454925.6987131285</v>
      </c>
      <c r="S23" s="22">
        <v>4531359.5562005937</v>
      </c>
      <c r="T23" s="22">
        <v>4508743.2321669655</v>
      </c>
      <c r="U23" s="22">
        <v>4550643.3250352023</v>
      </c>
      <c r="V23" s="22">
        <v>4592275.8265358051</v>
      </c>
      <c r="W23" s="22">
        <v>4700829.6123372577</v>
      </c>
      <c r="X23" s="22">
        <v>4685736.7961047925</v>
      </c>
      <c r="Y23" s="22">
        <v>4698361.3591343435</v>
      </c>
      <c r="Z23" s="22">
        <v>4778889.6468039928</v>
      </c>
      <c r="AA23" s="22">
        <v>4833059.1596518802</v>
      </c>
      <c r="AB23" s="22">
        <v>5022930.6274582511</v>
      </c>
      <c r="AC23" s="22">
        <v>4852006.9423690895</v>
      </c>
      <c r="AD23" s="22">
        <v>4951522.9110755939</v>
      </c>
      <c r="AE23" s="22">
        <v>4975111.0535670454</v>
      </c>
      <c r="AF23" s="22">
        <v>5097939.5493357079</v>
      </c>
      <c r="AG23" s="22">
        <v>5000665.7997712437</v>
      </c>
      <c r="AH23" s="22">
        <v>4969686.2303279387</v>
      </c>
      <c r="AI23" s="22">
        <v>4969627.4767998233</v>
      </c>
      <c r="AJ23" s="22">
        <v>5194205.3712141523</v>
      </c>
      <c r="AK23" s="22">
        <v>5452227.2659120867</v>
      </c>
      <c r="AL23" s="22">
        <v>5303046.8968237387</v>
      </c>
      <c r="AM23" s="22">
        <v>5383778.7984018289</v>
      </c>
      <c r="AN23" s="22">
        <v>5674356.1956706084</v>
      </c>
      <c r="AO23" s="22">
        <v>5791954.732704157</v>
      </c>
      <c r="AP23" s="22">
        <v>5365903.4943534071</v>
      </c>
      <c r="AQ23" s="22">
        <v>5240778.393348489</v>
      </c>
      <c r="AR23" s="22">
        <v>5288429.0884142835</v>
      </c>
      <c r="AS23" s="22">
        <v>5723993.2669822164</v>
      </c>
      <c r="AU23" s="23">
        <f t="shared" si="34"/>
        <v>0.16671475925777557</v>
      </c>
      <c r="AV23" s="23">
        <f t="shared" si="35"/>
        <v>0.16673017284074504</v>
      </c>
      <c r="AW23" s="23">
        <f t="shared" si="36"/>
        <v>0.17628114104828435</v>
      </c>
      <c r="AX23" s="23">
        <f t="shared" si="37"/>
        <v>0.17502055349620868</v>
      </c>
      <c r="AY23" s="23">
        <f t="shared" si="38"/>
        <v>0.17315686417303486</v>
      </c>
      <c r="AZ23" s="23">
        <f t="shared" si="39"/>
        <v>0.17847778183384441</v>
      </c>
      <c r="BA23" s="23">
        <f t="shared" si="40"/>
        <v>0.17110727444901569</v>
      </c>
      <c r="BB23" s="23">
        <f t="shared" si="41"/>
        <v>0.16458210309896207</v>
      </c>
      <c r="BC23" s="23">
        <f t="shared" si="42"/>
        <v>0.16748017741831833</v>
      </c>
      <c r="BD23" s="23">
        <f t="shared" si="43"/>
        <v>0.17464666315453928</v>
      </c>
      <c r="BE23" s="23">
        <f t="shared" si="44"/>
        <v>0.16533831213062686</v>
      </c>
      <c r="BF23" s="23">
        <f t="shared" si="45"/>
        <v>0.1693633869774728</v>
      </c>
      <c r="BG23" s="23">
        <f t="shared" si="46"/>
        <v>0.16071834056834453</v>
      </c>
      <c r="BH23" s="23">
        <f t="shared" si="47"/>
        <v>0.17509548260045762</v>
      </c>
      <c r="BI23" s="23">
        <f t="shared" si="48"/>
        <v>0.16833098611373076</v>
      </c>
      <c r="BJ23" s="23">
        <f t="shared" si="49"/>
        <v>0.1743714160361462</v>
      </c>
      <c r="BK23" s="23">
        <f t="shared" si="50"/>
        <v>0.17277930914102893</v>
      </c>
      <c r="BL23" s="23">
        <f t="shared" si="51"/>
        <v>0.17310767358463883</v>
      </c>
      <c r="BM23" s="23">
        <f t="shared" si="52"/>
        <v>0.16627233323169421</v>
      </c>
      <c r="BN23" s="23">
        <f t="shared" si="53"/>
        <v>0.16230328396517099</v>
      </c>
      <c r="BO23" s="23">
        <f t="shared" si="54"/>
        <v>0.16749665665646499</v>
      </c>
      <c r="BP23" s="23">
        <f t="shared" si="55"/>
        <v>0.17253864541220876</v>
      </c>
      <c r="BQ23" s="23">
        <f t="shared" si="56"/>
        <v>0.1651539842080329</v>
      </c>
      <c r="BR23" s="23">
        <f t="shared" si="57"/>
        <v>0.16028455800645289</v>
      </c>
      <c r="BS23" s="23">
        <f t="shared" si="58"/>
        <v>0.16395978014514687</v>
      </c>
      <c r="BT23" s="23">
        <f t="shared" si="59"/>
        <v>0.16986992232669618</v>
      </c>
      <c r="BU23" s="23">
        <f t="shared" si="60"/>
        <v>0.16665059117605721</v>
      </c>
      <c r="BV23" s="23">
        <f t="shared" si="61"/>
        <v>0.1593720283008852</v>
      </c>
      <c r="BW23" s="23">
        <f t="shared" si="62"/>
        <v>0.16190171502359632</v>
      </c>
      <c r="BX23" s="23">
        <f t="shared" si="63"/>
        <v>0.16704407448463202</v>
      </c>
      <c r="BY23" s="23">
        <f t="shared" si="64"/>
        <v>0.16080912852943721</v>
      </c>
      <c r="BZ23" s="23">
        <f t="shared" si="65"/>
        <v>0.15520073249852592</v>
      </c>
      <c r="CA23" s="23">
        <f t="shared" si="66"/>
        <v>0.1547449884015053</v>
      </c>
      <c r="CB23" s="23">
        <f t="shared" si="67"/>
        <v>0.1584116721411172</v>
      </c>
      <c r="CC23" s="23">
        <f t="shared" si="68"/>
        <v>0.15604836105978948</v>
      </c>
      <c r="CD23" s="23">
        <f t="shared" si="69"/>
        <v>0.16119631556282296</v>
      </c>
      <c r="CE23" s="23">
        <f t="shared" si="70"/>
        <v>0.1571171702079131</v>
      </c>
      <c r="CF23" s="23">
        <f t="shared" si="71"/>
        <v>0.16312202067692608</v>
      </c>
      <c r="CG23" s="23">
        <f t="shared" si="72"/>
        <v>0.16214371361074195</v>
      </c>
      <c r="CH23" s="23">
        <f t="shared" si="73"/>
        <v>0.16319754046313323</v>
      </c>
      <c r="CI23" s="23">
        <f t="shared" si="74"/>
        <v>0.15463406133160948</v>
      </c>
      <c r="CJ23" s="23">
        <f t="shared" si="75"/>
        <v>0.16453205824396167</v>
      </c>
      <c r="CK23" s="23">
        <f t="shared" si="76"/>
        <v>0.15792868664866183</v>
      </c>
      <c r="CL23" s="23">
        <f t="shared" si="77"/>
        <v>0.16493798171817892</v>
      </c>
      <c r="CM23" s="23"/>
      <c r="CQ23" s="37">
        <v>0.19432407171382446</v>
      </c>
      <c r="CR23" s="37">
        <v>0.18911498708010335</v>
      </c>
      <c r="CS23" s="37">
        <v>0.1835421347244964</v>
      </c>
      <c r="CT23" s="37">
        <v>0.17732904670736552</v>
      </c>
      <c r="CU23" s="37">
        <v>0.17116060961313012</v>
      </c>
      <c r="CV23" s="36">
        <f t="shared" si="22"/>
        <v>0.17118665666075342</v>
      </c>
      <c r="CW23" s="36">
        <f t="shared" si="23"/>
        <v>0.17183100588871425</v>
      </c>
      <c r="CX23" s="36">
        <f t="shared" si="24"/>
        <v>0.16920713492023931</v>
      </c>
      <c r="CY23" s="36">
        <f t="shared" si="25"/>
        <v>0.16962905632966979</v>
      </c>
      <c r="CZ23" s="36">
        <f t="shared" si="26"/>
        <v>0.16861564998063325</v>
      </c>
      <c r="DA23" s="36">
        <f t="shared" si="27"/>
        <v>0.1663684610707899</v>
      </c>
      <c r="DB23" s="36">
        <f t="shared" si="28"/>
        <v>0.16496308048719638</v>
      </c>
      <c r="DC23" s="36">
        <f t="shared" si="29"/>
        <v>0.16123891263404788</v>
      </c>
      <c r="DD23" s="36">
        <f t="shared" si="30"/>
        <v>0.15760033429130874</v>
      </c>
      <c r="DE23" s="36">
        <f t="shared" si="31"/>
        <v>0.16139511123967859</v>
      </c>
      <c r="DF23" s="36">
        <f t="shared" si="32"/>
        <v>0.16050819698560298</v>
      </c>
      <c r="DH23" s="25">
        <f t="shared" si="33"/>
        <v>0.17112590314547216</v>
      </c>
    </row>
    <row r="24" spans="1:112">
      <c r="A24" s="17" t="s">
        <v>249</v>
      </c>
      <c r="B24" s="22">
        <v>2167587.190571323</v>
      </c>
      <c r="C24" s="22">
        <v>2177262.2049106527</v>
      </c>
      <c r="D24" s="22">
        <v>2225368.2936810493</v>
      </c>
      <c r="E24" s="22">
        <v>2114194.0708369748</v>
      </c>
      <c r="F24" s="22">
        <v>2064322.5107485345</v>
      </c>
      <c r="G24" s="22">
        <v>2187651.1172444564</v>
      </c>
      <c r="H24" s="22">
        <v>2323010.4373294646</v>
      </c>
      <c r="I24" s="22">
        <v>2239658.4246775447</v>
      </c>
      <c r="J24" s="22">
        <v>2215892.5308739101</v>
      </c>
      <c r="K24" s="22">
        <v>2292217.5975356968</v>
      </c>
      <c r="L24" s="22">
        <v>2384157.0409961641</v>
      </c>
      <c r="M24" s="22">
        <v>2397612.2731591836</v>
      </c>
      <c r="N24" s="22">
        <v>2420939.1902899453</v>
      </c>
      <c r="O24" s="22">
        <v>2437844.9012862379</v>
      </c>
      <c r="P24" s="22">
        <v>2539098.8317877906</v>
      </c>
      <c r="Q24" s="22">
        <v>2613944.4653770775</v>
      </c>
      <c r="R24" s="22">
        <v>2695130.1399029121</v>
      </c>
      <c r="S24" s="22">
        <v>2734645.7554625268</v>
      </c>
      <c r="T24" s="22">
        <v>2886437.58295597</v>
      </c>
      <c r="U24" s="22">
        <v>2927791.965940088</v>
      </c>
      <c r="V24" s="22">
        <v>2894857.1933837696</v>
      </c>
      <c r="W24" s="22">
        <v>2987334.0451827468</v>
      </c>
      <c r="X24" s="22">
        <v>3008115.7911340562</v>
      </c>
      <c r="Y24" s="22">
        <v>3086102.2997854236</v>
      </c>
      <c r="Z24" s="22">
        <v>3071410.4588474571</v>
      </c>
      <c r="AA24" s="22">
        <v>3093901.280845759</v>
      </c>
      <c r="AB24" s="22">
        <v>3298696.159064339</v>
      </c>
      <c r="AC24" s="22">
        <v>3404850.9515937455</v>
      </c>
      <c r="AD24" s="22">
        <v>3448141.2206518687</v>
      </c>
      <c r="AE24" s="22">
        <v>3469959.4110356788</v>
      </c>
      <c r="AF24" s="22">
        <v>3527731.3119889926</v>
      </c>
      <c r="AG24" s="22">
        <v>3574935.840520957</v>
      </c>
      <c r="AH24" s="22">
        <v>3631496.2321780496</v>
      </c>
      <c r="AI24" s="22">
        <v>3694260.1916349558</v>
      </c>
      <c r="AJ24" s="22">
        <v>3813325.1097865333</v>
      </c>
      <c r="AK24" s="22">
        <v>3597741.4226530772</v>
      </c>
      <c r="AL24" s="22">
        <v>3638120.706999226</v>
      </c>
      <c r="AM24" s="22">
        <v>3642049.5563374339</v>
      </c>
      <c r="AN24" s="22">
        <v>4049653.5563374339</v>
      </c>
      <c r="AO24" s="22">
        <v>4034399.5752537604</v>
      </c>
      <c r="AP24" s="22">
        <v>3664062.1395634767</v>
      </c>
      <c r="AQ24" s="22">
        <v>3772522.2837241744</v>
      </c>
      <c r="AR24" s="22">
        <v>3632261.9482903406</v>
      </c>
      <c r="AS24" s="22">
        <v>4258832.4560440173</v>
      </c>
      <c r="AU24" s="23">
        <f t="shared" si="34"/>
        <v>0.15298787963485258</v>
      </c>
      <c r="AV24" s="23">
        <f t="shared" si="35"/>
        <v>0.15667692808337835</v>
      </c>
      <c r="AW24" s="23">
        <f t="shared" si="36"/>
        <v>0.15573762991080026</v>
      </c>
      <c r="AX24" s="23">
        <f t="shared" si="37"/>
        <v>0.14912905521877995</v>
      </c>
      <c r="AY24" s="23">
        <f t="shared" si="38"/>
        <v>0.13814786068866436</v>
      </c>
      <c r="AZ24" s="23">
        <f t="shared" si="39"/>
        <v>0.14796194640122612</v>
      </c>
      <c r="BA24" s="23">
        <f t="shared" si="40"/>
        <v>0.14984314708295127</v>
      </c>
      <c r="BB24" s="23">
        <f t="shared" si="41"/>
        <v>0.14674829008434984</v>
      </c>
      <c r="BC24" s="23">
        <f t="shared" si="42"/>
        <v>0.13882964392449651</v>
      </c>
      <c r="BD24" s="23">
        <f t="shared" si="43"/>
        <v>0.14384140937593293</v>
      </c>
      <c r="BE24" s="23">
        <f t="shared" si="44"/>
        <v>0.14346692558475332</v>
      </c>
      <c r="BF24" s="23">
        <f t="shared" si="45"/>
        <v>0.14860584541025298</v>
      </c>
      <c r="BG24" s="23">
        <f t="shared" si="46"/>
        <v>0.14434363394627361</v>
      </c>
      <c r="BH24" s="23">
        <f t="shared" si="47"/>
        <v>0.14373315912595414</v>
      </c>
      <c r="BI24" s="23">
        <f t="shared" si="48"/>
        <v>0.14188075356399527</v>
      </c>
      <c r="BJ24" s="23">
        <f t="shared" si="49"/>
        <v>0.14699931102590191</v>
      </c>
      <c r="BK24" s="23">
        <f t="shared" si="50"/>
        <v>0.14939956380598213</v>
      </c>
      <c r="BL24" s="23">
        <f t="shared" si="51"/>
        <v>0.15030282859580985</v>
      </c>
      <c r="BM24" s="23">
        <f t="shared" si="52"/>
        <v>0.15390719391518973</v>
      </c>
      <c r="BN24" s="23">
        <f t="shared" si="53"/>
        <v>0.1562644688449657</v>
      </c>
      <c r="BO24" s="23">
        <f t="shared" si="54"/>
        <v>0.14917633352713999</v>
      </c>
      <c r="BP24" s="23">
        <f t="shared" si="55"/>
        <v>0.15339516459860342</v>
      </c>
      <c r="BQ24" s="23">
        <f t="shared" si="56"/>
        <v>0.15008562623998972</v>
      </c>
      <c r="BR24" s="23">
        <f t="shared" si="57"/>
        <v>0.15455288027459813</v>
      </c>
      <c r="BS24" s="23">
        <f t="shared" si="58"/>
        <v>0.15059606989514945</v>
      </c>
      <c r="BT24" s="23">
        <f t="shared" si="59"/>
        <v>0.15025130103414464</v>
      </c>
      <c r="BU24" s="23">
        <f t="shared" si="60"/>
        <v>0.15537111624304181</v>
      </c>
      <c r="BV24" s="23">
        <f t="shared" si="61"/>
        <v>0.15703128964921381</v>
      </c>
      <c r="BW24" s="23">
        <f t="shared" si="62"/>
        <v>0.15439508260029688</v>
      </c>
      <c r="BX24" s="23">
        <f t="shared" si="63"/>
        <v>0.15881481145225271</v>
      </c>
      <c r="BY24" s="23">
        <f t="shared" si="64"/>
        <v>0.15654759743154786</v>
      </c>
      <c r="BZ24" s="23">
        <f t="shared" si="65"/>
        <v>0.15660301790674816</v>
      </c>
      <c r="CA24" s="23">
        <f t="shared" si="66"/>
        <v>0.15567378769580473</v>
      </c>
      <c r="CB24" s="23">
        <f t="shared" si="67"/>
        <v>0.16020169091983771</v>
      </c>
      <c r="CC24" s="23">
        <f t="shared" si="68"/>
        <v>0.1590826780928826</v>
      </c>
      <c r="CD24" s="23">
        <f t="shared" si="69"/>
        <v>0.14861863413873802</v>
      </c>
      <c r="CE24" s="23">
        <f t="shared" si="70"/>
        <v>0.14729949701454847</v>
      </c>
      <c r="CF24" s="23">
        <f t="shared" si="71"/>
        <v>0.14691218674832518</v>
      </c>
      <c r="CG24" s="23">
        <f t="shared" si="72"/>
        <v>0.16066304834137957</v>
      </c>
      <c r="CH24" s="23">
        <f t="shared" si="73"/>
        <v>0.15721158011242947</v>
      </c>
      <c r="CI24" s="23">
        <f t="shared" si="74"/>
        <v>0.14417435823418792</v>
      </c>
      <c r="CJ24" s="23">
        <f t="shared" si="75"/>
        <v>0.15715810283614989</v>
      </c>
      <c r="CK24" s="23">
        <f t="shared" si="76"/>
        <v>0.14878136639345096</v>
      </c>
      <c r="CL24" s="23">
        <f t="shared" si="77"/>
        <v>0.16950872610529186</v>
      </c>
      <c r="CM24" s="23"/>
      <c r="CQ24" s="37">
        <v>8.870680441752761E-2</v>
      </c>
      <c r="CR24" s="37">
        <v>8.172882725191867E-2</v>
      </c>
      <c r="CS24" s="37">
        <v>8.2767375436369403E-2</v>
      </c>
      <c r="CT24" s="37">
        <v>8.0832237235441834E-2</v>
      </c>
      <c r="CU24" s="37">
        <v>7.8279106677247481E-2</v>
      </c>
      <c r="CV24" s="36">
        <f t="shared" si="22"/>
        <v>0.15363287321195279</v>
      </c>
      <c r="CW24" s="36">
        <f t="shared" si="23"/>
        <v>0.1456753110642979</v>
      </c>
      <c r="CX24" s="36">
        <f t="shared" si="24"/>
        <v>0.14368595607385892</v>
      </c>
      <c r="CY24" s="36">
        <f t="shared" si="25"/>
        <v>0.14423921441553123</v>
      </c>
      <c r="CZ24" s="36">
        <f t="shared" si="26"/>
        <v>0.15246851379048684</v>
      </c>
      <c r="DA24" s="36">
        <f t="shared" si="27"/>
        <v>0.15180250116008281</v>
      </c>
      <c r="DB24" s="36">
        <f t="shared" si="28"/>
        <v>0.15331244420538742</v>
      </c>
      <c r="DC24" s="36">
        <f t="shared" si="29"/>
        <v>0.15659012734771141</v>
      </c>
      <c r="DD24" s="36">
        <f t="shared" si="30"/>
        <v>0.15589419771181576</v>
      </c>
      <c r="DE24" s="36">
        <f t="shared" si="31"/>
        <v>0.15302157805417066</v>
      </c>
      <c r="DF24" s="36">
        <f t="shared" si="32"/>
        <v>0.15490563839227017</v>
      </c>
      <c r="DH24" s="25">
        <f t="shared" si="33"/>
        <v>0.12984641915287942</v>
      </c>
    </row>
    <row r="25" spans="1:112">
      <c r="A25" s="17" t="s">
        <v>250</v>
      </c>
      <c r="B25" s="22">
        <v>2703918.99330458</v>
      </c>
      <c r="C25" s="22">
        <v>2912353.042079126</v>
      </c>
      <c r="D25" s="22">
        <v>3050118.4741366133</v>
      </c>
      <c r="E25" s="22">
        <v>3035885.7477464611</v>
      </c>
      <c r="F25" s="22">
        <v>2831651.4756077472</v>
      </c>
      <c r="G25" s="22">
        <v>3009874.0569108957</v>
      </c>
      <c r="H25" s="22">
        <v>3139603.9643807937</v>
      </c>
      <c r="I25" s="22">
        <v>3049263.5554967313</v>
      </c>
      <c r="J25" s="22">
        <v>2902831.6383924247</v>
      </c>
      <c r="K25" s="22">
        <v>3108146.6682345313</v>
      </c>
      <c r="L25" s="22">
        <v>3329930.26260975</v>
      </c>
      <c r="M25" s="22">
        <v>3300906.0169260427</v>
      </c>
      <c r="N25" s="22">
        <v>3033665.5359239858</v>
      </c>
      <c r="O25" s="22">
        <v>3278013.4493203359</v>
      </c>
      <c r="P25" s="22">
        <v>3411395.4521570131</v>
      </c>
      <c r="Q25" s="22">
        <v>3383166.7251840597</v>
      </c>
      <c r="R25" s="22">
        <v>3150680.6563398852</v>
      </c>
      <c r="S25" s="22">
        <v>3404540.6574242623</v>
      </c>
      <c r="T25" s="22">
        <v>3520456.8419519048</v>
      </c>
      <c r="U25" s="22">
        <v>3497766.8093173252</v>
      </c>
      <c r="V25" s="22">
        <v>3307411.2151372391</v>
      </c>
      <c r="W25" s="22">
        <v>3518518.3183722217</v>
      </c>
      <c r="X25" s="22">
        <v>3628476.2408778472</v>
      </c>
      <c r="Y25" s="22">
        <v>3708427.9264678396</v>
      </c>
      <c r="Z25" s="22">
        <v>3715452.8035560451</v>
      </c>
      <c r="AA25" s="22">
        <v>3772897.8606065274</v>
      </c>
      <c r="AB25" s="22">
        <v>3779300.2109344178</v>
      </c>
      <c r="AC25" s="22">
        <v>3810742.1126817521</v>
      </c>
      <c r="AD25" s="22">
        <v>3884523.5853473898</v>
      </c>
      <c r="AE25" s="22">
        <v>3926413.679057044</v>
      </c>
      <c r="AF25" s="22">
        <v>4042855.4612729074</v>
      </c>
      <c r="AG25" s="22">
        <v>4082594.3842859301</v>
      </c>
      <c r="AH25" s="22">
        <v>3996911.9338694187</v>
      </c>
      <c r="AI25" s="22">
        <v>4043002.8885557819</v>
      </c>
      <c r="AJ25" s="22">
        <v>4294110.9934734367</v>
      </c>
      <c r="AK25" s="22">
        <v>4293524.4682999402</v>
      </c>
      <c r="AL25" s="22">
        <v>3993257.0900248326</v>
      </c>
      <c r="AM25" s="22">
        <v>4042298.4147842936</v>
      </c>
      <c r="AN25" s="22">
        <v>4324097.2626114544</v>
      </c>
      <c r="AO25" s="22">
        <v>4509309.578058295</v>
      </c>
      <c r="AP25" s="22">
        <v>4211477.4107314432</v>
      </c>
      <c r="AQ25" s="22">
        <v>3932923.2024390157</v>
      </c>
      <c r="AR25" s="22">
        <v>3972784.6306062154</v>
      </c>
      <c r="AS25" s="22">
        <v>4181783.4650978558</v>
      </c>
      <c r="AU25" s="23">
        <f t="shared" si="34"/>
        <v>0.14096373049137748</v>
      </c>
      <c r="AV25" s="23">
        <f t="shared" si="35"/>
        <v>0.13620084564410695</v>
      </c>
      <c r="AW25" s="23">
        <f t="shared" si="36"/>
        <v>0.13226406537750648</v>
      </c>
      <c r="AX25" s="23">
        <f t="shared" si="37"/>
        <v>0.14003340053326782</v>
      </c>
      <c r="AY25" s="23">
        <f t="shared" si="38"/>
        <v>0.13736095885533253</v>
      </c>
      <c r="AZ25" s="23">
        <f t="shared" si="39"/>
        <v>0.13181522091994069</v>
      </c>
      <c r="BA25" s="23">
        <f t="shared" si="40"/>
        <v>0.12848593877735223</v>
      </c>
      <c r="BB25" s="23">
        <f t="shared" si="41"/>
        <v>0.13048871779023824</v>
      </c>
      <c r="BC25" s="23">
        <f t="shared" si="42"/>
        <v>0.13159687919605592</v>
      </c>
      <c r="BD25" s="23">
        <f t="shared" si="43"/>
        <v>0.12753426247862326</v>
      </c>
      <c r="BE25" s="23">
        <f t="shared" si="44"/>
        <v>0.12980047857057464</v>
      </c>
      <c r="BF25" s="23">
        <f t="shared" si="45"/>
        <v>0.13410668250436777</v>
      </c>
      <c r="BG25" s="23">
        <f t="shared" si="46"/>
        <v>0.12901260948601131</v>
      </c>
      <c r="BH25" s="23">
        <f t="shared" si="47"/>
        <v>0.1285774470021592</v>
      </c>
      <c r="BI25" s="23">
        <f t="shared" si="48"/>
        <v>0.12697438380332948</v>
      </c>
      <c r="BJ25" s="23">
        <f t="shared" si="49"/>
        <v>0.13024813593341714</v>
      </c>
      <c r="BK25" s="23">
        <f t="shared" si="50"/>
        <v>0.12729586040632027</v>
      </c>
      <c r="BL25" s="23">
        <f t="shared" si="51"/>
        <v>0.12651039226113417</v>
      </c>
      <c r="BM25" s="23">
        <f t="shared" si="52"/>
        <v>0.12526711724213077</v>
      </c>
      <c r="BN25" s="23">
        <f t="shared" si="53"/>
        <v>0.12948076284616047</v>
      </c>
      <c r="BO25" s="23">
        <f t="shared" si="54"/>
        <v>0.12846055604543122</v>
      </c>
      <c r="BP25" s="23">
        <f t="shared" si="55"/>
        <v>0.12663377995117292</v>
      </c>
      <c r="BQ25" s="23">
        <f t="shared" si="56"/>
        <v>0.12421312657260106</v>
      </c>
      <c r="BR25" s="23">
        <f t="shared" si="57"/>
        <v>0.13187904718032925</v>
      </c>
      <c r="BS25" s="23">
        <f t="shared" si="58"/>
        <v>0.13793999380436503</v>
      </c>
      <c r="BT25" s="23">
        <f t="shared" si="59"/>
        <v>0.12996231824808938</v>
      </c>
      <c r="BU25" s="23">
        <f t="shared" si="60"/>
        <v>0.12558902223042898</v>
      </c>
      <c r="BV25" s="23">
        <f t="shared" si="61"/>
        <v>0.12837272149011977</v>
      </c>
      <c r="BW25" s="23">
        <f t="shared" si="62"/>
        <v>0.13702164648772877</v>
      </c>
      <c r="BX25" s="23">
        <f t="shared" si="63"/>
        <v>0.12886638548659501</v>
      </c>
      <c r="BY25" s="23">
        <f t="shared" si="64"/>
        <v>0.12623558157839107</v>
      </c>
      <c r="BZ25" s="23">
        <f t="shared" si="65"/>
        <v>0.13163855837001595</v>
      </c>
      <c r="CA25" s="23">
        <f t="shared" si="66"/>
        <v>0.13431528181036159</v>
      </c>
      <c r="CB25" s="23">
        <f t="shared" si="67"/>
        <v>0.12692719131258645</v>
      </c>
      <c r="CC25" s="23">
        <f t="shared" si="68"/>
        <v>0.12761302120777712</v>
      </c>
      <c r="CD25" s="23">
        <f t="shared" si="69"/>
        <v>0.13093011816981262</v>
      </c>
      <c r="CE25" s="23">
        <f t="shared" si="70"/>
        <v>0.12868562198774758</v>
      </c>
      <c r="CF25" s="23">
        <f t="shared" si="71"/>
        <v>0.12183988264793313</v>
      </c>
      <c r="CG25" s="23">
        <f t="shared" si="72"/>
        <v>0.12358107177794481</v>
      </c>
      <c r="CH25" s="23">
        <f t="shared" si="73"/>
        <v>0.13234126213685288</v>
      </c>
      <c r="CI25" s="23">
        <f t="shared" si="74"/>
        <v>0.13038252190265442</v>
      </c>
      <c r="CJ25" s="23">
        <f t="shared" si="75"/>
        <v>0.12203903995410909</v>
      </c>
      <c r="CK25" s="23">
        <f t="shared" si="76"/>
        <v>0.11942451285692203</v>
      </c>
      <c r="CL25" s="23">
        <f t="shared" si="77"/>
        <v>0.12644550740808849</v>
      </c>
      <c r="CM25" s="23"/>
      <c r="CQ25" s="37">
        <v>0.12711973554286696</v>
      </c>
      <c r="CR25" s="37">
        <v>0.119049566497628</v>
      </c>
      <c r="CS25" s="37">
        <v>0.11557750173597717</v>
      </c>
      <c r="CT25" s="37">
        <v>0.11162756917713705</v>
      </c>
      <c r="CU25" s="37">
        <v>0.10875203153636018</v>
      </c>
      <c r="CV25" s="36">
        <f t="shared" si="22"/>
        <v>0.13736551051156468</v>
      </c>
      <c r="CW25" s="36">
        <f t="shared" si="23"/>
        <v>0.13203770908571594</v>
      </c>
      <c r="CX25" s="36">
        <f t="shared" si="24"/>
        <v>0.1307595756874054</v>
      </c>
      <c r="CY25" s="36">
        <f t="shared" si="25"/>
        <v>0.12870314405622929</v>
      </c>
      <c r="CZ25" s="36">
        <f t="shared" si="26"/>
        <v>0.12713853318893642</v>
      </c>
      <c r="DA25" s="36">
        <f t="shared" si="27"/>
        <v>0.12779662743738363</v>
      </c>
      <c r="DB25" s="36">
        <f t="shared" si="28"/>
        <v>0.1304660139432508</v>
      </c>
      <c r="DC25" s="36">
        <f t="shared" si="29"/>
        <v>0.13094054298068269</v>
      </c>
      <c r="DD25" s="36">
        <f t="shared" si="30"/>
        <v>0.12994640312513445</v>
      </c>
      <c r="DE25" s="36">
        <f t="shared" si="31"/>
        <v>0.12661195963761959</v>
      </c>
      <c r="DF25" s="36">
        <f t="shared" si="32"/>
        <v>0.12457289553044351</v>
      </c>
      <c r="DH25" s="25">
        <f t="shared" si="33"/>
        <v>0.125529082479646</v>
      </c>
    </row>
    <row r="26" spans="1:112">
      <c r="A26" s="17" t="s">
        <v>251</v>
      </c>
      <c r="B26" s="22">
        <v>24061787.802564006</v>
      </c>
      <c r="C26" s="22">
        <v>23910563.982577041</v>
      </c>
      <c r="D26" s="22">
        <v>23478005.248321693</v>
      </c>
      <c r="E26" s="22">
        <v>23071995.71645385</v>
      </c>
      <c r="F26" s="22">
        <v>22941445.766097102</v>
      </c>
      <c r="G26" s="22">
        <v>22772719.683037769</v>
      </c>
      <c r="H26" s="22">
        <v>22710633.542033661</v>
      </c>
      <c r="I26" s="22">
        <v>22535360.536842223</v>
      </c>
      <c r="J26" s="22">
        <v>22940768.612542033</v>
      </c>
      <c r="K26" s="22">
        <v>22270753.160871305</v>
      </c>
      <c r="L26" s="22">
        <v>20743034.789736621</v>
      </c>
      <c r="M26" s="22">
        <v>21834293.356538244</v>
      </c>
      <c r="N26" s="22">
        <v>21710288.808278084</v>
      </c>
      <c r="O26" s="22">
        <v>20703157.041418001</v>
      </c>
      <c r="P26" s="22">
        <v>21459751.613588449</v>
      </c>
      <c r="Q26" s="22">
        <v>22328194.976945095</v>
      </c>
      <c r="R26" s="22">
        <v>21877815.654647738</v>
      </c>
      <c r="S26" s="22">
        <v>21975903.500344053</v>
      </c>
      <c r="T26" s="22">
        <v>21857299.393285744</v>
      </c>
      <c r="U26" s="22">
        <v>20879070.239882119</v>
      </c>
      <c r="V26" s="22">
        <v>20818939.406473931</v>
      </c>
      <c r="W26" s="22">
        <v>21833173.306021415</v>
      </c>
      <c r="X26" s="22">
        <v>22289217.009419933</v>
      </c>
      <c r="Y26" s="22">
        <v>23947993.385258548</v>
      </c>
      <c r="Z26" s="22">
        <v>22794975.437402815</v>
      </c>
      <c r="AA26" s="22">
        <v>23266663.553062994</v>
      </c>
      <c r="AB26" s="22">
        <v>23444866.321274202</v>
      </c>
      <c r="AC26" s="22">
        <v>24234122.053794045</v>
      </c>
      <c r="AD26" s="22">
        <v>24252341.385360524</v>
      </c>
      <c r="AE26" s="22">
        <v>23740398.66217462</v>
      </c>
      <c r="AF26" s="22">
        <v>24128961.69251601</v>
      </c>
      <c r="AG26" s="22">
        <v>24243127.49076413</v>
      </c>
      <c r="AH26" s="22">
        <v>24318278.879976366</v>
      </c>
      <c r="AI26" s="22">
        <v>23842067.896938846</v>
      </c>
      <c r="AJ26" s="22">
        <v>24291260.354249965</v>
      </c>
      <c r="AK26" s="22">
        <v>24345931.673557725</v>
      </c>
      <c r="AL26" s="22">
        <v>23987821.903042339</v>
      </c>
      <c r="AM26" s="22">
        <v>24007613.240934435</v>
      </c>
      <c r="AN26" s="22">
        <v>24417405.545711111</v>
      </c>
      <c r="AO26" s="22">
        <v>24411653.019144844</v>
      </c>
      <c r="AP26" s="22">
        <v>24821588.775763113</v>
      </c>
      <c r="AQ26" s="22">
        <v>22194775.85377444</v>
      </c>
      <c r="AR26" s="22">
        <v>23163861.81130087</v>
      </c>
      <c r="AS26" s="22">
        <v>23966390.861634944</v>
      </c>
      <c r="AU26" s="23">
        <f t="shared" si="34"/>
        <v>0.25493309505770057</v>
      </c>
      <c r="AV26" s="23">
        <f t="shared" si="35"/>
        <v>0.25175797429894631</v>
      </c>
      <c r="AW26" s="23">
        <f t="shared" si="36"/>
        <v>0.24562933569239764</v>
      </c>
      <c r="AX26" s="23">
        <f t="shared" si="37"/>
        <v>0.23458876352218255</v>
      </c>
      <c r="AY26" s="23">
        <f t="shared" si="38"/>
        <v>0.23328850977671206</v>
      </c>
      <c r="AZ26" s="23">
        <f t="shared" si="39"/>
        <v>0.22806354964212805</v>
      </c>
      <c r="BA26" s="23">
        <f t="shared" si="40"/>
        <v>0.22144076359845277</v>
      </c>
      <c r="BB26" s="23">
        <f t="shared" si="41"/>
        <v>0.21123272310193086</v>
      </c>
      <c r="BC26" s="23">
        <f t="shared" si="42"/>
        <v>0.21408892190043402</v>
      </c>
      <c r="BD26" s="23">
        <f t="shared" si="43"/>
        <v>0.20808646750573662</v>
      </c>
      <c r="BE26" s="23">
        <f t="shared" si="44"/>
        <v>0.19539959697419337</v>
      </c>
      <c r="BF26" s="23">
        <f t="shared" si="45"/>
        <v>0.20116551638308411</v>
      </c>
      <c r="BG26" s="23">
        <f t="shared" si="46"/>
        <v>0.1973624244201892</v>
      </c>
      <c r="BH26" s="23">
        <f t="shared" si="47"/>
        <v>0.18788067201910444</v>
      </c>
      <c r="BI26" s="23">
        <f t="shared" si="48"/>
        <v>0.19687811729896665</v>
      </c>
      <c r="BJ26" s="23">
        <f t="shared" si="49"/>
        <v>0.20421358215507801</v>
      </c>
      <c r="BK26" s="23">
        <f t="shared" si="50"/>
        <v>0.19911936025147237</v>
      </c>
      <c r="BL26" s="23">
        <f t="shared" si="51"/>
        <v>0.19901455137190849</v>
      </c>
      <c r="BM26" s="23">
        <f t="shared" si="52"/>
        <v>0.19457676275021024</v>
      </c>
      <c r="BN26" s="23">
        <f t="shared" si="53"/>
        <v>0.18411870341049752</v>
      </c>
      <c r="BO26" s="23">
        <f t="shared" si="54"/>
        <v>0.19072023167737059</v>
      </c>
      <c r="BP26" s="23">
        <f t="shared" si="55"/>
        <v>0.19899703117582693</v>
      </c>
      <c r="BQ26" s="23">
        <f t="shared" si="56"/>
        <v>0.20392085464358498</v>
      </c>
      <c r="BR26" s="23">
        <f t="shared" si="57"/>
        <v>0.21287591153127203</v>
      </c>
      <c r="BS26" s="23">
        <f t="shared" si="58"/>
        <v>0.20986192669284695</v>
      </c>
      <c r="BT26" s="23">
        <f t="shared" si="59"/>
        <v>0.21361126473067155</v>
      </c>
      <c r="BU26" s="23">
        <f t="shared" si="60"/>
        <v>0.21459597223334567</v>
      </c>
      <c r="BV26" s="23">
        <f t="shared" si="61"/>
        <v>0.21596510748427755</v>
      </c>
      <c r="BW26" s="23">
        <f t="shared" si="62"/>
        <v>0.21498666853353363</v>
      </c>
      <c r="BX26" s="23">
        <f t="shared" si="63"/>
        <v>0.21040852156407672</v>
      </c>
      <c r="BY26" s="23">
        <f t="shared" si="64"/>
        <v>0.21346588587963716</v>
      </c>
      <c r="BZ26" s="23">
        <f t="shared" si="65"/>
        <v>0.21253032849982051</v>
      </c>
      <c r="CA26" s="23">
        <f t="shared" si="66"/>
        <v>0.2117725897933633</v>
      </c>
      <c r="CB26" s="23">
        <f t="shared" si="67"/>
        <v>0.20726196612592018</v>
      </c>
      <c r="CC26" s="23">
        <f t="shared" si="68"/>
        <v>0.21059232145923368</v>
      </c>
      <c r="CD26" s="23">
        <f t="shared" si="69"/>
        <v>0.20376307151276307</v>
      </c>
      <c r="CE26" s="23">
        <f t="shared" si="70"/>
        <v>0.19891590323806338</v>
      </c>
      <c r="CF26" s="23">
        <f t="shared" si="71"/>
        <v>0.19885029549316752</v>
      </c>
      <c r="CG26" s="23">
        <f t="shared" si="72"/>
        <v>0.1992682918212281</v>
      </c>
      <c r="CH26" s="23">
        <f t="shared" si="73"/>
        <v>0.19870776998210557</v>
      </c>
      <c r="CI26" s="23">
        <f t="shared" si="74"/>
        <v>0.20302715860756676</v>
      </c>
      <c r="CJ26" s="23">
        <f t="shared" si="75"/>
        <v>0.1942307071955543</v>
      </c>
      <c r="CK26" s="23">
        <f t="shared" si="76"/>
        <v>0.19803877184260149</v>
      </c>
      <c r="CL26" s="23">
        <f t="shared" si="77"/>
        <v>0.200772406720299</v>
      </c>
      <c r="CM26" s="23"/>
      <c r="CQ26" s="37">
        <v>0.36281377078498583</v>
      </c>
      <c r="CR26" s="37">
        <v>0.34394957200376763</v>
      </c>
      <c r="CS26" s="37">
        <v>0.32470066879434067</v>
      </c>
      <c r="CT26" s="37">
        <v>0.3198386064285853</v>
      </c>
      <c r="CU26" s="37">
        <v>0.29810226174000415</v>
      </c>
      <c r="CV26" s="36">
        <f t="shared" si="22"/>
        <v>0.24672729214280675</v>
      </c>
      <c r="CW26" s="36">
        <f t="shared" si="23"/>
        <v>0.22350638652980592</v>
      </c>
      <c r="CX26" s="36">
        <f t="shared" si="24"/>
        <v>0.20468512569086203</v>
      </c>
      <c r="CY26" s="36">
        <f t="shared" si="25"/>
        <v>0.19658369897333458</v>
      </c>
      <c r="CZ26" s="36">
        <f t="shared" si="26"/>
        <v>0.19420734444602214</v>
      </c>
      <c r="DA26" s="36">
        <f t="shared" si="27"/>
        <v>0.20162850725701364</v>
      </c>
      <c r="DB26" s="36">
        <f t="shared" si="28"/>
        <v>0.21350856778528543</v>
      </c>
      <c r="DC26" s="36">
        <f t="shared" si="29"/>
        <v>0.21284785111926702</v>
      </c>
      <c r="DD26" s="36">
        <f t="shared" si="30"/>
        <v>0.20834748722282007</v>
      </c>
      <c r="DE26" s="36">
        <f t="shared" si="31"/>
        <v>0.19893556513364113</v>
      </c>
      <c r="DF26" s="36">
        <f t="shared" si="32"/>
        <v>0.19901726109150536</v>
      </c>
      <c r="DH26" s="25">
        <f t="shared" si="33"/>
        <v>0.246837497946503</v>
      </c>
    </row>
    <row r="27" spans="1:112">
      <c r="A27" s="17" t="s">
        <v>252</v>
      </c>
      <c r="B27" s="22">
        <v>885008.66085862741</v>
      </c>
      <c r="C27" s="22">
        <v>887612.37816597149</v>
      </c>
      <c r="D27" s="22">
        <v>898709.78992484137</v>
      </c>
      <c r="E27" s="22">
        <v>900903.442744717</v>
      </c>
      <c r="F27" s="22">
        <v>911008.34623989463</v>
      </c>
      <c r="G27" s="22">
        <v>945395.35867588222</v>
      </c>
      <c r="H27" s="22">
        <v>944283.38463353366</v>
      </c>
      <c r="I27" s="22">
        <v>964045.12081148475</v>
      </c>
      <c r="J27" s="22">
        <v>960820.38457476348</v>
      </c>
      <c r="K27" s="22">
        <v>970594.48665726185</v>
      </c>
      <c r="L27" s="22">
        <v>1003117.8664296865</v>
      </c>
      <c r="M27" s="22">
        <v>1033380.5750024952</v>
      </c>
      <c r="N27" s="22">
        <v>1025718.5016330573</v>
      </c>
      <c r="O27" s="22">
        <v>1060760.8360309287</v>
      </c>
      <c r="P27" s="22">
        <v>1054116.5744500754</v>
      </c>
      <c r="Q27" s="22">
        <v>1084388.0026818959</v>
      </c>
      <c r="R27" s="22">
        <v>1077367.978344464</v>
      </c>
      <c r="S27" s="22">
        <v>1112666.5416531812</v>
      </c>
      <c r="T27" s="22">
        <v>1131006.5529696192</v>
      </c>
      <c r="U27" s="22">
        <v>1138013.0887795074</v>
      </c>
      <c r="V27" s="22">
        <v>1161456.5817158497</v>
      </c>
      <c r="W27" s="22">
        <v>1175447.7668987063</v>
      </c>
      <c r="X27" s="22">
        <v>1191267.8183241326</v>
      </c>
      <c r="Y27" s="22">
        <v>1204215.580553818</v>
      </c>
      <c r="Z27" s="22">
        <v>1220981.8923882246</v>
      </c>
      <c r="AA27" s="22">
        <v>1258736.7352236216</v>
      </c>
      <c r="AB27" s="22">
        <v>1264530.1484669547</v>
      </c>
      <c r="AC27" s="22">
        <v>1285306.7400133947</v>
      </c>
      <c r="AD27" s="22">
        <v>1288222.5920845885</v>
      </c>
      <c r="AE27" s="22">
        <v>1316635.8288057342</v>
      </c>
      <c r="AF27" s="22">
        <v>1349879.5641367598</v>
      </c>
      <c r="AG27" s="22">
        <v>1353363.9984793793</v>
      </c>
      <c r="AH27" s="22">
        <v>1328869.3989876555</v>
      </c>
      <c r="AI27" s="22">
        <v>1294226.7045938442</v>
      </c>
      <c r="AJ27" s="22">
        <v>1349689.862565771</v>
      </c>
      <c r="AK27" s="22">
        <v>1398231.9531717983</v>
      </c>
      <c r="AL27" s="22">
        <v>1382291.104151845</v>
      </c>
      <c r="AM27" s="22">
        <v>1381514.7176055175</v>
      </c>
      <c r="AN27" s="22">
        <v>1412398.7749486633</v>
      </c>
      <c r="AO27" s="22">
        <v>1453693.7665570213</v>
      </c>
      <c r="AP27" s="22">
        <v>1383552.1273819329</v>
      </c>
      <c r="AQ27" s="22">
        <v>1323420.692960016</v>
      </c>
      <c r="AR27" s="22">
        <v>1346209.9619289527</v>
      </c>
      <c r="AS27" s="22">
        <v>1360223.1417662411</v>
      </c>
      <c r="AU27" s="23">
        <f t="shared" si="34"/>
        <v>0.10695433930710631</v>
      </c>
      <c r="AV27" s="23">
        <f t="shared" si="35"/>
        <v>0.10388940981443046</v>
      </c>
      <c r="AW27" s="23">
        <f t="shared" si="36"/>
        <v>0.1005263760261326</v>
      </c>
      <c r="AX27" s="23">
        <f t="shared" si="37"/>
        <v>9.8351058178957729E-2</v>
      </c>
      <c r="AY27" s="23">
        <f t="shared" si="38"/>
        <v>9.9102179812381772E-2</v>
      </c>
      <c r="AZ27" s="23">
        <f t="shared" si="39"/>
        <v>0.10179966206882342</v>
      </c>
      <c r="BA27" s="23">
        <f t="shared" si="40"/>
        <v>9.4680073869990319E-2</v>
      </c>
      <c r="BB27" s="23">
        <f t="shared" si="41"/>
        <v>0.10281844833769742</v>
      </c>
      <c r="BC27" s="23">
        <f t="shared" si="42"/>
        <v>9.9964366861721152E-2</v>
      </c>
      <c r="BD27" s="23">
        <f t="shared" si="43"/>
        <v>9.9907898817169313E-2</v>
      </c>
      <c r="BE27" s="23">
        <f t="shared" si="44"/>
        <v>9.843813822204088E-2</v>
      </c>
      <c r="BF27" s="23">
        <f t="shared" si="45"/>
        <v>9.1842315541102712E-2</v>
      </c>
      <c r="BG27" s="23">
        <f t="shared" si="46"/>
        <v>9.6896229152210175E-2</v>
      </c>
      <c r="BH27" s="23">
        <f t="shared" si="47"/>
        <v>9.8097616800995394E-2</v>
      </c>
      <c r="BI27" s="23">
        <f t="shared" si="48"/>
        <v>9.4066109523169517E-2</v>
      </c>
      <c r="BJ27" s="23">
        <f t="shared" si="49"/>
        <v>9.4405325587741687E-2</v>
      </c>
      <c r="BK27" s="23">
        <f t="shared" si="50"/>
        <v>9.3940584899847107E-2</v>
      </c>
      <c r="BL27" s="23">
        <f t="shared" si="51"/>
        <v>9.3822433933505422E-2</v>
      </c>
      <c r="BM27" s="23">
        <f t="shared" si="52"/>
        <v>9.3304311875834656E-2</v>
      </c>
      <c r="BN27" s="23">
        <f t="shared" si="53"/>
        <v>9.2923549376121808E-2</v>
      </c>
      <c r="BO27" s="23">
        <f t="shared" si="54"/>
        <v>9.5577631425003112E-2</v>
      </c>
      <c r="BP27" s="23">
        <f t="shared" si="55"/>
        <v>9.616791134228117E-2</v>
      </c>
      <c r="BQ27" s="23">
        <f t="shared" si="56"/>
        <v>9.6570688504224594E-2</v>
      </c>
      <c r="BR27" s="23">
        <f t="shared" si="57"/>
        <v>9.5533258271285088E-2</v>
      </c>
      <c r="BS27" s="23">
        <f t="shared" si="58"/>
        <v>9.8304115889048221E-2</v>
      </c>
      <c r="BT27" s="23">
        <f t="shared" si="59"/>
        <v>9.9615276122334215E-2</v>
      </c>
      <c r="BU27" s="23">
        <f t="shared" si="60"/>
        <v>9.8298051298650282E-2</v>
      </c>
      <c r="BV27" s="23">
        <f t="shared" si="61"/>
        <v>9.7786153925621289E-2</v>
      </c>
      <c r="BW27" s="23">
        <f t="shared" si="62"/>
        <v>9.6876881368439888E-2</v>
      </c>
      <c r="BX27" s="23">
        <f t="shared" si="63"/>
        <v>9.7856914039109538E-2</v>
      </c>
      <c r="BY27" s="23">
        <f t="shared" si="64"/>
        <v>9.8424059340170997E-2</v>
      </c>
      <c r="BZ27" s="23">
        <f t="shared" si="65"/>
        <v>9.6186927211934448E-2</v>
      </c>
      <c r="CA27" s="23">
        <f t="shared" si="66"/>
        <v>9.5688104722157857E-2</v>
      </c>
      <c r="CB27" s="23">
        <f t="shared" si="67"/>
        <v>9.2069848521524791E-2</v>
      </c>
      <c r="CC27" s="23">
        <f t="shared" si="68"/>
        <v>9.3294616574504441E-2</v>
      </c>
      <c r="CD27" s="23">
        <f t="shared" si="69"/>
        <v>9.291919445267928E-2</v>
      </c>
      <c r="CE27" s="23">
        <f t="shared" si="70"/>
        <v>9.2791056702488953E-2</v>
      </c>
      <c r="CF27" s="23">
        <f t="shared" si="71"/>
        <v>9.1159085381820243E-2</v>
      </c>
      <c r="CG27" s="23">
        <f t="shared" si="72"/>
        <v>9.1716231315905783E-2</v>
      </c>
      <c r="CH27" s="23">
        <f t="shared" si="73"/>
        <v>9.1019800769801221E-2</v>
      </c>
      <c r="CI27" s="23">
        <f t="shared" si="74"/>
        <v>8.8780366948107051E-2</v>
      </c>
      <c r="CJ27" s="23">
        <f t="shared" si="75"/>
        <v>8.9667356729598205E-2</v>
      </c>
      <c r="CK27" s="23">
        <f t="shared" si="76"/>
        <v>8.8628428374979487E-2</v>
      </c>
      <c r="CL27" s="23">
        <f t="shared" si="77"/>
        <v>8.9425912377100139E-2</v>
      </c>
      <c r="CM27" s="23"/>
      <c r="CQ27" s="37" t="e">
        <v>#DIV/0!</v>
      </c>
      <c r="CR27" s="37" t="e">
        <v>#DIV/0!</v>
      </c>
      <c r="CS27" s="37" t="e">
        <v>#DIV/0!</v>
      </c>
      <c r="CT27" s="37" t="e">
        <v>#DIV/0!</v>
      </c>
      <c r="CU27" s="37" t="e">
        <v>#DIV/0!</v>
      </c>
      <c r="CV27" s="36">
        <f t="shared" si="22"/>
        <v>0.10243029583165678</v>
      </c>
      <c r="CW27" s="36">
        <f t="shared" si="23"/>
        <v>9.9600091022223239E-2</v>
      </c>
      <c r="CX27" s="36">
        <f t="shared" si="24"/>
        <v>9.7538179860508514E-2</v>
      </c>
      <c r="CY27" s="36">
        <f t="shared" si="25"/>
        <v>9.586632026602919E-2</v>
      </c>
      <c r="CZ27" s="36">
        <f t="shared" si="26"/>
        <v>9.3497720021327252E-2</v>
      </c>
      <c r="DA27" s="36">
        <f t="shared" si="27"/>
        <v>9.5962372385698491E-2</v>
      </c>
      <c r="DB27" s="36">
        <f t="shared" si="28"/>
        <v>9.8500899308913495E-2</v>
      </c>
      <c r="DC27" s="36">
        <f t="shared" si="29"/>
        <v>9.7336195489913721E-2</v>
      </c>
      <c r="DD27" s="36">
        <f t="shared" si="30"/>
        <v>9.3492941067716592E-2</v>
      </c>
      <c r="DE27" s="36">
        <f t="shared" si="31"/>
        <v>9.167154354250405E-2</v>
      </c>
      <c r="DF27" s="36">
        <f t="shared" si="32"/>
        <v>8.912551610744622E-2</v>
      </c>
      <c r="DH27" s="25" t="e">
        <f t="shared" si="33"/>
        <v>#DIV/0!</v>
      </c>
    </row>
    <row r="28" spans="1:112">
      <c r="A28" s="17" t="s">
        <v>254</v>
      </c>
      <c r="B28" s="22">
        <v>1330497.3644361894</v>
      </c>
      <c r="C28" s="22">
        <v>1391000.6903352933</v>
      </c>
      <c r="D28" s="22">
        <v>1417434.4558187157</v>
      </c>
      <c r="E28" s="22">
        <v>1572919.6594098019</v>
      </c>
      <c r="F28" s="22">
        <v>1377623.6666677177</v>
      </c>
      <c r="G28" s="22">
        <v>1461214.3495623379</v>
      </c>
      <c r="H28" s="22">
        <v>1558140.4383989119</v>
      </c>
      <c r="I28" s="22">
        <v>1719269.6853710327</v>
      </c>
      <c r="J28" s="22">
        <v>1442458.7686249621</v>
      </c>
      <c r="K28" s="22">
        <v>1579548.4854495495</v>
      </c>
      <c r="L28" s="22">
        <v>1707981.4900638477</v>
      </c>
      <c r="M28" s="22">
        <v>1832022.1988023031</v>
      </c>
      <c r="N28" s="22">
        <v>1576127.5667055489</v>
      </c>
      <c r="O28" s="22">
        <v>1703767.6958036562</v>
      </c>
      <c r="P28" s="22">
        <v>1755186.7274127461</v>
      </c>
      <c r="Q28" s="22">
        <v>1867224.6230187123</v>
      </c>
      <c r="R28" s="22">
        <v>1641443.0649317871</v>
      </c>
      <c r="S28" s="22">
        <v>1759621.1546646494</v>
      </c>
      <c r="T28" s="22">
        <v>1811062.336476905</v>
      </c>
      <c r="U28" s="22">
        <v>1926045.4587423147</v>
      </c>
      <c r="V28" s="22">
        <v>1720400.000639891</v>
      </c>
      <c r="W28" s="22">
        <v>1827808.906481466</v>
      </c>
      <c r="X28" s="22">
        <v>1830554.4360775824</v>
      </c>
      <c r="Y28" s="22">
        <v>1959319.6178863829</v>
      </c>
      <c r="Z28" s="22">
        <v>1761359.1247170079</v>
      </c>
      <c r="AA28" s="22">
        <v>1805956.2302438871</v>
      </c>
      <c r="AB28" s="22">
        <v>1862469.3800660397</v>
      </c>
      <c r="AC28" s="22">
        <v>1987284.7452004249</v>
      </c>
      <c r="AD28" s="22">
        <v>1875380.2969732957</v>
      </c>
      <c r="AE28" s="22">
        <v>1937603.8343774802</v>
      </c>
      <c r="AF28" s="22">
        <v>2023786.7181707907</v>
      </c>
      <c r="AG28" s="22">
        <v>2173419.1465195981</v>
      </c>
      <c r="AH28" s="22">
        <v>1944860.7621157921</v>
      </c>
      <c r="AI28" s="22">
        <v>2090708.1259371401</v>
      </c>
      <c r="AJ28" s="22">
        <v>2054763.8894448208</v>
      </c>
      <c r="AK28" s="22">
        <v>2271834.4075300884</v>
      </c>
      <c r="AL28" s="22">
        <v>1999895.710788023</v>
      </c>
      <c r="AM28" s="22">
        <v>1998356.8424992743</v>
      </c>
      <c r="AN28" s="22">
        <v>2033173.5729924974</v>
      </c>
      <c r="AO28" s="22">
        <v>2351672.1368471892</v>
      </c>
      <c r="AP28" s="22">
        <v>2116167.3259024331</v>
      </c>
      <c r="AQ28" s="22">
        <v>2103084.9686883893</v>
      </c>
      <c r="AR28" s="22">
        <v>2139764.7507837499</v>
      </c>
      <c r="AS28" s="22">
        <v>2393838.6463909876</v>
      </c>
      <c r="AU28" s="23">
        <f t="shared" si="34"/>
        <v>0.11369610351714896</v>
      </c>
      <c r="AV28" s="23">
        <f t="shared" si="35"/>
        <v>0.10921894445102319</v>
      </c>
      <c r="AW28" s="23">
        <f t="shared" si="36"/>
        <v>0.10714264759175354</v>
      </c>
      <c r="AX28" s="23">
        <f t="shared" si="37"/>
        <v>0.11192128190961854</v>
      </c>
      <c r="AY28" s="23">
        <f t="shared" si="38"/>
        <v>0.1113566274778599</v>
      </c>
      <c r="AZ28" s="23">
        <f t="shared" si="39"/>
        <v>0.10865486029879587</v>
      </c>
      <c r="BA28" s="23">
        <f t="shared" si="40"/>
        <v>0.11062056062164123</v>
      </c>
      <c r="BB28" s="23">
        <f t="shared" si="41"/>
        <v>0.1145725231420843</v>
      </c>
      <c r="BC28" s="23">
        <f t="shared" si="42"/>
        <v>0.10920901997157834</v>
      </c>
      <c r="BD28" s="23">
        <f t="shared" si="43"/>
        <v>0.1102822480031888</v>
      </c>
      <c r="BE28" s="23">
        <f t="shared" si="44"/>
        <v>0.11365199202924622</v>
      </c>
      <c r="BF28" s="23">
        <f t="shared" si="45"/>
        <v>0.11366032224403967</v>
      </c>
      <c r="BG28" s="23">
        <f t="shared" si="46"/>
        <v>0.11192114896240285</v>
      </c>
      <c r="BH28" s="23">
        <f t="shared" si="47"/>
        <v>0.11196221482578379</v>
      </c>
      <c r="BI28" s="23">
        <f t="shared" si="48"/>
        <v>0.11003070136505951</v>
      </c>
      <c r="BJ28" s="23">
        <f t="shared" si="49"/>
        <v>0.1087436748242202</v>
      </c>
      <c r="BK28" s="23">
        <f t="shared" si="50"/>
        <v>0.10921526090510097</v>
      </c>
      <c r="BL28" s="23">
        <f t="shared" si="51"/>
        <v>0.10882595251380897</v>
      </c>
      <c r="BM28" s="23">
        <f t="shared" si="52"/>
        <v>0.10691127155686087</v>
      </c>
      <c r="BN28" s="23">
        <f t="shared" si="53"/>
        <v>0.10569697730615149</v>
      </c>
      <c r="BO28" s="23">
        <f t="shared" si="54"/>
        <v>0.10757713915365595</v>
      </c>
      <c r="BP28" s="23">
        <f t="shared" si="55"/>
        <v>0.10636721366376695</v>
      </c>
      <c r="BQ28" s="23">
        <f t="shared" si="56"/>
        <v>0.10163995336591815</v>
      </c>
      <c r="BR28" s="23">
        <f t="shared" si="57"/>
        <v>0.10184130243292967</v>
      </c>
      <c r="BS28" s="23">
        <f t="shared" si="58"/>
        <v>0.10394262789931327</v>
      </c>
      <c r="BT28" s="23">
        <f t="shared" si="59"/>
        <v>9.9011006400264598E-2</v>
      </c>
      <c r="BU28" s="23">
        <f t="shared" si="60"/>
        <v>9.7547277395888199E-2</v>
      </c>
      <c r="BV28" s="23">
        <f t="shared" si="61"/>
        <v>9.7005922516510509E-2</v>
      </c>
      <c r="BW28" s="23">
        <f t="shared" si="62"/>
        <v>0.1039853593609758</v>
      </c>
      <c r="BX28" s="23">
        <f t="shared" si="63"/>
        <v>0.10042276586314651</v>
      </c>
      <c r="BY28" s="23">
        <f t="shared" si="64"/>
        <v>9.9543761102468292E-2</v>
      </c>
      <c r="BZ28" s="23">
        <f t="shared" si="65"/>
        <v>9.9588980279191996E-2</v>
      </c>
      <c r="CA28" s="23">
        <f t="shared" si="66"/>
        <v>0.10115098408324837</v>
      </c>
      <c r="CB28" s="23">
        <f t="shared" si="67"/>
        <v>0.10245083923406825</v>
      </c>
      <c r="CC28" s="23">
        <f t="shared" si="68"/>
        <v>9.5696232382355514E-2</v>
      </c>
      <c r="CD28" s="23">
        <f t="shared" si="69"/>
        <v>9.8161925015985113E-2</v>
      </c>
      <c r="CE28" s="23">
        <f t="shared" si="70"/>
        <v>9.7609348472316587E-2</v>
      </c>
      <c r="CF28" s="23">
        <f t="shared" si="71"/>
        <v>9.2818601296927983E-2</v>
      </c>
      <c r="CG28" s="23">
        <f t="shared" si="72"/>
        <v>9.0055762391278535E-2</v>
      </c>
      <c r="CH28" s="23">
        <f t="shared" si="73"/>
        <v>9.6324890927717399E-2</v>
      </c>
      <c r="CI28" s="23">
        <f t="shared" si="74"/>
        <v>9.8961790174909067E-2</v>
      </c>
      <c r="CJ28" s="23">
        <f t="shared" si="75"/>
        <v>0.10158859660442277</v>
      </c>
      <c r="CK28" s="23">
        <f t="shared" si="76"/>
        <v>9.6512544307580397E-2</v>
      </c>
      <c r="CL28" s="23">
        <f t="shared" si="77"/>
        <v>0.10028704767649826</v>
      </c>
      <c r="CM28" s="23"/>
      <c r="CQ28" s="37">
        <v>7.6657512750098078E-2</v>
      </c>
      <c r="CR28" s="37">
        <v>7.9195427892822676E-2</v>
      </c>
      <c r="CS28" s="37">
        <v>7.9057445621862801E-2</v>
      </c>
      <c r="CT28" s="37">
        <v>7.8104744620171113E-2</v>
      </c>
      <c r="CU28" s="37">
        <v>7.7468597872468292E-2</v>
      </c>
      <c r="CV28" s="36">
        <f t="shared" si="22"/>
        <v>0.11049474436738606</v>
      </c>
      <c r="CW28" s="36">
        <f t="shared" si="23"/>
        <v>0.11130114288509532</v>
      </c>
      <c r="CX28" s="36">
        <f t="shared" si="24"/>
        <v>0.11170089556201326</v>
      </c>
      <c r="CY28" s="36">
        <f t="shared" si="25"/>
        <v>0.11066443499436658</v>
      </c>
      <c r="CZ28" s="36">
        <f t="shared" si="26"/>
        <v>0.10766236557048056</v>
      </c>
      <c r="DA28" s="36">
        <f t="shared" si="27"/>
        <v>0.10435640215406768</v>
      </c>
      <c r="DB28" s="36">
        <f t="shared" si="28"/>
        <v>9.9376708552994145E-2</v>
      </c>
      <c r="DC28" s="36">
        <f t="shared" si="29"/>
        <v>0.10088521665144566</v>
      </c>
      <c r="DD28" s="36">
        <f t="shared" si="30"/>
        <v>9.9364995178914312E-2</v>
      </c>
      <c r="DE28" s="36">
        <f t="shared" si="31"/>
        <v>9.4202150772060123E-2</v>
      </c>
      <c r="DF28" s="36">
        <f t="shared" si="32"/>
        <v>9.9337494690852624E-2</v>
      </c>
      <c r="DH28" s="25">
        <f t="shared" si="33"/>
        <v>9.6239392508568694E-2</v>
      </c>
    </row>
    <row r="29" spans="1:112">
      <c r="A29" s="17" t="s">
        <v>255</v>
      </c>
      <c r="B29" s="22">
        <v>804906.64495710889</v>
      </c>
      <c r="C29" s="22">
        <v>845781.62040785095</v>
      </c>
      <c r="D29" s="22">
        <v>878380.67488318786</v>
      </c>
      <c r="E29" s="22">
        <v>894461.01613816922</v>
      </c>
      <c r="F29" s="22">
        <v>848086.38179119013</v>
      </c>
      <c r="G29" s="22">
        <v>892676.99928077904</v>
      </c>
      <c r="H29" s="22">
        <v>927565.57991691225</v>
      </c>
      <c r="I29" s="22">
        <v>923186.02853245358</v>
      </c>
      <c r="J29" s="22">
        <v>908576.44362526527</v>
      </c>
      <c r="K29" s="22">
        <v>933038.98829502356</v>
      </c>
      <c r="L29" s="22">
        <v>971365.3231612182</v>
      </c>
      <c r="M29" s="22">
        <v>975536.86692107737</v>
      </c>
      <c r="N29" s="22">
        <v>975544.58858549665</v>
      </c>
      <c r="O29" s="22">
        <v>1006322.531738093</v>
      </c>
      <c r="P29" s="22">
        <v>983993.84848847496</v>
      </c>
      <c r="Q29" s="22">
        <v>990946.99998642551</v>
      </c>
      <c r="R29" s="22">
        <v>1015134.7586869453</v>
      </c>
      <c r="S29" s="22">
        <v>1038081.2788293682</v>
      </c>
      <c r="T29" s="22">
        <v>1084670.2510841326</v>
      </c>
      <c r="U29" s="22">
        <v>1136216.6001730317</v>
      </c>
      <c r="V29" s="22">
        <v>1676750.4661776477</v>
      </c>
      <c r="W29" s="22">
        <v>1716195.5504505115</v>
      </c>
      <c r="X29" s="22">
        <v>2185561.6226817728</v>
      </c>
      <c r="Y29" s="22">
        <v>2541320.3922383026</v>
      </c>
      <c r="Z29" s="22">
        <v>2612413.5402662549</v>
      </c>
      <c r="AA29" s="22">
        <v>2852894.8550139158</v>
      </c>
      <c r="AB29" s="22">
        <v>2754102.1987053822</v>
      </c>
      <c r="AC29" s="22">
        <v>2738816.4657976241</v>
      </c>
      <c r="AD29" s="22">
        <v>2771744.4760648115</v>
      </c>
      <c r="AE29" s="22">
        <v>3072934.9888669113</v>
      </c>
      <c r="AF29" s="22">
        <v>3119087.1209418983</v>
      </c>
      <c r="AG29" s="22">
        <v>3221267.5153401722</v>
      </c>
      <c r="AH29" s="22">
        <v>6023324.1300000008</v>
      </c>
      <c r="AI29" s="22">
        <v>5956635.6299999999</v>
      </c>
      <c r="AJ29" s="22">
        <v>6354651.2399999984</v>
      </c>
      <c r="AK29" s="22">
        <v>6801673.8199999994</v>
      </c>
      <c r="AL29" s="22">
        <v>7076928.75</v>
      </c>
      <c r="AM29" s="22">
        <v>6651780.080000001</v>
      </c>
      <c r="AN29" s="22">
        <v>7836482.0999999996</v>
      </c>
      <c r="AO29" s="22">
        <v>7918748.5799999991</v>
      </c>
      <c r="AP29" s="22">
        <v>8796003.3200000003</v>
      </c>
      <c r="AQ29" s="22">
        <v>8485855.7199999988</v>
      </c>
      <c r="AR29" s="22">
        <v>9264706.1399999987</v>
      </c>
      <c r="AS29" s="22">
        <v>9918073.6699999999</v>
      </c>
      <c r="AU29" s="23">
        <f t="shared" si="34"/>
        <v>6.6411744236323914E-2</v>
      </c>
      <c r="AV29" s="23">
        <f t="shared" si="35"/>
        <v>6.7091194609766577E-2</v>
      </c>
      <c r="AW29" s="23">
        <f t="shared" si="36"/>
        <v>6.6793427373121245E-2</v>
      </c>
      <c r="AX29" s="23">
        <f t="shared" si="37"/>
        <v>6.4465781701725886E-2</v>
      </c>
      <c r="AY29" s="23">
        <f t="shared" si="38"/>
        <v>6.3301401526726545E-2</v>
      </c>
      <c r="AZ29" s="23">
        <f t="shared" si="39"/>
        <v>6.4040252120738203E-2</v>
      </c>
      <c r="BA29" s="23">
        <f t="shared" si="40"/>
        <v>6.3859778427912323E-2</v>
      </c>
      <c r="BB29" s="23">
        <f t="shared" si="41"/>
        <v>6.1661292473074766E-2</v>
      </c>
      <c r="BC29" s="23">
        <f t="shared" si="42"/>
        <v>6.1277819690433243E-2</v>
      </c>
      <c r="BD29" s="23">
        <f t="shared" si="43"/>
        <v>6.1467459755691511E-2</v>
      </c>
      <c r="BE29" s="23">
        <f t="shared" si="44"/>
        <v>6.3030575680303735E-2</v>
      </c>
      <c r="BF29" s="23">
        <f t="shared" si="45"/>
        <v>5.7957456290782215E-2</v>
      </c>
      <c r="BG29" s="23">
        <f t="shared" si="46"/>
        <v>5.9388394787725868E-2</v>
      </c>
      <c r="BH29" s="23">
        <f t="shared" si="47"/>
        <v>5.9047258054309486E-2</v>
      </c>
      <c r="BI29" s="23">
        <f t="shared" si="48"/>
        <v>5.7706962469532476E-2</v>
      </c>
      <c r="BJ29" s="23">
        <f t="shared" si="49"/>
        <v>5.5990213986766596E-2</v>
      </c>
      <c r="BK29" s="23">
        <f t="shared" si="50"/>
        <v>6.038750277638176E-2</v>
      </c>
      <c r="BL29" s="23">
        <f t="shared" si="51"/>
        <v>5.9841219242571068E-2</v>
      </c>
      <c r="BM29" s="23">
        <f t="shared" si="52"/>
        <v>5.9653577237595186E-2</v>
      </c>
      <c r="BN29" s="23">
        <f t="shared" si="53"/>
        <v>5.8758363053705055E-2</v>
      </c>
      <c r="BO29" s="23">
        <f t="shared" si="54"/>
        <v>8.5721922696756561E-2</v>
      </c>
      <c r="BP29" s="23">
        <f t="shared" si="55"/>
        <v>8.6044112666836425E-2</v>
      </c>
      <c r="BQ29" s="23">
        <f t="shared" si="56"/>
        <v>0.10395210839010929</v>
      </c>
      <c r="BR29" s="23">
        <f t="shared" si="57"/>
        <v>0.11418263814579992</v>
      </c>
      <c r="BS29" s="23">
        <f t="shared" si="58"/>
        <v>0.11764953367344935</v>
      </c>
      <c r="BT29" s="23">
        <f t="shared" si="59"/>
        <v>0.12378640038207744</v>
      </c>
      <c r="BU29" s="23">
        <f t="shared" si="60"/>
        <v>0.12141465340454738</v>
      </c>
      <c r="BV29" s="23">
        <f t="shared" si="61"/>
        <v>0.11867055075446072</v>
      </c>
      <c r="BW29" s="23">
        <f t="shared" si="62"/>
        <v>0.12010726142800036</v>
      </c>
      <c r="BX29" s="23">
        <f t="shared" si="63"/>
        <v>0.12511665588451348</v>
      </c>
      <c r="BY29" s="23">
        <f t="shared" si="64"/>
        <v>0.12651893872760256</v>
      </c>
      <c r="BZ29" s="23">
        <f t="shared" si="65"/>
        <v>0.12790962946031942</v>
      </c>
      <c r="CA29" s="23">
        <f t="shared" si="66"/>
        <v>0.21297913547772077</v>
      </c>
      <c r="CB29" s="23">
        <f t="shared" si="67"/>
        <v>0.20340981128710781</v>
      </c>
      <c r="CC29" s="23">
        <f t="shared" si="68"/>
        <v>0.21360381753714267</v>
      </c>
      <c r="CD29" s="23">
        <f t="shared" si="69"/>
        <v>0.2249162105355007</v>
      </c>
      <c r="CE29" s="23">
        <f t="shared" si="70"/>
        <v>0.23312885684335505</v>
      </c>
      <c r="CF29" s="23">
        <f t="shared" si="71"/>
        <v>0.21242773332527981</v>
      </c>
      <c r="CG29" s="23">
        <f t="shared" si="72"/>
        <v>0.2394830143111229</v>
      </c>
      <c r="CH29" s="23">
        <f t="shared" si="73"/>
        <v>0.23607668594836839</v>
      </c>
      <c r="CI29" s="23">
        <f t="shared" si="74"/>
        <v>0.26860423224309316</v>
      </c>
      <c r="CJ29" s="23">
        <f t="shared" si="75"/>
        <v>0.25934435128408356</v>
      </c>
      <c r="CK29" s="23">
        <f t="shared" si="76"/>
        <v>0.27532373958368406</v>
      </c>
      <c r="CL29" s="23">
        <f t="shared" si="77"/>
        <v>0.28309065670751737</v>
      </c>
      <c r="CM29" s="23"/>
      <c r="CQ29" s="37">
        <v>6.6967324710687545E-2</v>
      </c>
      <c r="CR29" s="37">
        <v>6.4630681818181823E-2</v>
      </c>
      <c r="CS29" s="37">
        <v>6.4820228003507743E-2</v>
      </c>
      <c r="CT29" s="37">
        <v>6.3953882672092233E-2</v>
      </c>
      <c r="CU29" s="37">
        <v>6.444094488188977E-2</v>
      </c>
      <c r="CV29" s="36">
        <f t="shared" si="22"/>
        <v>6.6190536980234402E-2</v>
      </c>
      <c r="CW29" s="36">
        <f t="shared" si="23"/>
        <v>6.3215681137112956E-2</v>
      </c>
      <c r="CX29" s="36">
        <f t="shared" si="24"/>
        <v>6.093332785430268E-2</v>
      </c>
      <c r="CY29" s="36">
        <f t="shared" si="25"/>
        <v>5.8033207324583606E-2</v>
      </c>
      <c r="CZ29" s="36">
        <f t="shared" si="26"/>
        <v>5.9660165577563262E-2</v>
      </c>
      <c r="DA29" s="36">
        <f t="shared" si="27"/>
        <v>9.7475195474875556E-2</v>
      </c>
      <c r="DB29" s="36">
        <f t="shared" si="28"/>
        <v>0.12038028455363371</v>
      </c>
      <c r="DC29" s="36">
        <f t="shared" si="29"/>
        <v>0.12491312137510896</v>
      </c>
      <c r="DD29" s="36">
        <f t="shared" si="30"/>
        <v>0.21372724370936799</v>
      </c>
      <c r="DE29" s="36">
        <f t="shared" si="31"/>
        <v>0.23027907260703154</v>
      </c>
      <c r="DF29" s="36">
        <f t="shared" si="32"/>
        <v>0.27159074495459451</v>
      </c>
      <c r="DH29" s="25">
        <f t="shared" si="33"/>
        <v>0.10570072772717302</v>
      </c>
    </row>
    <row r="30" spans="1:112">
      <c r="A30" s="17" t="s">
        <v>256</v>
      </c>
      <c r="B30" s="22">
        <v>5656564.4871963384</v>
      </c>
      <c r="C30" s="22">
        <v>5972306.3227490447</v>
      </c>
      <c r="D30" s="22">
        <v>5984825.4846921396</v>
      </c>
      <c r="E30" s="22">
        <v>5990761.9992155591</v>
      </c>
      <c r="F30" s="22">
        <v>5901271.1350031663</v>
      </c>
      <c r="G30" s="22">
        <v>6401164.8248838075</v>
      </c>
      <c r="H30" s="22">
        <v>6747400.3951060129</v>
      </c>
      <c r="I30" s="22">
        <v>6686730.0636672247</v>
      </c>
      <c r="J30" s="22">
        <v>6707813.3260437576</v>
      </c>
      <c r="K30" s="22">
        <v>6923380.4316204395</v>
      </c>
      <c r="L30" s="22">
        <v>7100920.9304542448</v>
      </c>
      <c r="M30" s="22">
        <v>7234031.138082833</v>
      </c>
      <c r="N30" s="22">
        <v>7322107.464600767</v>
      </c>
      <c r="O30" s="22">
        <v>7768663.0333289001</v>
      </c>
      <c r="P30" s="22">
        <v>7696427.1684584068</v>
      </c>
      <c r="Q30" s="22">
        <v>7758059.7480423264</v>
      </c>
      <c r="R30" s="22">
        <v>7649382.9489140054</v>
      </c>
      <c r="S30" s="22">
        <v>8164343.7214244464</v>
      </c>
      <c r="T30" s="22">
        <v>8505139.2757268362</v>
      </c>
      <c r="U30" s="22">
        <v>8974457.4471482467</v>
      </c>
      <c r="V30" s="22">
        <v>8190801.1266209399</v>
      </c>
      <c r="W30" s="22">
        <v>8725081.6705695894</v>
      </c>
      <c r="X30" s="22">
        <v>8821404.1551596206</v>
      </c>
      <c r="Y30" s="22">
        <v>9809923.6149723772</v>
      </c>
      <c r="Z30" s="22">
        <v>9208808.0237864722</v>
      </c>
      <c r="AA30" s="22">
        <v>9431805.8677656688</v>
      </c>
      <c r="AB30" s="22">
        <v>9809716.7992483992</v>
      </c>
      <c r="AC30" s="22">
        <v>10023440.395515457</v>
      </c>
      <c r="AD30" s="22">
        <v>9658982.562592173</v>
      </c>
      <c r="AE30" s="22">
        <v>9825974.8691764362</v>
      </c>
      <c r="AF30" s="22">
        <v>10294231.251839332</v>
      </c>
      <c r="AG30" s="22">
        <v>10627996.569143411</v>
      </c>
      <c r="AH30" s="22">
        <v>9981795.6333406568</v>
      </c>
      <c r="AI30" s="22">
        <v>9710269.6444316171</v>
      </c>
      <c r="AJ30" s="22">
        <v>10287745.186122064</v>
      </c>
      <c r="AK30" s="22">
        <v>10806781.974574085</v>
      </c>
      <c r="AL30" s="22">
        <v>10799080.419043442</v>
      </c>
      <c r="AM30" s="22">
        <v>10789799.328757653</v>
      </c>
      <c r="AN30" s="22">
        <v>11438015.758720085</v>
      </c>
      <c r="AO30" s="22">
        <v>11803737.08381976</v>
      </c>
      <c r="AP30" s="22">
        <v>10504314.164068474</v>
      </c>
      <c r="AQ30" s="22">
        <v>9902050.1196169816</v>
      </c>
      <c r="AR30" s="22">
        <v>11218658.750989547</v>
      </c>
      <c r="AS30" s="22">
        <v>11225460.36380171</v>
      </c>
      <c r="AU30" s="23">
        <f t="shared" si="34"/>
        <v>0.14003209765386723</v>
      </c>
      <c r="AV30" s="23">
        <f t="shared" si="35"/>
        <v>0.13866722828049827</v>
      </c>
      <c r="AW30" s="23">
        <f t="shared" si="36"/>
        <v>0.13338502259798357</v>
      </c>
      <c r="AX30" s="23">
        <f t="shared" si="37"/>
        <v>0.13801107840485585</v>
      </c>
      <c r="AY30" s="23">
        <f t="shared" si="38"/>
        <v>0.13464808758539781</v>
      </c>
      <c r="AZ30" s="23">
        <f t="shared" si="39"/>
        <v>0.13659964394930418</v>
      </c>
      <c r="BA30" s="23">
        <f t="shared" si="40"/>
        <v>0.13880555923957705</v>
      </c>
      <c r="BB30" s="23">
        <f t="shared" si="41"/>
        <v>0.1440798608967169</v>
      </c>
      <c r="BC30" s="23">
        <f t="shared" si="42"/>
        <v>0.13871255836686505</v>
      </c>
      <c r="BD30" s="23">
        <f t="shared" si="43"/>
        <v>0.13617353417124289</v>
      </c>
      <c r="BE30" s="23">
        <f t="shared" si="44"/>
        <v>0.13445629622255428</v>
      </c>
      <c r="BF30" s="23">
        <f t="shared" si="45"/>
        <v>0.14418321583506094</v>
      </c>
      <c r="BG30" s="23">
        <f t="shared" si="46"/>
        <v>0.14282004471070867</v>
      </c>
      <c r="BH30" s="23">
        <f t="shared" si="47"/>
        <v>0.1427910559667771</v>
      </c>
      <c r="BI30" s="23">
        <f t="shared" si="48"/>
        <v>0.13339005227094813</v>
      </c>
      <c r="BJ30" s="23">
        <f t="shared" si="49"/>
        <v>0.14309381541566157</v>
      </c>
      <c r="BK30" s="23">
        <f t="shared" si="50"/>
        <v>0.13766192019061177</v>
      </c>
      <c r="BL30" s="23">
        <f t="shared" si="51"/>
        <v>0.14107629047761708</v>
      </c>
      <c r="BM30" s="23">
        <f t="shared" si="52"/>
        <v>0.137030706581801</v>
      </c>
      <c r="BN30" s="23">
        <f t="shared" si="53"/>
        <v>0.15345575392370697</v>
      </c>
      <c r="BO30" s="23">
        <f t="shared" si="54"/>
        <v>0.13917221748894806</v>
      </c>
      <c r="BP30" s="23">
        <f t="shared" si="55"/>
        <v>0.13972192487744928</v>
      </c>
      <c r="BQ30" s="23">
        <f t="shared" si="56"/>
        <v>0.13220873661882546</v>
      </c>
      <c r="BR30" s="23">
        <f t="shared" si="57"/>
        <v>0.15625890843273971</v>
      </c>
      <c r="BS30" s="23">
        <f t="shared" si="58"/>
        <v>0.14590571417572279</v>
      </c>
      <c r="BT30" s="23">
        <f t="shared" si="59"/>
        <v>0.13984408411564561</v>
      </c>
      <c r="BU30" s="23">
        <f t="shared" si="60"/>
        <v>0.1376932229521512</v>
      </c>
      <c r="BV30" s="23">
        <f t="shared" si="61"/>
        <v>0.14827992959095049</v>
      </c>
      <c r="BW30" s="23">
        <f t="shared" si="62"/>
        <v>0.14203932934093233</v>
      </c>
      <c r="BX30" s="23">
        <f t="shared" si="63"/>
        <v>0.13647557782145514</v>
      </c>
      <c r="BY30" s="23">
        <f t="shared" si="64"/>
        <v>0.13548243972463417</v>
      </c>
      <c r="BZ30" s="23">
        <f t="shared" si="65"/>
        <v>0.14592497610689223</v>
      </c>
      <c r="CA30" s="23">
        <f t="shared" si="66"/>
        <v>0.13680785296525561</v>
      </c>
      <c r="CB30" s="23">
        <f t="shared" si="67"/>
        <v>0.12563011662680273</v>
      </c>
      <c r="CC30" s="23">
        <f t="shared" si="68"/>
        <v>0.12634405817091829</v>
      </c>
      <c r="CD30" s="23">
        <f t="shared" si="69"/>
        <v>0.13948719649601043</v>
      </c>
      <c r="CE30" s="23">
        <f t="shared" si="70"/>
        <v>0.13890391500484228</v>
      </c>
      <c r="CF30" s="23">
        <f t="shared" si="71"/>
        <v>0.13000522237272238</v>
      </c>
      <c r="CG30" s="23">
        <f t="shared" si="72"/>
        <v>0.13107990486741802</v>
      </c>
      <c r="CH30" s="23">
        <f t="shared" si="73"/>
        <v>0.1430644754606209</v>
      </c>
      <c r="CI30" s="23">
        <f t="shared" si="74"/>
        <v>0.13111583432374738</v>
      </c>
      <c r="CJ30" s="23">
        <f t="shared" si="75"/>
        <v>0.12411160088213634</v>
      </c>
      <c r="CK30" s="23">
        <f t="shared" si="76"/>
        <v>0.13000069386468147</v>
      </c>
      <c r="CL30" s="23">
        <f t="shared" si="77"/>
        <v>0.13689968295433191</v>
      </c>
      <c r="CM30" s="23"/>
      <c r="CQ30" s="37">
        <v>0.14035473065729503</v>
      </c>
      <c r="CR30" s="37">
        <v>0.1410414737058763</v>
      </c>
      <c r="CS30" s="37">
        <v>0.13889964192393303</v>
      </c>
      <c r="CT30" s="37">
        <v>0.14008978675645342</v>
      </c>
      <c r="CU30" s="37">
        <v>0.13672485944963436</v>
      </c>
      <c r="CV30" s="36">
        <f t="shared" si="22"/>
        <v>0.13752385673430123</v>
      </c>
      <c r="CW30" s="36">
        <f t="shared" si="23"/>
        <v>0.13853328791774899</v>
      </c>
      <c r="CX30" s="36">
        <f t="shared" si="24"/>
        <v>0.13838140114893077</v>
      </c>
      <c r="CY30" s="36">
        <f t="shared" si="25"/>
        <v>0.14052374209102386</v>
      </c>
      <c r="CZ30" s="36">
        <f t="shared" si="26"/>
        <v>0.14230616779343419</v>
      </c>
      <c r="DA30" s="36">
        <f t="shared" si="27"/>
        <v>0.14184044685449063</v>
      </c>
      <c r="DB30" s="36">
        <f t="shared" si="28"/>
        <v>0.14293073770861753</v>
      </c>
      <c r="DC30" s="36">
        <f t="shared" si="29"/>
        <v>0.13998058074847847</v>
      </c>
      <c r="DD30" s="36">
        <f t="shared" si="30"/>
        <v>0.13206730606474676</v>
      </c>
      <c r="DE30" s="36">
        <f t="shared" si="31"/>
        <v>0.13576337942640088</v>
      </c>
      <c r="DF30" s="36">
        <f t="shared" si="32"/>
        <v>0.13053195300622428</v>
      </c>
      <c r="DH30" s="25">
        <f t="shared" si="33"/>
        <v>0.13859333449922437</v>
      </c>
    </row>
    <row r="31" spans="1:112">
      <c r="A31" s="17" t="s">
        <v>257</v>
      </c>
      <c r="B31" s="22">
        <v>761695.15602729935</v>
      </c>
      <c r="C31" s="22">
        <v>813373.31554621644</v>
      </c>
      <c r="D31" s="22">
        <v>818711.74407248036</v>
      </c>
      <c r="E31" s="22">
        <v>833983.91373244219</v>
      </c>
      <c r="F31" s="22">
        <v>824254.47427368455</v>
      </c>
      <c r="G31" s="22">
        <v>864457.05572040821</v>
      </c>
      <c r="H31" s="22">
        <v>898647.70498122636</v>
      </c>
      <c r="I31" s="22">
        <v>935470.67476672167</v>
      </c>
      <c r="J31" s="22">
        <v>808571.6303888096</v>
      </c>
      <c r="K31" s="22">
        <v>882660.00980118965</v>
      </c>
      <c r="L31" s="22">
        <v>996053.08054043958</v>
      </c>
      <c r="M31" s="22">
        <v>982572.09966740769</v>
      </c>
      <c r="N31" s="22">
        <v>940278.10998892609</v>
      </c>
      <c r="O31" s="22">
        <v>992867.59784774785</v>
      </c>
      <c r="P31" s="22">
        <v>925920.28812896612</v>
      </c>
      <c r="Q31" s="22">
        <v>965610.91053652158</v>
      </c>
      <c r="R31" s="22">
        <v>904651.95580090838</v>
      </c>
      <c r="S31" s="22">
        <v>1015741.384311135</v>
      </c>
      <c r="T31" s="22">
        <v>1054430.4098013979</v>
      </c>
      <c r="U31" s="22">
        <v>1145829.2921491163</v>
      </c>
      <c r="V31" s="22">
        <v>1069086.0419000001</v>
      </c>
      <c r="W31" s="22">
        <v>1127941.5872162299</v>
      </c>
      <c r="X31" s="22">
        <v>1091656.7909014886</v>
      </c>
      <c r="Y31" s="22">
        <v>1150539.4208</v>
      </c>
      <c r="Z31" s="22">
        <v>1161135.440040136</v>
      </c>
      <c r="AA31" s="22">
        <v>1188665.8721921463</v>
      </c>
      <c r="AB31" s="22">
        <v>1240956.1704063236</v>
      </c>
      <c r="AC31" s="22">
        <v>1243546.2218703735</v>
      </c>
      <c r="AD31" s="22">
        <v>1246852.5736892032</v>
      </c>
      <c r="AE31" s="22">
        <v>1293673.1201508127</v>
      </c>
      <c r="AF31" s="22">
        <v>1294423.2513042216</v>
      </c>
      <c r="AG31" s="22">
        <v>1307990.7390849758</v>
      </c>
      <c r="AH31" s="22">
        <v>1396449.5730357249</v>
      </c>
      <c r="AI31" s="22">
        <v>1321001.8799545076</v>
      </c>
      <c r="AJ31" s="22">
        <v>1440726.4559833594</v>
      </c>
      <c r="AK31" s="22">
        <v>1335212.0056790817</v>
      </c>
      <c r="AL31" s="22">
        <v>1431548.4378817184</v>
      </c>
      <c r="AM31" s="22">
        <v>1541530.9228751052</v>
      </c>
      <c r="AN31" s="22">
        <v>1618121.8562623067</v>
      </c>
      <c r="AO31" s="22">
        <v>1497850.6315791942</v>
      </c>
      <c r="AP31" s="22">
        <v>1586140.8689482037</v>
      </c>
      <c r="AQ31" s="22">
        <v>1548291.6967502388</v>
      </c>
      <c r="AR31" s="22">
        <v>1685842.438435968</v>
      </c>
      <c r="AS31" s="22">
        <v>1700419.9707107462</v>
      </c>
      <c r="AU31" s="23">
        <f t="shared" si="34"/>
        <v>6.8034787347189207E-2</v>
      </c>
      <c r="AV31" s="23">
        <f t="shared" si="35"/>
        <v>6.7448375556009701E-2</v>
      </c>
      <c r="AW31" s="23">
        <f t="shared" si="36"/>
        <v>6.64106595215046E-2</v>
      </c>
      <c r="AX31" s="23">
        <f t="shared" si="37"/>
        <v>6.5062150496561763E-2</v>
      </c>
      <c r="AY31" s="23">
        <f t="shared" si="38"/>
        <v>6.7545780036229797E-2</v>
      </c>
      <c r="AZ31" s="23">
        <f t="shared" si="39"/>
        <v>6.6393420777911091E-2</v>
      </c>
      <c r="BA31" s="23">
        <f t="shared" si="40"/>
        <v>6.4735648357534759E-2</v>
      </c>
      <c r="BB31" s="23">
        <f t="shared" si="41"/>
        <v>6.4775388850589075E-2</v>
      </c>
      <c r="BC31" s="23">
        <f t="shared" si="42"/>
        <v>5.764852401454696E-2</v>
      </c>
      <c r="BD31" s="23">
        <f t="shared" si="43"/>
        <v>6.1182042151193237E-2</v>
      </c>
      <c r="BE31" s="23">
        <f t="shared" si="44"/>
        <v>6.360212927582734E-2</v>
      </c>
      <c r="BF31" s="23">
        <f t="shared" si="45"/>
        <v>6.2695853066102619E-2</v>
      </c>
      <c r="BG31" s="23">
        <f t="shared" si="46"/>
        <v>6.3634394280160947E-2</v>
      </c>
      <c r="BH31" s="23">
        <f t="shared" si="47"/>
        <v>6.2073230725518298E-2</v>
      </c>
      <c r="BI31" s="23">
        <f t="shared" si="48"/>
        <v>5.5766951447528024E-2</v>
      </c>
      <c r="BJ31" s="23">
        <f t="shared" si="49"/>
        <v>5.7157134535150055E-2</v>
      </c>
      <c r="BK31" s="23">
        <f t="shared" si="50"/>
        <v>5.6329310636559347E-2</v>
      </c>
      <c r="BL31" s="23">
        <f t="shared" si="51"/>
        <v>6.0189506742072671E-2</v>
      </c>
      <c r="BM31" s="23">
        <f t="shared" si="52"/>
        <v>6.0008841954516952E-2</v>
      </c>
      <c r="BN31" s="23">
        <f t="shared" si="53"/>
        <v>6.4427613847576309E-2</v>
      </c>
      <c r="BO31" s="23">
        <f t="shared" si="54"/>
        <v>6.2947900615642871E-2</v>
      </c>
      <c r="BP31" s="23">
        <f t="shared" si="55"/>
        <v>6.2352973522457666E-2</v>
      </c>
      <c r="BQ31" s="23">
        <f t="shared" si="56"/>
        <v>5.8061744886075954E-2</v>
      </c>
      <c r="BR31" s="23">
        <f t="shared" si="57"/>
        <v>6.0179722915107474E-2</v>
      </c>
      <c r="BS31" s="23">
        <f t="shared" si="58"/>
        <v>6.4803730942911739E-2</v>
      </c>
      <c r="BT31" s="23">
        <f t="shared" si="59"/>
        <v>6.1520178013478533E-2</v>
      </c>
      <c r="BU31" s="23">
        <f t="shared" si="60"/>
        <v>6.2287513215822342E-2</v>
      </c>
      <c r="BV31" s="23">
        <f t="shared" si="61"/>
        <v>6.0415611676542219E-2</v>
      </c>
      <c r="BW31" s="23">
        <f t="shared" si="62"/>
        <v>6.4578469552793685E-2</v>
      </c>
      <c r="BX31" s="23">
        <f t="shared" si="63"/>
        <v>6.2678122888296023E-2</v>
      </c>
      <c r="BY31" s="23">
        <f t="shared" si="64"/>
        <v>6.0998689642731758E-2</v>
      </c>
      <c r="BZ31" s="23">
        <f t="shared" si="65"/>
        <v>5.9907041681676231E-2</v>
      </c>
      <c r="CA31" s="23">
        <f t="shared" si="66"/>
        <v>6.8165498503598584E-2</v>
      </c>
      <c r="CB31" s="23">
        <f t="shared" si="67"/>
        <v>6.0305995661137896E-2</v>
      </c>
      <c r="CC31" s="23">
        <f t="shared" si="68"/>
        <v>6.3368234149346767E-2</v>
      </c>
      <c r="CD31" s="23">
        <f t="shared" si="69"/>
        <v>5.7594155475792969E-2</v>
      </c>
      <c r="CE31" s="23">
        <f t="shared" si="70"/>
        <v>6.5690475659130151E-2</v>
      </c>
      <c r="CF31" s="23">
        <f t="shared" si="71"/>
        <v>6.6188234833451515E-2</v>
      </c>
      <c r="CG31" s="23">
        <f t="shared" si="72"/>
        <v>6.6871678623488792E-2</v>
      </c>
      <c r="CH31" s="23">
        <f t="shared" si="73"/>
        <v>6.0461719485310789E-2</v>
      </c>
      <c r="CI31" s="23">
        <f t="shared" si="74"/>
        <v>6.9628639767975203E-2</v>
      </c>
      <c r="CJ31" s="23">
        <f t="shared" si="75"/>
        <v>6.8248081666899829E-2</v>
      </c>
      <c r="CK31" s="23">
        <f t="shared" si="76"/>
        <v>7.101379506397168E-2</v>
      </c>
      <c r="CL31" s="23">
        <f t="shared" si="77"/>
        <v>7.0146926693304398E-2</v>
      </c>
      <c r="CM31" s="23"/>
      <c r="CQ31" s="37">
        <v>7.2131555998505043E-2</v>
      </c>
      <c r="CR31" s="37">
        <v>8.758532916811293E-2</v>
      </c>
      <c r="CS31" s="37">
        <v>8.9477068152593223E-2</v>
      </c>
      <c r="CT31" s="37">
        <v>8.860253720907002E-2</v>
      </c>
      <c r="CU31" s="37">
        <v>8.0137431516389634E-2</v>
      </c>
      <c r="CV31" s="36">
        <f t="shared" si="22"/>
        <v>6.6738993230316318E-2</v>
      </c>
      <c r="CW31" s="36">
        <f t="shared" si="23"/>
        <v>6.5862559505566187E-2</v>
      </c>
      <c r="CX31" s="36">
        <f t="shared" si="24"/>
        <v>6.1282137126917539E-2</v>
      </c>
      <c r="CY31" s="36">
        <f t="shared" si="25"/>
        <v>5.9657927747089334E-2</v>
      </c>
      <c r="CZ31" s="36">
        <f t="shared" si="26"/>
        <v>6.0238818295181316E-2</v>
      </c>
      <c r="DA31" s="36">
        <f t="shared" si="27"/>
        <v>6.0885585484820995E-2</v>
      </c>
      <c r="DB31" s="36">
        <f t="shared" si="28"/>
        <v>6.2256758462188713E-2</v>
      </c>
      <c r="DC31" s="36">
        <f t="shared" si="29"/>
        <v>6.2040580941374428E-2</v>
      </c>
      <c r="DD31" s="36">
        <f t="shared" si="30"/>
        <v>6.2358470947469054E-2</v>
      </c>
      <c r="DE31" s="36">
        <f t="shared" si="31"/>
        <v>6.4803027150345305E-2</v>
      </c>
      <c r="DF31" s="36">
        <f t="shared" si="32"/>
        <v>6.9759360798037781E-2</v>
      </c>
      <c r="DH31" s="25">
        <f t="shared" si="33"/>
        <v>6.9613633858373616E-2</v>
      </c>
    </row>
    <row r="32" spans="1:112">
      <c r="A32" s="17" t="s">
        <v>258</v>
      </c>
      <c r="B32" s="22">
        <v>157991.37659256542</v>
      </c>
      <c r="C32" s="22">
        <v>158398.60756227412</v>
      </c>
      <c r="D32" s="22">
        <v>160552.26646709922</v>
      </c>
      <c r="E32" s="22">
        <v>155274.35856526965</v>
      </c>
      <c r="F32" s="22">
        <v>167166.3857267203</v>
      </c>
      <c r="G32" s="22">
        <v>169015.35757655723</v>
      </c>
      <c r="H32" s="22">
        <v>173860.96023931805</v>
      </c>
      <c r="I32" s="22">
        <v>171320.59588948739</v>
      </c>
      <c r="J32" s="22">
        <v>179598.72701637549</v>
      </c>
      <c r="K32" s="22">
        <v>180313.28503233849</v>
      </c>
      <c r="L32" s="22">
        <v>190569.23554646506</v>
      </c>
      <c r="M32" s="22">
        <v>186649.01153473411</v>
      </c>
      <c r="N32" s="22">
        <v>195574.31351978879</v>
      </c>
      <c r="O32" s="22">
        <v>199711.12283583917</v>
      </c>
      <c r="P32" s="22">
        <v>202613.78317400307</v>
      </c>
      <c r="Q32" s="22">
        <v>198121.90419103482</v>
      </c>
      <c r="R32" s="22">
        <v>202484.8538226189</v>
      </c>
      <c r="S32" s="22">
        <v>209878.27095372067</v>
      </c>
      <c r="T32" s="22">
        <v>215610.17048066386</v>
      </c>
      <c r="U32" s="22">
        <v>215829.77475239761</v>
      </c>
      <c r="V32" s="22">
        <v>214924.18963051992</v>
      </c>
      <c r="W32" s="22">
        <v>222164.12426927962</v>
      </c>
      <c r="X32" s="22">
        <v>220873.47144064607</v>
      </c>
      <c r="Y32" s="22">
        <v>225167.47891672965</v>
      </c>
      <c r="Z32" s="22">
        <v>228929.88254191793</v>
      </c>
      <c r="AA32" s="22">
        <v>236954.62424032335</v>
      </c>
      <c r="AB32" s="22">
        <v>238421.84523392297</v>
      </c>
      <c r="AC32" s="22">
        <v>236922.22079576526</v>
      </c>
      <c r="AD32" s="22">
        <v>233075.31412303864</v>
      </c>
      <c r="AE32" s="22">
        <v>240150.01324376222</v>
      </c>
      <c r="AF32" s="22">
        <v>247356.27916852027</v>
      </c>
      <c r="AG32" s="22">
        <v>253219.08626637913</v>
      </c>
      <c r="AH32" s="22">
        <v>256076.46310691055</v>
      </c>
      <c r="AI32" s="22">
        <v>260404.53526888107</v>
      </c>
      <c r="AJ32" s="22">
        <v>260976.14653431872</v>
      </c>
      <c r="AK32" s="22">
        <v>262244.00783408084</v>
      </c>
      <c r="AL32" s="22">
        <v>283532.01402516389</v>
      </c>
      <c r="AM32" s="22">
        <v>282694.08609897509</v>
      </c>
      <c r="AN32" s="22">
        <v>297595.83195585024</v>
      </c>
      <c r="AO32" s="22">
        <v>296029.29187213007</v>
      </c>
      <c r="AP32" s="22">
        <v>311530.01880455</v>
      </c>
      <c r="AQ32" s="22">
        <v>278404.93125508423</v>
      </c>
      <c r="AR32" s="22">
        <v>301441.37519961735</v>
      </c>
      <c r="AS32" s="22">
        <v>281513.68851269688</v>
      </c>
      <c r="AU32" s="23">
        <f t="shared" si="34"/>
        <v>4.0303316460716179E-2</v>
      </c>
      <c r="AV32" s="23">
        <f t="shared" si="35"/>
        <v>4.2347086892123548E-2</v>
      </c>
      <c r="AW32" s="23">
        <f t="shared" si="36"/>
        <v>4.0200072845954282E-2</v>
      </c>
      <c r="AX32" s="23">
        <f t="shared" si="37"/>
        <v>4.063323469591594E-2</v>
      </c>
      <c r="AY32" s="23">
        <f t="shared" si="38"/>
        <v>4.026689073442432E-2</v>
      </c>
      <c r="AZ32" s="23">
        <f t="shared" si="39"/>
        <v>4.1506757905099903E-2</v>
      </c>
      <c r="BA32" s="23">
        <f t="shared" si="40"/>
        <v>4.0462170558595689E-2</v>
      </c>
      <c r="BB32" s="23">
        <f t="shared" si="41"/>
        <v>4.1294442433170334E-2</v>
      </c>
      <c r="BC32" s="23">
        <f t="shared" si="42"/>
        <v>4.0393921640552485E-2</v>
      </c>
      <c r="BD32" s="23">
        <f t="shared" si="43"/>
        <v>4.0690363137108804E-2</v>
      </c>
      <c r="BE32" s="23">
        <f t="shared" si="44"/>
        <v>4.1075572317102439E-2</v>
      </c>
      <c r="BF32" s="23">
        <f t="shared" si="45"/>
        <v>4.175534003131938E-2</v>
      </c>
      <c r="BG32" s="23">
        <f t="shared" si="46"/>
        <v>4.0960947113892983E-2</v>
      </c>
      <c r="BH32" s="23">
        <f t="shared" si="47"/>
        <v>4.1593697827263722E-2</v>
      </c>
      <c r="BI32" s="23">
        <f t="shared" si="48"/>
        <v>4.0282451475148695E-2</v>
      </c>
      <c r="BJ32" s="23">
        <f t="shared" si="49"/>
        <v>4.1608119421268137E-2</v>
      </c>
      <c r="BK32" s="23">
        <f t="shared" si="50"/>
        <v>3.9524238399697445E-2</v>
      </c>
      <c r="BL32" s="23">
        <f t="shared" si="51"/>
        <v>4.1251648802046188E-2</v>
      </c>
      <c r="BM32" s="23">
        <f t="shared" si="52"/>
        <v>3.9796274624248028E-2</v>
      </c>
      <c r="BN32" s="23">
        <f t="shared" si="53"/>
        <v>4.1931937677829052E-2</v>
      </c>
      <c r="BO32" s="23">
        <f t="shared" si="54"/>
        <v>4.0048114311712672E-2</v>
      </c>
      <c r="BP32" s="23">
        <f t="shared" si="55"/>
        <v>4.0943553810928568E-2</v>
      </c>
      <c r="BQ32" s="23">
        <f t="shared" si="56"/>
        <v>3.8512426910121897E-2</v>
      </c>
      <c r="BR32" s="23">
        <f t="shared" si="57"/>
        <v>4.0637174633360092E-2</v>
      </c>
      <c r="BS32" s="23">
        <f t="shared" si="58"/>
        <v>3.9994453047547472E-2</v>
      </c>
      <c r="BT32" s="23">
        <f t="shared" si="59"/>
        <v>4.1441426076590925E-2</v>
      </c>
      <c r="BU32" s="23">
        <f t="shared" si="60"/>
        <v>3.8858290870576642E-2</v>
      </c>
      <c r="BV32" s="23">
        <f t="shared" si="61"/>
        <v>3.9955360825046561E-2</v>
      </c>
      <c r="BW32" s="23">
        <f t="shared" si="62"/>
        <v>3.7929889363129903E-2</v>
      </c>
      <c r="BX32" s="23">
        <f t="shared" si="63"/>
        <v>3.9388708659420207E-2</v>
      </c>
      <c r="BY32" s="23">
        <f t="shared" si="64"/>
        <v>3.8311473399286422E-2</v>
      </c>
      <c r="BZ32" s="23">
        <f t="shared" si="65"/>
        <v>3.9615914067724446E-2</v>
      </c>
      <c r="CA32" s="23">
        <f t="shared" si="66"/>
        <v>3.926603042517627E-2</v>
      </c>
      <c r="CB32" s="23">
        <f t="shared" si="67"/>
        <v>3.976214002675995E-2</v>
      </c>
      <c r="CC32" s="23">
        <f t="shared" si="68"/>
        <v>3.8404696998907195E-2</v>
      </c>
      <c r="CD32" s="23">
        <f t="shared" si="69"/>
        <v>3.826583922671082E-2</v>
      </c>
      <c r="CE32" s="23">
        <f t="shared" si="70"/>
        <v>4.0730518096648329E-2</v>
      </c>
      <c r="CF32" s="23">
        <f t="shared" si="71"/>
        <v>4.0453426122631406E-2</v>
      </c>
      <c r="CG32" s="23">
        <f t="shared" si="72"/>
        <v>4.1429783532185294E-2</v>
      </c>
      <c r="CH32" s="23">
        <f t="shared" si="73"/>
        <v>4.0574181925858731E-2</v>
      </c>
      <c r="CI32" s="23">
        <f t="shared" si="74"/>
        <v>4.3031807651873338E-2</v>
      </c>
      <c r="CJ32" s="23">
        <f t="shared" si="75"/>
        <v>3.9946775123479814E-2</v>
      </c>
      <c r="CK32" s="23">
        <f t="shared" si="76"/>
        <v>4.200082539934695E-2</v>
      </c>
      <c r="CL32" s="23">
        <f t="shared" si="77"/>
        <v>4.0008573123900187E-2</v>
      </c>
      <c r="CM32" s="23"/>
      <c r="CQ32" s="37">
        <v>9.5167652859960553E-2</v>
      </c>
      <c r="CR32" s="37">
        <v>8.3180147058823525E-2</v>
      </c>
      <c r="CS32" s="37">
        <v>8.1658828559213345E-2</v>
      </c>
      <c r="CT32" s="37">
        <v>8.0126933756445862E-2</v>
      </c>
      <c r="CU32" s="37">
        <v>7.7093323496864624E-2</v>
      </c>
      <c r="CV32" s="36">
        <f t="shared" si="22"/>
        <v>4.0870927723677487E-2</v>
      </c>
      <c r="CW32" s="36">
        <f t="shared" si="23"/>
        <v>4.0882565407822563E-2</v>
      </c>
      <c r="CX32" s="36">
        <f t="shared" si="24"/>
        <v>4.0978799281520775E-2</v>
      </c>
      <c r="CY32" s="36">
        <f t="shared" si="25"/>
        <v>4.1111303959393386E-2</v>
      </c>
      <c r="CZ32" s="36">
        <f t="shared" si="26"/>
        <v>4.062602487595518E-2</v>
      </c>
      <c r="DA32" s="36">
        <f t="shared" si="27"/>
        <v>4.0035317416530811E-2</v>
      </c>
      <c r="DB32" s="36">
        <f t="shared" si="28"/>
        <v>4.0062382704940398E-2</v>
      </c>
      <c r="DC32" s="36">
        <f t="shared" si="29"/>
        <v>3.8811496372390245E-2</v>
      </c>
      <c r="DD32" s="36">
        <f t="shared" si="30"/>
        <v>3.8924676669388557E-2</v>
      </c>
      <c r="DE32" s="36">
        <f t="shared" si="31"/>
        <v>4.0796977419330943E-2</v>
      </c>
      <c r="DF32" s="36">
        <f t="shared" si="32"/>
        <v>4.1246995324650072E-2</v>
      </c>
      <c r="DH32" s="25">
        <f t="shared" si="33"/>
        <v>5.3848397055431776E-2</v>
      </c>
    </row>
    <row r="33" spans="1:112">
      <c r="A33" s="17" t="s">
        <v>259</v>
      </c>
      <c r="B33" s="22">
        <v>343701.10065421899</v>
      </c>
      <c r="C33" s="22">
        <v>387808.53834033129</v>
      </c>
      <c r="D33" s="22">
        <v>382714.78578604199</v>
      </c>
      <c r="E33" s="22">
        <v>382815.379528408</v>
      </c>
      <c r="F33" s="22">
        <v>425871.74954083969</v>
      </c>
      <c r="G33" s="22">
        <v>431143.9775756193</v>
      </c>
      <c r="H33" s="22">
        <v>433605.74679299456</v>
      </c>
      <c r="I33" s="22">
        <v>429492.07609054656</v>
      </c>
      <c r="J33" s="22">
        <v>434014.28969737998</v>
      </c>
      <c r="K33" s="22">
        <v>455385.27036702086</v>
      </c>
      <c r="L33" s="22">
        <v>468068.86650979024</v>
      </c>
      <c r="M33" s="22">
        <v>479401.13890784461</v>
      </c>
      <c r="N33" s="22">
        <v>481501.02167063655</v>
      </c>
      <c r="O33" s="22">
        <v>507060.94190529105</v>
      </c>
      <c r="P33" s="22">
        <v>486978.15544183663</v>
      </c>
      <c r="Q33" s="22">
        <v>491498.21570621902</v>
      </c>
      <c r="R33" s="22">
        <v>543506.13926591293</v>
      </c>
      <c r="S33" s="22">
        <v>630077.16246495291</v>
      </c>
      <c r="T33" s="22">
        <v>728251.10529816081</v>
      </c>
      <c r="U33" s="22">
        <v>767046.00145765173</v>
      </c>
      <c r="V33" s="22">
        <v>656675.55766724749</v>
      </c>
      <c r="W33" s="22">
        <v>733437.85820708342</v>
      </c>
      <c r="X33" s="22">
        <v>733843.68827311869</v>
      </c>
      <c r="Y33" s="22">
        <v>842388.82460700918</v>
      </c>
      <c r="Z33" s="22">
        <v>714887.75252883893</v>
      </c>
      <c r="AA33" s="22">
        <v>687974.14144530159</v>
      </c>
      <c r="AB33" s="22">
        <v>698209.21832270385</v>
      </c>
      <c r="AC33" s="22">
        <v>792241.21850710525</v>
      </c>
      <c r="AD33" s="22">
        <v>778261.89599872206</v>
      </c>
      <c r="AE33" s="22">
        <v>723816.78703912778</v>
      </c>
      <c r="AF33" s="22">
        <v>774581.17865576793</v>
      </c>
      <c r="AG33" s="22">
        <v>847004.54620645044</v>
      </c>
      <c r="AH33" s="22">
        <v>852071.61477562564</v>
      </c>
      <c r="AI33" s="22">
        <v>826534.10768323613</v>
      </c>
      <c r="AJ33" s="22">
        <v>858690.99574914854</v>
      </c>
      <c r="AK33" s="22">
        <v>820978.6637524754</v>
      </c>
      <c r="AL33" s="22">
        <v>886845.65912303305</v>
      </c>
      <c r="AM33" s="22">
        <v>874284.09876597347</v>
      </c>
      <c r="AN33" s="22">
        <v>855454.30868581845</v>
      </c>
      <c r="AO33" s="22">
        <v>914037.1255338029</v>
      </c>
      <c r="AP33" s="22">
        <v>904780.44939431618</v>
      </c>
      <c r="AQ33" s="22">
        <v>873659.65028795216</v>
      </c>
      <c r="AR33" s="22">
        <v>796450.33595855848</v>
      </c>
      <c r="AS33" s="22">
        <v>831577.2154416691</v>
      </c>
      <c r="AU33" s="23">
        <f t="shared" si="34"/>
        <v>8.5744493441272052E-2</v>
      </c>
      <c r="AV33" s="23">
        <f t="shared" si="35"/>
        <v>9.1067121497162437E-2</v>
      </c>
      <c r="AW33" s="23">
        <f t="shared" si="36"/>
        <v>8.6758668464000474E-2</v>
      </c>
      <c r="AX33" s="23">
        <f t="shared" si="37"/>
        <v>8.496340681616267E-2</v>
      </c>
      <c r="AY33" s="23">
        <f t="shared" si="38"/>
        <v>9.3827514228179046E-2</v>
      </c>
      <c r="AZ33" s="23">
        <f t="shared" si="39"/>
        <v>9.3150468969655578E-2</v>
      </c>
      <c r="BA33" s="23">
        <f t="shared" si="40"/>
        <v>8.920085980954541E-2</v>
      </c>
      <c r="BB33" s="23">
        <f t="shared" si="41"/>
        <v>8.5912967721680986E-2</v>
      </c>
      <c r="BC33" s="23">
        <f t="shared" si="42"/>
        <v>8.6034370681785696E-2</v>
      </c>
      <c r="BD33" s="23">
        <f t="shared" si="43"/>
        <v>8.8435470896498239E-2</v>
      </c>
      <c r="BE33" s="23">
        <f t="shared" si="44"/>
        <v>9.096270537528453E-2</v>
      </c>
      <c r="BF33" s="23">
        <f t="shared" si="45"/>
        <v>8.8009528045064428E-2</v>
      </c>
      <c r="BG33" s="23">
        <f t="shared" si="46"/>
        <v>9.0675875399934922E-2</v>
      </c>
      <c r="BH33" s="23">
        <f t="shared" si="47"/>
        <v>9.0400968809197013E-2</v>
      </c>
      <c r="BI33" s="23">
        <f t="shared" si="48"/>
        <v>8.6524691030069836E-2</v>
      </c>
      <c r="BJ33" s="23">
        <f t="shared" si="49"/>
        <v>8.6530781456184189E-2</v>
      </c>
      <c r="BK33" s="23">
        <f t="shared" si="50"/>
        <v>9.562524549310461E-2</v>
      </c>
      <c r="BL33" s="23">
        <f t="shared" si="51"/>
        <v>0.10571390441338206</v>
      </c>
      <c r="BM33" s="23">
        <f t="shared" si="52"/>
        <v>0.11699037827230707</v>
      </c>
      <c r="BN33" s="23">
        <f t="shared" si="53"/>
        <v>0.12123655702126535</v>
      </c>
      <c r="BO33" s="23">
        <f t="shared" si="54"/>
        <v>0.10946649329459944</v>
      </c>
      <c r="BP33" s="23">
        <f t="shared" si="55"/>
        <v>0.11332859020713738</v>
      </c>
      <c r="BQ33" s="23">
        <f t="shared" si="56"/>
        <v>0.11078501021316403</v>
      </c>
      <c r="BR33" s="23">
        <f t="shared" si="57"/>
        <v>0.12262303090668165</v>
      </c>
      <c r="BS33" s="23">
        <f t="shared" si="58"/>
        <v>0.11235615450020096</v>
      </c>
      <c r="BT33" s="23">
        <f t="shared" si="59"/>
        <v>0.10164573989443144</v>
      </c>
      <c r="BU33" s="23">
        <f t="shared" si="60"/>
        <v>9.9726120313140459E-2</v>
      </c>
      <c r="BV33" s="23">
        <f t="shared" si="61"/>
        <v>0.10716889911014664</v>
      </c>
      <c r="BW33" s="23">
        <f t="shared" si="62"/>
        <v>0.11387625598917255</v>
      </c>
      <c r="BX33" s="23">
        <f t="shared" si="63"/>
        <v>0.10188956925000724</v>
      </c>
      <c r="BY33" s="23">
        <f t="shared" si="64"/>
        <v>0.10351534471121832</v>
      </c>
      <c r="BZ33" s="23">
        <f t="shared" si="65"/>
        <v>0.10774070755402115</v>
      </c>
      <c r="CA33" s="23">
        <f t="shared" si="66"/>
        <v>0.11813553913620302</v>
      </c>
      <c r="CB33" s="23">
        <f t="shared" si="67"/>
        <v>0.10892432438779685</v>
      </c>
      <c r="CC33" s="23">
        <f t="shared" si="68"/>
        <v>0.10685378612735695</v>
      </c>
      <c r="CD33" s="23">
        <f t="shared" si="69"/>
        <v>9.9185543416311542E-2</v>
      </c>
      <c r="CE33" s="23">
        <f t="shared" si="70"/>
        <v>0.11603969748848371</v>
      </c>
      <c r="CF33" s="23">
        <f t="shared" si="71"/>
        <v>0.10957376735364653</v>
      </c>
      <c r="CG33" s="23">
        <f t="shared" si="72"/>
        <v>0.10120896380814576</v>
      </c>
      <c r="CH33" s="23">
        <f t="shared" si="73"/>
        <v>0.10382230190281344</v>
      </c>
      <c r="CI33" s="23">
        <f t="shared" si="74"/>
        <v>0.11286592070376905</v>
      </c>
      <c r="CJ33" s="23">
        <f t="shared" si="75"/>
        <v>0.11036463368595202</v>
      </c>
      <c r="CK33" s="23">
        <f t="shared" si="76"/>
        <v>9.9464125082436253E-2</v>
      </c>
      <c r="CL33" s="23">
        <f t="shared" si="77"/>
        <v>0.10212802181603685</v>
      </c>
      <c r="CM33" s="23"/>
      <c r="CQ33" s="37">
        <v>7.8210492436433854E-2</v>
      </c>
      <c r="CR33" s="37">
        <v>7.8289671785606751E-2</v>
      </c>
      <c r="CS33" s="37">
        <v>7.8195067264573995E-2</v>
      </c>
      <c r="CT33" s="37">
        <v>7.5651949393235218E-2</v>
      </c>
      <c r="CU33" s="37">
        <v>7.6473453482708231E-2</v>
      </c>
      <c r="CV33" s="36">
        <f t="shared" si="22"/>
        <v>8.7133422554649412E-2</v>
      </c>
      <c r="CW33" s="36">
        <f t="shared" si="23"/>
        <v>9.0522952682265262E-2</v>
      </c>
      <c r="CX33" s="36">
        <f t="shared" si="24"/>
        <v>8.8360518749658223E-2</v>
      </c>
      <c r="CY33" s="36">
        <f t="shared" si="25"/>
        <v>8.8533079173846493E-2</v>
      </c>
      <c r="CZ33" s="36">
        <f t="shared" si="26"/>
        <v>0.10989152130001477</v>
      </c>
      <c r="DA33" s="36">
        <f t="shared" si="27"/>
        <v>0.11405078115539562</v>
      </c>
      <c r="DB33" s="36">
        <f t="shared" si="28"/>
        <v>0.10522422845447989</v>
      </c>
      <c r="DC33" s="36">
        <f t="shared" si="29"/>
        <v>0.10675546937610482</v>
      </c>
      <c r="DD33" s="36">
        <f t="shared" si="30"/>
        <v>0.10827479826691709</v>
      </c>
      <c r="DE33" s="36">
        <f t="shared" si="31"/>
        <v>0.10766118263827236</v>
      </c>
      <c r="DF33" s="36">
        <f t="shared" si="32"/>
        <v>0.10620567532204854</v>
      </c>
      <c r="DH33" s="25">
        <f t="shared" si="33"/>
        <v>9.3714641502263149E-2</v>
      </c>
    </row>
    <row r="34" spans="1:112">
      <c r="A34" s="17" t="s">
        <v>261</v>
      </c>
      <c r="B34" s="22">
        <v>257107.03453496867</v>
      </c>
      <c r="C34" s="22">
        <v>245057.78092839176</v>
      </c>
      <c r="D34" s="22">
        <v>247907.97397676911</v>
      </c>
      <c r="E34" s="22">
        <v>260956.67690267463</v>
      </c>
      <c r="F34" s="22">
        <v>257003.48210579529</v>
      </c>
      <c r="G34" s="22">
        <v>268196.38234479394</v>
      </c>
      <c r="H34" s="22">
        <v>263039.60522235627</v>
      </c>
      <c r="I34" s="22">
        <v>272449.89387536881</v>
      </c>
      <c r="J34" s="22">
        <v>271947.51062353648</v>
      </c>
      <c r="K34" s="22">
        <v>290334.85245523264</v>
      </c>
      <c r="L34" s="22">
        <v>282345.2805475429</v>
      </c>
      <c r="M34" s="22">
        <v>276551.9594499825</v>
      </c>
      <c r="N34" s="22">
        <v>277187.64348131814</v>
      </c>
      <c r="O34" s="22">
        <v>290098.70877085795</v>
      </c>
      <c r="P34" s="22">
        <v>300805.16538573126</v>
      </c>
      <c r="Q34" s="22">
        <v>318082.37025571195</v>
      </c>
      <c r="R34" s="22">
        <v>313724.89577673498</v>
      </c>
      <c r="S34" s="22">
        <v>314958.76810227084</v>
      </c>
      <c r="T34" s="22">
        <v>326455.58007504843</v>
      </c>
      <c r="U34" s="22">
        <v>330924.00155495753</v>
      </c>
      <c r="V34" s="22">
        <v>324410.5529199015</v>
      </c>
      <c r="W34" s="22">
        <v>328442.30812204606</v>
      </c>
      <c r="X34" s="22">
        <v>333502.43974551215</v>
      </c>
      <c r="Y34" s="22">
        <v>349962.64886763995</v>
      </c>
      <c r="Z34" s="22">
        <v>351943.33807771577</v>
      </c>
      <c r="AA34" s="22">
        <v>352815.1159563571</v>
      </c>
      <c r="AB34" s="22">
        <v>358364.71984207741</v>
      </c>
      <c r="AC34" s="22">
        <v>367240.60581664328</v>
      </c>
      <c r="AD34" s="22">
        <v>367700.98910537391</v>
      </c>
      <c r="AE34" s="22">
        <v>367604.8687280037</v>
      </c>
      <c r="AF34" s="22">
        <v>375362.06566986447</v>
      </c>
      <c r="AG34" s="22">
        <v>387712.34536541149</v>
      </c>
      <c r="AH34" s="22">
        <v>394267.06926601689</v>
      </c>
      <c r="AI34" s="22">
        <v>403381.46873034269</v>
      </c>
      <c r="AJ34" s="22">
        <v>402848.84132961911</v>
      </c>
      <c r="AK34" s="22">
        <v>406984.80858394323</v>
      </c>
      <c r="AL34" s="22">
        <v>404048.92276935128</v>
      </c>
      <c r="AM34" s="22">
        <v>408432.6908453934</v>
      </c>
      <c r="AN34" s="22">
        <v>414826.65080501093</v>
      </c>
      <c r="AO34" s="22">
        <v>423347.16643672704</v>
      </c>
      <c r="AP34" s="22">
        <v>418924.96112215082</v>
      </c>
      <c r="AQ34" s="22">
        <v>391902.87450471852</v>
      </c>
      <c r="AR34" s="22">
        <v>400138.64323270199</v>
      </c>
      <c r="AS34" s="22">
        <v>401619.60128123843</v>
      </c>
      <c r="AU34" s="23">
        <f t="shared" si="34"/>
        <v>5.7980434081332723E-2</v>
      </c>
      <c r="AV34" s="23">
        <f t="shared" si="35"/>
        <v>5.3613595261238045E-2</v>
      </c>
      <c r="AW34" s="23">
        <f t="shared" si="36"/>
        <v>5.3160919438337444E-2</v>
      </c>
      <c r="AX34" s="23">
        <f t="shared" si="37"/>
        <v>5.482231811099867E-2</v>
      </c>
      <c r="AY34" s="23">
        <f t="shared" si="38"/>
        <v>5.4189006958044503E-2</v>
      </c>
      <c r="AZ34" s="23">
        <f t="shared" si="39"/>
        <v>5.6612474368012582E-2</v>
      </c>
      <c r="BA34" s="23">
        <f t="shared" si="40"/>
        <v>5.3202972548916844E-2</v>
      </c>
      <c r="BB34" s="23">
        <f t="shared" si="41"/>
        <v>5.2665830072232633E-2</v>
      </c>
      <c r="BC34" s="23">
        <f t="shared" si="42"/>
        <v>5.3246731714901699E-2</v>
      </c>
      <c r="BD34" s="23">
        <f t="shared" si="43"/>
        <v>5.5093821201197157E-2</v>
      </c>
      <c r="BE34" s="23">
        <f t="shared" si="44"/>
        <v>5.3615955761055704E-2</v>
      </c>
      <c r="BF34" s="23">
        <f t="shared" si="45"/>
        <v>5.1625607875795634E-2</v>
      </c>
      <c r="BG34" s="23">
        <f t="shared" si="46"/>
        <v>5.2635811242421809E-2</v>
      </c>
      <c r="BH34" s="23">
        <f t="shared" si="47"/>
        <v>5.3641013531645548E-2</v>
      </c>
      <c r="BI34" s="23">
        <f t="shared" si="48"/>
        <v>5.4042611085514419E-2</v>
      </c>
      <c r="BJ34" s="23">
        <f t="shared" si="49"/>
        <v>5.4274985561476828E-2</v>
      </c>
      <c r="BK34" s="23">
        <f t="shared" si="50"/>
        <v>5.4706556018582098E-2</v>
      </c>
      <c r="BL34" s="23">
        <f t="shared" si="51"/>
        <v>5.4205576456973728E-2</v>
      </c>
      <c r="BM34" s="23">
        <f t="shared" si="52"/>
        <v>5.4911846836617144E-2</v>
      </c>
      <c r="BN34" s="23">
        <f t="shared" si="53"/>
        <v>5.4450549424052849E-2</v>
      </c>
      <c r="BO34" s="23">
        <f t="shared" si="54"/>
        <v>5.4326400243491335E-2</v>
      </c>
      <c r="BP34" s="23">
        <f t="shared" si="55"/>
        <v>5.3559998504624819E-2</v>
      </c>
      <c r="BQ34" s="23">
        <f t="shared" si="56"/>
        <v>5.3101953268500764E-2</v>
      </c>
      <c r="BR34" s="23">
        <f t="shared" si="57"/>
        <v>5.4047958419891406E-2</v>
      </c>
      <c r="BS34" s="23">
        <f t="shared" si="58"/>
        <v>5.5808787690290497E-2</v>
      </c>
      <c r="BT34" s="23">
        <f t="shared" si="59"/>
        <v>5.4249688256024768E-2</v>
      </c>
      <c r="BU34" s="23">
        <f t="shared" si="60"/>
        <v>5.4072010443577512E-2</v>
      </c>
      <c r="BV34" s="23">
        <f t="shared" si="61"/>
        <v>5.3635998410039659E-2</v>
      </c>
      <c r="BW34" s="23">
        <f t="shared" si="62"/>
        <v>5.4673051085444235E-2</v>
      </c>
      <c r="BX34" s="23">
        <f t="shared" si="63"/>
        <v>5.344252779434322E-2</v>
      </c>
      <c r="BY34" s="23">
        <f t="shared" si="64"/>
        <v>5.3519543060813746E-2</v>
      </c>
      <c r="BZ34" s="23">
        <f t="shared" si="65"/>
        <v>5.3874816056016163E-2</v>
      </c>
      <c r="CA34" s="23">
        <f t="shared" si="66"/>
        <v>5.5652286474292295E-2</v>
      </c>
      <c r="CB34" s="23">
        <f t="shared" si="67"/>
        <v>5.5583171251572E-2</v>
      </c>
      <c r="CC34" s="23">
        <f t="shared" si="68"/>
        <v>5.4004829905782814E-2</v>
      </c>
      <c r="CD34" s="23">
        <f t="shared" si="69"/>
        <v>5.3159590125115806E-2</v>
      </c>
      <c r="CE34" s="23">
        <f t="shared" si="70"/>
        <v>5.3785367208823966E-2</v>
      </c>
      <c r="CF34" s="23">
        <f t="shared" si="71"/>
        <v>5.3164853209604006E-2</v>
      </c>
      <c r="CG34" s="23">
        <f t="shared" si="72"/>
        <v>5.2878595007816241E-2</v>
      </c>
      <c r="CH34" s="23">
        <f t="shared" si="73"/>
        <v>5.2852904430144378E-2</v>
      </c>
      <c r="CI34" s="23">
        <f t="shared" si="74"/>
        <v>5.3777652286282313E-2</v>
      </c>
      <c r="CJ34" s="23">
        <f t="shared" si="75"/>
        <v>5.15767076390823E-2</v>
      </c>
      <c r="CK34" s="23">
        <f t="shared" si="76"/>
        <v>5.2368450857238763E-2</v>
      </c>
      <c r="CL34" s="23">
        <f t="shared" si="77"/>
        <v>5.1917017175898882E-2</v>
      </c>
      <c r="CM34" s="23"/>
      <c r="CQ34" s="37">
        <v>4.6640073642221537E-2</v>
      </c>
      <c r="CR34" s="37">
        <v>4.6511627906976744E-2</v>
      </c>
      <c r="CS34" s="37">
        <v>4.9545829892650703E-2</v>
      </c>
      <c r="CT34" s="37">
        <v>4.9643517296012678E-2</v>
      </c>
      <c r="CU34" s="37">
        <v>5.0588529927372901E-2</v>
      </c>
      <c r="CV34" s="36">
        <f t="shared" si="22"/>
        <v>5.4894316722976719E-2</v>
      </c>
      <c r="CW34" s="36">
        <f t="shared" si="23"/>
        <v>5.4167570986801639E-2</v>
      </c>
      <c r="CX34" s="36">
        <f t="shared" si="24"/>
        <v>5.3395529138237544E-2</v>
      </c>
      <c r="CY34" s="36">
        <f t="shared" si="25"/>
        <v>5.3648605355264653E-2</v>
      </c>
      <c r="CZ34" s="36">
        <f t="shared" si="26"/>
        <v>5.4568632184056456E-2</v>
      </c>
      <c r="DA34" s="36">
        <f t="shared" si="27"/>
        <v>5.3759077609127078E-2</v>
      </c>
      <c r="DB34" s="36">
        <f t="shared" si="28"/>
        <v>5.4441621199983109E-2</v>
      </c>
      <c r="DC34" s="36">
        <f t="shared" si="29"/>
        <v>5.3877484499154339E-2</v>
      </c>
      <c r="DD34" s="36">
        <f t="shared" si="30"/>
        <v>5.4599969439190731E-2</v>
      </c>
      <c r="DE34" s="36">
        <f t="shared" si="31"/>
        <v>5.3170429964097148E-2</v>
      </c>
      <c r="DF34" s="36">
        <f t="shared" si="32"/>
        <v>5.2409956989625563E-2</v>
      </c>
      <c r="DH34" s="25">
        <f t="shared" si="33"/>
        <v>5.2241423297109353E-2</v>
      </c>
    </row>
    <row r="35" spans="1:112">
      <c r="A35" s="17" t="s">
        <v>262</v>
      </c>
      <c r="B35" s="22">
        <v>207643.18892622893</v>
      </c>
      <c r="C35" s="22">
        <v>209914.14482940326</v>
      </c>
      <c r="D35" s="22">
        <v>215347.75639404901</v>
      </c>
      <c r="E35" s="22">
        <v>217394.6458380979</v>
      </c>
      <c r="F35" s="22">
        <v>214795.50336777981</v>
      </c>
      <c r="G35" s="22">
        <v>214865.11268249908</v>
      </c>
      <c r="H35" s="22">
        <v>217669.83581839438</v>
      </c>
      <c r="I35" s="22">
        <v>222967.69147275438</v>
      </c>
      <c r="J35" s="22">
        <v>219244.89285696147</v>
      </c>
      <c r="K35" s="22">
        <v>225371.68334240821</v>
      </c>
      <c r="L35" s="22">
        <v>228591.21403383426</v>
      </c>
      <c r="M35" s="22">
        <v>225377.69591269153</v>
      </c>
      <c r="N35" s="22">
        <v>230152.0193594374</v>
      </c>
      <c r="O35" s="22">
        <v>236240.85774696487</v>
      </c>
      <c r="P35" s="22">
        <v>243366.07688222977</v>
      </c>
      <c r="Q35" s="22">
        <v>247054.21321584404</v>
      </c>
      <c r="R35" s="22">
        <v>259996.52308193763</v>
      </c>
      <c r="S35" s="22">
        <v>257042.13320379439</v>
      </c>
      <c r="T35" s="22">
        <v>264480.92489475012</v>
      </c>
      <c r="U35" s="22">
        <v>272931.84128281026</v>
      </c>
      <c r="V35" s="22">
        <v>274032.533632393</v>
      </c>
      <c r="W35" s="22">
        <v>274248.49602703063</v>
      </c>
      <c r="X35" s="22">
        <v>271622.34732735332</v>
      </c>
      <c r="Y35" s="22">
        <v>273748.555050625</v>
      </c>
      <c r="Z35" s="22">
        <v>301709.89883253869</v>
      </c>
      <c r="AA35" s="22">
        <v>304859.85144993576</v>
      </c>
      <c r="AB35" s="22">
        <v>333724.21443002392</v>
      </c>
      <c r="AC35" s="22">
        <v>320000.34431018867</v>
      </c>
      <c r="AD35" s="22">
        <v>344207.73717267148</v>
      </c>
      <c r="AE35" s="22">
        <v>378057.91234925232</v>
      </c>
      <c r="AF35" s="22">
        <v>472229.36226437351</v>
      </c>
      <c r="AG35" s="22">
        <v>470741.84917619143</v>
      </c>
      <c r="AH35" s="22">
        <v>437730.49973405659</v>
      </c>
      <c r="AI35" s="22">
        <v>433868.72182372201</v>
      </c>
      <c r="AJ35" s="22">
        <v>580652.49887900113</v>
      </c>
      <c r="AK35" s="22">
        <v>519617.47193242889</v>
      </c>
      <c r="AL35" s="22">
        <v>523134.61849278392</v>
      </c>
      <c r="AM35" s="22">
        <v>465474.76246933918</v>
      </c>
      <c r="AN35" s="22">
        <v>440622.69860352844</v>
      </c>
      <c r="AO35" s="22">
        <v>572669.19128992991</v>
      </c>
      <c r="AP35" s="22">
        <v>581947.80412467546</v>
      </c>
      <c r="AQ35" s="22">
        <v>741877.67553602939</v>
      </c>
      <c r="AR35" s="22">
        <v>912581.92832417146</v>
      </c>
      <c r="AS35" s="22">
        <v>948098.48219897458</v>
      </c>
      <c r="AU35" s="23">
        <f t="shared" si="34"/>
        <v>5.7106650161199896E-2</v>
      </c>
      <c r="AV35" s="23">
        <f t="shared" si="35"/>
        <v>5.6387428657252547E-2</v>
      </c>
      <c r="AW35" s="23">
        <f t="shared" si="36"/>
        <v>5.6632074575574565E-2</v>
      </c>
      <c r="AX35" s="23">
        <f t="shared" si="37"/>
        <v>5.687141186752169E-2</v>
      </c>
      <c r="AY35" s="23">
        <f t="shared" si="38"/>
        <v>5.6097205122758564E-2</v>
      </c>
      <c r="AZ35" s="23">
        <f t="shared" si="39"/>
        <v>5.454797366511388E-2</v>
      </c>
      <c r="BA35" s="23">
        <f t="shared" si="40"/>
        <v>5.3574086703282717E-2</v>
      </c>
      <c r="BB35" s="23">
        <f t="shared" si="41"/>
        <v>5.3450449638788505E-2</v>
      </c>
      <c r="BC35" s="23">
        <f t="shared" si="42"/>
        <v>5.2228992968004137E-2</v>
      </c>
      <c r="BD35" s="23">
        <f t="shared" si="43"/>
        <v>5.3447269474111103E-2</v>
      </c>
      <c r="BE35" s="23">
        <f t="shared" si="44"/>
        <v>5.282066240076335E-2</v>
      </c>
      <c r="BF35" s="23">
        <f t="shared" si="45"/>
        <v>5.1480645731993721E-2</v>
      </c>
      <c r="BG35" s="23">
        <f t="shared" si="46"/>
        <v>5.195340414824335E-2</v>
      </c>
      <c r="BH35" s="23">
        <f t="shared" si="47"/>
        <v>5.2353825824866029E-2</v>
      </c>
      <c r="BI35" s="23">
        <f t="shared" si="48"/>
        <v>5.3091009286653112E-2</v>
      </c>
      <c r="BJ35" s="23">
        <f t="shared" si="49"/>
        <v>5.2761827710586066E-2</v>
      </c>
      <c r="BK35" s="23">
        <f t="shared" si="50"/>
        <v>5.5498118163957243E-2</v>
      </c>
      <c r="BL35" s="23">
        <f t="shared" si="51"/>
        <v>5.4171802042307961E-2</v>
      </c>
      <c r="BM35" s="23">
        <f t="shared" si="52"/>
        <v>5.4437861569779394E-2</v>
      </c>
      <c r="BN35" s="23">
        <f t="shared" si="53"/>
        <v>5.5466777960148608E-2</v>
      </c>
      <c r="BO35" s="23">
        <f t="shared" si="54"/>
        <v>5.5672198648231815E-2</v>
      </c>
      <c r="BP35" s="23">
        <f t="shared" si="55"/>
        <v>5.4289455683162784E-2</v>
      </c>
      <c r="BQ35" s="23">
        <f t="shared" si="56"/>
        <v>5.2362909534161513E-2</v>
      </c>
      <c r="BR35" s="23">
        <f t="shared" si="57"/>
        <v>5.2450784708857418E-2</v>
      </c>
      <c r="BS35" s="23">
        <f t="shared" si="58"/>
        <v>5.8280897855098872E-2</v>
      </c>
      <c r="BT35" s="23">
        <f t="shared" si="59"/>
        <v>5.7079349669214463E-2</v>
      </c>
      <c r="BU35" s="23">
        <f t="shared" si="60"/>
        <v>6.0911195802737662E-2</v>
      </c>
      <c r="BV35" s="23">
        <f t="shared" si="61"/>
        <v>5.7553930959741498E-2</v>
      </c>
      <c r="BW35" s="23">
        <f t="shared" si="62"/>
        <v>6.1790445910325356E-2</v>
      </c>
      <c r="BX35" s="23">
        <f t="shared" si="63"/>
        <v>6.6156705326637616E-2</v>
      </c>
      <c r="BY35" s="23">
        <f t="shared" si="64"/>
        <v>7.998113542334527E-2</v>
      </c>
      <c r="BZ35" s="23">
        <f t="shared" si="65"/>
        <v>7.8177389671056086E-2</v>
      </c>
      <c r="CA35" s="23">
        <f t="shared" si="66"/>
        <v>7.302346821611147E-2</v>
      </c>
      <c r="CB35" s="23">
        <f t="shared" si="67"/>
        <v>7.0748001018349563E-2</v>
      </c>
      <c r="CC35" s="23">
        <f t="shared" si="68"/>
        <v>9.088094867646225E-2</v>
      </c>
      <c r="CD35" s="23">
        <f t="shared" si="69"/>
        <v>7.9720968096074846E-2</v>
      </c>
      <c r="CE35" s="23">
        <f t="shared" si="70"/>
        <v>8.1127543586092365E-2</v>
      </c>
      <c r="CF35" s="23">
        <f t="shared" si="71"/>
        <v>7.0612910556876768E-2</v>
      </c>
      <c r="CG35" s="23">
        <f t="shared" si="72"/>
        <v>6.6233551911189112E-2</v>
      </c>
      <c r="CH35" s="23">
        <f t="shared" si="73"/>
        <v>8.3375854826916881E-2</v>
      </c>
      <c r="CI35" s="23">
        <f t="shared" si="74"/>
        <v>8.7232000912890892E-2</v>
      </c>
      <c r="CJ35" s="23">
        <f t="shared" si="75"/>
        <v>0.11272412194123752</v>
      </c>
      <c r="CK35" s="23">
        <f t="shared" si="76"/>
        <v>0.12860670402683722</v>
      </c>
      <c r="CL35" s="23">
        <f t="shared" si="77"/>
        <v>0.12607796344043465</v>
      </c>
      <c r="CM35" s="23"/>
      <c r="CQ35" s="37">
        <v>0.15333035315154225</v>
      </c>
      <c r="CR35" s="37">
        <v>0.15218312844425605</v>
      </c>
      <c r="CS35" s="37">
        <v>0.14834066373450619</v>
      </c>
      <c r="CT35" s="37">
        <v>0.12787627310448887</v>
      </c>
      <c r="CU35" s="37">
        <v>0.12526690391459075</v>
      </c>
      <c r="CV35" s="36">
        <f t="shared" si="22"/>
        <v>5.6749391315387171E-2</v>
      </c>
      <c r="CW35" s="36">
        <f t="shared" si="23"/>
        <v>5.441742878248592E-2</v>
      </c>
      <c r="CX35" s="36">
        <f t="shared" si="24"/>
        <v>5.249439264371808E-2</v>
      </c>
      <c r="CY35" s="36">
        <f t="shared" si="25"/>
        <v>5.2540016742587139E-2</v>
      </c>
      <c r="CZ35" s="36">
        <f t="shared" si="26"/>
        <v>5.4893639934048305E-2</v>
      </c>
      <c r="DA35" s="36">
        <f t="shared" si="27"/>
        <v>5.369383714360338E-2</v>
      </c>
      <c r="DB35" s="36">
        <f t="shared" si="28"/>
        <v>5.8456343571698127E-2</v>
      </c>
      <c r="DC35" s="36">
        <f t="shared" si="29"/>
        <v>7.1526419082841089E-2</v>
      </c>
      <c r="DD35" s="36">
        <f t="shared" si="30"/>
        <v>7.8593346501749539E-2</v>
      </c>
      <c r="DE35" s="36">
        <f t="shared" si="31"/>
        <v>7.5337465220268782E-2</v>
      </c>
      <c r="DF35" s="36">
        <f t="shared" si="32"/>
        <v>0.11366019758035006</v>
      </c>
      <c r="DH35" s="25">
        <f t="shared" si="33"/>
        <v>8.9334987554257589E-2</v>
      </c>
    </row>
    <row r="36" spans="1:112">
      <c r="A36" s="17" t="s">
        <v>263</v>
      </c>
      <c r="B36" s="22">
        <v>2603776.4355099979</v>
      </c>
      <c r="C36" s="22">
        <v>3203017.5795583399</v>
      </c>
      <c r="D36" s="22">
        <v>3877070.1823694692</v>
      </c>
      <c r="E36" s="22">
        <v>3840406.9614428147</v>
      </c>
      <c r="F36" s="22">
        <v>2842080.8938464196</v>
      </c>
      <c r="G36" s="22">
        <v>3386545.3295952464</v>
      </c>
      <c r="H36" s="22">
        <v>4381168.2377612181</v>
      </c>
      <c r="I36" s="22">
        <v>3484343.7006094418</v>
      </c>
      <c r="J36" s="22">
        <v>3992824.7221277286</v>
      </c>
      <c r="K36" s="22">
        <v>4042869.3526179674</v>
      </c>
      <c r="L36" s="22">
        <v>3783299.7689521173</v>
      </c>
      <c r="M36" s="22">
        <v>2682467.244477571</v>
      </c>
      <c r="N36" s="22">
        <v>3753699.7541233902</v>
      </c>
      <c r="O36" s="22">
        <v>3681934.181832334</v>
      </c>
      <c r="P36" s="22">
        <v>3982392.652069564</v>
      </c>
      <c r="Q36" s="22">
        <v>4310554.3690995779</v>
      </c>
      <c r="R36" s="22">
        <v>4666504.9496369427</v>
      </c>
      <c r="S36" s="22">
        <v>3421420.2073780312</v>
      </c>
      <c r="T36" s="22">
        <v>3976546.1823404524</v>
      </c>
      <c r="U36" s="22">
        <v>4283827.1668818183</v>
      </c>
      <c r="V36" s="22">
        <v>4187099.4721613051</v>
      </c>
      <c r="W36" s="22">
        <v>3989606.0293468693</v>
      </c>
      <c r="X36" s="22">
        <v>4319104.0570292575</v>
      </c>
      <c r="Y36" s="22">
        <v>4199558.2440468725</v>
      </c>
      <c r="Z36" s="22">
        <v>4354192.8129313048</v>
      </c>
      <c r="AA36" s="22">
        <v>3907076.8412182145</v>
      </c>
      <c r="AB36" s="22">
        <v>4458024.5325898919</v>
      </c>
      <c r="AC36" s="22">
        <v>4522100.0298188422</v>
      </c>
      <c r="AD36" s="22">
        <v>4583866.0184389185</v>
      </c>
      <c r="AE36" s="22">
        <v>3885198.7029358456</v>
      </c>
      <c r="AF36" s="22">
        <v>4484336.7120600808</v>
      </c>
      <c r="AG36" s="22">
        <v>4787746.1503498703</v>
      </c>
      <c r="AH36" s="22">
        <v>4816149.5751962615</v>
      </c>
      <c r="AI36" s="22">
        <v>4834366.4398730733</v>
      </c>
      <c r="AJ36" s="22">
        <v>4860334.7408976676</v>
      </c>
      <c r="AK36" s="22">
        <v>4521533.0659203911</v>
      </c>
      <c r="AL36" s="22">
        <v>4481818.1297056889</v>
      </c>
      <c r="AM36" s="22">
        <v>4513043.7810614593</v>
      </c>
      <c r="AN36" s="22">
        <v>4885617.2919575898</v>
      </c>
      <c r="AO36" s="22">
        <v>4963010.490368383</v>
      </c>
      <c r="AP36" s="22">
        <v>4532963.2338129496</v>
      </c>
      <c r="AQ36" s="22">
        <v>4732196.5741169378</v>
      </c>
      <c r="AR36" s="22">
        <v>4974683.9947006293</v>
      </c>
      <c r="AS36" s="22">
        <v>4954776.0820558975</v>
      </c>
      <c r="AU36" s="23">
        <f t="shared" si="34"/>
        <v>0.29245238903730852</v>
      </c>
      <c r="AV36" s="23">
        <f t="shared" si="35"/>
        <v>0.32139551802319166</v>
      </c>
      <c r="AW36" s="23">
        <f t="shared" si="36"/>
        <v>0.3447543001284688</v>
      </c>
      <c r="AX36" s="23">
        <f t="shared" si="37"/>
        <v>0.34147389512183784</v>
      </c>
      <c r="AY36" s="23">
        <f t="shared" si="38"/>
        <v>0.30597034800507095</v>
      </c>
      <c r="AZ36" s="23">
        <f t="shared" si="39"/>
        <v>0.32864815287709176</v>
      </c>
      <c r="BA36" s="23">
        <f t="shared" si="40"/>
        <v>0.35904994130496937</v>
      </c>
      <c r="BB36" s="23">
        <f t="shared" si="41"/>
        <v>0.31470275754429056</v>
      </c>
      <c r="BC36" s="23">
        <f t="shared" si="42"/>
        <v>0.35292339649797555</v>
      </c>
      <c r="BD36" s="23">
        <f t="shared" si="43"/>
        <v>0.34723939944919163</v>
      </c>
      <c r="BE36" s="23">
        <f t="shared" si="44"/>
        <v>0.32933643030937398</v>
      </c>
      <c r="BF36" s="23">
        <f t="shared" si="45"/>
        <v>0.26880503886496027</v>
      </c>
      <c r="BG36" s="23">
        <f t="shared" si="46"/>
        <v>0.3414763534396536</v>
      </c>
      <c r="BH36" s="23">
        <f t="shared" si="47"/>
        <v>0.32658267644541711</v>
      </c>
      <c r="BI36" s="23">
        <f t="shared" si="48"/>
        <v>0.32082790726724864</v>
      </c>
      <c r="BJ36" s="23">
        <f t="shared" si="49"/>
        <v>0.33120695674744716</v>
      </c>
      <c r="BK36" s="23">
        <f t="shared" si="50"/>
        <v>0.35995015303473943</v>
      </c>
      <c r="BL36" s="23">
        <f t="shared" si="51"/>
        <v>0.29183756900865693</v>
      </c>
      <c r="BM36" s="23">
        <f t="shared" si="52"/>
        <v>0.31685891272444927</v>
      </c>
      <c r="BN36" s="23">
        <f t="shared" si="53"/>
        <v>0.32896870943914075</v>
      </c>
      <c r="BO36" s="23">
        <f t="shared" si="54"/>
        <v>0.32886749068258059</v>
      </c>
      <c r="BP36" s="23">
        <f t="shared" si="55"/>
        <v>0.31786311893834934</v>
      </c>
      <c r="BQ36" s="23">
        <f t="shared" si="56"/>
        <v>0.32281390821354705</v>
      </c>
      <c r="BR36" s="23">
        <f t="shared" si="57"/>
        <v>0.30690155579507511</v>
      </c>
      <c r="BS36" s="23">
        <f t="shared" si="58"/>
        <v>0.32429930397191187</v>
      </c>
      <c r="BT36" s="23">
        <f t="shared" si="59"/>
        <v>0.29965317340889924</v>
      </c>
      <c r="BU36" s="23">
        <f t="shared" si="60"/>
        <v>0.32079465528146267</v>
      </c>
      <c r="BV36" s="23">
        <f t="shared" si="61"/>
        <v>0.31514344953024193</v>
      </c>
      <c r="BW36" s="23">
        <f t="shared" si="62"/>
        <v>0.32960434564169083</v>
      </c>
      <c r="BX36" s="23">
        <f t="shared" si="63"/>
        <v>0.2919048543797787</v>
      </c>
      <c r="BY36" s="23">
        <f t="shared" si="64"/>
        <v>0.31084321551611482</v>
      </c>
      <c r="BZ36" s="23">
        <f t="shared" si="65"/>
        <v>0.31365012855958396</v>
      </c>
      <c r="CA36" s="23">
        <f t="shared" si="66"/>
        <v>0.32692427309015948</v>
      </c>
      <c r="CB36" s="23">
        <f t="shared" si="67"/>
        <v>0.3218689631490923</v>
      </c>
      <c r="CC36" s="23">
        <f t="shared" si="68"/>
        <v>0.31506564665009396</v>
      </c>
      <c r="CD36" s="23">
        <f t="shared" si="69"/>
        <v>0.29576219061745113</v>
      </c>
      <c r="CE36" s="23">
        <f t="shared" si="70"/>
        <v>0.30498693809076105</v>
      </c>
      <c r="CF36" s="23">
        <f t="shared" si="71"/>
        <v>0.30193863990460251</v>
      </c>
      <c r="CG36" s="23">
        <f t="shared" si="72"/>
        <v>0.307679701387642</v>
      </c>
      <c r="CH36" s="23">
        <f t="shared" si="73"/>
        <v>0.29984640647390176</v>
      </c>
      <c r="CI36" s="23">
        <f t="shared" si="74"/>
        <v>0.29297635441872688</v>
      </c>
      <c r="CJ36" s="23">
        <f t="shared" si="75"/>
        <v>0.31434021766136849</v>
      </c>
      <c r="CK36" s="23">
        <f t="shared" si="76"/>
        <v>0.3235192915750762</v>
      </c>
      <c r="CL36" s="23">
        <f t="shared" si="77"/>
        <v>0.31580972121635426</v>
      </c>
      <c r="CM36" s="23"/>
      <c r="CQ36" s="37">
        <v>0.14094592048238175</v>
      </c>
      <c r="CR36" s="37">
        <v>0.13551991349792755</v>
      </c>
      <c r="CS36" s="37">
        <v>0.13717559824738793</v>
      </c>
      <c r="CT36" s="37">
        <v>0.13691317318260324</v>
      </c>
      <c r="CU36" s="37">
        <v>0.14346926713947991</v>
      </c>
      <c r="CV36" s="36">
        <f t="shared" si="22"/>
        <v>0.32501902557770174</v>
      </c>
      <c r="CW36" s="36">
        <f t="shared" si="23"/>
        <v>0.32709279993285567</v>
      </c>
      <c r="CX36" s="36">
        <f t="shared" si="24"/>
        <v>0.32457606628037539</v>
      </c>
      <c r="CY36" s="36">
        <f t="shared" si="25"/>
        <v>0.33002347347494165</v>
      </c>
      <c r="CZ36" s="36">
        <f t="shared" si="26"/>
        <v>0.32440383605174655</v>
      </c>
      <c r="DA36" s="36">
        <f t="shared" si="27"/>
        <v>0.31911151840738805</v>
      </c>
      <c r="DB36" s="36">
        <f t="shared" si="28"/>
        <v>0.31497264554812893</v>
      </c>
      <c r="DC36" s="36">
        <f t="shared" si="29"/>
        <v>0.31150063602429207</v>
      </c>
      <c r="DD36" s="36">
        <f t="shared" si="30"/>
        <v>0.31490526837669919</v>
      </c>
      <c r="DE36" s="36">
        <f t="shared" si="31"/>
        <v>0.3036129214642268</v>
      </c>
      <c r="DF36" s="36">
        <f t="shared" si="32"/>
        <v>0.31166139621788147</v>
      </c>
      <c r="DH36" s="25">
        <f t="shared" si="33"/>
        <v>0.2625564662441261</v>
      </c>
    </row>
    <row r="37" spans="1:112">
      <c r="A37" s="17" t="s">
        <v>264</v>
      </c>
      <c r="B37" s="22">
        <v>504212.82980983111</v>
      </c>
      <c r="C37" s="22">
        <v>504264.44244014536</v>
      </c>
      <c r="D37" s="22">
        <v>529296.53043254651</v>
      </c>
      <c r="E37" s="22">
        <v>559729.51088761259</v>
      </c>
      <c r="F37" s="22">
        <v>562546.84681981895</v>
      </c>
      <c r="G37" s="22">
        <v>532906.91380165657</v>
      </c>
      <c r="H37" s="22">
        <v>546462.36813722469</v>
      </c>
      <c r="I37" s="22">
        <v>567262.39707739488</v>
      </c>
      <c r="J37" s="22">
        <v>557378.62571085384</v>
      </c>
      <c r="K37" s="22">
        <v>565126.53525449091</v>
      </c>
      <c r="L37" s="22">
        <v>561749.83159964147</v>
      </c>
      <c r="M37" s="22">
        <v>567452.6789361136</v>
      </c>
      <c r="N37" s="22">
        <v>545937.56000735529</v>
      </c>
      <c r="O37" s="22">
        <v>568301.2959122922</v>
      </c>
      <c r="P37" s="22">
        <v>590266.98477940902</v>
      </c>
      <c r="Q37" s="22">
        <v>595164.83718751115</v>
      </c>
      <c r="R37" s="22">
        <v>595306.11048871675</v>
      </c>
      <c r="S37" s="22">
        <v>629025.75076645892</v>
      </c>
      <c r="T37" s="22">
        <v>630974.4078492237</v>
      </c>
      <c r="U37" s="22">
        <v>644818.85563924199</v>
      </c>
      <c r="V37" s="22">
        <v>628773.58823417081</v>
      </c>
      <c r="W37" s="22">
        <v>663307.66272431193</v>
      </c>
      <c r="X37" s="22">
        <v>641838.26564056298</v>
      </c>
      <c r="Y37" s="22">
        <v>660399.4217367128</v>
      </c>
      <c r="Z37" s="22">
        <v>672647.93875942368</v>
      </c>
      <c r="AA37" s="22">
        <v>670575.89298876526</v>
      </c>
      <c r="AB37" s="22">
        <v>673198.96507704246</v>
      </c>
      <c r="AC37" s="22">
        <v>693865.22634516587</v>
      </c>
      <c r="AD37" s="22">
        <v>701539.18612293818</v>
      </c>
      <c r="AE37" s="22">
        <v>717926.27086586133</v>
      </c>
      <c r="AF37" s="22">
        <v>717882.14635495166</v>
      </c>
      <c r="AG37" s="22">
        <v>748062.55543583073</v>
      </c>
      <c r="AH37" s="22">
        <v>749828.00403745286</v>
      </c>
      <c r="AI37" s="22">
        <v>761353.88255727652</v>
      </c>
      <c r="AJ37" s="22">
        <v>774522.50995403866</v>
      </c>
      <c r="AK37" s="22">
        <v>762667.25243479409</v>
      </c>
      <c r="AL37" s="22">
        <v>761026.73848101869</v>
      </c>
      <c r="AM37" s="22">
        <v>770153.7847090892</v>
      </c>
      <c r="AN37" s="22">
        <v>755708.20870603796</v>
      </c>
      <c r="AO37" s="22">
        <v>723518.85336329392</v>
      </c>
      <c r="AP37" s="22">
        <v>724067.14941031998</v>
      </c>
      <c r="AQ37" s="22">
        <v>731038.96438225696</v>
      </c>
      <c r="AR37" s="22">
        <v>711353.32629507524</v>
      </c>
      <c r="AS37" s="22">
        <v>692974.60280231433</v>
      </c>
      <c r="AU37" s="23">
        <f t="shared" si="34"/>
        <v>2.0096928377991666E-2</v>
      </c>
      <c r="AV37" s="23">
        <f t="shared" si="35"/>
        <v>2.0044782467037427E-2</v>
      </c>
      <c r="AW37" s="23">
        <f t="shared" si="36"/>
        <v>1.7558405469998935E-2</v>
      </c>
      <c r="AX37" s="23">
        <f t="shared" si="37"/>
        <v>1.8401667409106613E-2</v>
      </c>
      <c r="AY37" s="23">
        <f t="shared" si="38"/>
        <v>2.0174536896050956E-2</v>
      </c>
      <c r="AZ37" s="23">
        <f t="shared" si="39"/>
        <v>1.9678710081627242E-2</v>
      </c>
      <c r="BA37" s="23">
        <f t="shared" si="40"/>
        <v>1.9893937216793379E-2</v>
      </c>
      <c r="BB37" s="23">
        <f t="shared" si="41"/>
        <v>2.4002417239274206E-2</v>
      </c>
      <c r="BC37" s="23">
        <f t="shared" si="42"/>
        <v>2.3670557222151736E-2</v>
      </c>
      <c r="BD37" s="23">
        <f t="shared" si="43"/>
        <v>2.1245682314246384E-2</v>
      </c>
      <c r="BE37" s="23">
        <f t="shared" si="44"/>
        <v>1.9946921408246911E-2</v>
      </c>
      <c r="BF37" s="23">
        <f t="shared" si="45"/>
        <v>1.9182507975891203E-2</v>
      </c>
      <c r="BG37" s="23">
        <f t="shared" si="46"/>
        <v>1.9604195388842085E-2</v>
      </c>
      <c r="BH37" s="23">
        <f t="shared" si="47"/>
        <v>2.1866732853025098E-2</v>
      </c>
      <c r="BI37" s="23">
        <f t="shared" si="48"/>
        <v>1.9990412081133967E-2</v>
      </c>
      <c r="BJ37" s="23">
        <f t="shared" si="49"/>
        <v>1.763241966419541E-2</v>
      </c>
      <c r="BK37" s="23">
        <f t="shared" si="50"/>
        <v>2.0203550683360057E-2</v>
      </c>
      <c r="BL37" s="23">
        <f t="shared" si="51"/>
        <v>2.112198359612116E-2</v>
      </c>
      <c r="BM37" s="23">
        <f t="shared" si="52"/>
        <v>1.9953610684467288E-2</v>
      </c>
      <c r="BN37" s="23">
        <f t="shared" si="53"/>
        <v>2.1125582520600587E-2</v>
      </c>
      <c r="BO37" s="23">
        <f t="shared" si="54"/>
        <v>2.0965148605832963E-2</v>
      </c>
      <c r="BP37" s="23">
        <f t="shared" si="55"/>
        <v>1.9682146104085595E-2</v>
      </c>
      <c r="BQ37" s="23">
        <f t="shared" si="56"/>
        <v>1.9970679839608926E-2</v>
      </c>
      <c r="BR37" s="23">
        <f t="shared" si="57"/>
        <v>1.9152993211992486E-2</v>
      </c>
      <c r="BS37" s="23">
        <f t="shared" si="58"/>
        <v>2.2629314194395164E-2</v>
      </c>
      <c r="BT37" s="23">
        <f t="shared" si="59"/>
        <v>2.1005858990297256E-2</v>
      </c>
      <c r="BU37" s="23">
        <f t="shared" si="60"/>
        <v>1.7390974943985789E-2</v>
      </c>
      <c r="BV37" s="23">
        <f t="shared" si="61"/>
        <v>1.6572943298871771E-2</v>
      </c>
      <c r="BW37" s="23">
        <f t="shared" si="62"/>
        <v>2.27236175525528E-2</v>
      </c>
      <c r="BX37" s="23">
        <f t="shared" si="63"/>
        <v>2.1174404921682422E-2</v>
      </c>
      <c r="BY37" s="23">
        <f t="shared" si="64"/>
        <v>1.7861943192350647E-2</v>
      </c>
      <c r="BZ37" s="23">
        <f t="shared" si="65"/>
        <v>1.7059726018520457E-2</v>
      </c>
      <c r="CA37" s="23">
        <f t="shared" si="66"/>
        <v>1.9173082765987295E-2</v>
      </c>
      <c r="CB37" s="23">
        <f t="shared" si="67"/>
        <v>1.8134924593650278E-2</v>
      </c>
      <c r="CC37" s="23">
        <f t="shared" si="68"/>
        <v>1.8154563097774638E-2</v>
      </c>
      <c r="CD37" s="23">
        <f t="shared" si="69"/>
        <v>2.1209917347870956E-2</v>
      </c>
      <c r="CE37" s="23">
        <f t="shared" si="70"/>
        <v>2.3927204672879471E-2</v>
      </c>
      <c r="CF37" s="23">
        <f t="shared" si="71"/>
        <v>2.4117512098347067E-2</v>
      </c>
      <c r="CG37" s="23">
        <f t="shared" si="72"/>
        <v>2.0865671536462061E-2</v>
      </c>
      <c r="CH37" s="23">
        <f t="shared" si="73"/>
        <v>2.0907831219587537E-2</v>
      </c>
      <c r="CI37" s="23">
        <f t="shared" si="74"/>
        <v>2.2460026127138311E-2</v>
      </c>
      <c r="CJ37" s="23">
        <f t="shared" si="75"/>
        <v>2.1998611133056723E-2</v>
      </c>
      <c r="CK37" s="23">
        <f t="shared" si="76"/>
        <v>2.0204507346004728E-2</v>
      </c>
      <c r="CL37" s="23">
        <f t="shared" si="77"/>
        <v>1.8728669932644118E-2</v>
      </c>
      <c r="CM37" s="23"/>
      <c r="CQ37" s="37">
        <v>2.0352109505155567E-2</v>
      </c>
      <c r="CR37" s="37">
        <v>2.6247147049233779E-2</v>
      </c>
      <c r="CS37" s="37">
        <v>2.4843750000000001E-2</v>
      </c>
      <c r="CT37" s="37">
        <v>2.5510471891239304E-2</v>
      </c>
      <c r="CU37" s="37">
        <v>2.2462598682775767E-2</v>
      </c>
      <c r="CV37" s="36">
        <f t="shared" si="22"/>
        <v>1.9025445931033662E-2</v>
      </c>
      <c r="CW37" s="36">
        <f t="shared" si="23"/>
        <v>2.0937400358436446E-2</v>
      </c>
      <c r="CX37" s="36">
        <f t="shared" si="24"/>
        <v>2.1011417230134059E-2</v>
      </c>
      <c r="CY37" s="36">
        <f t="shared" si="25"/>
        <v>1.977343999679914E-2</v>
      </c>
      <c r="CZ37" s="36">
        <f t="shared" si="26"/>
        <v>2.060118187113727E-2</v>
      </c>
      <c r="DA37" s="36">
        <f t="shared" si="27"/>
        <v>1.9942741940379993E-2</v>
      </c>
      <c r="DB37" s="36">
        <f t="shared" si="28"/>
        <v>1.9399772856887494E-2</v>
      </c>
      <c r="DC37" s="36">
        <f t="shared" si="29"/>
        <v>1.9704922921276583E-2</v>
      </c>
      <c r="DD37" s="36">
        <f t="shared" si="30"/>
        <v>1.9168121951320789E-2</v>
      </c>
      <c r="DE37" s="36">
        <f t="shared" si="31"/>
        <v>2.2454554881819036E-2</v>
      </c>
      <c r="DF37" s="36">
        <f t="shared" si="32"/>
        <v>2.084795363471097E-2</v>
      </c>
      <c r="DH37" s="25">
        <f t="shared" si="33"/>
        <v>2.139268941889624E-2</v>
      </c>
    </row>
    <row r="38" spans="1:112">
      <c r="A38" s="17" t="s">
        <v>266</v>
      </c>
      <c r="B38" s="22">
        <v>371813300.00000006</v>
      </c>
      <c r="C38" s="22">
        <v>376831900</v>
      </c>
      <c r="D38" s="22">
        <v>381827000</v>
      </c>
      <c r="E38" s="22">
        <v>382288600</v>
      </c>
      <c r="F38" s="22">
        <v>388876500.00000006</v>
      </c>
      <c r="G38" s="22">
        <v>400406500</v>
      </c>
      <c r="H38" s="22">
        <v>409101900.00000006</v>
      </c>
      <c r="I38" s="22">
        <v>409067100.00000006</v>
      </c>
      <c r="J38" s="22">
        <v>411748400</v>
      </c>
      <c r="K38" s="22">
        <v>421984500</v>
      </c>
      <c r="L38" s="22">
        <v>430505899.99999988</v>
      </c>
      <c r="M38" s="22">
        <v>433548400</v>
      </c>
      <c r="N38" s="22">
        <v>430780099.99999994</v>
      </c>
      <c r="O38" s="22">
        <v>443932400.00000006</v>
      </c>
      <c r="P38" s="22">
        <v>445628500</v>
      </c>
      <c r="Q38" s="22">
        <v>451620900.00000006</v>
      </c>
      <c r="R38" s="22">
        <v>449951500</v>
      </c>
      <c r="S38" s="22">
        <v>465493400</v>
      </c>
      <c r="T38" s="22">
        <v>468015500</v>
      </c>
      <c r="U38" s="22">
        <v>470796300</v>
      </c>
      <c r="V38" s="22">
        <v>468270500</v>
      </c>
      <c r="W38" s="22">
        <v>485053000.00000006</v>
      </c>
      <c r="X38" s="22">
        <v>489547900</v>
      </c>
      <c r="Y38" s="22">
        <v>491661799.99999988</v>
      </c>
      <c r="Z38" s="22">
        <v>490162700.00000006</v>
      </c>
      <c r="AA38" s="22">
        <v>507478300.00000006</v>
      </c>
      <c r="AB38" s="22">
        <v>511443899.99999988</v>
      </c>
      <c r="AC38" s="22">
        <v>507792000</v>
      </c>
      <c r="AD38" s="22">
        <v>511134300.00000006</v>
      </c>
      <c r="AE38" s="22">
        <v>525246699.99999994</v>
      </c>
      <c r="AF38" s="22">
        <v>536388600</v>
      </c>
      <c r="AG38" s="22">
        <v>530696500</v>
      </c>
      <c r="AH38" s="22">
        <v>534688399.99999988</v>
      </c>
      <c r="AI38" s="22">
        <v>545680900.00000012</v>
      </c>
      <c r="AJ38" s="22">
        <v>559760600</v>
      </c>
      <c r="AK38" s="22">
        <v>553238500</v>
      </c>
      <c r="AL38" s="22">
        <v>555287999.99999988</v>
      </c>
      <c r="AM38" s="22">
        <v>564913000</v>
      </c>
      <c r="AN38" s="22">
        <v>582944500.00000012</v>
      </c>
      <c r="AO38" s="22">
        <v>573522299.99999988</v>
      </c>
      <c r="AP38" s="22">
        <v>566752000</v>
      </c>
      <c r="AQ38" s="22">
        <v>529988799.99999994</v>
      </c>
      <c r="AR38" s="22">
        <v>557651400</v>
      </c>
      <c r="AS38" s="22">
        <v>555528100</v>
      </c>
      <c r="AU38" s="23">
        <f t="shared" si="34"/>
        <v>0.22639015663044612</v>
      </c>
      <c r="AV38" s="23">
        <f t="shared" si="35"/>
        <v>0.22048144906303316</v>
      </c>
      <c r="AW38" s="23">
        <f t="shared" si="36"/>
        <v>0.21510048476435178</v>
      </c>
      <c r="AX38" s="23">
        <f t="shared" si="37"/>
        <v>0.22001779647706649</v>
      </c>
      <c r="AY38" s="23">
        <f t="shared" si="38"/>
        <v>0.22237637208051186</v>
      </c>
      <c r="AZ38" s="23">
        <f t="shared" si="39"/>
        <v>0.22045560231688255</v>
      </c>
      <c r="BA38" s="23">
        <f t="shared" si="40"/>
        <v>0.21739350384889936</v>
      </c>
      <c r="BB38" s="23">
        <f t="shared" si="41"/>
        <v>0.2222241235837166</v>
      </c>
      <c r="BC38" s="23">
        <f t="shared" si="42"/>
        <v>0.22189738821313135</v>
      </c>
      <c r="BD38" s="23">
        <f t="shared" si="43"/>
        <v>0.21875604420008993</v>
      </c>
      <c r="BE38" s="23">
        <f t="shared" si="44"/>
        <v>0.21594047207200634</v>
      </c>
      <c r="BF38" s="23">
        <f t="shared" si="45"/>
        <v>0.22246345823454441</v>
      </c>
      <c r="BG38" s="23">
        <f t="shared" si="46"/>
        <v>0.21996583427606933</v>
      </c>
      <c r="BH38" s="23">
        <f t="shared" si="47"/>
        <v>0.21795403670610305</v>
      </c>
      <c r="BI38" s="23">
        <f t="shared" si="48"/>
        <v>0.21184108314225991</v>
      </c>
      <c r="BJ38" s="23">
        <f t="shared" si="49"/>
        <v>0.21947981802485472</v>
      </c>
      <c r="BK38" s="23">
        <f t="shared" si="50"/>
        <v>0.2185732053120569</v>
      </c>
      <c r="BL38" s="23">
        <f t="shared" si="51"/>
        <v>0.21778634608561037</v>
      </c>
      <c r="BM38" s="23">
        <f t="shared" si="52"/>
        <v>0.21202657347954351</v>
      </c>
      <c r="BN38" s="23">
        <f t="shared" si="53"/>
        <v>0.21780470286981232</v>
      </c>
      <c r="BO38" s="23">
        <f t="shared" si="54"/>
        <v>0.21698879538840804</v>
      </c>
      <c r="BP38" s="23">
        <f t="shared" si="55"/>
        <v>0.21666683640770085</v>
      </c>
      <c r="BQ38" s="23">
        <f t="shared" si="56"/>
        <v>0.21166494836334576</v>
      </c>
      <c r="BR38" s="23">
        <f t="shared" si="57"/>
        <v>0.21631197311381281</v>
      </c>
      <c r="BS38" s="23">
        <f t="shared" si="58"/>
        <v>0.21643403315463586</v>
      </c>
      <c r="BT38" s="23">
        <f t="shared" si="59"/>
        <v>0.21544901281923376</v>
      </c>
      <c r="BU38" s="23">
        <f t="shared" si="60"/>
        <v>0.21053480223570908</v>
      </c>
      <c r="BV38" s="23">
        <f t="shared" si="61"/>
        <v>0.21289401735746644</v>
      </c>
      <c r="BW38" s="23">
        <f t="shared" si="62"/>
        <v>0.21492970323441823</v>
      </c>
      <c r="BX38" s="23">
        <f t="shared" si="63"/>
        <v>0.21234847815024527</v>
      </c>
      <c r="BY38" s="23">
        <f t="shared" si="64"/>
        <v>0.21015917074537838</v>
      </c>
      <c r="BZ38" s="23">
        <f t="shared" si="65"/>
        <v>0.21151950725315019</v>
      </c>
      <c r="CA38" s="23">
        <f t="shared" si="66"/>
        <v>0.21398684714736374</v>
      </c>
      <c r="CB38" s="23">
        <f t="shared" si="67"/>
        <v>0.20956673968411269</v>
      </c>
      <c r="CC38" s="23">
        <f t="shared" si="68"/>
        <v>0.20852881025679318</v>
      </c>
      <c r="CD38" s="23">
        <f t="shared" si="69"/>
        <v>0.20964186173270055</v>
      </c>
      <c r="CE38" s="23">
        <f t="shared" si="70"/>
        <v>0.21152815653741841</v>
      </c>
      <c r="CF38" s="23">
        <f t="shared" si="71"/>
        <v>0.20651910499041257</v>
      </c>
      <c r="CG38" s="23">
        <f t="shared" si="72"/>
        <v>0.20681166975878959</v>
      </c>
      <c r="CH38" s="23">
        <f t="shared" si="73"/>
        <v>0.20706364657938559</v>
      </c>
      <c r="CI38" s="23">
        <f t="shared" si="74"/>
        <v>0.20966361824671892</v>
      </c>
      <c r="CJ38" s="23">
        <f t="shared" si="75"/>
        <v>0.20464325274427572</v>
      </c>
      <c r="CK38" s="23">
        <f t="shared" si="76"/>
        <v>0.20498283665906575</v>
      </c>
      <c r="CL38" s="23">
        <f t="shared" si="77"/>
        <v>0.20506780904268967</v>
      </c>
      <c r="CM38" s="23"/>
      <c r="CV38" s="36">
        <f t="shared" si="22"/>
        <v>0.22049747173372436</v>
      </c>
      <c r="CW38" s="36">
        <f t="shared" si="23"/>
        <v>0.22061240045750258</v>
      </c>
      <c r="CX38" s="36">
        <f t="shared" si="24"/>
        <v>0.21976434067994299</v>
      </c>
      <c r="CY38" s="36">
        <f t="shared" si="25"/>
        <v>0.21731019303732174</v>
      </c>
      <c r="CZ38" s="36">
        <f t="shared" si="26"/>
        <v>0.21654770693675576</v>
      </c>
      <c r="DA38" s="36">
        <f t="shared" si="27"/>
        <v>0.21540813831831684</v>
      </c>
      <c r="DB38" s="36">
        <f t="shared" si="28"/>
        <v>0.21382796639176127</v>
      </c>
      <c r="DC38" s="36">
        <f t="shared" si="29"/>
        <v>0.212239214845798</v>
      </c>
      <c r="DD38" s="36">
        <f t="shared" si="30"/>
        <v>0.21043106470524253</v>
      </c>
      <c r="DE38" s="36">
        <f t="shared" si="31"/>
        <v>0.20798064446650155</v>
      </c>
      <c r="DF38" s="36">
        <f t="shared" si="32"/>
        <v>0.20608937917318748</v>
      </c>
      <c r="DH38" s="25">
        <f t="shared" si="33"/>
        <v>0.21460986552236863</v>
      </c>
    </row>
    <row r="39" spans="1:112" s="29" customFormat="1">
      <c r="A39" s="27" t="s">
        <v>69</v>
      </c>
      <c r="B39" s="28">
        <v>785320870.44628906</v>
      </c>
      <c r="C39" s="28">
        <v>798223223.37933397</v>
      </c>
      <c r="D39" s="28">
        <v>809360929.34368134</v>
      </c>
      <c r="E39" s="28">
        <v>811344367.6917069</v>
      </c>
      <c r="F39" s="28">
        <v>819933331.25024533</v>
      </c>
      <c r="G39" s="28">
        <v>839685853.74995184</v>
      </c>
      <c r="H39" s="28">
        <v>859402692.22723556</v>
      </c>
      <c r="I39" s="28">
        <v>857811024.76277757</v>
      </c>
      <c r="J39" s="28">
        <v>862280304.06980753</v>
      </c>
      <c r="K39" s="28">
        <v>885873590.8657124</v>
      </c>
      <c r="L39" s="28">
        <v>901527283.04287314</v>
      </c>
      <c r="M39" s="28">
        <v>906526633.77131867</v>
      </c>
      <c r="N39" s="28">
        <v>906210098.84189999</v>
      </c>
      <c r="O39" s="28">
        <v>935366299.30359161</v>
      </c>
      <c r="P39" s="28">
        <v>943871091.14945126</v>
      </c>
      <c r="Q39" s="28">
        <v>955198445.12209249</v>
      </c>
      <c r="R39" s="28">
        <v>955037615.35448122</v>
      </c>
      <c r="S39" s="28">
        <v>984113386.8654083</v>
      </c>
      <c r="T39" s="28">
        <v>990800390.48058605</v>
      </c>
      <c r="U39" s="28">
        <v>998515223.37702012</v>
      </c>
      <c r="V39" s="28">
        <v>993567459.19470549</v>
      </c>
      <c r="W39" s="28">
        <v>1024861228.0841079</v>
      </c>
      <c r="X39" s="28">
        <v>1038453905.5470977</v>
      </c>
      <c r="Y39" s="28">
        <v>1049146680.6234766</v>
      </c>
      <c r="Z39" s="28">
        <v>1042527875.4678121</v>
      </c>
      <c r="AA39" s="28">
        <v>1071491404.0977042</v>
      </c>
      <c r="AB39" s="28">
        <v>1084870642.0600052</v>
      </c>
      <c r="AC39" s="28">
        <v>1088050512.7441592</v>
      </c>
      <c r="AD39" s="28">
        <v>1090480951.3072755</v>
      </c>
      <c r="AE39" s="28">
        <v>1115314134.6048059</v>
      </c>
      <c r="AF39" s="28">
        <v>1139760103.8658161</v>
      </c>
      <c r="AG39" s="28">
        <v>1141895313.9433403</v>
      </c>
      <c r="AH39" s="28">
        <v>1148936659.2916768</v>
      </c>
      <c r="AI39" s="28">
        <v>1170177568.9928021</v>
      </c>
      <c r="AJ39" s="28">
        <v>1202084317.3193283</v>
      </c>
      <c r="AK39" s="28">
        <v>1195842577.2964931</v>
      </c>
      <c r="AL39" s="28">
        <v>1198322900.3243701</v>
      </c>
      <c r="AM39" s="28">
        <v>1213076759.242588</v>
      </c>
      <c r="AN39" s="28">
        <v>1256015987.5705457</v>
      </c>
      <c r="AO39" s="28">
        <v>1242855808.17138</v>
      </c>
      <c r="AP39" s="28">
        <v>1224548482.8230667</v>
      </c>
      <c r="AQ39" s="28">
        <v>1137947281.8473098</v>
      </c>
      <c r="AR39" s="28">
        <v>1197592745.9131861</v>
      </c>
      <c r="AS39" s="28">
        <v>1206596367.5640905</v>
      </c>
      <c r="AU39" s="30">
        <f t="shared" si="34"/>
        <v>0.23814021518111225</v>
      </c>
      <c r="AV39" s="30">
        <f t="shared" si="35"/>
        <v>0.23422314051125692</v>
      </c>
      <c r="AW39" s="30">
        <f t="shared" si="36"/>
        <v>0.22918107072470895</v>
      </c>
      <c r="AX39" s="30">
        <f t="shared" si="37"/>
        <v>0.23240722982663004</v>
      </c>
      <c r="AY39" s="30">
        <f t="shared" si="38"/>
        <v>0.23354161218940087</v>
      </c>
      <c r="AZ39" s="30">
        <f t="shared" si="39"/>
        <v>0.23174718689383464</v>
      </c>
      <c r="BA39" s="30">
        <f t="shared" si="40"/>
        <v>0.22919052888549113</v>
      </c>
      <c r="BB39" s="30">
        <f t="shared" si="41"/>
        <v>0.23242693067155656</v>
      </c>
      <c r="BC39" s="30">
        <f t="shared" si="42"/>
        <v>0.23162293129909495</v>
      </c>
      <c r="BD39" s="30">
        <f t="shared" si="43"/>
        <v>0.22995474786988121</v>
      </c>
      <c r="BE39" s="30">
        <f t="shared" si="44"/>
        <v>0.22692198307007319</v>
      </c>
      <c r="BF39" s="30">
        <f t="shared" si="45"/>
        <v>0.23156046376685888</v>
      </c>
      <c r="BG39" s="30">
        <f t="shared" si="46"/>
        <v>0.23020081132400824</v>
      </c>
      <c r="BH39" s="30">
        <f t="shared" si="47"/>
        <v>0.22981239643925427</v>
      </c>
      <c r="BI39" s="30">
        <f t="shared" si="48"/>
        <v>0.22498790205229624</v>
      </c>
      <c r="BJ39" s="30">
        <f t="shared" si="49"/>
        <v>0.23114998378584539</v>
      </c>
      <c r="BK39" s="30">
        <f t="shared" si="50"/>
        <v>0.23060411575607909</v>
      </c>
      <c r="BL39" s="30">
        <f t="shared" si="51"/>
        <v>0.2301848684617715</v>
      </c>
      <c r="BM39" s="30">
        <f t="shared" si="52"/>
        <v>0.22479007314431076</v>
      </c>
      <c r="BN39" s="30">
        <f t="shared" si="53"/>
        <v>0.22985782147024922</v>
      </c>
      <c r="BO39" s="30">
        <f t="shared" si="54"/>
        <v>0.2289103625484156</v>
      </c>
      <c r="BP39" s="30">
        <f t="shared" si="55"/>
        <v>0.22873482368446249</v>
      </c>
      <c r="BQ39" s="30">
        <f t="shared" si="56"/>
        <v>0.22473521758645856</v>
      </c>
      <c r="BR39" s="30">
        <f t="shared" si="57"/>
        <v>0.22937628492063777</v>
      </c>
      <c r="BS39" s="30">
        <f t="shared" si="58"/>
        <v>0.2289105749542614</v>
      </c>
      <c r="BT39" s="30">
        <f t="shared" si="59"/>
        <v>0.22734003053102064</v>
      </c>
      <c r="BU39" s="30">
        <f t="shared" si="60"/>
        <v>0.22329287651993343</v>
      </c>
      <c r="BV39" s="30">
        <f t="shared" si="61"/>
        <v>0.22632505877332973</v>
      </c>
      <c r="BW39" s="30">
        <f t="shared" si="62"/>
        <v>0.22775732324484019</v>
      </c>
      <c r="BX39" s="30">
        <f t="shared" si="63"/>
        <v>0.22526192139608131</v>
      </c>
      <c r="BY39" s="30">
        <f t="shared" si="64"/>
        <v>0.22299303927206873</v>
      </c>
      <c r="BZ39" s="30">
        <f t="shared" si="65"/>
        <v>0.22576621335382527</v>
      </c>
      <c r="CA39" s="30">
        <f t="shared" si="66"/>
        <v>0.22779681843968705</v>
      </c>
      <c r="CB39" s="30">
        <f t="shared" si="67"/>
        <v>0.22409335585389842</v>
      </c>
      <c r="CC39" s="30">
        <f t="shared" si="68"/>
        <v>0.22344208010114192</v>
      </c>
      <c r="CD39" s="30">
        <f t="shared" si="69"/>
        <v>0.22485768697988784</v>
      </c>
      <c r="CE39" s="30">
        <f t="shared" si="70"/>
        <v>0.22621769322044266</v>
      </c>
      <c r="CF39" s="30">
        <f t="shared" si="71"/>
        <v>0.22129216789993528</v>
      </c>
      <c r="CG39" s="30">
        <f t="shared" si="72"/>
        <v>0.22231211948355165</v>
      </c>
      <c r="CH39" s="30">
        <f t="shared" si="73"/>
        <v>0.22259326585398226</v>
      </c>
      <c r="CI39" s="30">
        <f t="shared" si="74"/>
        <v>0.22422891664506395</v>
      </c>
      <c r="CJ39" s="30">
        <f t="shared" si="75"/>
        <v>0.21917425276722347</v>
      </c>
      <c r="CK39" s="30">
        <f t="shared" si="76"/>
        <v>0.21955457107012596</v>
      </c>
      <c r="CL39" s="30">
        <f t="shared" si="77"/>
        <v>0.22120800236476926</v>
      </c>
      <c r="CM39" s="30"/>
      <c r="DH39" s="31"/>
    </row>
    <row r="41" spans="1:112">
      <c r="A41" s="16" t="s">
        <v>161</v>
      </c>
      <c r="B41" t="s">
        <v>209</v>
      </c>
    </row>
    <row r="43" spans="1:112">
      <c r="A43" s="16" t="s">
        <v>68</v>
      </c>
      <c r="B43" t="s">
        <v>267</v>
      </c>
      <c r="C43" t="s">
        <v>268</v>
      </c>
      <c r="D43" t="s">
        <v>269</v>
      </c>
      <c r="E43" t="s">
        <v>270</v>
      </c>
      <c r="F43" t="s">
        <v>271</v>
      </c>
      <c r="G43" t="s">
        <v>272</v>
      </c>
      <c r="H43" t="s">
        <v>273</v>
      </c>
      <c r="I43" t="s">
        <v>274</v>
      </c>
      <c r="J43" t="s">
        <v>275</v>
      </c>
      <c r="K43" t="s">
        <v>276</v>
      </c>
      <c r="L43" t="s">
        <v>277</v>
      </c>
      <c r="M43" t="s">
        <v>278</v>
      </c>
      <c r="N43" t="s">
        <v>279</v>
      </c>
      <c r="O43" t="s">
        <v>280</v>
      </c>
      <c r="P43" t="s">
        <v>281</v>
      </c>
      <c r="Q43" t="s">
        <v>282</v>
      </c>
      <c r="R43" t="s">
        <v>283</v>
      </c>
      <c r="S43" t="s">
        <v>284</v>
      </c>
      <c r="T43" t="s">
        <v>285</v>
      </c>
      <c r="U43" t="s">
        <v>286</v>
      </c>
      <c r="V43" t="s">
        <v>287</v>
      </c>
      <c r="W43" t="s">
        <v>288</v>
      </c>
      <c r="X43" t="s">
        <v>289</v>
      </c>
      <c r="Y43" t="s">
        <v>290</v>
      </c>
      <c r="Z43" t="s">
        <v>291</v>
      </c>
      <c r="AA43" t="s">
        <v>292</v>
      </c>
      <c r="AB43" t="s">
        <v>293</v>
      </c>
      <c r="AC43" t="s">
        <v>294</v>
      </c>
      <c r="AD43" t="s">
        <v>295</v>
      </c>
      <c r="AE43" t="s">
        <v>296</v>
      </c>
      <c r="AF43" t="s">
        <v>297</v>
      </c>
      <c r="AG43" t="s">
        <v>298</v>
      </c>
      <c r="AH43" t="s">
        <v>299</v>
      </c>
      <c r="AI43" t="s">
        <v>300</v>
      </c>
      <c r="AJ43" t="s">
        <v>301</v>
      </c>
      <c r="AK43" t="s">
        <v>302</v>
      </c>
      <c r="AL43" t="s">
        <v>303</v>
      </c>
      <c r="AM43" t="s">
        <v>304</v>
      </c>
      <c r="AN43" t="s">
        <v>305</v>
      </c>
      <c r="AO43" t="s">
        <v>306</v>
      </c>
      <c r="AP43" t="s">
        <v>307</v>
      </c>
      <c r="AQ43" t="s">
        <v>308</v>
      </c>
      <c r="AR43" t="s">
        <v>309</v>
      </c>
      <c r="AS43" t="s">
        <v>310</v>
      </c>
      <c r="AU43" s="58" t="s">
        <v>312</v>
      </c>
      <c r="AV43" s="58"/>
      <c r="AW43" s="58"/>
      <c r="CT43" s="47" t="s">
        <v>312</v>
      </c>
      <c r="CU43" s="47"/>
      <c r="CV43" s="47"/>
    </row>
    <row r="44" spans="1:112">
      <c r="A44" s="17" t="s">
        <v>207</v>
      </c>
      <c r="B44" s="22">
        <v>4263395.7182228668</v>
      </c>
      <c r="C44" s="22">
        <v>3760444.6855923962</v>
      </c>
      <c r="D44" s="22">
        <v>3823201.7314275769</v>
      </c>
      <c r="E44" s="22">
        <v>3734990.4058153341</v>
      </c>
      <c r="F44" s="22">
        <v>3819758.0456866818</v>
      </c>
      <c r="G44" s="22">
        <v>3793246.2644900959</v>
      </c>
      <c r="H44" s="22">
        <v>3764801.8077500192</v>
      </c>
      <c r="I44" s="22">
        <v>3889602.594967654</v>
      </c>
      <c r="J44" s="22">
        <v>3848367.6458577146</v>
      </c>
      <c r="K44" s="22">
        <v>3709436.6836491195</v>
      </c>
      <c r="L44" s="22">
        <v>3672110.9586967994</v>
      </c>
      <c r="M44" s="22">
        <v>3659730.8658027309</v>
      </c>
      <c r="N44" s="22">
        <v>3635183.6143731084</v>
      </c>
      <c r="O44" s="22">
        <v>3513743.1416577771</v>
      </c>
      <c r="P44" s="22">
        <v>3535255.8791177412</v>
      </c>
      <c r="Q44" s="22">
        <v>3436677.8857559673</v>
      </c>
      <c r="R44" s="22">
        <v>3420132.5393460947</v>
      </c>
      <c r="S44" s="22">
        <v>3336703.7340896325</v>
      </c>
      <c r="T44" s="22">
        <v>3127577.5952089312</v>
      </c>
      <c r="U44" s="22">
        <v>2915567.0247702887</v>
      </c>
      <c r="V44" s="22">
        <v>2484708.8720177379</v>
      </c>
      <c r="W44" s="22">
        <v>2461385.16481196</v>
      </c>
      <c r="X44" s="22">
        <v>2376643.2192677213</v>
      </c>
      <c r="Y44" s="22">
        <v>1996977.6260385001</v>
      </c>
      <c r="Z44" s="22">
        <v>2279329.1810340811</v>
      </c>
      <c r="AA44" s="22">
        <v>1729122.4114476324</v>
      </c>
      <c r="AB44" s="22">
        <v>2081588.2705946371</v>
      </c>
      <c r="AC44" s="22">
        <v>2037791.5073021823</v>
      </c>
      <c r="AD44" s="22">
        <v>2277992.8914046977</v>
      </c>
      <c r="AE44" s="22">
        <v>2189285.5772107448</v>
      </c>
      <c r="AF44" s="22">
        <v>2175774.9503421858</v>
      </c>
      <c r="AG44" s="22">
        <v>1938243.1607713124</v>
      </c>
      <c r="AH44" s="22">
        <v>2247626.8146737167</v>
      </c>
      <c r="AI44" s="22">
        <v>2272971.7773955129</v>
      </c>
      <c r="AJ44" s="22">
        <v>2391198.2331728349</v>
      </c>
      <c r="AK44" s="22">
        <v>2240708.9735967624</v>
      </c>
      <c r="AL44" s="22">
        <v>2412925.4041612344</v>
      </c>
      <c r="AM44" s="22">
        <v>2354895.8103832193</v>
      </c>
      <c r="AN44" s="22">
        <v>2495412.6905243616</v>
      </c>
      <c r="AO44" s="22">
        <v>2430103.1866455376</v>
      </c>
      <c r="AP44" s="22">
        <v>2329427.3152923658</v>
      </c>
      <c r="AQ44" s="22">
        <v>2977578.93444</v>
      </c>
      <c r="AR44" s="22">
        <v>2729913.7381091956</v>
      </c>
      <c r="AS44" s="22">
        <v>2454411.4290122674</v>
      </c>
      <c r="AU44" s="23">
        <f>B44/B86</f>
        <v>0.16863866861868487</v>
      </c>
      <c r="AV44" s="23">
        <f t="shared" ref="AV44:CL44" si="78">C44/C86</f>
        <v>0.14880088848702294</v>
      </c>
      <c r="AW44" s="23">
        <f t="shared" si="78"/>
        <v>0.15032394025671375</v>
      </c>
      <c r="AX44" s="23">
        <f t="shared" si="78"/>
        <v>0.14613067577103808</v>
      </c>
      <c r="AY44" s="23">
        <f t="shared" si="78"/>
        <v>0.14756181573307739</v>
      </c>
      <c r="AZ44" s="23">
        <f t="shared" si="78"/>
        <v>0.1452691652240507</v>
      </c>
      <c r="BA44" s="23">
        <f t="shared" si="78"/>
        <v>0.14327873459042256</v>
      </c>
      <c r="BB44" s="23">
        <f t="shared" si="78"/>
        <v>0.14622302644449209</v>
      </c>
      <c r="BC44" s="23">
        <f t="shared" si="78"/>
        <v>0.14351489153132294</v>
      </c>
      <c r="BD44" s="23">
        <f t="shared" si="78"/>
        <v>0.1362191535873985</v>
      </c>
      <c r="BE44" s="23">
        <f t="shared" si="78"/>
        <v>0.13398313150892932</v>
      </c>
      <c r="BF44" s="23">
        <f t="shared" si="78"/>
        <v>0.13326946548979068</v>
      </c>
      <c r="BG44" s="23">
        <f t="shared" si="78"/>
        <v>0.13220547356149956</v>
      </c>
      <c r="BH44" s="23">
        <f t="shared" si="78"/>
        <v>0.12651203015039181</v>
      </c>
      <c r="BI44" s="23">
        <f t="shared" si="78"/>
        <v>0.12518348293201492</v>
      </c>
      <c r="BJ44" s="23">
        <f t="shared" si="78"/>
        <v>0.12167479646747918</v>
      </c>
      <c r="BK44" s="23">
        <f t="shared" si="78"/>
        <v>0.12230652535380042</v>
      </c>
      <c r="BL44" s="23">
        <f t="shared" si="78"/>
        <v>0.11746210890025825</v>
      </c>
      <c r="BM44" s="23">
        <f t="shared" si="78"/>
        <v>0.10844555385985954</v>
      </c>
      <c r="BN44" s="23">
        <f t="shared" si="78"/>
        <v>0.10309630755810509</v>
      </c>
      <c r="BO44" s="23">
        <f t="shared" si="78"/>
        <v>9.0722443780157896E-2</v>
      </c>
      <c r="BP44" s="23">
        <f t="shared" si="78"/>
        <v>8.8309246330099983E-2</v>
      </c>
      <c r="BQ44" s="23">
        <f t="shared" si="78"/>
        <v>8.2407870018367538E-2</v>
      </c>
      <c r="BR44" s="23">
        <f t="shared" si="78"/>
        <v>6.9909548286341383E-2</v>
      </c>
      <c r="BS44" s="23">
        <f t="shared" si="78"/>
        <v>8.0237238465204919E-2</v>
      </c>
      <c r="BT44" s="23">
        <f t="shared" si="78"/>
        <v>6.0378416722039592E-2</v>
      </c>
      <c r="BU44" s="23">
        <f t="shared" si="78"/>
        <v>7.041586809263313E-2</v>
      </c>
      <c r="BV44" s="23">
        <f t="shared" si="78"/>
        <v>6.8456955709817038E-2</v>
      </c>
      <c r="BW44" s="23">
        <f t="shared" si="78"/>
        <v>7.722059719292193E-2</v>
      </c>
      <c r="BX44" s="23">
        <f t="shared" si="78"/>
        <v>7.3121935017339823E-2</v>
      </c>
      <c r="BY44" s="23">
        <f t="shared" si="78"/>
        <v>7.0237175738123589E-2</v>
      </c>
      <c r="BZ44" s="23">
        <f t="shared" si="78"/>
        <v>6.2882145552575083E-2</v>
      </c>
      <c r="CA44" s="23">
        <f t="shared" si="78"/>
        <v>7.3816701201408916E-2</v>
      </c>
      <c r="CB44" s="23">
        <f t="shared" si="78"/>
        <v>7.183404587004269E-2</v>
      </c>
      <c r="CC44" s="23">
        <f t="shared" si="78"/>
        <v>7.417991484243458E-2</v>
      </c>
      <c r="CD44" s="23">
        <f t="shared" si="78"/>
        <v>6.8948060231382294E-2</v>
      </c>
      <c r="CE44" s="23">
        <f t="shared" si="78"/>
        <v>7.6314206618577921E-2</v>
      </c>
      <c r="CF44" s="23">
        <f t="shared" si="78"/>
        <v>7.1801897543160742E-2</v>
      </c>
      <c r="CG44" s="23">
        <f t="shared" si="78"/>
        <v>7.464716152844815E-2</v>
      </c>
      <c r="CH44" s="23">
        <f t="shared" si="78"/>
        <v>7.0994642481592429E-2</v>
      </c>
      <c r="CI44" s="23">
        <f t="shared" si="78"/>
        <v>7.1219323370943569E-2</v>
      </c>
      <c r="CJ44" s="23">
        <f t="shared" si="78"/>
        <v>9.2260380714701246E-2</v>
      </c>
      <c r="CK44" s="23">
        <f t="shared" si="78"/>
        <v>8.1742566618134865E-2</v>
      </c>
      <c r="CL44" s="23">
        <f t="shared" si="78"/>
        <v>7.3912260795040527E-2</v>
      </c>
      <c r="CM44" s="23"/>
      <c r="CQ44" s="49">
        <v>0.26151895943562609</v>
      </c>
      <c r="CR44" s="49">
        <v>0.25085472404623649</v>
      </c>
      <c r="CS44" s="49">
        <v>0.20270683378261958</v>
      </c>
      <c r="CT44" s="49">
        <v>0.15555229573126009</v>
      </c>
      <c r="CU44" s="49">
        <v>8.3615573439393465E-2</v>
      </c>
      <c r="CV44" s="36">
        <f>AVERAGE(AU44:AX44)</f>
        <v>0.1534735432833649</v>
      </c>
      <c r="CW44" s="36">
        <f>AVERAGE(AY44:BB44)</f>
        <v>0.14558318549801069</v>
      </c>
      <c r="CX44" s="36">
        <f>AVERAGE(BC44:BF44)</f>
        <v>0.13674666052936035</v>
      </c>
      <c r="CY44" s="36">
        <f>AVERAGE(BG44:BJ44)</f>
        <v>0.12639394577784638</v>
      </c>
      <c r="CZ44" s="36">
        <f>AVERAGE(BK44:BN44)</f>
        <v>0.11282762391800583</v>
      </c>
      <c r="DA44" s="36">
        <f>AVERAGE(BO44:BR44)</f>
        <v>8.2837277103741697E-2</v>
      </c>
      <c r="DB44" s="36">
        <f>AVERAGE(BS44:BV44)</f>
        <v>6.9872119747423661E-2</v>
      </c>
      <c r="DC44" s="36">
        <f>AVERAGE(BW44:BZ44)</f>
        <v>7.0865463375240106E-2</v>
      </c>
      <c r="DD44" s="36">
        <f>AVERAGE(CA44:CD44)</f>
        <v>7.2194680536317113E-2</v>
      </c>
      <c r="DE44" s="36">
        <f>AVERAGE(CE44:CH44)</f>
        <v>7.3439477042944803E-2</v>
      </c>
      <c r="DF44" s="36">
        <f>AVERAGE(CI44:CL44)</f>
        <v>7.9783632874705052E-2</v>
      </c>
      <c r="DH44" s="25">
        <f t="shared" ref="DH44:DH78" si="79">AVERAGE(AU44:CL44)</f>
        <v>0.10218341906245093</v>
      </c>
    </row>
    <row r="45" spans="1:112">
      <c r="A45" s="17" t="s">
        <v>226</v>
      </c>
      <c r="B45" s="22">
        <v>801108.35748922243</v>
      </c>
      <c r="C45" s="22">
        <v>813814.45338321838</v>
      </c>
      <c r="D45" s="22">
        <v>843662.70009798149</v>
      </c>
      <c r="E45" s="22">
        <v>877754.75324733602</v>
      </c>
      <c r="F45" s="22">
        <v>884700.61434907687</v>
      </c>
      <c r="G45" s="22">
        <v>906948.12601014914</v>
      </c>
      <c r="H45" s="22">
        <v>932265.41195163678</v>
      </c>
      <c r="I45" s="22">
        <v>970076.76413727715</v>
      </c>
      <c r="J45" s="22">
        <v>941622.08298029075</v>
      </c>
      <c r="K45" s="22">
        <v>948429.70065055357</v>
      </c>
      <c r="L45" s="22">
        <v>1089302.8464948956</v>
      </c>
      <c r="M45" s="22">
        <v>1155900.5339949823</v>
      </c>
      <c r="N45" s="22">
        <v>1243621.2746172892</v>
      </c>
      <c r="O45" s="22">
        <v>1285041.2790817595</v>
      </c>
      <c r="P45" s="22">
        <v>1320872.358222798</v>
      </c>
      <c r="Q45" s="22">
        <v>1362112.5102356938</v>
      </c>
      <c r="R45" s="22">
        <v>1317771.6293427846</v>
      </c>
      <c r="S45" s="22">
        <v>1351989.5666720467</v>
      </c>
      <c r="T45" s="22">
        <v>1395166.5177847198</v>
      </c>
      <c r="U45" s="22">
        <v>1415445.9921039001</v>
      </c>
      <c r="V45" s="22">
        <v>1466324.0043418098</v>
      </c>
      <c r="W45" s="22">
        <v>1434131.4348204352</v>
      </c>
      <c r="X45" s="22">
        <v>1442052.1343003435</v>
      </c>
      <c r="Y45" s="22">
        <v>1472431.4114309812</v>
      </c>
      <c r="Z45" s="22">
        <v>1491451.2861240432</v>
      </c>
      <c r="AA45" s="22">
        <v>1530479.7577792089</v>
      </c>
      <c r="AB45" s="22">
        <v>1560548.99156854</v>
      </c>
      <c r="AC45" s="22">
        <v>1562514.8722007389</v>
      </c>
      <c r="AD45" s="22">
        <v>1562761.6876665941</v>
      </c>
      <c r="AE45" s="22">
        <v>1601503.0314510248</v>
      </c>
      <c r="AF45" s="22">
        <v>1631114.7701134204</v>
      </c>
      <c r="AG45" s="22">
        <v>1645161.1453971772</v>
      </c>
      <c r="AH45" s="22">
        <v>1636818.6918941345</v>
      </c>
      <c r="AI45" s="22">
        <v>1689950.8419965217</v>
      </c>
      <c r="AJ45" s="22">
        <v>1729651.7459271322</v>
      </c>
      <c r="AK45" s="22">
        <v>1735592.7333512616</v>
      </c>
      <c r="AL45" s="22">
        <v>1726321.105905869</v>
      </c>
      <c r="AM45" s="22">
        <v>1755498.2017963575</v>
      </c>
      <c r="AN45" s="22">
        <v>1804658.4599092649</v>
      </c>
      <c r="AO45" s="22">
        <v>1813316.8049784498</v>
      </c>
      <c r="AP45" s="22">
        <v>1786413.2932539657</v>
      </c>
      <c r="AQ45" s="22">
        <v>1692708.1360563592</v>
      </c>
      <c r="AR45" s="22">
        <v>1719292.1635674336</v>
      </c>
      <c r="AS45" s="22">
        <v>1737643.2601064304</v>
      </c>
      <c r="AU45" s="23">
        <f t="shared" ref="AU45:AU79" si="80">B45/B87</f>
        <v>9.8282400891106202E-3</v>
      </c>
      <c r="AV45" s="23">
        <f t="shared" ref="AV45:AV79" si="81">C45/C87</f>
        <v>1.0026829641882421E-2</v>
      </c>
      <c r="AW45" s="23">
        <f t="shared" ref="AW45:AW79" si="82">D45/D87</f>
        <v>1.0074340658224048E-2</v>
      </c>
      <c r="AX45" s="23">
        <f t="shared" ref="AX45:AX79" si="83">E45/E87</f>
        <v>1.0367144736067094E-2</v>
      </c>
      <c r="AY45" s="23">
        <f t="shared" ref="AY45:AY79" si="84">F45/F87</f>
        <v>1.0189824904217312E-2</v>
      </c>
      <c r="AZ45" s="23">
        <f t="shared" ref="AZ45:AZ79" si="85">G45/G87</f>
        <v>1.0481398073305271E-2</v>
      </c>
      <c r="BA45" s="23">
        <f t="shared" ref="BA45:BA79" si="86">H45/H87</f>
        <v>1.0397007554769182E-2</v>
      </c>
      <c r="BB45" s="23">
        <f t="shared" ref="BB45:BB79" si="87">I45/I87</f>
        <v>1.0763130220607051E-2</v>
      </c>
      <c r="BC45" s="23">
        <f t="shared" ref="BC45:BC79" si="88">J45/J87</f>
        <v>1.0226906359198056E-2</v>
      </c>
      <c r="BD45" s="23">
        <f t="shared" ref="BD45:BD79" si="89">K45/K87</f>
        <v>1.0306007286554713E-2</v>
      </c>
      <c r="BE45" s="23">
        <f t="shared" ref="BE45:BE79" si="90">L45/L87</f>
        <v>1.1383118348158472E-2</v>
      </c>
      <c r="BF45" s="23">
        <f t="shared" ref="BF45:BF79" si="91">M45/M87</f>
        <v>1.202439066850792E-2</v>
      </c>
      <c r="BG45" s="23">
        <f t="shared" ref="BG45:BG79" si="92">N45/N87</f>
        <v>1.2676204603318055E-2</v>
      </c>
      <c r="BH45" s="23">
        <f t="shared" ref="BH45:BH79" si="93">O45/O87</f>
        <v>1.3131606176561941E-2</v>
      </c>
      <c r="BI45" s="23">
        <f t="shared" ref="BI45:BI79" si="94">P45/P87</f>
        <v>1.3062389580492101E-2</v>
      </c>
      <c r="BJ45" s="23">
        <f t="shared" ref="BJ45:BJ79" si="95">Q45/Q87</f>
        <v>1.340114952429119E-2</v>
      </c>
      <c r="BK45" s="23">
        <f t="shared" ref="BK45:BK79" si="96">R45/R87</f>
        <v>1.2758977277563321E-2</v>
      </c>
      <c r="BL45" s="23">
        <f t="shared" ref="BL45:BL79" si="97">S45/S87</f>
        <v>1.3095775009972603E-2</v>
      </c>
      <c r="BM45" s="23">
        <f t="shared" ref="BM45:BM79" si="98">T45/T87</f>
        <v>1.3082194478521988E-2</v>
      </c>
      <c r="BN45" s="23">
        <f t="shared" ref="BN45:BN79" si="99">U45/U87</f>
        <v>1.330224236261311E-2</v>
      </c>
      <c r="BO45" s="23">
        <f t="shared" ref="BO45:BO79" si="100">V45/V87</f>
        <v>1.3542154484976546E-2</v>
      </c>
      <c r="BP45" s="23">
        <f t="shared" ref="BP45:BP79" si="101">W45/W87</f>
        <v>1.3212927899659034E-2</v>
      </c>
      <c r="BQ45" s="23">
        <f t="shared" ref="BQ45:BQ79" si="102">X45/X87</f>
        <v>1.2873908539308887E-2</v>
      </c>
      <c r="BR45" s="23">
        <f t="shared" ref="BR45:BR79" si="103">Y45/Y87</f>
        <v>1.3132193061759266E-2</v>
      </c>
      <c r="BS45" s="23">
        <f t="shared" ref="BS45:BS79" si="104">Z45/Z87</f>
        <v>1.316035783108197E-2</v>
      </c>
      <c r="BT45" s="23">
        <f t="shared" ref="BT45:BT79" si="105">AA45/AA87</f>
        <v>1.3366267696209619E-2</v>
      </c>
      <c r="BU45" s="23">
        <f t="shared" ref="BU45:BU79" si="106">AB45/AB87</f>
        <v>1.3232509534263071E-2</v>
      </c>
      <c r="BV45" s="23">
        <f t="shared" ref="BV45:BV79" si="107">AC45/AC87</f>
        <v>1.3240498691830317E-2</v>
      </c>
      <c r="BW45" s="23">
        <f t="shared" ref="BW45:BW79" si="108">AD45/AD87</f>
        <v>1.3192355433208056E-2</v>
      </c>
      <c r="BX45" s="23">
        <f t="shared" ref="BX45:BX79" si="109">AE45/AE87</f>
        <v>1.3302925538944171E-2</v>
      </c>
      <c r="BY45" s="23">
        <f t="shared" ref="BY45:BY79" si="110">AF45/AF87</f>
        <v>1.3142500377431466E-2</v>
      </c>
      <c r="BZ45" s="23">
        <f t="shared" ref="BZ45:BZ79" si="111">AG45/AG87</f>
        <v>1.3206255658904304E-2</v>
      </c>
      <c r="CA45" s="23">
        <f t="shared" ref="CA45:CA79" si="112">AH45/AH87</f>
        <v>1.3194038726524616E-2</v>
      </c>
      <c r="CB45" s="23">
        <f t="shared" ref="CB45:CB79" si="113">AI45/AI87</f>
        <v>1.3334650679879843E-2</v>
      </c>
      <c r="CC45" s="23">
        <f t="shared" ref="CC45:CC79" si="114">AJ45/AJ87</f>
        <v>1.3224665480395966E-2</v>
      </c>
      <c r="CD45" s="23">
        <f t="shared" ref="CD45:CD79" si="115">AK45/AK87</f>
        <v>1.3230462307956754E-2</v>
      </c>
      <c r="CE45" s="23">
        <f t="shared" ref="CE45:CE79" si="116">AL45/AL87</f>
        <v>1.3214258435894292E-2</v>
      </c>
      <c r="CF45" s="23">
        <f t="shared" ref="CF45:CF79" si="117">AM45/AM87</f>
        <v>1.3160795955989461E-2</v>
      </c>
      <c r="CG45" s="23">
        <f t="shared" ref="CG45:CG79" si="118">AN45/AN87</f>
        <v>1.3127634179399349E-2</v>
      </c>
      <c r="CH45" s="23">
        <f t="shared" ref="CH45:CH79" si="119">AO45/AO87</f>
        <v>1.3138604870862014E-2</v>
      </c>
      <c r="CI45" s="23">
        <f t="shared" ref="CI45:CI79" si="120">AP45/AP87</f>
        <v>1.3117094258542036E-2</v>
      </c>
      <c r="CJ45" s="23">
        <f t="shared" ref="CJ45:CJ79" si="121">AQ45/AQ87</f>
        <v>1.3050955903233387E-2</v>
      </c>
      <c r="CK45" s="23">
        <f t="shared" ref="CK45:CK79" si="122">AR45/AR87</f>
        <v>1.2840314704649381E-2</v>
      </c>
      <c r="CL45" s="23">
        <f t="shared" ref="CL45:CL79" si="123">AS45/AS87</f>
        <v>1.2971481687121946E-2</v>
      </c>
      <c r="CM45" s="23"/>
      <c r="CQ45" s="49">
        <v>1.2230084871100593E-2</v>
      </c>
      <c r="CR45" s="49">
        <v>1.1998243114401105E-2</v>
      </c>
      <c r="CS45" s="49">
        <v>1.2315616482283149E-2</v>
      </c>
      <c r="CT45" s="49">
        <v>1.2281957578269224E-2</v>
      </c>
      <c r="CU45" s="49">
        <v>1.1859195582606513E-2</v>
      </c>
      <c r="CV45" s="36">
        <f t="shared" ref="CV45:CV78" si="124">AVERAGE(AU45:AX45)</f>
        <v>1.0074138781321046E-2</v>
      </c>
      <c r="CW45" s="36">
        <f t="shared" ref="CW45:CW78" si="125">AVERAGE(AY45:BB45)</f>
        <v>1.0457840188224704E-2</v>
      </c>
      <c r="CX45" s="36">
        <f t="shared" ref="CX45:CX78" si="126">AVERAGE(BC45:BF45)</f>
        <v>1.098510566560479E-2</v>
      </c>
      <c r="CY45" s="36">
        <f t="shared" ref="CY45:CY78" si="127">AVERAGE(BG45:BJ45)</f>
        <v>1.306783747116582E-2</v>
      </c>
      <c r="CZ45" s="36">
        <f t="shared" ref="CZ45:CZ78" si="128">AVERAGE(BK45:BN45)</f>
        <v>1.3059797282167756E-2</v>
      </c>
      <c r="DA45" s="36">
        <f t="shared" ref="DA45:DA78" si="129">AVERAGE(BO45:BR45)</f>
        <v>1.3190295996425933E-2</v>
      </c>
      <c r="DB45" s="36">
        <f t="shared" ref="DB45:DB78" si="130">AVERAGE(BS45:BV45)</f>
        <v>1.3249908438346246E-2</v>
      </c>
      <c r="DC45" s="36">
        <f t="shared" ref="DC45:DC78" si="131">AVERAGE(BW45:BZ45)</f>
        <v>1.3211009252122E-2</v>
      </c>
      <c r="DD45" s="36">
        <f t="shared" ref="DD45:DD78" si="132">AVERAGE(CA45:CD45)</f>
        <v>1.3245954298689296E-2</v>
      </c>
      <c r="DE45" s="36">
        <f t="shared" ref="DE45:DE78" si="133">AVERAGE(CE45:CH45)</f>
        <v>1.3160323360536278E-2</v>
      </c>
      <c r="DF45" s="36">
        <f t="shared" ref="DF45:DF78" si="134">AVERAGE(CI45:CL45)</f>
        <v>1.2994961638386687E-2</v>
      </c>
      <c r="DH45" s="25">
        <f t="shared" si="79"/>
        <v>1.2427015670271872E-2</v>
      </c>
    </row>
    <row r="46" spans="1:112">
      <c r="A46" s="17" t="s">
        <v>227</v>
      </c>
      <c r="B46" s="22">
        <v>1157305.0557860204</v>
      </c>
      <c r="C46" s="22">
        <v>1184093.0051481235</v>
      </c>
      <c r="D46" s="22">
        <v>1210752.2666022016</v>
      </c>
      <c r="E46" s="22">
        <v>1229924.1668328214</v>
      </c>
      <c r="F46" s="22">
        <v>1247802.5292584586</v>
      </c>
      <c r="G46" s="22">
        <v>1252991.8209871259</v>
      </c>
      <c r="H46" s="22">
        <v>1240449.9518417744</v>
      </c>
      <c r="I46" s="22">
        <v>1286943.5365614286</v>
      </c>
      <c r="J46" s="22">
        <v>1297184.308784574</v>
      </c>
      <c r="K46" s="22">
        <v>1334932.1388832838</v>
      </c>
      <c r="L46" s="22">
        <v>1332141.9430002258</v>
      </c>
      <c r="M46" s="22">
        <v>1356748.6650920105</v>
      </c>
      <c r="N46" s="22">
        <v>1401723.8509869762</v>
      </c>
      <c r="O46" s="22">
        <v>1408479.2357132323</v>
      </c>
      <c r="P46" s="22">
        <v>1394934.3555563521</v>
      </c>
      <c r="Q46" s="22">
        <v>1517683.8432092096</v>
      </c>
      <c r="R46" s="22">
        <v>1474982.6228756746</v>
      </c>
      <c r="S46" s="22">
        <v>1459718.4665366295</v>
      </c>
      <c r="T46" s="22">
        <v>1455241.4043643291</v>
      </c>
      <c r="U46" s="22">
        <v>1533622.7146177932</v>
      </c>
      <c r="V46" s="22">
        <v>1568880.331985093</v>
      </c>
      <c r="W46" s="22">
        <v>1540901.2086121144</v>
      </c>
      <c r="X46" s="22">
        <v>1546552.7445347235</v>
      </c>
      <c r="Y46" s="22">
        <v>1488243.1659219521</v>
      </c>
      <c r="Z46" s="22">
        <v>1519146.5663557304</v>
      </c>
      <c r="AA46" s="22">
        <v>1533496.1570321457</v>
      </c>
      <c r="AB46" s="22">
        <v>1588894.6355058698</v>
      </c>
      <c r="AC46" s="22">
        <v>1626069.4048673199</v>
      </c>
      <c r="AD46" s="22">
        <v>1564473.1623908568</v>
      </c>
      <c r="AE46" s="22">
        <v>1553083.8665587804</v>
      </c>
      <c r="AF46" s="22">
        <v>1588588.8260095599</v>
      </c>
      <c r="AG46" s="22">
        <v>1632121.3175060975</v>
      </c>
      <c r="AH46" s="22">
        <v>1598183.0485001251</v>
      </c>
      <c r="AI46" s="22">
        <v>1639395.9888995944</v>
      </c>
      <c r="AJ46" s="22">
        <v>1701373.6663968244</v>
      </c>
      <c r="AK46" s="22">
        <v>1766096.728614632</v>
      </c>
      <c r="AL46" s="22">
        <v>1679632.0260548866</v>
      </c>
      <c r="AM46" s="22">
        <v>1722754.4674785554</v>
      </c>
      <c r="AN46" s="22">
        <v>1823170.8609262072</v>
      </c>
      <c r="AO46" s="22">
        <v>1896302.8973068492</v>
      </c>
      <c r="AP46" s="22">
        <v>1774661.7860285447</v>
      </c>
      <c r="AQ46" s="22">
        <v>1644655.6026260199</v>
      </c>
      <c r="AR46" s="22">
        <v>1769724.5021962977</v>
      </c>
      <c r="AS46" s="22">
        <v>1839865.7247895221</v>
      </c>
      <c r="AU46" s="23">
        <f t="shared" si="80"/>
        <v>4.5501896298571855E-2</v>
      </c>
      <c r="AV46" s="23">
        <f t="shared" si="81"/>
        <v>4.5836309052669374E-2</v>
      </c>
      <c r="AW46" s="23">
        <f t="shared" si="82"/>
        <v>4.5302688250143802E-2</v>
      </c>
      <c r="AX46" s="23">
        <f t="shared" si="83"/>
        <v>4.5511269047076086E-2</v>
      </c>
      <c r="AY46" s="23">
        <f t="shared" si="84"/>
        <v>4.589801682659507E-2</v>
      </c>
      <c r="AZ46" s="23">
        <f t="shared" si="85"/>
        <v>4.5334830474442055E-2</v>
      </c>
      <c r="BA46" s="23">
        <f t="shared" si="86"/>
        <v>4.3814174766255258E-2</v>
      </c>
      <c r="BB46" s="23">
        <f t="shared" si="87"/>
        <v>4.5088119150690623E-2</v>
      </c>
      <c r="BC46" s="23">
        <f t="shared" si="88"/>
        <v>4.5211679202678844E-2</v>
      </c>
      <c r="BD46" s="23">
        <f t="shared" si="89"/>
        <v>4.5394702364072101E-2</v>
      </c>
      <c r="BE46" s="23">
        <f t="shared" si="90"/>
        <v>4.4141052201065067E-2</v>
      </c>
      <c r="BF46" s="23">
        <f t="shared" si="91"/>
        <v>4.4561522905745408E-2</v>
      </c>
      <c r="BG46" s="23">
        <f t="shared" si="92"/>
        <v>4.6720073291058033E-2</v>
      </c>
      <c r="BH46" s="23">
        <f t="shared" si="93"/>
        <v>4.4986019686766777E-2</v>
      </c>
      <c r="BI46" s="23">
        <f t="shared" si="94"/>
        <v>4.3189371677796837E-2</v>
      </c>
      <c r="BJ46" s="23">
        <f t="shared" si="95"/>
        <v>4.6942539962530082E-2</v>
      </c>
      <c r="BK46" s="23">
        <f t="shared" si="96"/>
        <v>4.5701310316438884E-2</v>
      </c>
      <c r="BL46" s="23">
        <f t="shared" si="97"/>
        <v>4.4410903020967153E-2</v>
      </c>
      <c r="BM46" s="23">
        <f t="shared" si="98"/>
        <v>4.2742501076773159E-2</v>
      </c>
      <c r="BN46" s="23">
        <f t="shared" si="99"/>
        <v>4.4906776945105961E-2</v>
      </c>
      <c r="BO46" s="23">
        <f t="shared" si="100"/>
        <v>4.6082617066736276E-2</v>
      </c>
      <c r="BP46" s="23">
        <f t="shared" si="101"/>
        <v>4.4329077659231761E-2</v>
      </c>
      <c r="BQ46" s="23">
        <f t="shared" si="102"/>
        <v>4.3150450209376884E-2</v>
      </c>
      <c r="BR46" s="23">
        <f t="shared" si="103"/>
        <v>4.1256340363963286E-2</v>
      </c>
      <c r="BS46" s="23">
        <f t="shared" si="104"/>
        <v>4.2261193400510398E-2</v>
      </c>
      <c r="BT46" s="23">
        <f t="shared" si="105"/>
        <v>4.1678266173584909E-2</v>
      </c>
      <c r="BU46" s="23">
        <f t="shared" si="106"/>
        <v>4.2296469594342835E-2</v>
      </c>
      <c r="BV46" s="23">
        <f t="shared" si="107"/>
        <v>4.2985510348494488E-2</v>
      </c>
      <c r="BW46" s="23">
        <f t="shared" si="108"/>
        <v>4.1447224718844829E-2</v>
      </c>
      <c r="BX46" s="23">
        <f t="shared" si="109"/>
        <v>4.0064616252730667E-2</v>
      </c>
      <c r="BY46" s="23">
        <f t="shared" si="110"/>
        <v>4.0123535152343077E-2</v>
      </c>
      <c r="BZ46" s="23">
        <f t="shared" si="111"/>
        <v>4.092448285453662E-2</v>
      </c>
      <c r="CA46" s="23">
        <f t="shared" si="112"/>
        <v>4.0435173309255779E-2</v>
      </c>
      <c r="CB46" s="23">
        <f t="shared" si="113"/>
        <v>4.024380547173468E-2</v>
      </c>
      <c r="CC46" s="23">
        <f t="shared" si="114"/>
        <v>4.0833009685620467E-2</v>
      </c>
      <c r="CD46" s="23">
        <f t="shared" si="115"/>
        <v>4.1981566958831248E-2</v>
      </c>
      <c r="CE46" s="23">
        <f t="shared" si="116"/>
        <v>4.0544354768334311E-2</v>
      </c>
      <c r="CF46" s="23">
        <f t="shared" si="117"/>
        <v>4.0277910258762081E-2</v>
      </c>
      <c r="CG46" s="23">
        <f t="shared" si="118"/>
        <v>4.1619452714010123E-2</v>
      </c>
      <c r="CH46" s="23">
        <f t="shared" si="119"/>
        <v>4.2893723433052477E-2</v>
      </c>
      <c r="CI46" s="23">
        <f t="shared" si="120"/>
        <v>4.1236016194749474E-2</v>
      </c>
      <c r="CJ46" s="23">
        <f t="shared" si="121"/>
        <v>4.0441056292318575E-2</v>
      </c>
      <c r="CK46" s="23">
        <f t="shared" si="122"/>
        <v>4.1612320664704341E-2</v>
      </c>
      <c r="CL46" s="23">
        <f t="shared" si="123"/>
        <v>4.2565251911168278E-2</v>
      </c>
      <c r="CM46" s="23"/>
      <c r="CQ46" s="49">
        <v>3.2648581912959981E-2</v>
      </c>
      <c r="CR46" s="49">
        <v>3.1696284329563812E-2</v>
      </c>
      <c r="CS46" s="49">
        <v>3.1264242092790086E-2</v>
      </c>
      <c r="CT46" s="49">
        <v>3.0878656307129798E-2</v>
      </c>
      <c r="CU46" s="49">
        <v>3.0851501439736733E-2</v>
      </c>
      <c r="CV46" s="36">
        <f t="shared" si="124"/>
        <v>4.5538040662115281E-2</v>
      </c>
      <c r="CW46" s="36">
        <f t="shared" si="125"/>
        <v>4.5033785304495755E-2</v>
      </c>
      <c r="CX46" s="36">
        <f t="shared" si="126"/>
        <v>4.4827239168390355E-2</v>
      </c>
      <c r="CY46" s="36">
        <f t="shared" si="127"/>
        <v>4.545950115453793E-2</v>
      </c>
      <c r="CZ46" s="36">
        <f t="shared" si="128"/>
        <v>4.4440372839821288E-2</v>
      </c>
      <c r="DA46" s="36">
        <f t="shared" si="129"/>
        <v>4.3704621324827046E-2</v>
      </c>
      <c r="DB46" s="36">
        <f t="shared" si="130"/>
        <v>4.2305359879233159E-2</v>
      </c>
      <c r="DC46" s="36">
        <f t="shared" si="131"/>
        <v>4.0639964744613795E-2</v>
      </c>
      <c r="DD46" s="36">
        <f t="shared" si="132"/>
        <v>4.0873388856360542E-2</v>
      </c>
      <c r="DE46" s="36">
        <f t="shared" si="133"/>
        <v>4.1333860293539748E-2</v>
      </c>
      <c r="DF46" s="36">
        <f t="shared" si="134"/>
        <v>4.1463661265735169E-2</v>
      </c>
      <c r="DH46" s="25">
        <f t="shared" si="79"/>
        <v>4.3238163226697268E-2</v>
      </c>
    </row>
    <row r="47" spans="1:112">
      <c r="A47" s="17" t="s">
        <v>228</v>
      </c>
      <c r="B47" s="22">
        <v>29996460.644030657</v>
      </c>
      <c r="C47" s="22">
        <v>31437698.503044993</v>
      </c>
      <c r="D47" s="22">
        <v>31893720.794816546</v>
      </c>
      <c r="E47" s="22">
        <v>33426816.704210967</v>
      </c>
      <c r="F47" s="22">
        <v>32131676.735074766</v>
      </c>
      <c r="G47" s="22">
        <v>32195279.515532285</v>
      </c>
      <c r="H47" s="22">
        <v>32226030.64583661</v>
      </c>
      <c r="I47" s="22">
        <v>34142427.017046943</v>
      </c>
      <c r="J47" s="22">
        <v>32507753.005947329</v>
      </c>
      <c r="K47" s="22">
        <v>31985637.187992096</v>
      </c>
      <c r="L47" s="22">
        <v>32382973.546785861</v>
      </c>
      <c r="M47" s="22">
        <v>31954505.561226524</v>
      </c>
      <c r="N47" s="22">
        <v>30629661.945934527</v>
      </c>
      <c r="O47" s="22">
        <v>30869912.758406512</v>
      </c>
      <c r="P47" s="22">
        <v>30618713.00603538</v>
      </c>
      <c r="Q47" s="22">
        <v>30989592.607139066</v>
      </c>
      <c r="R47" s="22">
        <v>29426401.527600117</v>
      </c>
      <c r="S47" s="22">
        <v>29103228.33978194</v>
      </c>
      <c r="T47" s="22">
        <v>29051647.334694289</v>
      </c>
      <c r="U47" s="22">
        <v>29074545.692978937</v>
      </c>
      <c r="V47" s="22">
        <v>26925056.978334419</v>
      </c>
      <c r="W47" s="22">
        <v>26885110.538610406</v>
      </c>
      <c r="X47" s="22">
        <v>27287280.971747871</v>
      </c>
      <c r="Y47" s="22">
        <v>27451736.080831613</v>
      </c>
      <c r="Z47" s="22">
        <v>26525269.628065407</v>
      </c>
      <c r="AA47" s="22">
        <v>26026941.683171853</v>
      </c>
      <c r="AB47" s="22">
        <v>25851519.916465182</v>
      </c>
      <c r="AC47" s="22">
        <v>25554720.539303325</v>
      </c>
      <c r="AD47" s="22">
        <v>24578303.176547416</v>
      </c>
      <c r="AE47" s="22">
        <v>24363936.544909794</v>
      </c>
      <c r="AF47" s="22">
        <v>24386570.86761523</v>
      </c>
      <c r="AG47" s="22">
        <v>24020142.511285067</v>
      </c>
      <c r="AH47" s="22">
        <v>23339956.380728148</v>
      </c>
      <c r="AI47" s="22">
        <v>23104525.778077316</v>
      </c>
      <c r="AJ47" s="22">
        <v>22829884.099285185</v>
      </c>
      <c r="AK47" s="22">
        <v>22780964.936234288</v>
      </c>
      <c r="AL47" s="22">
        <v>22522079.497189745</v>
      </c>
      <c r="AM47" s="22">
        <v>21401235.589789733</v>
      </c>
      <c r="AN47" s="22">
        <v>20762611.752203658</v>
      </c>
      <c r="AO47" s="22">
        <v>20938688.201677129</v>
      </c>
      <c r="AP47" s="22">
        <v>21162543.48784136</v>
      </c>
      <c r="AQ47" s="22">
        <v>19816639.891285077</v>
      </c>
      <c r="AR47" s="22">
        <v>19215901.171762187</v>
      </c>
      <c r="AS47" s="22">
        <v>19814510.571220741</v>
      </c>
      <c r="AU47" s="23">
        <f t="shared" si="80"/>
        <v>0.33141680997399542</v>
      </c>
      <c r="AV47" s="23">
        <f t="shared" si="81"/>
        <v>0.33124730971558342</v>
      </c>
      <c r="AW47" s="23">
        <f t="shared" si="82"/>
        <v>0.31872348908457043</v>
      </c>
      <c r="AX47" s="23">
        <f t="shared" si="83"/>
        <v>0.32423513968325884</v>
      </c>
      <c r="AY47" s="23">
        <f t="shared" si="84"/>
        <v>0.33290933848175208</v>
      </c>
      <c r="AZ47" s="23">
        <f t="shared" si="85"/>
        <v>0.31744220173072046</v>
      </c>
      <c r="BA47" s="23">
        <f t="shared" si="86"/>
        <v>0.30615398809256023</v>
      </c>
      <c r="BB47" s="23">
        <f t="shared" si="87"/>
        <v>0.3190395984506843</v>
      </c>
      <c r="BC47" s="23">
        <f t="shared" si="88"/>
        <v>0.32158805191490319</v>
      </c>
      <c r="BD47" s="23">
        <f t="shared" si="89"/>
        <v>0.30295693558878273</v>
      </c>
      <c r="BE47" s="23">
        <f t="shared" si="90"/>
        <v>0.28862391488684663</v>
      </c>
      <c r="BF47" s="23">
        <f t="shared" si="91"/>
        <v>0.29929774657842922</v>
      </c>
      <c r="BG47" s="23">
        <f t="shared" si="92"/>
        <v>0.29593794491310343</v>
      </c>
      <c r="BH47" s="23">
        <f t="shared" si="93"/>
        <v>0.28371405352423767</v>
      </c>
      <c r="BI47" s="23">
        <f t="shared" si="94"/>
        <v>0.27005392335002026</v>
      </c>
      <c r="BJ47" s="23">
        <f t="shared" si="95"/>
        <v>0.28044678072925999</v>
      </c>
      <c r="BK47" s="23">
        <f t="shared" si="96"/>
        <v>0.27318590355096845</v>
      </c>
      <c r="BL47" s="23">
        <f t="shared" si="97"/>
        <v>0.26010903484006304</v>
      </c>
      <c r="BM47" s="23">
        <f t="shared" si="98"/>
        <v>0.24975077692723754</v>
      </c>
      <c r="BN47" s="23">
        <f t="shared" si="99"/>
        <v>0.25945517653641142</v>
      </c>
      <c r="BO47" s="23">
        <f t="shared" si="100"/>
        <v>0.24998569199182316</v>
      </c>
      <c r="BP47" s="23">
        <f t="shared" si="101"/>
        <v>0.24533921908585155</v>
      </c>
      <c r="BQ47" s="23">
        <f t="shared" si="102"/>
        <v>0.23781256715820023</v>
      </c>
      <c r="BR47" s="23">
        <f t="shared" si="103"/>
        <v>0.23471177590744768</v>
      </c>
      <c r="BS47" s="23">
        <f t="shared" si="104"/>
        <v>0.23970769053819291</v>
      </c>
      <c r="BT47" s="23">
        <f t="shared" si="105"/>
        <v>0.23115069408737865</v>
      </c>
      <c r="BU47" s="23">
        <f t="shared" si="106"/>
        <v>0.22250779224147443</v>
      </c>
      <c r="BV47" s="23">
        <f t="shared" si="107"/>
        <v>0.21414669407358758</v>
      </c>
      <c r="BW47" s="23">
        <f t="shared" si="108"/>
        <v>0.21609351576358884</v>
      </c>
      <c r="BX47" s="23">
        <f t="shared" si="109"/>
        <v>0.21115879062063991</v>
      </c>
      <c r="BY47" s="23">
        <f t="shared" si="110"/>
        <v>0.20400452909575928</v>
      </c>
      <c r="BZ47" s="23">
        <f t="shared" si="111"/>
        <v>0.19636669883921082</v>
      </c>
      <c r="CA47" s="23">
        <f t="shared" si="112"/>
        <v>0.19950462215077894</v>
      </c>
      <c r="CB47" s="23">
        <f t="shared" si="113"/>
        <v>0.19540733758323919</v>
      </c>
      <c r="CC47" s="23">
        <f t="shared" si="114"/>
        <v>0.18565007692302662</v>
      </c>
      <c r="CD47" s="23">
        <f t="shared" si="115"/>
        <v>0.18391820324564792</v>
      </c>
      <c r="CE47" s="23">
        <f t="shared" si="116"/>
        <v>0.18694786492590751</v>
      </c>
      <c r="CF47" s="23">
        <f t="shared" si="117"/>
        <v>0.1760027134278507</v>
      </c>
      <c r="CG47" s="23">
        <f t="shared" si="118"/>
        <v>0.16429560968409795</v>
      </c>
      <c r="CH47" s="23">
        <f t="shared" si="119"/>
        <v>0.1646692533133364</v>
      </c>
      <c r="CI47" s="23">
        <f t="shared" si="120"/>
        <v>0.17203979634878711</v>
      </c>
      <c r="CJ47" s="23">
        <f t="shared" si="121"/>
        <v>0.16857564501270372</v>
      </c>
      <c r="CK47" s="23">
        <f t="shared" si="122"/>
        <v>0.15474938402254765</v>
      </c>
      <c r="CL47" s="23">
        <f t="shared" si="123"/>
        <v>0.15815276132258585</v>
      </c>
      <c r="CM47" s="23"/>
      <c r="CQ47" s="49">
        <v>0.55376601755625066</v>
      </c>
      <c r="CR47" s="49">
        <v>0.54196303270921542</v>
      </c>
      <c r="CS47" s="49">
        <v>0.52342454154245877</v>
      </c>
      <c r="CT47" s="49">
        <v>0.51487072514684085</v>
      </c>
      <c r="CU47" s="49">
        <v>0.50024005377204495</v>
      </c>
      <c r="CV47" s="36">
        <f t="shared" si="124"/>
        <v>0.32640568711435203</v>
      </c>
      <c r="CW47" s="36">
        <f t="shared" si="125"/>
        <v>0.3188862816889293</v>
      </c>
      <c r="CX47" s="36">
        <f t="shared" si="126"/>
        <v>0.30311666224224043</v>
      </c>
      <c r="CY47" s="36">
        <f t="shared" si="127"/>
        <v>0.2825381756291554</v>
      </c>
      <c r="CZ47" s="36">
        <f t="shared" si="128"/>
        <v>0.26062522296367013</v>
      </c>
      <c r="DA47" s="36">
        <f t="shared" si="129"/>
        <v>0.24196231353583064</v>
      </c>
      <c r="DB47" s="36">
        <f t="shared" si="130"/>
        <v>0.2268782177351584</v>
      </c>
      <c r="DC47" s="36">
        <f t="shared" si="131"/>
        <v>0.20690588357979972</v>
      </c>
      <c r="DD47" s="36">
        <f t="shared" si="132"/>
        <v>0.19112005997567316</v>
      </c>
      <c r="DE47" s="36">
        <f t="shared" si="133"/>
        <v>0.17297886033779813</v>
      </c>
      <c r="DF47" s="36">
        <f t="shared" si="134"/>
        <v>0.16337939667665607</v>
      </c>
      <c r="DH47" s="25">
        <f t="shared" si="79"/>
        <v>0.24498152377084212</v>
      </c>
    </row>
    <row r="48" spans="1:112">
      <c r="A48" s="17" t="s">
        <v>229</v>
      </c>
      <c r="B48" s="22">
        <v>5858319.1435549166</v>
      </c>
      <c r="C48" s="22">
        <v>5876922.4922890449</v>
      </c>
      <c r="D48" s="22">
        <v>6164970.3174852002</v>
      </c>
      <c r="E48" s="22">
        <v>6355066.2223682068</v>
      </c>
      <c r="F48" s="22">
        <v>6658989.9940827554</v>
      </c>
      <c r="G48" s="22">
        <v>6714559.2725639269</v>
      </c>
      <c r="H48" s="22">
        <v>6843447.2788241925</v>
      </c>
      <c r="I48" s="22">
        <v>7048310.0417649643</v>
      </c>
      <c r="J48" s="22">
        <v>6566893.1616046308</v>
      </c>
      <c r="K48" s="22">
        <v>7026669.0299059385</v>
      </c>
      <c r="L48" s="22">
        <v>7169626.425236647</v>
      </c>
      <c r="M48" s="22">
        <v>7832586.2425547801</v>
      </c>
      <c r="N48" s="22">
        <v>7299183.0953084873</v>
      </c>
      <c r="O48" s="22">
        <v>7474686.2147798566</v>
      </c>
      <c r="P48" s="22">
        <v>7650648.9908868819</v>
      </c>
      <c r="Q48" s="22">
        <v>7267816.6096453723</v>
      </c>
      <c r="R48" s="22">
        <v>7534794.853009616</v>
      </c>
      <c r="S48" s="22">
        <v>7804012.7225786531</v>
      </c>
      <c r="T48" s="22">
        <v>7822281.3537363</v>
      </c>
      <c r="U48" s="22">
        <v>7790896.9993074387</v>
      </c>
      <c r="V48" s="22">
        <v>7662402.1877844268</v>
      </c>
      <c r="W48" s="22">
        <v>7807953.536998081</v>
      </c>
      <c r="X48" s="22">
        <v>7800888.1304493565</v>
      </c>
      <c r="Y48" s="22">
        <v>7608653.1570159728</v>
      </c>
      <c r="Z48" s="22">
        <v>7960718.8651722735</v>
      </c>
      <c r="AA48" s="22">
        <v>7944189.9927622955</v>
      </c>
      <c r="AB48" s="22">
        <v>7617873.6829890274</v>
      </c>
      <c r="AC48" s="22">
        <v>7494105.1519505847</v>
      </c>
      <c r="AD48" s="22">
        <v>7911948.0875864401</v>
      </c>
      <c r="AE48" s="22">
        <v>8091232.6432593176</v>
      </c>
      <c r="AF48" s="22">
        <v>8097572.9992454331</v>
      </c>
      <c r="AG48" s="22">
        <v>8106290.7415013565</v>
      </c>
      <c r="AH48" s="22">
        <v>8329446.7485205038</v>
      </c>
      <c r="AI48" s="22">
        <v>8505572.9243003651</v>
      </c>
      <c r="AJ48" s="22">
        <v>8629441.365595527</v>
      </c>
      <c r="AK48" s="22">
        <v>8639711.6719095185</v>
      </c>
      <c r="AL48" s="22">
        <v>8692112.1000573114</v>
      </c>
      <c r="AM48" s="22">
        <v>8954921.3090470303</v>
      </c>
      <c r="AN48" s="22">
        <v>9023124.1953623444</v>
      </c>
      <c r="AO48" s="22">
        <v>9048502.7745216265</v>
      </c>
      <c r="AP48" s="22">
        <v>8763702.3802573625</v>
      </c>
      <c r="AQ48" s="22">
        <v>8601889.4836514387</v>
      </c>
      <c r="AR48" s="22">
        <v>8776445.822525572</v>
      </c>
      <c r="AS48" s="22">
        <v>8786463.740709452</v>
      </c>
      <c r="AU48" s="23">
        <f t="shared" si="80"/>
        <v>0.26895448214010403</v>
      </c>
      <c r="AV48" s="23">
        <f t="shared" si="81"/>
        <v>0.26026192601079312</v>
      </c>
      <c r="AW48" s="23">
        <f t="shared" si="82"/>
        <v>0.26800311983585112</v>
      </c>
      <c r="AX48" s="23">
        <f t="shared" si="83"/>
        <v>0.27330756150565455</v>
      </c>
      <c r="AY48" s="23">
        <f t="shared" si="84"/>
        <v>0.28602984142505317</v>
      </c>
      <c r="AZ48" s="23">
        <f t="shared" si="85"/>
        <v>0.27556559121134383</v>
      </c>
      <c r="BA48" s="23">
        <f t="shared" si="86"/>
        <v>0.27893641751575532</v>
      </c>
      <c r="BB48" s="23">
        <f t="shared" si="87"/>
        <v>0.27576000511643284</v>
      </c>
      <c r="BC48" s="23">
        <f t="shared" si="88"/>
        <v>0.26905670533682574</v>
      </c>
      <c r="BD48" s="23">
        <f t="shared" si="89"/>
        <v>0.2719727145909332</v>
      </c>
      <c r="BE48" s="23">
        <f t="shared" si="90"/>
        <v>0.26989398793159142</v>
      </c>
      <c r="BF48" s="23">
        <f t="shared" si="91"/>
        <v>0.28167223274733266</v>
      </c>
      <c r="BG48" s="23">
        <f t="shared" si="92"/>
        <v>0.2720381517335092</v>
      </c>
      <c r="BH48" s="23">
        <f t="shared" si="93"/>
        <v>0.26632198132357437</v>
      </c>
      <c r="BI48" s="23">
        <f t="shared" si="94"/>
        <v>0.27071563090970097</v>
      </c>
      <c r="BJ48" s="23">
        <f t="shared" si="95"/>
        <v>0.25405302310338113</v>
      </c>
      <c r="BK48" s="23">
        <f t="shared" si="96"/>
        <v>0.25744577425927828</v>
      </c>
      <c r="BL48" s="23">
        <f t="shared" si="97"/>
        <v>0.26072073500441623</v>
      </c>
      <c r="BM48" s="23">
        <f t="shared" si="98"/>
        <v>0.2593167906842323</v>
      </c>
      <c r="BN48" s="23">
        <f t="shared" si="99"/>
        <v>0.25438400878987943</v>
      </c>
      <c r="BO48" s="23">
        <f t="shared" si="100"/>
        <v>0.24977786567740987</v>
      </c>
      <c r="BP48" s="23">
        <f t="shared" si="101"/>
        <v>0.25011105243189341</v>
      </c>
      <c r="BQ48" s="23">
        <f t="shared" si="102"/>
        <v>0.24757126137005744</v>
      </c>
      <c r="BR48" s="23">
        <f t="shared" si="103"/>
        <v>0.24052960584435493</v>
      </c>
      <c r="BS48" s="23">
        <f t="shared" si="104"/>
        <v>0.25049587769621945</v>
      </c>
      <c r="BT48" s="23">
        <f t="shared" si="105"/>
        <v>0.24560095704818233</v>
      </c>
      <c r="BU48" s="23">
        <f t="shared" si="106"/>
        <v>0.23255549698060538</v>
      </c>
      <c r="BV48" s="23">
        <f t="shared" si="107"/>
        <v>0.22291850220767331</v>
      </c>
      <c r="BW48" s="23">
        <f t="shared" si="108"/>
        <v>0.23896581703303876</v>
      </c>
      <c r="BX48" s="23">
        <f t="shared" si="109"/>
        <v>0.23994244765529218</v>
      </c>
      <c r="BY48" s="23">
        <f t="shared" si="110"/>
        <v>0.23607237690333094</v>
      </c>
      <c r="BZ48" s="23">
        <f t="shared" si="111"/>
        <v>0.22918679082405641</v>
      </c>
      <c r="CA48" s="23">
        <f t="shared" si="112"/>
        <v>0.24040191479542736</v>
      </c>
      <c r="CB48" s="23">
        <f t="shared" si="113"/>
        <v>0.24078356381687802</v>
      </c>
      <c r="CC48" s="23">
        <f t="shared" si="114"/>
        <v>0.24018818853862503</v>
      </c>
      <c r="CD48" s="23">
        <f t="shared" si="115"/>
        <v>0.23349563025388054</v>
      </c>
      <c r="CE48" s="23">
        <f t="shared" si="116"/>
        <v>0.23991690389674308</v>
      </c>
      <c r="CF48" s="23">
        <f t="shared" si="117"/>
        <v>0.24128695189905489</v>
      </c>
      <c r="CG48" s="23">
        <f t="shared" si="118"/>
        <v>0.24037823756527937</v>
      </c>
      <c r="CH48" s="23">
        <f t="shared" si="119"/>
        <v>0.23648451045948823</v>
      </c>
      <c r="CI48" s="23">
        <f t="shared" si="120"/>
        <v>0.23721069693152319</v>
      </c>
      <c r="CJ48" s="23">
        <f t="shared" si="121"/>
        <v>0.23629533016312126</v>
      </c>
      <c r="CK48" s="23">
        <f t="shared" si="122"/>
        <v>0.23582031801050876</v>
      </c>
      <c r="CL48" s="23">
        <f t="shared" si="123"/>
        <v>0.23192291924588304</v>
      </c>
      <c r="CM48" s="23"/>
      <c r="CQ48" s="49">
        <v>0.12583201267828842</v>
      </c>
      <c r="CR48" s="49">
        <v>0.11022149057168512</v>
      </c>
      <c r="CS48" s="49">
        <v>0.11306479859894922</v>
      </c>
      <c r="CT48" s="49">
        <v>0.12099620865472611</v>
      </c>
      <c r="CU48" s="49">
        <v>0.11461406096361848</v>
      </c>
      <c r="CV48" s="36">
        <f t="shared" si="124"/>
        <v>0.26763177237310071</v>
      </c>
      <c r="CW48" s="36">
        <f t="shared" si="125"/>
        <v>0.2790729638171463</v>
      </c>
      <c r="CX48" s="36">
        <f t="shared" si="126"/>
        <v>0.27314891015167075</v>
      </c>
      <c r="CY48" s="36">
        <f t="shared" si="127"/>
        <v>0.26578219676754139</v>
      </c>
      <c r="CZ48" s="36">
        <f t="shared" si="128"/>
        <v>0.25796682718445152</v>
      </c>
      <c r="DA48" s="36">
        <f t="shared" si="129"/>
        <v>0.2469974463309289</v>
      </c>
      <c r="DB48" s="36">
        <f t="shared" si="130"/>
        <v>0.23789270848317012</v>
      </c>
      <c r="DC48" s="36">
        <f t="shared" si="131"/>
        <v>0.23604185810392958</v>
      </c>
      <c r="DD48" s="36">
        <f t="shared" si="132"/>
        <v>0.23871732435120274</v>
      </c>
      <c r="DE48" s="36">
        <f t="shared" si="133"/>
        <v>0.23951665095514138</v>
      </c>
      <c r="DF48" s="36">
        <f t="shared" si="134"/>
        <v>0.23531231608775907</v>
      </c>
      <c r="DH48" s="25">
        <f t="shared" si="79"/>
        <v>0.25255281587327666</v>
      </c>
    </row>
    <row r="49" spans="1:112">
      <c r="A49" s="17" t="s">
        <v>230</v>
      </c>
      <c r="B49" s="22">
        <v>10886025.272441382</v>
      </c>
      <c r="C49" s="22">
        <v>11387491.090990679</v>
      </c>
      <c r="D49" s="22">
        <v>11665766.194903068</v>
      </c>
      <c r="E49" s="22">
        <v>11303565.441664869</v>
      </c>
      <c r="F49" s="22">
        <v>11652913.87841725</v>
      </c>
      <c r="G49" s="22">
        <v>11858976.358259657</v>
      </c>
      <c r="H49" s="22">
        <v>11929993.956907189</v>
      </c>
      <c r="I49" s="22">
        <v>12319913.806415904</v>
      </c>
      <c r="J49" s="22">
        <v>12464739.636673784</v>
      </c>
      <c r="K49" s="22">
        <v>12358485.878970951</v>
      </c>
      <c r="L49" s="22">
        <v>12275927.537613969</v>
      </c>
      <c r="M49" s="22">
        <v>12811617.946741294</v>
      </c>
      <c r="N49" s="22">
        <v>13460676.912398314</v>
      </c>
      <c r="O49" s="22">
        <v>12711305.629087767</v>
      </c>
      <c r="P49" s="22">
        <v>12565042.883518023</v>
      </c>
      <c r="Q49" s="22">
        <v>12775622.963895902</v>
      </c>
      <c r="R49" s="22">
        <v>13186978.212934481</v>
      </c>
      <c r="S49" s="22">
        <v>13185880.596009117</v>
      </c>
      <c r="T49" s="22">
        <v>12894262.407713722</v>
      </c>
      <c r="U49" s="22">
        <v>13967599.710538542</v>
      </c>
      <c r="V49" s="22">
        <v>13451938.329932561</v>
      </c>
      <c r="W49" s="22">
        <v>13976879.17175621</v>
      </c>
      <c r="X49" s="22">
        <v>13893775.937732918</v>
      </c>
      <c r="Y49" s="22">
        <v>14007673.223942665</v>
      </c>
      <c r="Z49" s="22">
        <v>13826712.466317728</v>
      </c>
      <c r="AA49" s="22">
        <v>14217671.064778894</v>
      </c>
      <c r="AB49" s="22">
        <v>14564747.102534426</v>
      </c>
      <c r="AC49" s="22">
        <v>14694390.590964254</v>
      </c>
      <c r="AD49" s="22">
        <v>14447575.72587572</v>
      </c>
      <c r="AE49" s="22">
        <v>14950296.338777252</v>
      </c>
      <c r="AF49" s="22">
        <v>15405452.541056484</v>
      </c>
      <c r="AG49" s="22">
        <v>15595025.706557103</v>
      </c>
      <c r="AH49" s="22">
        <v>15317250.363724347</v>
      </c>
      <c r="AI49" s="22">
        <v>16377605.660952337</v>
      </c>
      <c r="AJ49" s="22">
        <v>17230393.274513818</v>
      </c>
      <c r="AK49" s="22">
        <v>16962632.95866913</v>
      </c>
      <c r="AL49" s="22">
        <v>16736946.320996474</v>
      </c>
      <c r="AM49" s="22">
        <v>17644774.932705589</v>
      </c>
      <c r="AN49" s="22">
        <v>18656234.085345507</v>
      </c>
      <c r="AO49" s="22">
        <v>18238142.862541761</v>
      </c>
      <c r="AP49" s="22">
        <v>16863028.135348074</v>
      </c>
      <c r="AQ49" s="22">
        <v>16768650.116833113</v>
      </c>
      <c r="AR49" s="22">
        <v>17741240.286670424</v>
      </c>
      <c r="AS49" s="22">
        <v>17020613.926918961</v>
      </c>
      <c r="AU49" s="23">
        <f t="shared" si="80"/>
        <v>0.2361449487977734</v>
      </c>
      <c r="AV49" s="23">
        <f t="shared" si="81"/>
        <v>0.23467105881748263</v>
      </c>
      <c r="AW49" s="23">
        <f t="shared" si="82"/>
        <v>0.22939623381582644</v>
      </c>
      <c r="AX49" s="23">
        <f t="shared" si="83"/>
        <v>0.23289748393961349</v>
      </c>
      <c r="AY49" s="23">
        <f t="shared" si="84"/>
        <v>0.23775081791873204</v>
      </c>
      <c r="AZ49" s="23">
        <f t="shared" si="85"/>
        <v>0.22943605960410113</v>
      </c>
      <c r="BA49" s="23">
        <f t="shared" si="86"/>
        <v>0.22247742983373603</v>
      </c>
      <c r="BB49" s="23">
        <f t="shared" si="87"/>
        <v>0.236754460094069</v>
      </c>
      <c r="BC49" s="23">
        <f t="shared" si="88"/>
        <v>0.23642075462179477</v>
      </c>
      <c r="BD49" s="23">
        <f t="shared" si="89"/>
        <v>0.22521671024596829</v>
      </c>
      <c r="BE49" s="23">
        <f t="shared" si="90"/>
        <v>0.21165188710929458</v>
      </c>
      <c r="BF49" s="23">
        <f t="shared" si="91"/>
        <v>0.23352362401647056</v>
      </c>
      <c r="BG49" s="23">
        <f t="shared" si="92"/>
        <v>0.23908218525896946</v>
      </c>
      <c r="BH49" s="23">
        <f t="shared" si="93"/>
        <v>0.22009199795357909</v>
      </c>
      <c r="BI49" s="23">
        <f t="shared" si="94"/>
        <v>0.20795192243791844</v>
      </c>
      <c r="BJ49" s="23">
        <f t="shared" si="95"/>
        <v>0.22142900993890594</v>
      </c>
      <c r="BK49" s="23">
        <f t="shared" si="96"/>
        <v>0.22529870463417731</v>
      </c>
      <c r="BL49" s="23">
        <f t="shared" si="97"/>
        <v>0.21768710590039822</v>
      </c>
      <c r="BM49" s="23">
        <f t="shared" si="98"/>
        <v>0.20462151337313991</v>
      </c>
      <c r="BN49" s="23">
        <f t="shared" si="99"/>
        <v>0.22830758248905433</v>
      </c>
      <c r="BO49" s="23">
        <f t="shared" si="100"/>
        <v>0.21957734785957414</v>
      </c>
      <c r="BP49" s="23">
        <f t="shared" si="101"/>
        <v>0.22057804041967388</v>
      </c>
      <c r="BQ49" s="23">
        <f t="shared" si="102"/>
        <v>0.21101213794921009</v>
      </c>
      <c r="BR49" s="23">
        <f t="shared" si="103"/>
        <v>0.22033743057605837</v>
      </c>
      <c r="BS49" s="23">
        <f t="shared" si="104"/>
        <v>0.21509159979579462</v>
      </c>
      <c r="BT49" s="23">
        <f t="shared" si="105"/>
        <v>0.21352933053191314</v>
      </c>
      <c r="BU49" s="23">
        <f t="shared" si="106"/>
        <v>0.21076341473031279</v>
      </c>
      <c r="BV49" s="23">
        <f t="shared" si="107"/>
        <v>0.21969432912935341</v>
      </c>
      <c r="BW49" s="23">
        <f t="shared" si="108"/>
        <v>0.21362458408263096</v>
      </c>
      <c r="BX49" s="23">
        <f t="shared" si="109"/>
        <v>0.21325830614137878</v>
      </c>
      <c r="BY49" s="23">
        <f t="shared" si="110"/>
        <v>0.2111647494739658</v>
      </c>
      <c r="BZ49" s="23">
        <f t="shared" si="111"/>
        <v>0.22001544400742321</v>
      </c>
      <c r="CA49" s="23">
        <f t="shared" si="112"/>
        <v>0.2138887273729729</v>
      </c>
      <c r="CB49" s="23">
        <f t="shared" si="113"/>
        <v>0.2203830470912638</v>
      </c>
      <c r="CC49" s="23">
        <f t="shared" si="114"/>
        <v>0.22250198790682219</v>
      </c>
      <c r="CD49" s="23">
        <f t="shared" si="115"/>
        <v>0.22581512596062359</v>
      </c>
      <c r="CE49" s="23">
        <f t="shared" si="116"/>
        <v>0.22117861111106224</v>
      </c>
      <c r="CF49" s="23">
        <f t="shared" si="117"/>
        <v>0.2244357062292972</v>
      </c>
      <c r="CG49" s="23">
        <f t="shared" si="118"/>
        <v>0.22801010367609392</v>
      </c>
      <c r="CH49" s="23">
        <f t="shared" si="119"/>
        <v>0.22980869953466176</v>
      </c>
      <c r="CI49" s="23">
        <f t="shared" si="120"/>
        <v>0.21424398470589837</v>
      </c>
      <c r="CJ49" s="23">
        <f t="shared" si="121"/>
        <v>0.21670495123973998</v>
      </c>
      <c r="CK49" s="23">
        <f t="shared" si="122"/>
        <v>0.21998377394269339</v>
      </c>
      <c r="CL49" s="23">
        <f t="shared" si="123"/>
        <v>0.21708443283923004</v>
      </c>
      <c r="CM49" s="23"/>
      <c r="CQ49" s="49">
        <v>0.26856590240560907</v>
      </c>
      <c r="CR49" s="49">
        <v>0.2562099013693383</v>
      </c>
      <c r="CS49" s="49">
        <v>0.24269841844305309</v>
      </c>
      <c r="CT49" s="49">
        <v>0.23451304572461895</v>
      </c>
      <c r="CU49" s="49">
        <v>0.22891127764818767</v>
      </c>
      <c r="CV49" s="36">
        <f t="shared" si="124"/>
        <v>0.23327743134267398</v>
      </c>
      <c r="CW49" s="36">
        <f t="shared" si="125"/>
        <v>0.23160469186265953</v>
      </c>
      <c r="CX49" s="36">
        <f t="shared" si="126"/>
        <v>0.22670324399838204</v>
      </c>
      <c r="CY49" s="36">
        <f t="shared" si="127"/>
        <v>0.22213877889734321</v>
      </c>
      <c r="CZ49" s="36">
        <f t="shared" si="128"/>
        <v>0.21897872659919246</v>
      </c>
      <c r="DA49" s="36">
        <f t="shared" si="129"/>
        <v>0.21787623920112914</v>
      </c>
      <c r="DB49" s="36">
        <f t="shared" si="130"/>
        <v>0.21476966854684348</v>
      </c>
      <c r="DC49" s="36">
        <f t="shared" si="131"/>
        <v>0.21451577092634969</v>
      </c>
      <c r="DD49" s="36">
        <f t="shared" si="132"/>
        <v>0.22064722208292062</v>
      </c>
      <c r="DE49" s="36">
        <f t="shared" si="133"/>
        <v>0.22585828013777878</v>
      </c>
      <c r="DF49" s="36">
        <f t="shared" si="134"/>
        <v>0.21700428568189045</v>
      </c>
      <c r="DH49" s="25">
        <f t="shared" si="79"/>
        <v>0.22212493993428756</v>
      </c>
    </row>
    <row r="50" spans="1:112">
      <c r="A50" s="17" t="s">
        <v>231</v>
      </c>
      <c r="B50" s="22">
        <v>288419.7548550542</v>
      </c>
      <c r="C50" s="22">
        <v>304779.12572946341</v>
      </c>
      <c r="D50" s="22">
        <v>306400.27825811983</v>
      </c>
      <c r="E50" s="22">
        <v>302584.0110298848</v>
      </c>
      <c r="F50" s="22">
        <v>299292.43574981624</v>
      </c>
      <c r="G50" s="22">
        <v>299623.87498731626</v>
      </c>
      <c r="H50" s="22">
        <v>313224.53549219109</v>
      </c>
      <c r="I50" s="22">
        <v>333420.79405540717</v>
      </c>
      <c r="J50" s="22">
        <v>324699.3917067452</v>
      </c>
      <c r="K50" s="22">
        <v>336535.09395667876</v>
      </c>
      <c r="L50" s="22">
        <v>326776.97273505438</v>
      </c>
      <c r="M50" s="22">
        <v>342688.28773771762</v>
      </c>
      <c r="N50" s="22">
        <v>335525.94096647768</v>
      </c>
      <c r="O50" s="22">
        <v>335403.68168318144</v>
      </c>
      <c r="P50" s="22">
        <v>332829.09200189117</v>
      </c>
      <c r="Q50" s="22">
        <v>354140.8381515512</v>
      </c>
      <c r="R50" s="22">
        <v>355518.24963482335</v>
      </c>
      <c r="S50" s="22">
        <v>359353.92682319309</v>
      </c>
      <c r="T50" s="22">
        <v>362483.66012897447</v>
      </c>
      <c r="U50" s="22">
        <v>364611.87659320654</v>
      </c>
      <c r="V50" s="22">
        <v>362128.09714249999</v>
      </c>
      <c r="W50" s="22">
        <v>362582.17944849969</v>
      </c>
      <c r="X50" s="22">
        <v>364582.86033750023</v>
      </c>
      <c r="Y50" s="22">
        <v>370097.94558950001</v>
      </c>
      <c r="Z50" s="22">
        <v>364564.71287000005</v>
      </c>
      <c r="AA50" s="22">
        <v>365964.17156812001</v>
      </c>
      <c r="AB50" s="22">
        <v>368993.52186520281</v>
      </c>
      <c r="AC50" s="22">
        <v>373410.37039522774</v>
      </c>
      <c r="AD50" s="22">
        <v>368378.23161237652</v>
      </c>
      <c r="AE50" s="22">
        <v>368496.24522806169</v>
      </c>
      <c r="AF50" s="22">
        <v>371429.33457320213</v>
      </c>
      <c r="AG50" s="22">
        <v>374464.9261841175</v>
      </c>
      <c r="AH50" s="22">
        <v>376399.91989550483</v>
      </c>
      <c r="AI50" s="22">
        <v>379374.94366222864</v>
      </c>
      <c r="AJ50" s="22">
        <v>382262.18759751465</v>
      </c>
      <c r="AK50" s="22">
        <v>385434.72893235146</v>
      </c>
      <c r="AL50" s="22">
        <v>387184.14727247937</v>
      </c>
      <c r="AM50" s="22">
        <v>389247.48858280183</v>
      </c>
      <c r="AN50" s="22">
        <v>391232.32100564102</v>
      </c>
      <c r="AO50" s="22">
        <v>394008.83273944224</v>
      </c>
      <c r="AP50" s="22">
        <v>394862.66563282895</v>
      </c>
      <c r="AQ50" s="22">
        <v>383243.07663813193</v>
      </c>
      <c r="AR50" s="22">
        <v>382483.66881982004</v>
      </c>
      <c r="AS50" s="22">
        <v>374491.89713906805</v>
      </c>
      <c r="AU50" s="23">
        <f t="shared" si="80"/>
        <v>4.2227622993988537E-2</v>
      </c>
      <c r="AV50" s="23">
        <f t="shared" si="81"/>
        <v>4.3707930254323485E-2</v>
      </c>
      <c r="AW50" s="23">
        <f t="shared" si="82"/>
        <v>4.2625989165508055E-2</v>
      </c>
      <c r="AX50" s="23">
        <f t="shared" si="83"/>
        <v>4.110493972435203E-2</v>
      </c>
      <c r="AY50" s="23">
        <f t="shared" si="84"/>
        <v>4.0547869007829279E-2</v>
      </c>
      <c r="AZ50" s="23">
        <f t="shared" si="85"/>
        <v>3.9856969331502762E-2</v>
      </c>
      <c r="BA50" s="23">
        <f t="shared" si="86"/>
        <v>4.0788645708700361E-2</v>
      </c>
      <c r="BB50" s="23">
        <f t="shared" si="87"/>
        <v>4.3205143483227501E-2</v>
      </c>
      <c r="BC50" s="23">
        <f t="shared" si="88"/>
        <v>4.1246422238600311E-2</v>
      </c>
      <c r="BD50" s="23">
        <f t="shared" si="89"/>
        <v>4.2192610693010821E-2</v>
      </c>
      <c r="BE50" s="23">
        <f t="shared" si="90"/>
        <v>3.9928644112869539E-2</v>
      </c>
      <c r="BF50" s="23">
        <f t="shared" si="91"/>
        <v>4.1135746608108335E-2</v>
      </c>
      <c r="BG50" s="23">
        <f t="shared" si="92"/>
        <v>3.9970565149973207E-2</v>
      </c>
      <c r="BH50" s="23">
        <f t="shared" si="93"/>
        <v>3.9461979033551427E-2</v>
      </c>
      <c r="BI50" s="23">
        <f t="shared" si="94"/>
        <v>3.8537283357459533E-2</v>
      </c>
      <c r="BJ50" s="23">
        <f t="shared" si="95"/>
        <v>4.0261190776484629E-2</v>
      </c>
      <c r="BK50" s="23">
        <f t="shared" si="96"/>
        <v>4.0150672790304424E-2</v>
      </c>
      <c r="BL50" s="23">
        <f t="shared" si="97"/>
        <v>4.0242171770973077E-2</v>
      </c>
      <c r="BM50" s="23">
        <f t="shared" si="98"/>
        <v>3.9769946745692231E-2</v>
      </c>
      <c r="BN50" s="23">
        <f t="shared" si="99"/>
        <v>3.9170843911060731E-2</v>
      </c>
      <c r="BO50" s="23">
        <f t="shared" si="100"/>
        <v>3.8843533399797812E-2</v>
      </c>
      <c r="BP50" s="23">
        <f t="shared" si="101"/>
        <v>3.8590388603281706E-2</v>
      </c>
      <c r="BQ50" s="23">
        <f t="shared" si="102"/>
        <v>3.8028718363114208E-2</v>
      </c>
      <c r="BR50" s="23">
        <f t="shared" si="103"/>
        <v>3.7917669673849935E-2</v>
      </c>
      <c r="BS50" s="23">
        <f t="shared" si="104"/>
        <v>3.7237994197889535E-2</v>
      </c>
      <c r="BT50" s="23">
        <f t="shared" si="105"/>
        <v>3.69481733823342E-2</v>
      </c>
      <c r="BU50" s="23">
        <f t="shared" si="106"/>
        <v>3.6598105751588193E-2</v>
      </c>
      <c r="BV50" s="23">
        <f t="shared" si="107"/>
        <v>3.6255873882865844E-2</v>
      </c>
      <c r="BW50" s="23">
        <f t="shared" si="108"/>
        <v>3.5769348504993498E-2</v>
      </c>
      <c r="BX50" s="23">
        <f t="shared" si="109"/>
        <v>3.5341187226517426E-2</v>
      </c>
      <c r="BY50" s="23">
        <f t="shared" si="110"/>
        <v>3.5121805046668814E-2</v>
      </c>
      <c r="BZ50" s="23">
        <f t="shared" si="111"/>
        <v>3.4761128302304836E-2</v>
      </c>
      <c r="CA50" s="23">
        <f t="shared" si="112"/>
        <v>3.4776241121851868E-2</v>
      </c>
      <c r="CB50" s="23">
        <f t="shared" si="113"/>
        <v>3.4614059173525447E-2</v>
      </c>
      <c r="CC50" s="23">
        <f t="shared" si="114"/>
        <v>3.4429419863505686E-2</v>
      </c>
      <c r="CD50" s="23">
        <f t="shared" si="115"/>
        <v>3.4176674919249465E-2</v>
      </c>
      <c r="CE50" s="23">
        <f t="shared" si="116"/>
        <v>3.4056335257796937E-2</v>
      </c>
      <c r="CF50" s="23">
        <f t="shared" si="117"/>
        <v>3.3821717152877136E-2</v>
      </c>
      <c r="CG50" s="23">
        <f t="shared" si="118"/>
        <v>3.3564397432288236E-2</v>
      </c>
      <c r="CH50" s="23">
        <f t="shared" si="119"/>
        <v>3.3357931493388004E-2</v>
      </c>
      <c r="CI50" s="23">
        <f t="shared" si="120"/>
        <v>3.3510101777719035E-2</v>
      </c>
      <c r="CJ50" s="23">
        <f t="shared" si="121"/>
        <v>3.3548754494751629E-2</v>
      </c>
      <c r="CK50" s="23">
        <f t="shared" si="122"/>
        <v>3.2965785613156752E-2</v>
      </c>
      <c r="CL50" s="23">
        <f t="shared" si="123"/>
        <v>3.2482223747818326E-2</v>
      </c>
      <c r="CM50" s="23"/>
      <c r="CQ50" s="49">
        <v>3.1735855104984771E-2</v>
      </c>
      <c r="CR50" s="49">
        <v>3.2067765844804114E-2</v>
      </c>
      <c r="CS50" s="49">
        <v>3.5242290748898682E-2</v>
      </c>
      <c r="CT50" s="49">
        <v>3.5075839653304443E-2</v>
      </c>
      <c r="CU50" s="49">
        <v>3.4496224941421502E-2</v>
      </c>
      <c r="CV50" s="36">
        <f t="shared" si="124"/>
        <v>4.2416620534543023E-2</v>
      </c>
      <c r="CW50" s="36">
        <f t="shared" si="125"/>
        <v>4.1099656882814972E-2</v>
      </c>
      <c r="CX50" s="36">
        <f t="shared" si="126"/>
        <v>4.1125855913147255E-2</v>
      </c>
      <c r="CY50" s="36">
        <f t="shared" si="127"/>
        <v>3.9557754579367201E-2</v>
      </c>
      <c r="CZ50" s="36">
        <f t="shared" si="128"/>
        <v>3.9833408804507614E-2</v>
      </c>
      <c r="DA50" s="36">
        <f t="shared" si="129"/>
        <v>3.8345077510010914E-2</v>
      </c>
      <c r="DB50" s="36">
        <f t="shared" si="130"/>
        <v>3.6760036803669446E-2</v>
      </c>
      <c r="DC50" s="36">
        <f t="shared" si="131"/>
        <v>3.5248367270121143E-2</v>
      </c>
      <c r="DD50" s="36">
        <f t="shared" si="132"/>
        <v>3.4499098769533117E-2</v>
      </c>
      <c r="DE50" s="36">
        <f t="shared" si="133"/>
        <v>3.3700095334087576E-2</v>
      </c>
      <c r="DF50" s="36">
        <f t="shared" si="134"/>
        <v>3.3126716408361429E-2</v>
      </c>
      <c r="DH50" s="25">
        <f t="shared" si="79"/>
        <v>3.7792062619105803E-2</v>
      </c>
    </row>
    <row r="51" spans="1:112">
      <c r="A51" s="17" t="s">
        <v>232</v>
      </c>
      <c r="B51" s="22">
        <v>2091463.1674648589</v>
      </c>
      <c r="C51" s="22">
        <v>2202519.0933713876</v>
      </c>
      <c r="D51" s="22">
        <v>2328904.7906935574</v>
      </c>
      <c r="E51" s="22">
        <v>2267191.9998072125</v>
      </c>
      <c r="F51" s="22">
        <v>2338557.2613201495</v>
      </c>
      <c r="G51" s="22">
        <v>2364137.1529640346</v>
      </c>
      <c r="H51" s="22">
        <v>2484682.1116567273</v>
      </c>
      <c r="I51" s="22">
        <v>2569637.611022668</v>
      </c>
      <c r="J51" s="22">
        <v>2563820.1621349426</v>
      </c>
      <c r="K51" s="22">
        <v>2583627.3493714081</v>
      </c>
      <c r="L51" s="22">
        <v>2508021.6549180336</v>
      </c>
      <c r="M51" s="22">
        <v>2648459.9362197248</v>
      </c>
      <c r="N51" s="22">
        <v>2767594.972487771</v>
      </c>
      <c r="O51" s="22">
        <v>2939159.4074786562</v>
      </c>
      <c r="P51" s="22">
        <v>2843179.1696670493</v>
      </c>
      <c r="Q51" s="22">
        <v>2935865.3312999811</v>
      </c>
      <c r="R51" s="22">
        <v>2847369.7927125301</v>
      </c>
      <c r="S51" s="22">
        <v>2838965.4266316472</v>
      </c>
      <c r="T51" s="22">
        <v>2859761.8907832662</v>
      </c>
      <c r="U51" s="22">
        <v>3046251.0049841348</v>
      </c>
      <c r="V51" s="22">
        <v>2928988.2474229271</v>
      </c>
      <c r="W51" s="22">
        <v>3068331.7628678</v>
      </c>
      <c r="X51" s="22">
        <v>3040489.1498690555</v>
      </c>
      <c r="Y51" s="22">
        <v>3041494.2218234101</v>
      </c>
      <c r="Z51" s="22">
        <v>3001784.212939369</v>
      </c>
      <c r="AA51" s="22">
        <v>3146666.49</v>
      </c>
      <c r="AB51" s="22">
        <v>3213655.88</v>
      </c>
      <c r="AC51" s="22">
        <v>3244221.08</v>
      </c>
      <c r="AD51" s="22">
        <v>3365510.2832315601</v>
      </c>
      <c r="AE51" s="22">
        <v>3247555.8910990702</v>
      </c>
      <c r="AF51" s="22">
        <v>3358637.88</v>
      </c>
      <c r="AG51" s="22">
        <v>3440636.1043000002</v>
      </c>
      <c r="AH51" s="22">
        <v>3430852.60732716</v>
      </c>
      <c r="AI51" s="22">
        <v>3350551.0300000003</v>
      </c>
      <c r="AJ51" s="22">
        <v>3503209.81</v>
      </c>
      <c r="AK51" s="22">
        <v>3399921.62</v>
      </c>
      <c r="AL51" s="22">
        <v>3528381.38</v>
      </c>
      <c r="AM51" s="22">
        <v>3499921.38</v>
      </c>
      <c r="AN51" s="22">
        <v>3510528.9400000004</v>
      </c>
      <c r="AO51" s="22">
        <v>3514891.5300000003</v>
      </c>
      <c r="AP51" s="22">
        <v>3456571.1652000002</v>
      </c>
      <c r="AQ51" s="22">
        <v>3422489.93</v>
      </c>
      <c r="AR51" s="22">
        <v>3464643.1608120003</v>
      </c>
      <c r="AS51" s="22">
        <v>3218060.818530295</v>
      </c>
      <c r="AU51" s="23">
        <f t="shared" si="80"/>
        <v>5.7138449982978609E-2</v>
      </c>
      <c r="AV51" s="23">
        <f t="shared" si="81"/>
        <v>5.7230753233572434E-2</v>
      </c>
      <c r="AW51" s="23">
        <f t="shared" si="82"/>
        <v>5.9371210022919792E-2</v>
      </c>
      <c r="AX51" s="23">
        <f t="shared" si="83"/>
        <v>6.2549504356384011E-2</v>
      </c>
      <c r="AY51" s="23">
        <f t="shared" si="84"/>
        <v>5.8795927142569822E-2</v>
      </c>
      <c r="AZ51" s="23">
        <f t="shared" si="85"/>
        <v>5.6950903046497366E-2</v>
      </c>
      <c r="BA51" s="23">
        <f t="shared" si="86"/>
        <v>6.0374594653510222E-2</v>
      </c>
      <c r="BB51" s="23">
        <f t="shared" si="87"/>
        <v>6.7627227663164979E-2</v>
      </c>
      <c r="BC51" s="23">
        <f t="shared" si="88"/>
        <v>6.1281991133505041E-2</v>
      </c>
      <c r="BD51" s="23">
        <f t="shared" si="89"/>
        <v>5.9199621774370999E-2</v>
      </c>
      <c r="BE51" s="23">
        <f t="shared" si="90"/>
        <v>5.6342770480360911E-2</v>
      </c>
      <c r="BF51" s="23">
        <f t="shared" si="91"/>
        <v>6.4950644829212895E-2</v>
      </c>
      <c r="BG51" s="23">
        <f t="shared" si="92"/>
        <v>6.3259153877083085E-2</v>
      </c>
      <c r="BH51" s="23">
        <f t="shared" si="93"/>
        <v>6.3845678795017805E-2</v>
      </c>
      <c r="BI51" s="23">
        <f t="shared" si="94"/>
        <v>6.0042511934826133E-2</v>
      </c>
      <c r="BJ51" s="23">
        <f t="shared" si="95"/>
        <v>6.7519469795045334E-2</v>
      </c>
      <c r="BK51" s="23">
        <f t="shared" si="96"/>
        <v>6.1454126635322501E-2</v>
      </c>
      <c r="BL51" s="23">
        <f t="shared" si="97"/>
        <v>5.8893024004901623E-2</v>
      </c>
      <c r="BM51" s="23">
        <f t="shared" si="98"/>
        <v>5.7499056816164892E-2</v>
      </c>
      <c r="BN51" s="23">
        <f t="shared" si="99"/>
        <v>6.6916793144670139E-2</v>
      </c>
      <c r="BO51" s="23">
        <f t="shared" si="100"/>
        <v>6.0257241979466372E-2</v>
      </c>
      <c r="BP51" s="23">
        <f t="shared" si="101"/>
        <v>6.0583274216442079E-2</v>
      </c>
      <c r="BQ51" s="23">
        <f t="shared" si="102"/>
        <v>5.8100212088407467E-2</v>
      </c>
      <c r="BR51" s="23">
        <f t="shared" si="103"/>
        <v>6.3429845405801377E-2</v>
      </c>
      <c r="BS51" s="23">
        <f t="shared" si="104"/>
        <v>5.8778423176559395E-2</v>
      </c>
      <c r="BT51" s="23">
        <f t="shared" si="105"/>
        <v>5.9041750017146094E-2</v>
      </c>
      <c r="BU51" s="23">
        <f t="shared" si="106"/>
        <v>5.8347262955372209E-2</v>
      </c>
      <c r="BV51" s="23">
        <f t="shared" si="107"/>
        <v>6.4432712188260743E-2</v>
      </c>
      <c r="BW51" s="23">
        <f t="shared" si="108"/>
        <v>6.268869773002575E-2</v>
      </c>
      <c r="BX51" s="23">
        <f t="shared" si="109"/>
        <v>5.8015878767682341E-2</v>
      </c>
      <c r="BY51" s="23">
        <f t="shared" si="110"/>
        <v>5.7962512417392233E-2</v>
      </c>
      <c r="BZ51" s="23">
        <f t="shared" si="111"/>
        <v>6.48956228469528E-2</v>
      </c>
      <c r="CA51" s="23">
        <f t="shared" si="112"/>
        <v>6.0818388766545065E-2</v>
      </c>
      <c r="CB51" s="23">
        <f t="shared" si="113"/>
        <v>5.6818401394850448E-2</v>
      </c>
      <c r="CC51" s="23">
        <f t="shared" si="114"/>
        <v>5.747573443936041E-2</v>
      </c>
      <c r="CD51" s="23">
        <f t="shared" si="115"/>
        <v>6.0893422652119951E-2</v>
      </c>
      <c r="CE51" s="23">
        <f t="shared" si="116"/>
        <v>5.9460128807778012E-2</v>
      </c>
      <c r="CF51" s="23">
        <f t="shared" si="117"/>
        <v>5.6205438598407979E-2</v>
      </c>
      <c r="CG51" s="23">
        <f t="shared" si="118"/>
        <v>5.4779777076748047E-2</v>
      </c>
      <c r="CH51" s="23">
        <f t="shared" si="119"/>
        <v>5.9893667087107721E-2</v>
      </c>
      <c r="CI51" s="23">
        <f t="shared" si="120"/>
        <v>5.7255769208550064E-2</v>
      </c>
      <c r="CJ51" s="23">
        <f t="shared" si="121"/>
        <v>5.7004206228875892E-2</v>
      </c>
      <c r="CK51" s="23">
        <f t="shared" si="122"/>
        <v>5.5401624643906237E-2</v>
      </c>
      <c r="CL51" s="23">
        <f t="shared" si="123"/>
        <v>5.6102826074687952E-2</v>
      </c>
      <c r="CM51" s="23"/>
      <c r="CQ51" s="49">
        <v>3.047930060890567E-2</v>
      </c>
      <c r="CR51" s="49">
        <v>2.7575256796604129E-2</v>
      </c>
      <c r="CS51" s="49">
        <v>2.5233216088086863E-2</v>
      </c>
      <c r="CT51" s="49">
        <v>2.3623420020339968E-2</v>
      </c>
      <c r="CU51" s="49">
        <v>2.0408727634744616E-2</v>
      </c>
      <c r="CV51" s="36">
        <f t="shared" si="124"/>
        <v>5.9072479398963713E-2</v>
      </c>
      <c r="CW51" s="36">
        <f t="shared" si="125"/>
        <v>6.0937163126435601E-2</v>
      </c>
      <c r="CX51" s="36">
        <f t="shared" si="126"/>
        <v>6.044375705436246E-2</v>
      </c>
      <c r="CY51" s="36">
        <f t="shared" si="127"/>
        <v>6.3666703600493091E-2</v>
      </c>
      <c r="CZ51" s="36">
        <f t="shared" si="128"/>
        <v>6.1190750150264789E-2</v>
      </c>
      <c r="DA51" s="36">
        <f t="shared" si="129"/>
        <v>6.0592643422529326E-2</v>
      </c>
      <c r="DB51" s="36">
        <f t="shared" si="130"/>
        <v>6.0150037084334612E-2</v>
      </c>
      <c r="DC51" s="36">
        <f t="shared" si="131"/>
        <v>6.0890677940513283E-2</v>
      </c>
      <c r="DD51" s="36">
        <f t="shared" si="132"/>
        <v>5.900148681321897E-2</v>
      </c>
      <c r="DE51" s="36">
        <f t="shared" si="133"/>
        <v>5.7584752892510443E-2</v>
      </c>
      <c r="DF51" s="36">
        <f t="shared" si="134"/>
        <v>5.6441106539005033E-2</v>
      </c>
      <c r="DH51" s="25">
        <f t="shared" si="79"/>
        <v>5.9997414365693766E-2</v>
      </c>
    </row>
    <row r="52" spans="1:112">
      <c r="A52" s="17" t="s">
        <v>233</v>
      </c>
      <c r="B52" s="22">
        <v>1497608.3499330494</v>
      </c>
      <c r="C52" s="22">
        <v>1527231.3095838176</v>
      </c>
      <c r="D52" s="22">
        <v>1520903.4727913141</v>
      </c>
      <c r="E52" s="22">
        <v>1531696.0666401405</v>
      </c>
      <c r="F52" s="22">
        <v>1507740.4018707688</v>
      </c>
      <c r="G52" s="22">
        <v>1575493.1881868094</v>
      </c>
      <c r="H52" s="22">
        <v>1611719.8550743929</v>
      </c>
      <c r="I52" s="22">
        <v>1568606.7481729053</v>
      </c>
      <c r="J52" s="22">
        <v>1557374.4156267107</v>
      </c>
      <c r="K52" s="22">
        <v>1574341.0988505427</v>
      </c>
      <c r="L52" s="22">
        <v>1535639.3223638777</v>
      </c>
      <c r="M52" s="22">
        <v>1602724.2792611204</v>
      </c>
      <c r="N52" s="22">
        <v>1575071.8393969527</v>
      </c>
      <c r="O52" s="22">
        <v>1596348.003512799</v>
      </c>
      <c r="P52" s="22">
        <v>1521513.4535748274</v>
      </c>
      <c r="Q52" s="22">
        <v>1537303.4210682472</v>
      </c>
      <c r="R52" s="22">
        <v>1535599.0095033646</v>
      </c>
      <c r="S52" s="22">
        <v>1585042.4239012967</v>
      </c>
      <c r="T52" s="22">
        <v>1597933.4273522764</v>
      </c>
      <c r="U52" s="22">
        <v>1635477.2388173484</v>
      </c>
      <c r="V52" s="22">
        <v>1619551.9686811469</v>
      </c>
      <c r="W52" s="22">
        <v>1637186.5852154777</v>
      </c>
      <c r="X52" s="22">
        <v>1603623.6521919116</v>
      </c>
      <c r="Y52" s="22">
        <v>1597727.4475665314</v>
      </c>
      <c r="Z52" s="22">
        <v>1579286.1508369534</v>
      </c>
      <c r="AA52" s="22">
        <v>1611801.2404149384</v>
      </c>
      <c r="AB52" s="22">
        <v>1638327.0139535735</v>
      </c>
      <c r="AC52" s="22">
        <v>1661148.5773681251</v>
      </c>
      <c r="AD52" s="22">
        <v>1669330.2310943094</v>
      </c>
      <c r="AE52" s="22">
        <v>1700899.8421849743</v>
      </c>
      <c r="AF52" s="22">
        <v>1667611.0895552384</v>
      </c>
      <c r="AG52" s="22">
        <v>1596910.5441650138</v>
      </c>
      <c r="AH52" s="22">
        <v>1572061.6909047479</v>
      </c>
      <c r="AI52" s="22">
        <v>1641105.7787647136</v>
      </c>
      <c r="AJ52" s="22">
        <v>1691980.6723038126</v>
      </c>
      <c r="AK52" s="22">
        <v>1666325.3407734782</v>
      </c>
      <c r="AL52" s="22">
        <v>1698284.7614059909</v>
      </c>
      <c r="AM52" s="22">
        <v>1657431.6226786906</v>
      </c>
      <c r="AN52" s="22">
        <v>1653032.5517396752</v>
      </c>
      <c r="AO52" s="22">
        <v>1622626.0246776622</v>
      </c>
      <c r="AP52" s="22">
        <v>1556160.5143592278</v>
      </c>
      <c r="AQ52" s="22">
        <v>1473361.3997071178</v>
      </c>
      <c r="AR52" s="22">
        <v>1505445.3428792986</v>
      </c>
      <c r="AS52" s="22">
        <v>1484555.9714806299</v>
      </c>
      <c r="AU52" s="23">
        <f t="shared" si="80"/>
        <v>0.17428929560005293</v>
      </c>
      <c r="AV52" s="23">
        <f t="shared" si="81"/>
        <v>0.17338449540091869</v>
      </c>
      <c r="AW52" s="23">
        <f t="shared" si="82"/>
        <v>0.16864830017139254</v>
      </c>
      <c r="AX52" s="23">
        <f t="shared" si="83"/>
        <v>0.16753214182862544</v>
      </c>
      <c r="AY52" s="23">
        <f t="shared" si="84"/>
        <v>0.16506821983975198</v>
      </c>
      <c r="AZ52" s="23">
        <f t="shared" si="85"/>
        <v>0.16622218772533079</v>
      </c>
      <c r="BA52" s="23">
        <f t="shared" si="86"/>
        <v>0.16586649270405546</v>
      </c>
      <c r="BB52" s="23">
        <f t="shared" si="87"/>
        <v>0.16196685709525682</v>
      </c>
      <c r="BC52" s="23">
        <f t="shared" si="88"/>
        <v>0.16072887583016332</v>
      </c>
      <c r="BD52" s="23">
        <f t="shared" si="89"/>
        <v>0.15802574301008596</v>
      </c>
      <c r="BE52" s="23">
        <f t="shared" si="90"/>
        <v>0.15137907433028577</v>
      </c>
      <c r="BF52" s="23">
        <f t="shared" si="91"/>
        <v>0.15547501535621183</v>
      </c>
      <c r="BG52" s="23">
        <f t="shared" si="92"/>
        <v>0.15278282130897164</v>
      </c>
      <c r="BH52" s="23">
        <f t="shared" si="93"/>
        <v>0.15190409588004061</v>
      </c>
      <c r="BI52" s="23">
        <f t="shared" si="94"/>
        <v>0.14315288057715631</v>
      </c>
      <c r="BJ52" s="23">
        <f t="shared" si="95"/>
        <v>0.1430831665877835</v>
      </c>
      <c r="BK52" s="23">
        <f t="shared" si="96"/>
        <v>0.14275355698851797</v>
      </c>
      <c r="BL52" s="23">
        <f t="shared" si="97"/>
        <v>0.14387203750351157</v>
      </c>
      <c r="BM52" s="23">
        <f t="shared" si="98"/>
        <v>0.1434891210737553</v>
      </c>
      <c r="BN52" s="23">
        <f t="shared" si="99"/>
        <v>0.14538675724787264</v>
      </c>
      <c r="BO52" s="23">
        <f t="shared" si="100"/>
        <v>0.14463565096367981</v>
      </c>
      <c r="BP52" s="23">
        <f t="shared" si="101"/>
        <v>0.1429198163648952</v>
      </c>
      <c r="BQ52" s="23">
        <f t="shared" si="102"/>
        <v>0.13847402681272092</v>
      </c>
      <c r="BR52" s="23">
        <f t="shared" si="103"/>
        <v>0.13622164066779541</v>
      </c>
      <c r="BS52" s="23">
        <f t="shared" si="104"/>
        <v>0.13635629808699534</v>
      </c>
      <c r="BT52" s="23">
        <f t="shared" si="105"/>
        <v>0.1355083247828702</v>
      </c>
      <c r="BU52" s="23">
        <f t="shared" si="106"/>
        <v>0.13581752397677491</v>
      </c>
      <c r="BV52" s="23">
        <f t="shared" si="107"/>
        <v>0.1349525766098211</v>
      </c>
      <c r="BW52" s="23">
        <f t="shared" si="108"/>
        <v>0.13548985773944316</v>
      </c>
      <c r="BX52" s="23">
        <f t="shared" si="109"/>
        <v>0.13601277753955632</v>
      </c>
      <c r="BY52" s="23">
        <f t="shared" si="110"/>
        <v>0.13349747942746076</v>
      </c>
      <c r="BZ52" s="23">
        <f t="shared" si="111"/>
        <v>0.12606553304439713</v>
      </c>
      <c r="CA52" s="23">
        <f t="shared" si="112"/>
        <v>0.1245139546936842</v>
      </c>
      <c r="CB52" s="23">
        <f t="shared" si="113"/>
        <v>0.12555863284481625</v>
      </c>
      <c r="CC52" s="23">
        <f t="shared" si="114"/>
        <v>0.12648256441284325</v>
      </c>
      <c r="CD52" s="23">
        <f t="shared" si="115"/>
        <v>0.12686310288353381</v>
      </c>
      <c r="CE52" s="23">
        <f t="shared" si="116"/>
        <v>0.13079197815758961</v>
      </c>
      <c r="CF52" s="23">
        <f t="shared" si="117"/>
        <v>0.12260283083073603</v>
      </c>
      <c r="CG52" s="23">
        <f t="shared" si="118"/>
        <v>0.11996460969194971</v>
      </c>
      <c r="CH52" s="23">
        <f t="shared" si="119"/>
        <v>0.11880619161372935</v>
      </c>
      <c r="CI52" s="23">
        <f t="shared" si="120"/>
        <v>0.11823757409358068</v>
      </c>
      <c r="CJ52" s="23">
        <f t="shared" si="121"/>
        <v>0.11466712934653644</v>
      </c>
      <c r="CK52" s="23">
        <f t="shared" si="122"/>
        <v>0.11424759517494029</v>
      </c>
      <c r="CL52" s="23">
        <f t="shared" si="123"/>
        <v>0.10984438371356535</v>
      </c>
      <c r="CM52" s="23"/>
      <c r="CQ52" s="49">
        <v>0.17319398185368096</v>
      </c>
      <c r="CR52" s="49">
        <v>0.16611442456372874</v>
      </c>
      <c r="CS52" s="49">
        <v>0.15858425779186477</v>
      </c>
      <c r="CT52" s="49">
        <v>0.14986348467994742</v>
      </c>
      <c r="CU52" s="49">
        <v>0.14319202969329947</v>
      </c>
      <c r="CV52" s="36">
        <f t="shared" si="124"/>
        <v>0.17096355825024739</v>
      </c>
      <c r="CW52" s="36">
        <f t="shared" si="125"/>
        <v>0.16478093934109878</v>
      </c>
      <c r="CX52" s="36">
        <f t="shared" si="126"/>
        <v>0.15640217713168669</v>
      </c>
      <c r="CY52" s="36">
        <f t="shared" si="127"/>
        <v>0.14773074108848802</v>
      </c>
      <c r="CZ52" s="36">
        <f t="shared" si="128"/>
        <v>0.14387536820341437</v>
      </c>
      <c r="DA52" s="36">
        <f t="shared" si="129"/>
        <v>0.14056278370227282</v>
      </c>
      <c r="DB52" s="36">
        <f t="shared" si="130"/>
        <v>0.13565868086411539</v>
      </c>
      <c r="DC52" s="36">
        <f t="shared" si="131"/>
        <v>0.13276641193771435</v>
      </c>
      <c r="DD52" s="36">
        <f t="shared" si="132"/>
        <v>0.12585456370871939</v>
      </c>
      <c r="DE52" s="36">
        <f t="shared" si="133"/>
        <v>0.12304140257350119</v>
      </c>
      <c r="DF52" s="36">
        <f t="shared" si="134"/>
        <v>0.1142491705821557</v>
      </c>
      <c r="DH52" s="25">
        <f t="shared" si="79"/>
        <v>0.14144416339849217</v>
      </c>
    </row>
    <row r="53" spans="1:112">
      <c r="A53" s="17" t="s">
        <v>234</v>
      </c>
      <c r="B53" s="22">
        <v>4975696.352484284</v>
      </c>
      <c r="C53" s="22">
        <v>4983160.3164425865</v>
      </c>
      <c r="D53" s="22">
        <v>4930759.7780890539</v>
      </c>
      <c r="E53" s="22">
        <v>4965244.8853078512</v>
      </c>
      <c r="F53" s="22">
        <v>4960400.8605882172</v>
      </c>
      <c r="G53" s="22">
        <v>4902139.5133383116</v>
      </c>
      <c r="H53" s="22">
        <v>5170184.0212245341</v>
      </c>
      <c r="I53" s="22">
        <v>5347507.8526304075</v>
      </c>
      <c r="J53" s="22">
        <v>5346585.0482927402</v>
      </c>
      <c r="K53" s="22">
        <v>5253129.2878602091</v>
      </c>
      <c r="L53" s="22">
        <v>5363009.2010854091</v>
      </c>
      <c r="M53" s="22">
        <v>5450699.6141751921</v>
      </c>
      <c r="N53" s="22">
        <v>5521731.0133798225</v>
      </c>
      <c r="O53" s="22">
        <v>5513729.9040140118</v>
      </c>
      <c r="P53" s="22">
        <v>5516067.6885144012</v>
      </c>
      <c r="Q53" s="22">
        <v>5559527.0492965439</v>
      </c>
      <c r="R53" s="22">
        <v>5361417.5223641982</v>
      </c>
      <c r="S53" s="22">
        <v>5789629.7452748306</v>
      </c>
      <c r="T53" s="22">
        <v>5944513.4688383164</v>
      </c>
      <c r="U53" s="22">
        <v>6175216.1719690049</v>
      </c>
      <c r="V53" s="22">
        <v>6265751.2013724586</v>
      </c>
      <c r="W53" s="22">
        <v>6188840.8758754767</v>
      </c>
      <c r="X53" s="22">
        <v>6407663.5533818034</v>
      </c>
      <c r="Y53" s="22">
        <v>6555070.9729354978</v>
      </c>
      <c r="Z53" s="22">
        <v>6601353.770501568</v>
      </c>
      <c r="AA53" s="22">
        <v>6644884.8575783446</v>
      </c>
      <c r="AB53" s="22">
        <v>6880187.3141918592</v>
      </c>
      <c r="AC53" s="22">
        <v>6756763.1490371767</v>
      </c>
      <c r="AD53" s="22">
        <v>6230219.5949300807</v>
      </c>
      <c r="AE53" s="22">
        <v>6544032.8326293947</v>
      </c>
      <c r="AF53" s="22">
        <v>6429999.4981656764</v>
      </c>
      <c r="AG53" s="22">
        <v>6444574.8973708851</v>
      </c>
      <c r="AH53" s="22">
        <v>6456256.6447120877</v>
      </c>
      <c r="AI53" s="22">
        <v>6345937.2548133451</v>
      </c>
      <c r="AJ53" s="22">
        <v>6264157.0487938412</v>
      </c>
      <c r="AK53" s="22">
        <v>6929006.9028439913</v>
      </c>
      <c r="AL53" s="22">
        <v>7105807.5218345225</v>
      </c>
      <c r="AM53" s="22">
        <v>5855409.9725963473</v>
      </c>
      <c r="AN53" s="22">
        <v>5969508.6119797528</v>
      </c>
      <c r="AO53" s="22">
        <v>7106916.9306623582</v>
      </c>
      <c r="AP53" s="22">
        <v>7037631.3581865365</v>
      </c>
      <c r="AQ53" s="22">
        <v>5623973.2409704011</v>
      </c>
      <c r="AR53" s="22">
        <v>5864650.4620980369</v>
      </c>
      <c r="AS53" s="22">
        <v>6424789.4776771776</v>
      </c>
      <c r="AU53" s="23">
        <f t="shared" si="80"/>
        <v>0.18220269303575595</v>
      </c>
      <c r="AV53" s="23">
        <f t="shared" si="81"/>
        <v>0.18105895468872887</v>
      </c>
      <c r="AW53" s="23">
        <f t="shared" si="82"/>
        <v>0.17736362412815337</v>
      </c>
      <c r="AX53" s="23">
        <f t="shared" si="83"/>
        <v>0.17365550936572205</v>
      </c>
      <c r="AY53" s="23">
        <f t="shared" si="84"/>
        <v>0.1734309764265998</v>
      </c>
      <c r="AZ53" s="23">
        <f t="shared" si="85"/>
        <v>0.16568691372488539</v>
      </c>
      <c r="BA53" s="23">
        <f t="shared" si="86"/>
        <v>0.17282913686625664</v>
      </c>
      <c r="BB53" s="23">
        <f t="shared" si="87"/>
        <v>0.17329364565770841</v>
      </c>
      <c r="BC53" s="23">
        <f t="shared" si="88"/>
        <v>0.17303695420238965</v>
      </c>
      <c r="BD53" s="23">
        <f t="shared" si="89"/>
        <v>0.16661462366414362</v>
      </c>
      <c r="BE53" s="23">
        <f t="shared" si="90"/>
        <v>0.16600816099582738</v>
      </c>
      <c r="BF53" s="23">
        <f t="shared" si="91"/>
        <v>0.16367417729009981</v>
      </c>
      <c r="BG53" s="23">
        <f t="shared" si="92"/>
        <v>0.16476462485875612</v>
      </c>
      <c r="BH53" s="23">
        <f t="shared" si="93"/>
        <v>0.16286698351729875</v>
      </c>
      <c r="BI53" s="23">
        <f t="shared" si="94"/>
        <v>0.15988951382123684</v>
      </c>
      <c r="BJ53" s="23">
        <f t="shared" si="95"/>
        <v>0.15705956147707137</v>
      </c>
      <c r="BK53" s="23">
        <f t="shared" si="96"/>
        <v>0.15184280110168591</v>
      </c>
      <c r="BL53" s="23">
        <f t="shared" si="97"/>
        <v>0.15983083166034939</v>
      </c>
      <c r="BM53" s="23">
        <f t="shared" si="98"/>
        <v>0.16093799432317893</v>
      </c>
      <c r="BN53" s="23">
        <f t="shared" si="99"/>
        <v>0.16312349813117422</v>
      </c>
      <c r="BO53" s="23">
        <f t="shared" si="100"/>
        <v>0.16458895064895646</v>
      </c>
      <c r="BP53" s="23">
        <f t="shared" si="101"/>
        <v>0.16062950872655526</v>
      </c>
      <c r="BQ53" s="23">
        <f t="shared" si="102"/>
        <v>0.16439276160002128</v>
      </c>
      <c r="BR53" s="23">
        <f t="shared" si="103"/>
        <v>0.16571696055943458</v>
      </c>
      <c r="BS53" s="23">
        <f t="shared" si="104"/>
        <v>0.16642577916940798</v>
      </c>
      <c r="BT53" s="23">
        <f t="shared" si="105"/>
        <v>0.16406858607858069</v>
      </c>
      <c r="BU53" s="23">
        <f t="shared" si="106"/>
        <v>0.16739907192828771</v>
      </c>
      <c r="BV53" s="23">
        <f t="shared" si="107"/>
        <v>0.16247521623639552</v>
      </c>
      <c r="BW53" s="23">
        <f t="shared" si="108"/>
        <v>0.15405380708951594</v>
      </c>
      <c r="BX53" s="23">
        <f t="shared" si="109"/>
        <v>0.15993025351283713</v>
      </c>
      <c r="BY53" s="23">
        <f t="shared" si="110"/>
        <v>0.15282598901906946</v>
      </c>
      <c r="BZ53" s="23">
        <f t="shared" si="111"/>
        <v>0.15111154321673223</v>
      </c>
      <c r="CA53" s="23">
        <f t="shared" si="112"/>
        <v>0.15300077680720889</v>
      </c>
      <c r="CB53" s="23">
        <f t="shared" si="113"/>
        <v>0.14842212665771057</v>
      </c>
      <c r="CC53" s="23">
        <f t="shared" si="114"/>
        <v>0.14358102578876622</v>
      </c>
      <c r="CD53" s="23">
        <f t="shared" si="115"/>
        <v>0.15426185501840284</v>
      </c>
      <c r="CE53" s="23">
        <f t="shared" si="116"/>
        <v>0.16072853555358485</v>
      </c>
      <c r="CF53" s="23">
        <f t="shared" si="117"/>
        <v>0.13088732568860284</v>
      </c>
      <c r="CG53" s="23">
        <f t="shared" si="118"/>
        <v>0.13040678371688028</v>
      </c>
      <c r="CH53" s="23">
        <f t="shared" si="119"/>
        <v>0.15065470641543122</v>
      </c>
      <c r="CI53" s="23">
        <f t="shared" si="120"/>
        <v>0.15604129452316226</v>
      </c>
      <c r="CJ53" s="23">
        <f t="shared" si="121"/>
        <v>0.13489442438120924</v>
      </c>
      <c r="CK53" s="23">
        <f t="shared" si="122"/>
        <v>0.13602255722498299</v>
      </c>
      <c r="CL53" s="23">
        <f t="shared" si="123"/>
        <v>0.14255554112087868</v>
      </c>
      <c r="CM53" s="23"/>
      <c r="CQ53" s="49">
        <v>6.9218616285958795E-2</v>
      </c>
      <c r="CR53" s="49">
        <v>6.5935082149132268E-2</v>
      </c>
      <c r="CS53" s="49">
        <v>6.1041654663824392E-2</v>
      </c>
      <c r="CT53" s="49">
        <v>5.5698117284784313E-2</v>
      </c>
      <c r="CU53" s="49">
        <v>5.4405970305038749E-2</v>
      </c>
      <c r="CV53" s="36">
        <f t="shared" si="124"/>
        <v>0.17857019530459006</v>
      </c>
      <c r="CW53" s="36">
        <f t="shared" si="125"/>
        <v>0.17131016816886258</v>
      </c>
      <c r="CX53" s="36">
        <f t="shared" si="126"/>
        <v>0.16733347903811513</v>
      </c>
      <c r="CY53" s="36">
        <f t="shared" si="127"/>
        <v>0.16114517091859076</v>
      </c>
      <c r="CZ53" s="36">
        <f t="shared" si="128"/>
        <v>0.1589337813040971</v>
      </c>
      <c r="DA53" s="36">
        <f t="shared" si="129"/>
        <v>0.16383204538374191</v>
      </c>
      <c r="DB53" s="36">
        <f t="shared" si="130"/>
        <v>0.16509216335316798</v>
      </c>
      <c r="DC53" s="36">
        <f t="shared" si="131"/>
        <v>0.15448039820953868</v>
      </c>
      <c r="DD53" s="36">
        <f t="shared" si="132"/>
        <v>0.14981644606802214</v>
      </c>
      <c r="DE53" s="36">
        <f t="shared" si="133"/>
        <v>0.14316933784362479</v>
      </c>
      <c r="DF53" s="36">
        <f t="shared" si="134"/>
        <v>0.1423784543125583</v>
      </c>
      <c r="DH53" s="25">
        <f t="shared" si="79"/>
        <v>0.15964196726408272</v>
      </c>
    </row>
    <row r="54" spans="1:112">
      <c r="A54" s="17" t="s">
        <v>236</v>
      </c>
      <c r="B54" s="22">
        <v>675319.27016729757</v>
      </c>
      <c r="C54" s="22">
        <v>699487.62578976317</v>
      </c>
      <c r="D54" s="22">
        <v>742611.27082198823</v>
      </c>
      <c r="E54" s="22">
        <v>786509.76349815028</v>
      </c>
      <c r="F54" s="22">
        <v>769653.38835321646</v>
      </c>
      <c r="G54" s="22">
        <v>754698.56610743678</v>
      </c>
      <c r="H54" s="22">
        <v>752938.56122519053</v>
      </c>
      <c r="I54" s="22">
        <v>752040.53220271773</v>
      </c>
      <c r="J54" s="22">
        <v>752286.68135679082</v>
      </c>
      <c r="K54" s="22">
        <v>752201.35259742441</v>
      </c>
      <c r="L54" s="22">
        <v>752479.6823670282</v>
      </c>
      <c r="M54" s="22">
        <v>752292.36253269599</v>
      </c>
      <c r="N54" s="22">
        <v>752768.2122867353</v>
      </c>
      <c r="O54" s="22">
        <v>751364.9015658698</v>
      </c>
      <c r="P54" s="22">
        <v>749999.70682583097</v>
      </c>
      <c r="Q54" s="22">
        <v>748653.99976855447</v>
      </c>
      <c r="R54" s="22">
        <v>747527.12811564188</v>
      </c>
      <c r="S54" s="22">
        <v>745723.62090941495</v>
      </c>
      <c r="T54" s="22">
        <v>743327.27789715969</v>
      </c>
      <c r="U54" s="22">
        <v>740391.30999517383</v>
      </c>
      <c r="V54" s="22">
        <v>739282.68010433286</v>
      </c>
      <c r="W54" s="22">
        <v>737071.84520789364</v>
      </c>
      <c r="X54" s="22">
        <v>739819.44733336917</v>
      </c>
      <c r="Y54" s="22">
        <v>739984.21473468305</v>
      </c>
      <c r="Z54" s="22">
        <v>741232.98766518012</v>
      </c>
      <c r="AA54" s="22">
        <v>723006.37201630813</v>
      </c>
      <c r="AB54" s="22">
        <v>723503.29556747526</v>
      </c>
      <c r="AC54" s="22">
        <v>724044.23643603805</v>
      </c>
      <c r="AD54" s="22">
        <v>716201.80877252447</v>
      </c>
      <c r="AE54" s="22">
        <v>722642.86132155918</v>
      </c>
      <c r="AF54" s="22">
        <v>739227.7406506103</v>
      </c>
      <c r="AG54" s="22">
        <v>738233.23889746261</v>
      </c>
      <c r="AH54" s="22">
        <v>737141.72561965964</v>
      </c>
      <c r="AI54" s="22">
        <v>750086.70221106254</v>
      </c>
      <c r="AJ54" s="22">
        <v>729985.95692111959</v>
      </c>
      <c r="AK54" s="22">
        <v>728116.29567491019</v>
      </c>
      <c r="AL54" s="22">
        <v>715798.78587858379</v>
      </c>
      <c r="AM54" s="22">
        <v>727798.93925820244</v>
      </c>
      <c r="AN54" s="22">
        <v>694222.79566886008</v>
      </c>
      <c r="AO54" s="22">
        <v>689499.02443378512</v>
      </c>
      <c r="AP54" s="22">
        <v>675744.31922784145</v>
      </c>
      <c r="AQ54" s="22">
        <v>669038.46978987334</v>
      </c>
      <c r="AR54" s="22">
        <v>682698.14591019903</v>
      </c>
      <c r="AS54" s="22">
        <v>617919.98608641187</v>
      </c>
      <c r="AU54" s="23">
        <f t="shared" si="80"/>
        <v>2.59666082655602E-3</v>
      </c>
      <c r="AV54" s="23">
        <f t="shared" si="81"/>
        <v>2.626937785008459E-3</v>
      </c>
      <c r="AW54" s="23">
        <f t="shared" si="82"/>
        <v>2.7351794548845058E-3</v>
      </c>
      <c r="AX54" s="23">
        <f t="shared" si="83"/>
        <v>2.835979133579834E-3</v>
      </c>
      <c r="AY54" s="23">
        <f t="shared" si="84"/>
        <v>2.7561739298233236E-3</v>
      </c>
      <c r="AZ54" s="23">
        <f t="shared" si="85"/>
        <v>2.6496412107035508E-3</v>
      </c>
      <c r="BA54" s="23">
        <f t="shared" si="86"/>
        <v>2.5899447899593031E-3</v>
      </c>
      <c r="BB54" s="23">
        <f t="shared" si="87"/>
        <v>2.5687545421175769E-3</v>
      </c>
      <c r="BC54" s="23">
        <f t="shared" si="88"/>
        <v>2.5496244762262753E-3</v>
      </c>
      <c r="BD54" s="23">
        <f t="shared" si="89"/>
        <v>2.4873918799619681E-3</v>
      </c>
      <c r="BE54" s="23">
        <f t="shared" si="90"/>
        <v>2.4298576607109418E-3</v>
      </c>
      <c r="BF54" s="23">
        <f t="shared" si="91"/>
        <v>2.3853228063974792E-3</v>
      </c>
      <c r="BG54" s="23">
        <f t="shared" si="92"/>
        <v>2.3896416196219133E-3</v>
      </c>
      <c r="BH54" s="23">
        <f t="shared" si="93"/>
        <v>2.3352804678764684E-3</v>
      </c>
      <c r="BI54" s="23">
        <f t="shared" si="94"/>
        <v>2.2795374642690068E-3</v>
      </c>
      <c r="BJ54" s="23">
        <f t="shared" si="95"/>
        <v>2.2623240210480214E-3</v>
      </c>
      <c r="BK54" s="23">
        <f t="shared" si="96"/>
        <v>2.241714021016051E-3</v>
      </c>
      <c r="BL54" s="23">
        <f t="shared" si="97"/>
        <v>2.1818860472237337E-3</v>
      </c>
      <c r="BM54" s="23">
        <f t="shared" si="98"/>
        <v>2.143748421560893E-3</v>
      </c>
      <c r="BN54" s="23">
        <f t="shared" si="99"/>
        <v>2.1069421547567349E-3</v>
      </c>
      <c r="BO54" s="23">
        <f t="shared" si="100"/>
        <v>2.0997591607402467E-3</v>
      </c>
      <c r="BP54" s="23">
        <f t="shared" si="101"/>
        <v>2.0468570696137818E-3</v>
      </c>
      <c r="BQ54" s="23">
        <f t="shared" si="102"/>
        <v>2.0099289408229805E-3</v>
      </c>
      <c r="BR54" s="23">
        <f t="shared" si="103"/>
        <v>1.9769690084840315E-3</v>
      </c>
      <c r="BS54" s="23">
        <f t="shared" si="104"/>
        <v>1.9905679925136662E-3</v>
      </c>
      <c r="BT54" s="23">
        <f t="shared" si="105"/>
        <v>1.8929802825509909E-3</v>
      </c>
      <c r="BU54" s="23">
        <f t="shared" si="106"/>
        <v>1.8525557084334526E-3</v>
      </c>
      <c r="BV54" s="23">
        <f t="shared" si="107"/>
        <v>1.8327442850339017E-3</v>
      </c>
      <c r="BW54" s="23">
        <f t="shared" si="108"/>
        <v>1.8064621672326503E-3</v>
      </c>
      <c r="BX54" s="23">
        <f t="shared" si="109"/>
        <v>1.7835502977300399E-3</v>
      </c>
      <c r="BY54" s="23">
        <f t="shared" si="110"/>
        <v>1.7788270326791449E-3</v>
      </c>
      <c r="BZ54" s="23">
        <f t="shared" si="111"/>
        <v>1.7654693163825547E-3</v>
      </c>
      <c r="CA54" s="23">
        <f t="shared" si="112"/>
        <v>1.7553044524483384E-3</v>
      </c>
      <c r="CB54" s="23">
        <f t="shared" si="113"/>
        <v>1.7485849131011113E-3</v>
      </c>
      <c r="CC54" s="23">
        <f t="shared" si="114"/>
        <v>1.652366960439211E-3</v>
      </c>
      <c r="CD54" s="23">
        <f t="shared" si="115"/>
        <v>1.6380291341845329E-3</v>
      </c>
      <c r="CE54" s="23">
        <f t="shared" si="116"/>
        <v>1.6057878768646788E-3</v>
      </c>
      <c r="CF54" s="23">
        <f t="shared" si="117"/>
        <v>1.6096984736475688E-3</v>
      </c>
      <c r="CG54" s="23">
        <f t="shared" si="118"/>
        <v>1.4849357929587995E-3</v>
      </c>
      <c r="CH54" s="23">
        <f t="shared" si="119"/>
        <v>1.4645489935178556E-3</v>
      </c>
      <c r="CI54" s="23">
        <f t="shared" si="120"/>
        <v>1.4431319496255196E-3</v>
      </c>
      <c r="CJ54" s="23">
        <f t="shared" si="121"/>
        <v>1.614209312789969E-3</v>
      </c>
      <c r="CK54" s="23">
        <f t="shared" si="122"/>
        <v>1.519327006331704E-3</v>
      </c>
      <c r="CL54" s="23">
        <f t="shared" si="123"/>
        <v>1.3411601100709594E-3</v>
      </c>
      <c r="CM54" s="23"/>
      <c r="CQ54" s="49">
        <v>3.1022348960785175E-3</v>
      </c>
      <c r="CR54" s="49">
        <v>2.9824791338343556E-3</v>
      </c>
      <c r="CS54" s="49">
        <v>2.8140588820047391E-3</v>
      </c>
      <c r="CT54" s="49">
        <v>2.6576645348804335E-3</v>
      </c>
      <c r="CU54" s="49">
        <v>2.4232698526382677E-3</v>
      </c>
      <c r="CV54" s="36">
        <f t="shared" si="124"/>
        <v>2.6986893000072046E-3</v>
      </c>
      <c r="CW54" s="36">
        <f t="shared" si="125"/>
        <v>2.6411286181509388E-3</v>
      </c>
      <c r="CX54" s="36">
        <f t="shared" si="126"/>
        <v>2.463049205824166E-3</v>
      </c>
      <c r="CY54" s="36">
        <f t="shared" si="127"/>
        <v>2.3166958932038526E-3</v>
      </c>
      <c r="CZ54" s="36">
        <f t="shared" si="128"/>
        <v>2.168572661139353E-3</v>
      </c>
      <c r="DA54" s="36">
        <f t="shared" si="129"/>
        <v>2.0333785449152602E-3</v>
      </c>
      <c r="DB54" s="36">
        <f t="shared" si="130"/>
        <v>1.892212067133003E-3</v>
      </c>
      <c r="DC54" s="36">
        <f t="shared" si="131"/>
        <v>1.7835772035060976E-3</v>
      </c>
      <c r="DD54" s="36">
        <f t="shared" si="132"/>
        <v>1.6985713650432984E-3</v>
      </c>
      <c r="DE54" s="36">
        <f t="shared" si="133"/>
        <v>1.5412427842472257E-3</v>
      </c>
      <c r="DF54" s="36">
        <f t="shared" si="134"/>
        <v>1.479457094704538E-3</v>
      </c>
      <c r="DH54" s="25">
        <f t="shared" si="79"/>
        <v>2.0651431579886306E-3</v>
      </c>
    </row>
    <row r="55" spans="1:112">
      <c r="A55" s="17" t="s">
        <v>238</v>
      </c>
      <c r="B55" s="22">
        <v>7578143.2735217605</v>
      </c>
      <c r="C55" s="22">
        <v>7661367.5594277047</v>
      </c>
      <c r="D55" s="22">
        <v>7637319.6883544931</v>
      </c>
      <c r="E55" s="22">
        <v>7250101.1538408343</v>
      </c>
      <c r="F55" s="22">
        <v>6695795.9762750827</v>
      </c>
      <c r="G55" s="22">
        <v>7222005.3794177538</v>
      </c>
      <c r="H55" s="22">
        <v>7772076.5994641846</v>
      </c>
      <c r="I55" s="22">
        <v>7415607.8428455377</v>
      </c>
      <c r="J55" s="22">
        <v>6536372.582204001</v>
      </c>
      <c r="K55" s="22">
        <v>6661559.7799056433</v>
      </c>
      <c r="L55" s="22">
        <v>6946397.3235566746</v>
      </c>
      <c r="M55" s="22">
        <v>7069252.6211651172</v>
      </c>
      <c r="N55" s="22">
        <v>7296081.807666746</v>
      </c>
      <c r="O55" s="22">
        <v>5866640.7451320952</v>
      </c>
      <c r="P55" s="22">
        <v>7295134.9021227742</v>
      </c>
      <c r="Q55" s="22">
        <v>6414609.7392763291</v>
      </c>
      <c r="R55" s="22">
        <v>7185745.5176121229</v>
      </c>
      <c r="S55" s="22">
        <v>6609479.4247287456</v>
      </c>
      <c r="T55" s="22">
        <v>7091835.5359195368</v>
      </c>
      <c r="U55" s="22">
        <v>6404360.8849794557</v>
      </c>
      <c r="V55" s="22">
        <v>6578951.3962784503</v>
      </c>
      <c r="W55" s="22">
        <v>6962427.2106199646</v>
      </c>
      <c r="X55" s="22">
        <v>7055692.5622804202</v>
      </c>
      <c r="Y55" s="22">
        <v>6806748.9833969744</v>
      </c>
      <c r="Z55" s="22">
        <v>6553330.2974138251</v>
      </c>
      <c r="AA55" s="22">
        <v>6486508.5998557471</v>
      </c>
      <c r="AB55" s="22">
        <v>7085253.4250722332</v>
      </c>
      <c r="AC55" s="22">
        <v>7013592.2779748021</v>
      </c>
      <c r="AD55" s="22">
        <v>6615390.2308037076</v>
      </c>
      <c r="AE55" s="22">
        <v>6523963.7854867177</v>
      </c>
      <c r="AF55" s="22">
        <v>6542607.343300309</v>
      </c>
      <c r="AG55" s="22">
        <v>6907965.5223425934</v>
      </c>
      <c r="AH55" s="22">
        <v>6217782.0733752167</v>
      </c>
      <c r="AI55" s="22">
        <v>6262318.3647440197</v>
      </c>
      <c r="AJ55" s="22">
        <v>6243938.0912195686</v>
      </c>
      <c r="AK55" s="22">
        <v>6767187.339483114</v>
      </c>
      <c r="AL55" s="22">
        <v>6203161.2846961319</v>
      </c>
      <c r="AM55" s="22">
        <v>6178372.319825111</v>
      </c>
      <c r="AN55" s="22">
        <v>6163895.1684722323</v>
      </c>
      <c r="AO55" s="22">
        <v>6245992.3419166803</v>
      </c>
      <c r="AP55" s="22">
        <v>6202884.5635094317</v>
      </c>
      <c r="AQ55" s="22">
        <v>5763795.0097688371</v>
      </c>
      <c r="AR55" s="22">
        <v>5731504.5736987861</v>
      </c>
      <c r="AS55" s="22">
        <v>6073072.2559550796</v>
      </c>
      <c r="AU55" s="23">
        <f t="shared" si="80"/>
        <v>3.4306037843796273E-2</v>
      </c>
      <c r="AV55" s="23">
        <f t="shared" si="81"/>
        <v>3.3992436536012305E-2</v>
      </c>
      <c r="AW55" s="23">
        <f t="shared" si="82"/>
        <v>3.3150091755562716E-2</v>
      </c>
      <c r="AX55" s="23">
        <f t="shared" si="83"/>
        <v>3.1519853891227863E-2</v>
      </c>
      <c r="AY55" s="23">
        <f t="shared" si="84"/>
        <v>2.8208708521871982E-2</v>
      </c>
      <c r="AZ55" s="23">
        <f t="shared" si="85"/>
        <v>3.0346345327730877E-2</v>
      </c>
      <c r="BA55" s="23">
        <f t="shared" si="86"/>
        <v>3.1394622024144274E-2</v>
      </c>
      <c r="BB55" s="23">
        <f t="shared" si="87"/>
        <v>3.0553490388856526E-2</v>
      </c>
      <c r="BC55" s="23">
        <f t="shared" si="88"/>
        <v>2.6224577209373764E-2</v>
      </c>
      <c r="BD55" s="23">
        <f t="shared" si="89"/>
        <v>2.5949001832842346E-2</v>
      </c>
      <c r="BE55" s="23">
        <f t="shared" si="90"/>
        <v>2.6653316797897307E-2</v>
      </c>
      <c r="BF55" s="23">
        <f t="shared" si="91"/>
        <v>2.6999819032259665E-2</v>
      </c>
      <c r="BG55" s="23">
        <f t="shared" si="92"/>
        <v>2.7401176459004431E-2</v>
      </c>
      <c r="BH55" s="23">
        <f t="shared" si="93"/>
        <v>2.1492614940361161E-2</v>
      </c>
      <c r="BI55" s="23">
        <f t="shared" si="94"/>
        <v>2.6186590685355539E-2</v>
      </c>
      <c r="BJ55" s="23">
        <f t="shared" si="95"/>
        <v>2.3264013131932694E-2</v>
      </c>
      <c r="BK55" s="23">
        <f t="shared" si="96"/>
        <v>2.580757753652296E-2</v>
      </c>
      <c r="BL55" s="23">
        <f t="shared" si="97"/>
        <v>2.301451176892939E-2</v>
      </c>
      <c r="BM55" s="23">
        <f t="shared" si="98"/>
        <v>2.4221440213566987E-2</v>
      </c>
      <c r="BN55" s="23">
        <f t="shared" si="99"/>
        <v>2.202314006823243E-2</v>
      </c>
      <c r="BO55" s="23">
        <f t="shared" si="100"/>
        <v>2.2515000579423607E-2</v>
      </c>
      <c r="BP55" s="23">
        <f t="shared" si="101"/>
        <v>2.3099331580237577E-2</v>
      </c>
      <c r="BQ55" s="23">
        <f t="shared" si="102"/>
        <v>2.2940066738433424E-2</v>
      </c>
      <c r="BR55" s="23">
        <f t="shared" si="103"/>
        <v>2.2240926572776123E-2</v>
      </c>
      <c r="BS55" s="23">
        <f t="shared" si="104"/>
        <v>2.1328255125583059E-2</v>
      </c>
      <c r="BT55" s="23">
        <f t="shared" si="105"/>
        <v>2.0331188502767931E-2</v>
      </c>
      <c r="BU55" s="23">
        <f t="shared" si="106"/>
        <v>2.1749547459496563E-2</v>
      </c>
      <c r="BV55" s="23">
        <f t="shared" si="107"/>
        <v>2.1676935496217496E-2</v>
      </c>
      <c r="BW55" s="23">
        <f t="shared" si="108"/>
        <v>2.0434453777289932E-2</v>
      </c>
      <c r="BX55" s="23">
        <f t="shared" si="109"/>
        <v>1.9400962966601366E-2</v>
      </c>
      <c r="BY55" s="23">
        <f t="shared" si="110"/>
        <v>1.9101214552645445E-2</v>
      </c>
      <c r="BZ55" s="23">
        <f t="shared" si="111"/>
        <v>2.0250132832556868E-2</v>
      </c>
      <c r="CA55" s="23">
        <f t="shared" si="112"/>
        <v>1.8134633538714771E-2</v>
      </c>
      <c r="CB55" s="23">
        <f t="shared" si="113"/>
        <v>1.7631724767260961E-2</v>
      </c>
      <c r="CC55" s="23">
        <f t="shared" si="114"/>
        <v>1.7264682218680223E-2</v>
      </c>
      <c r="CD55" s="23">
        <f t="shared" si="115"/>
        <v>1.880174313865848E-2</v>
      </c>
      <c r="CE55" s="23">
        <f t="shared" si="116"/>
        <v>1.7166857903087637E-2</v>
      </c>
      <c r="CF55" s="23">
        <f t="shared" si="117"/>
        <v>1.6466150384974423E-2</v>
      </c>
      <c r="CG55" s="23">
        <f t="shared" si="118"/>
        <v>1.6209984576665618E-2</v>
      </c>
      <c r="CH55" s="23">
        <f t="shared" si="119"/>
        <v>1.6666591838576657E-2</v>
      </c>
      <c r="CI55" s="23">
        <f t="shared" si="120"/>
        <v>1.6703478979113392E-2</v>
      </c>
      <c r="CJ55" s="23">
        <f t="shared" si="121"/>
        <v>1.6325814586602511E-2</v>
      </c>
      <c r="CK55" s="23">
        <f t="shared" si="122"/>
        <v>1.5701791898247029E-2</v>
      </c>
      <c r="CL55" s="23">
        <f t="shared" si="123"/>
        <v>1.6601619601269872E-2</v>
      </c>
      <c r="CM55" s="23"/>
      <c r="CQ55" s="49">
        <v>2.9409100640635035E-2</v>
      </c>
      <c r="CR55" s="49">
        <v>2.7114668406479248E-2</v>
      </c>
      <c r="CS55" s="49">
        <v>2.4352615070391714E-2</v>
      </c>
      <c r="CT55" s="49">
        <v>2.3606037631814736E-2</v>
      </c>
      <c r="CU55" s="49">
        <v>2.4531606251858705E-2</v>
      </c>
      <c r="CV55" s="36">
        <f t="shared" si="124"/>
        <v>3.3242105006649786E-2</v>
      </c>
      <c r="CW55" s="36">
        <f t="shared" si="125"/>
        <v>3.0125791565650914E-2</v>
      </c>
      <c r="CX55" s="36">
        <f t="shared" si="126"/>
        <v>2.645667871809327E-2</v>
      </c>
      <c r="CY55" s="36">
        <f t="shared" si="127"/>
        <v>2.4586098804163452E-2</v>
      </c>
      <c r="CZ55" s="36">
        <f t="shared" si="128"/>
        <v>2.3766667396812942E-2</v>
      </c>
      <c r="DA55" s="36">
        <f t="shared" si="129"/>
        <v>2.2698831367717682E-2</v>
      </c>
      <c r="DB55" s="36">
        <f t="shared" si="130"/>
        <v>2.127148164601626E-2</v>
      </c>
      <c r="DC55" s="36">
        <f t="shared" si="131"/>
        <v>1.9796691032273404E-2</v>
      </c>
      <c r="DD55" s="36">
        <f t="shared" si="132"/>
        <v>1.7958195915828607E-2</v>
      </c>
      <c r="DE55" s="36">
        <f t="shared" si="133"/>
        <v>1.6627396175826085E-2</v>
      </c>
      <c r="DF55" s="36">
        <f t="shared" si="134"/>
        <v>1.6333176266308203E-2</v>
      </c>
      <c r="DH55" s="25">
        <f t="shared" si="79"/>
        <v>2.2987555808667327E-2</v>
      </c>
    </row>
    <row r="56" spans="1:112">
      <c r="A56" s="17" t="s">
        <v>239</v>
      </c>
      <c r="B56" s="22">
        <v>3185981.362354788</v>
      </c>
      <c r="C56" s="22">
        <v>3374133.8410735056</v>
      </c>
      <c r="D56" s="22">
        <v>3535971.7748113307</v>
      </c>
      <c r="E56" s="22">
        <v>3250305.6559289955</v>
      </c>
      <c r="F56" s="22">
        <v>3166505.9676613952</v>
      </c>
      <c r="G56" s="22">
        <v>3303282.0638497965</v>
      </c>
      <c r="H56" s="22">
        <v>3313360.3884610487</v>
      </c>
      <c r="I56" s="22">
        <v>3270985.8135805838</v>
      </c>
      <c r="J56" s="22">
        <v>3367038.751213273</v>
      </c>
      <c r="K56" s="22">
        <v>3488070.9911758676</v>
      </c>
      <c r="L56" s="22">
        <v>3525304.9905715804</v>
      </c>
      <c r="M56" s="22">
        <v>3365459.5712931519</v>
      </c>
      <c r="N56" s="22">
        <v>3450908.84</v>
      </c>
      <c r="O56" s="22">
        <v>3699200.21</v>
      </c>
      <c r="P56" s="22">
        <v>3744615.77</v>
      </c>
      <c r="Q56" s="22">
        <v>3699439.23</v>
      </c>
      <c r="R56" s="22">
        <v>3696536.11</v>
      </c>
      <c r="S56" s="22">
        <v>3873185.5300000003</v>
      </c>
      <c r="T56" s="22">
        <v>3980881.88</v>
      </c>
      <c r="U56" s="22">
        <v>4016045.3200000003</v>
      </c>
      <c r="V56" s="22">
        <v>3738139.9000000004</v>
      </c>
      <c r="W56" s="22">
        <v>3998901.52</v>
      </c>
      <c r="X56" s="22">
        <v>4276861.01</v>
      </c>
      <c r="Y56" s="22">
        <v>4264262.42</v>
      </c>
      <c r="Z56" s="22">
        <v>4622237.0200000005</v>
      </c>
      <c r="AA56" s="22">
        <v>4649714.8899999997</v>
      </c>
      <c r="AB56" s="22">
        <v>5005261.32</v>
      </c>
      <c r="AC56" s="22">
        <v>5090383.99</v>
      </c>
      <c r="AD56" s="22">
        <v>4927987.51</v>
      </c>
      <c r="AE56" s="22">
        <v>5006719.4000000004</v>
      </c>
      <c r="AF56" s="22">
        <v>5103900.01</v>
      </c>
      <c r="AG56" s="22">
        <v>5317876.2200000007</v>
      </c>
      <c r="AH56" s="22">
        <v>5019258.41</v>
      </c>
      <c r="AI56" s="22">
        <v>5291388.53</v>
      </c>
      <c r="AJ56" s="22">
        <v>5214545.8899999997</v>
      </c>
      <c r="AK56" s="22">
        <v>5330789.09</v>
      </c>
      <c r="AL56" s="22">
        <v>5317304.51</v>
      </c>
      <c r="AM56" s="22">
        <v>5457352.9900000002</v>
      </c>
      <c r="AN56" s="22">
        <v>5342708.41</v>
      </c>
      <c r="AO56" s="22">
        <v>5439749.3599999994</v>
      </c>
      <c r="AP56" s="22">
        <v>5582590.6699999999</v>
      </c>
      <c r="AQ56" s="22">
        <v>5198894.3599999994</v>
      </c>
      <c r="AR56" s="22">
        <v>5370299.8799999999</v>
      </c>
      <c r="AS56" s="22">
        <v>5233482.6100000003</v>
      </c>
      <c r="AU56" s="23">
        <f t="shared" si="80"/>
        <v>2.0828776328720322E-2</v>
      </c>
      <c r="AV56" s="23">
        <f t="shared" si="81"/>
        <v>2.1701508815267518E-2</v>
      </c>
      <c r="AW56" s="23">
        <f t="shared" si="82"/>
        <v>2.1994412787814444E-2</v>
      </c>
      <c r="AX56" s="23">
        <f t="shared" si="83"/>
        <v>2.1103412749089244E-2</v>
      </c>
      <c r="AY56" s="23">
        <f t="shared" si="84"/>
        <v>2.0028743027842306E-2</v>
      </c>
      <c r="AZ56" s="23">
        <f t="shared" si="85"/>
        <v>2.0107349088245654E-2</v>
      </c>
      <c r="BA56" s="23">
        <f t="shared" si="86"/>
        <v>1.9421425235769188E-2</v>
      </c>
      <c r="BB56" s="23">
        <f t="shared" si="87"/>
        <v>2.0032450494251453E-2</v>
      </c>
      <c r="BC56" s="23">
        <f t="shared" si="88"/>
        <v>1.9956606674577656E-2</v>
      </c>
      <c r="BD56" s="23">
        <f t="shared" si="89"/>
        <v>2.0066029889454242E-2</v>
      </c>
      <c r="BE56" s="23">
        <f t="shared" si="90"/>
        <v>1.9853249476047805E-2</v>
      </c>
      <c r="BF56" s="23">
        <f t="shared" si="91"/>
        <v>1.965492353976037E-2</v>
      </c>
      <c r="BG56" s="23">
        <f t="shared" si="92"/>
        <v>1.9638421936826293E-2</v>
      </c>
      <c r="BH56" s="23">
        <f t="shared" si="93"/>
        <v>2.0118787455759651E-2</v>
      </c>
      <c r="BI56" s="23">
        <f t="shared" si="94"/>
        <v>2.0058333447232523E-2</v>
      </c>
      <c r="BJ56" s="23">
        <f t="shared" si="95"/>
        <v>2.0509305281788882E-2</v>
      </c>
      <c r="BK56" s="23">
        <f t="shared" si="96"/>
        <v>1.9902981903919079E-2</v>
      </c>
      <c r="BL56" s="23">
        <f t="shared" si="97"/>
        <v>2.0278832228781671E-2</v>
      </c>
      <c r="BM56" s="23">
        <f t="shared" si="98"/>
        <v>2.0133138529979212E-2</v>
      </c>
      <c r="BN56" s="23">
        <f t="shared" si="99"/>
        <v>2.1080818629439828E-2</v>
      </c>
      <c r="BO56" s="23">
        <f t="shared" si="100"/>
        <v>1.9062715711473426E-2</v>
      </c>
      <c r="BP56" s="23">
        <f t="shared" si="101"/>
        <v>1.9891481839970537E-2</v>
      </c>
      <c r="BQ56" s="23">
        <f t="shared" si="102"/>
        <v>2.0598641021521116E-2</v>
      </c>
      <c r="BR56" s="23">
        <f t="shared" si="103"/>
        <v>2.1109793929096777E-2</v>
      </c>
      <c r="BS56" s="23">
        <f t="shared" si="104"/>
        <v>2.2436665899564424E-2</v>
      </c>
      <c r="BT56" s="23">
        <f t="shared" si="105"/>
        <v>2.1884437290216777E-2</v>
      </c>
      <c r="BU56" s="23">
        <f t="shared" si="106"/>
        <v>2.2967802155810235E-2</v>
      </c>
      <c r="BV56" s="23">
        <f t="shared" si="107"/>
        <v>2.3932804473492206E-2</v>
      </c>
      <c r="BW56" s="23">
        <f t="shared" si="108"/>
        <v>2.2719841436747757E-2</v>
      </c>
      <c r="BX56" s="23">
        <f t="shared" si="109"/>
        <v>2.2409880629846682E-2</v>
      </c>
      <c r="BY56" s="23">
        <f t="shared" si="110"/>
        <v>2.2274544091433847E-2</v>
      </c>
      <c r="BZ56" s="23">
        <f t="shared" si="111"/>
        <v>2.3709166645965028E-2</v>
      </c>
      <c r="CA56" s="23">
        <f t="shared" si="112"/>
        <v>2.1966866773948292E-2</v>
      </c>
      <c r="CB56" s="23">
        <f t="shared" si="113"/>
        <v>2.2471122962916267E-2</v>
      </c>
      <c r="CC56" s="23">
        <f t="shared" si="114"/>
        <v>2.1631674882261552E-2</v>
      </c>
      <c r="CD56" s="23">
        <f t="shared" si="115"/>
        <v>2.2582040880537734E-2</v>
      </c>
      <c r="CE56" s="23">
        <f t="shared" si="116"/>
        <v>2.2138344200929298E-2</v>
      </c>
      <c r="CF56" s="23">
        <f t="shared" si="117"/>
        <v>2.1964492440203588E-2</v>
      </c>
      <c r="CG56" s="23">
        <f t="shared" si="118"/>
        <v>2.0982815389947843E-2</v>
      </c>
      <c r="CH56" s="23">
        <f t="shared" si="119"/>
        <v>2.1877813875529409E-2</v>
      </c>
      <c r="CI56" s="23">
        <f t="shared" si="120"/>
        <v>2.264301638787343E-2</v>
      </c>
      <c r="CJ56" s="23">
        <f t="shared" si="121"/>
        <v>2.2239108254309047E-2</v>
      </c>
      <c r="CK56" s="23">
        <f t="shared" si="122"/>
        <v>2.1922357200372947E-2</v>
      </c>
      <c r="CL56" s="23">
        <f t="shared" si="123"/>
        <v>2.1775385793464708E-2</v>
      </c>
      <c r="CM56" s="23"/>
      <c r="CQ56" s="49">
        <v>1.0164207170869131E-2</v>
      </c>
      <c r="CR56" s="49">
        <v>1.1135960924590033E-2</v>
      </c>
      <c r="CS56" s="49">
        <v>1.1206083841367608E-2</v>
      </c>
      <c r="CT56" s="49">
        <v>1.1031646701233685E-2</v>
      </c>
      <c r="CU56" s="49">
        <v>1.1116486894157156E-2</v>
      </c>
      <c r="CV56" s="36">
        <f t="shared" si="124"/>
        <v>2.1407027670222879E-2</v>
      </c>
      <c r="CW56" s="36">
        <f t="shared" si="125"/>
        <v>1.9897491961527149E-2</v>
      </c>
      <c r="CX56" s="36">
        <f t="shared" si="126"/>
        <v>1.9882702394960018E-2</v>
      </c>
      <c r="CY56" s="36">
        <f t="shared" si="127"/>
        <v>2.0081212030401835E-2</v>
      </c>
      <c r="CZ56" s="36">
        <f t="shared" si="128"/>
        <v>2.0348942823029945E-2</v>
      </c>
      <c r="DA56" s="36">
        <f t="shared" si="129"/>
        <v>2.0165658125515462E-2</v>
      </c>
      <c r="DB56" s="36">
        <f t="shared" si="130"/>
        <v>2.2805427454770912E-2</v>
      </c>
      <c r="DC56" s="36">
        <f t="shared" si="131"/>
        <v>2.2778358200998328E-2</v>
      </c>
      <c r="DD56" s="36">
        <f t="shared" si="132"/>
        <v>2.2162926374915962E-2</v>
      </c>
      <c r="DE56" s="36">
        <f t="shared" si="133"/>
        <v>2.1740866476652534E-2</v>
      </c>
      <c r="DF56" s="36">
        <f t="shared" si="134"/>
        <v>2.2144966909005033E-2</v>
      </c>
      <c r="DH56" s="25">
        <f t="shared" si="79"/>
        <v>2.1219598220181834E-2</v>
      </c>
    </row>
    <row r="57" spans="1:112">
      <c r="A57" s="17" t="s">
        <v>240</v>
      </c>
      <c r="B57" s="22">
        <v>96833.430600723295</v>
      </c>
      <c r="C57" s="22">
        <v>99693.425677674226</v>
      </c>
      <c r="D57" s="22">
        <v>104407.55793291298</v>
      </c>
      <c r="E57" s="22">
        <v>105776.58578868958</v>
      </c>
      <c r="F57" s="22">
        <v>105320.62914928554</v>
      </c>
      <c r="G57" s="22">
        <v>108111.37793151625</v>
      </c>
      <c r="H57" s="22">
        <v>110272.95095281262</v>
      </c>
      <c r="I57" s="22">
        <v>112623.7428119181</v>
      </c>
      <c r="J57" s="22">
        <v>107699.75675826725</v>
      </c>
      <c r="K57" s="22">
        <v>107714.36946219721</v>
      </c>
      <c r="L57" s="22">
        <v>111384.85255035688</v>
      </c>
      <c r="M57" s="22">
        <v>116827.93724323</v>
      </c>
      <c r="N57" s="22">
        <v>110193.01182143282</v>
      </c>
      <c r="O57" s="22">
        <v>113128.06589536146</v>
      </c>
      <c r="P57" s="22">
        <v>115944.69498894156</v>
      </c>
      <c r="Q57" s="22">
        <v>121748.06274359027</v>
      </c>
      <c r="R57" s="22">
        <v>116398.49487193747</v>
      </c>
      <c r="S57" s="22">
        <v>117092.51053918697</v>
      </c>
      <c r="T57" s="22">
        <v>118746.87628903531</v>
      </c>
      <c r="U57" s="22">
        <v>118496.7546361876</v>
      </c>
      <c r="V57" s="22">
        <v>111451.53777714459</v>
      </c>
      <c r="W57" s="22">
        <v>120024.95953963841</v>
      </c>
      <c r="X57" s="22">
        <v>120885.43248079326</v>
      </c>
      <c r="Y57" s="22">
        <v>118961.31766045964</v>
      </c>
      <c r="Z57" s="22">
        <v>108466.74733766395</v>
      </c>
      <c r="AA57" s="22">
        <v>120786.27326652833</v>
      </c>
      <c r="AB57" s="22">
        <v>122423.77911907082</v>
      </c>
      <c r="AC57" s="22">
        <v>121621.87472285891</v>
      </c>
      <c r="AD57" s="22">
        <v>110667.33376186695</v>
      </c>
      <c r="AE57" s="22">
        <v>117928.21072411769</v>
      </c>
      <c r="AF57" s="22">
        <v>125161.77375923203</v>
      </c>
      <c r="AG57" s="22">
        <v>135591.92157250136</v>
      </c>
      <c r="AH57" s="22">
        <v>120403.26625925516</v>
      </c>
      <c r="AI57" s="22">
        <v>131413.65441561516</v>
      </c>
      <c r="AJ57" s="22">
        <v>138927.73280918613</v>
      </c>
      <c r="AK57" s="22">
        <v>150438.96993902381</v>
      </c>
      <c r="AL57" s="22">
        <v>135382.56593513075</v>
      </c>
      <c r="AM57" s="22">
        <v>134870.53674691811</v>
      </c>
      <c r="AN57" s="22">
        <v>141846.40041776234</v>
      </c>
      <c r="AO57" s="22">
        <v>145553.97884776237</v>
      </c>
      <c r="AP57" s="22">
        <v>126022.44749023972</v>
      </c>
      <c r="AQ57" s="22">
        <v>119044.51023910726</v>
      </c>
      <c r="AR57" s="22">
        <v>126811.91968634108</v>
      </c>
      <c r="AS57" s="22">
        <v>136497.13822750433</v>
      </c>
      <c r="AU57" s="23">
        <f t="shared" si="80"/>
        <v>6.1653868635639384E-3</v>
      </c>
      <c r="AV57" s="23">
        <f t="shared" si="81"/>
        <v>6.4081730716669385E-3</v>
      </c>
      <c r="AW57" s="23">
        <f t="shared" si="82"/>
        <v>6.2064721096644982E-3</v>
      </c>
      <c r="AX57" s="23">
        <f t="shared" si="83"/>
        <v>6.3746211828970322E-3</v>
      </c>
      <c r="AY57" s="23">
        <f t="shared" si="84"/>
        <v>6.338697193340982E-3</v>
      </c>
      <c r="AZ57" s="23">
        <f t="shared" si="85"/>
        <v>6.5129295062666655E-3</v>
      </c>
      <c r="BA57" s="23">
        <f t="shared" si="86"/>
        <v>6.3121491346462581E-3</v>
      </c>
      <c r="BB57" s="23">
        <f t="shared" si="87"/>
        <v>6.4857048808484854E-3</v>
      </c>
      <c r="BC57" s="23">
        <f t="shared" si="88"/>
        <v>6.1851914035853531E-3</v>
      </c>
      <c r="BD57" s="23">
        <f t="shared" si="89"/>
        <v>6.1566942856407635E-3</v>
      </c>
      <c r="BE57" s="23">
        <f t="shared" si="90"/>
        <v>6.1024038131843013E-3</v>
      </c>
      <c r="BF57" s="23">
        <f t="shared" si="91"/>
        <v>6.3007790072491113E-3</v>
      </c>
      <c r="BG57" s="23">
        <f t="shared" si="92"/>
        <v>5.9964537994808094E-3</v>
      </c>
      <c r="BH57" s="23">
        <f t="shared" si="93"/>
        <v>6.1132708638254613E-3</v>
      </c>
      <c r="BI57" s="23">
        <f t="shared" si="94"/>
        <v>6.0131692784149895E-3</v>
      </c>
      <c r="BJ57" s="23">
        <f t="shared" si="95"/>
        <v>6.2550488696257274E-3</v>
      </c>
      <c r="BK57" s="23">
        <f t="shared" si="96"/>
        <v>5.9667614251620871E-3</v>
      </c>
      <c r="BL57" s="23">
        <f t="shared" si="97"/>
        <v>6.0392353448500326E-3</v>
      </c>
      <c r="BM57" s="23">
        <f t="shared" si="98"/>
        <v>5.8327708594469478E-3</v>
      </c>
      <c r="BN57" s="23">
        <f t="shared" si="99"/>
        <v>5.8427293605495196E-3</v>
      </c>
      <c r="BO57" s="23">
        <f t="shared" si="100"/>
        <v>5.4805789084446388E-3</v>
      </c>
      <c r="BP57" s="23">
        <f t="shared" si="101"/>
        <v>5.9164573214482924E-3</v>
      </c>
      <c r="BQ57" s="23">
        <f t="shared" si="102"/>
        <v>5.6335262154002166E-3</v>
      </c>
      <c r="BR57" s="23">
        <f t="shared" si="103"/>
        <v>5.5605293175807124E-3</v>
      </c>
      <c r="BS57" s="23">
        <f t="shared" si="104"/>
        <v>5.0762528003584122E-3</v>
      </c>
      <c r="BT57" s="23">
        <f t="shared" si="105"/>
        <v>5.6483069368635863E-3</v>
      </c>
      <c r="BU57" s="23">
        <f t="shared" si="106"/>
        <v>5.4366856926673732E-3</v>
      </c>
      <c r="BV57" s="23">
        <f t="shared" si="107"/>
        <v>5.4257386994740666E-3</v>
      </c>
      <c r="BW57" s="23">
        <f t="shared" si="108"/>
        <v>4.9249761639643241E-3</v>
      </c>
      <c r="BX57" s="23">
        <f t="shared" si="109"/>
        <v>5.2415278047547153E-3</v>
      </c>
      <c r="BY57" s="23">
        <f t="shared" si="110"/>
        <v>5.2727249038506639E-3</v>
      </c>
      <c r="BZ57" s="23">
        <f t="shared" si="111"/>
        <v>5.747076774968345E-3</v>
      </c>
      <c r="CA57" s="23">
        <f t="shared" si="112"/>
        <v>5.0833362166960976E-3</v>
      </c>
      <c r="CB57" s="23">
        <f t="shared" si="113"/>
        <v>5.5143022893873704E-3</v>
      </c>
      <c r="CC57" s="23">
        <f t="shared" si="114"/>
        <v>5.5195160614919985E-3</v>
      </c>
      <c r="CD57" s="23">
        <f t="shared" si="115"/>
        <v>5.9376510755925205E-3</v>
      </c>
      <c r="CE57" s="23">
        <f t="shared" si="116"/>
        <v>5.3166650322900612E-3</v>
      </c>
      <c r="CF57" s="23">
        <f t="shared" si="117"/>
        <v>5.3003945257548025E-3</v>
      </c>
      <c r="CG57" s="23">
        <f t="shared" si="118"/>
        <v>5.3159660662569523E-3</v>
      </c>
      <c r="CH57" s="23">
        <f t="shared" si="119"/>
        <v>5.4118814773165868E-3</v>
      </c>
      <c r="CI57" s="23">
        <f t="shared" si="120"/>
        <v>4.9643879149646811E-3</v>
      </c>
      <c r="CJ57" s="23">
        <f t="shared" si="121"/>
        <v>5.0240343516492697E-3</v>
      </c>
      <c r="CK57" s="23">
        <f t="shared" si="122"/>
        <v>4.898591695096763E-3</v>
      </c>
      <c r="CL57" s="23">
        <f t="shared" si="123"/>
        <v>5.1099789270818829E-3</v>
      </c>
      <c r="CM57" s="23"/>
      <c r="CQ57" s="49">
        <v>7.2142392525575069E-3</v>
      </c>
      <c r="CR57" s="49">
        <v>7.1852189781021897E-3</v>
      </c>
      <c r="CS57" s="49">
        <v>7.5442816531817187E-3</v>
      </c>
      <c r="CT57" s="49">
        <v>7.5485449528866679E-3</v>
      </c>
      <c r="CU57" s="49">
        <v>7.4310508204079601E-3</v>
      </c>
      <c r="CV57" s="36">
        <f t="shared" si="124"/>
        <v>6.2886633069481014E-3</v>
      </c>
      <c r="CW57" s="36">
        <f t="shared" si="125"/>
        <v>6.4123701787755982E-3</v>
      </c>
      <c r="CX57" s="36">
        <f t="shared" si="126"/>
        <v>6.1862671274148821E-3</v>
      </c>
      <c r="CY57" s="36">
        <f t="shared" si="127"/>
        <v>6.0944857028367464E-3</v>
      </c>
      <c r="CZ57" s="36">
        <f t="shared" si="128"/>
        <v>5.9203742475021463E-3</v>
      </c>
      <c r="DA57" s="36">
        <f t="shared" si="129"/>
        <v>5.6477729407184655E-3</v>
      </c>
      <c r="DB57" s="36">
        <f t="shared" si="130"/>
        <v>5.39674603234086E-3</v>
      </c>
      <c r="DC57" s="36">
        <f t="shared" si="131"/>
        <v>5.2965764118845116E-3</v>
      </c>
      <c r="DD57" s="36">
        <f t="shared" si="132"/>
        <v>5.513701410791997E-3</v>
      </c>
      <c r="DE57" s="36">
        <f t="shared" si="133"/>
        <v>5.3362267754046002E-3</v>
      </c>
      <c r="DF57" s="36">
        <f t="shared" si="134"/>
        <v>4.9992482221981483E-3</v>
      </c>
      <c r="DH57" s="25">
        <f t="shared" si="79"/>
        <v>5.7356756688014604E-3</v>
      </c>
    </row>
    <row r="58" spans="1:112">
      <c r="A58" s="17" t="s">
        <v>241</v>
      </c>
      <c r="B58" s="22">
        <v>12873786.38460627</v>
      </c>
      <c r="C58" s="22">
        <v>13979845.014701203</v>
      </c>
      <c r="D58" s="22">
        <v>13635486.302673424</v>
      </c>
      <c r="E58" s="22">
        <v>13531411.407023437</v>
      </c>
      <c r="F58" s="22">
        <v>14181634.415784899</v>
      </c>
      <c r="G58" s="22">
        <v>14650083.919947091</v>
      </c>
      <c r="H58" s="22">
        <v>14655029.518242568</v>
      </c>
      <c r="I58" s="22">
        <v>14653581.064745918</v>
      </c>
      <c r="J58" s="22">
        <v>14396477.996667583</v>
      </c>
      <c r="K58" s="22">
        <v>15109557.560577769</v>
      </c>
      <c r="L58" s="22">
        <v>14428911.449350558</v>
      </c>
      <c r="M58" s="22">
        <v>14352999.859662207</v>
      </c>
      <c r="N58" s="22">
        <v>14571134.143325448</v>
      </c>
      <c r="O58" s="22">
        <v>15237233.073949281</v>
      </c>
      <c r="P58" s="22">
        <v>14606161.550477194</v>
      </c>
      <c r="Q58" s="22">
        <v>14635461.778244216</v>
      </c>
      <c r="R58" s="22">
        <v>14723109.330061216</v>
      </c>
      <c r="S58" s="22">
        <v>15309100.787011381</v>
      </c>
      <c r="T58" s="22">
        <v>15733618.479861697</v>
      </c>
      <c r="U58" s="22">
        <v>15096518.697533742</v>
      </c>
      <c r="V58" s="22">
        <v>15230710.9</v>
      </c>
      <c r="W58" s="22">
        <v>16541869.4</v>
      </c>
      <c r="X58" s="22">
        <v>17052830.800000001</v>
      </c>
      <c r="Y58" s="22">
        <v>16881596.200000003</v>
      </c>
      <c r="Z58" s="22">
        <v>16875935</v>
      </c>
      <c r="AA58" s="22">
        <v>18138238.399999999</v>
      </c>
      <c r="AB58" s="22">
        <v>19969696.699999999</v>
      </c>
      <c r="AC58" s="22">
        <v>20041015.100000001</v>
      </c>
      <c r="AD58" s="22">
        <v>19068769.199999999</v>
      </c>
      <c r="AE58" s="22">
        <v>19673810.5</v>
      </c>
      <c r="AF58" s="22">
        <v>20872330.600000001</v>
      </c>
      <c r="AG58" s="22">
        <v>21021473.5</v>
      </c>
      <c r="AH58" s="22">
        <v>19934257.153747432</v>
      </c>
      <c r="AI58" s="22">
        <v>20396840.641086251</v>
      </c>
      <c r="AJ58" s="22">
        <v>20759086.79628402</v>
      </c>
      <c r="AK58" s="22">
        <v>21483374.825535119</v>
      </c>
      <c r="AL58" s="22">
        <v>20344782.137556341</v>
      </c>
      <c r="AM58" s="22">
        <v>20764306.200283587</v>
      </c>
      <c r="AN58" s="22">
        <v>21087387.894632448</v>
      </c>
      <c r="AO58" s="22">
        <v>21591106.291396789</v>
      </c>
      <c r="AP58" s="22">
        <v>21422603.370998092</v>
      </c>
      <c r="AQ58" s="22">
        <v>18596802.386821564</v>
      </c>
      <c r="AR58" s="22">
        <v>18823311.402671456</v>
      </c>
      <c r="AS58" s="22">
        <v>21443991.976214275</v>
      </c>
      <c r="AU58" s="23">
        <f t="shared" si="80"/>
        <v>5.4070751573567291E-2</v>
      </c>
      <c r="AV58" s="23">
        <f t="shared" si="81"/>
        <v>5.6605100984574205E-2</v>
      </c>
      <c r="AW58" s="23">
        <f t="shared" si="82"/>
        <v>5.3269079397525079E-2</v>
      </c>
      <c r="AX58" s="23">
        <f t="shared" si="83"/>
        <v>5.4209753697020899E-2</v>
      </c>
      <c r="AY58" s="23">
        <f t="shared" si="84"/>
        <v>5.5726395525036131E-2</v>
      </c>
      <c r="AZ58" s="23">
        <f t="shared" si="85"/>
        <v>5.5752345888417522E-2</v>
      </c>
      <c r="BA58" s="23">
        <f t="shared" si="86"/>
        <v>5.3979639432162781E-2</v>
      </c>
      <c r="BB58" s="23">
        <f t="shared" si="87"/>
        <v>5.5160730036150449E-2</v>
      </c>
      <c r="BC58" s="23">
        <f t="shared" si="88"/>
        <v>5.3121816445514308E-2</v>
      </c>
      <c r="BD58" s="23">
        <f t="shared" si="89"/>
        <v>5.3929249482874766E-2</v>
      </c>
      <c r="BE58" s="23">
        <f t="shared" si="90"/>
        <v>4.9735142140225272E-2</v>
      </c>
      <c r="BF58" s="23">
        <f t="shared" si="91"/>
        <v>5.0687375323775402E-2</v>
      </c>
      <c r="BG58" s="23">
        <f t="shared" si="92"/>
        <v>5.0641890956516923E-2</v>
      </c>
      <c r="BH58" s="23">
        <f t="shared" si="93"/>
        <v>5.1383185288178146E-2</v>
      </c>
      <c r="BI58" s="23">
        <f t="shared" si="94"/>
        <v>4.7622998164574201E-2</v>
      </c>
      <c r="BJ58" s="23">
        <f t="shared" si="95"/>
        <v>4.8491378507787702E-2</v>
      </c>
      <c r="BK58" s="23">
        <f t="shared" si="96"/>
        <v>4.8339989075000957E-2</v>
      </c>
      <c r="BL58" s="23">
        <f t="shared" si="97"/>
        <v>4.8737567597694223E-2</v>
      </c>
      <c r="BM58" s="23">
        <f t="shared" si="98"/>
        <v>4.8332721271683525E-2</v>
      </c>
      <c r="BN58" s="23">
        <f t="shared" si="99"/>
        <v>4.7403241720851627E-2</v>
      </c>
      <c r="BO58" s="23">
        <f t="shared" si="100"/>
        <v>4.7533392736897981E-2</v>
      </c>
      <c r="BP58" s="23">
        <f t="shared" si="101"/>
        <v>4.9960573285100694E-2</v>
      </c>
      <c r="BQ58" s="23">
        <f t="shared" si="102"/>
        <v>4.968788013705186E-2</v>
      </c>
      <c r="BR58" s="23">
        <f t="shared" si="103"/>
        <v>5.0144744148284723E-2</v>
      </c>
      <c r="BS58" s="23">
        <f t="shared" si="104"/>
        <v>4.9885436204195784E-2</v>
      </c>
      <c r="BT58" s="23">
        <f t="shared" si="105"/>
        <v>5.1774734311693486E-2</v>
      </c>
      <c r="BU58" s="23">
        <f t="shared" si="106"/>
        <v>5.5080919088835001E-2</v>
      </c>
      <c r="BV58" s="23">
        <f t="shared" si="107"/>
        <v>5.6551089387698664E-2</v>
      </c>
      <c r="BW58" s="23">
        <f t="shared" si="108"/>
        <v>5.3493712266956574E-2</v>
      </c>
      <c r="BX58" s="23">
        <f t="shared" si="109"/>
        <v>5.3456551254581652E-2</v>
      </c>
      <c r="BY58" s="23">
        <f t="shared" si="110"/>
        <v>5.4497200251186408E-2</v>
      </c>
      <c r="BZ58" s="23">
        <f t="shared" si="111"/>
        <v>5.6087145041034674E-2</v>
      </c>
      <c r="CA58" s="23">
        <f t="shared" si="112"/>
        <v>5.3051773290471976E-2</v>
      </c>
      <c r="CB58" s="23">
        <f t="shared" si="113"/>
        <v>5.2501269668725745E-2</v>
      </c>
      <c r="CC58" s="23">
        <f t="shared" si="114"/>
        <v>5.142769032174907E-2</v>
      </c>
      <c r="CD58" s="23">
        <f t="shared" si="115"/>
        <v>5.4314980763590891E-2</v>
      </c>
      <c r="CE58" s="23">
        <f t="shared" si="116"/>
        <v>5.1292194979224839E-2</v>
      </c>
      <c r="CF58" s="23">
        <f t="shared" si="117"/>
        <v>5.0527023207255974E-2</v>
      </c>
      <c r="CG58" s="23">
        <f t="shared" si="118"/>
        <v>4.9596384825153682E-2</v>
      </c>
      <c r="CH58" s="23">
        <f t="shared" si="119"/>
        <v>5.177861012343446E-2</v>
      </c>
      <c r="CI58" s="23">
        <f t="shared" si="120"/>
        <v>5.2475892608249468E-2</v>
      </c>
      <c r="CJ58" s="23">
        <f t="shared" si="121"/>
        <v>4.8129917586066925E-2</v>
      </c>
      <c r="CK58" s="23">
        <f t="shared" si="122"/>
        <v>4.5930793325035801E-2</v>
      </c>
      <c r="CL58" s="23">
        <f t="shared" si="123"/>
        <v>5.2820832821975035E-2</v>
      </c>
      <c r="CM58" s="23"/>
      <c r="CQ58" s="49">
        <v>1.9596294490492442E-2</v>
      </c>
      <c r="CR58" s="49">
        <v>2.0110673219071774E-2</v>
      </c>
      <c r="CS58" s="49">
        <v>2.0933658543364812E-2</v>
      </c>
      <c r="CT58" s="49">
        <v>2.1608734008257822E-2</v>
      </c>
      <c r="CU58" s="49">
        <v>2.2029224480108429E-2</v>
      </c>
      <c r="CV58" s="36">
        <f t="shared" si="124"/>
        <v>5.4538671413171869E-2</v>
      </c>
      <c r="CW58" s="36">
        <f t="shared" si="125"/>
        <v>5.5154777720441722E-2</v>
      </c>
      <c r="CX58" s="36">
        <f t="shared" si="126"/>
        <v>5.1868395848097437E-2</v>
      </c>
      <c r="CY58" s="36">
        <f t="shared" si="127"/>
        <v>4.9534863229264238E-2</v>
      </c>
      <c r="CZ58" s="36">
        <f t="shared" si="128"/>
        <v>4.820337991630759E-2</v>
      </c>
      <c r="DA58" s="36">
        <f t="shared" si="129"/>
        <v>4.9331647576833809E-2</v>
      </c>
      <c r="DB58" s="36">
        <f t="shared" si="130"/>
        <v>5.332304474810573E-2</v>
      </c>
      <c r="DC58" s="36">
        <f t="shared" si="131"/>
        <v>5.4383652203439825E-2</v>
      </c>
      <c r="DD58" s="36">
        <f t="shared" si="132"/>
        <v>5.2823928511134426E-2</v>
      </c>
      <c r="DE58" s="36">
        <f t="shared" si="133"/>
        <v>5.0798553283767242E-2</v>
      </c>
      <c r="DF58" s="36">
        <f t="shared" si="134"/>
        <v>4.9839359085331804E-2</v>
      </c>
      <c r="DH58" s="25">
        <f t="shared" si="79"/>
        <v>5.1800024866899608E-2</v>
      </c>
    </row>
    <row r="59" spans="1:112">
      <c r="A59" s="17" t="s">
        <v>242</v>
      </c>
      <c r="B59" s="22">
        <v>622934.30764956865</v>
      </c>
      <c r="C59" s="22">
        <v>644188.46091684408</v>
      </c>
      <c r="D59" s="22">
        <v>669186.09802083415</v>
      </c>
      <c r="E59" s="22">
        <v>677816.50183120498</v>
      </c>
      <c r="F59" s="22">
        <v>672394.23985548143</v>
      </c>
      <c r="G59" s="22">
        <v>672953.98514888529</v>
      </c>
      <c r="H59" s="22">
        <v>702570.26587472891</v>
      </c>
      <c r="I59" s="22">
        <v>699039.25348548824</v>
      </c>
      <c r="J59" s="22">
        <v>701649.41614736617</v>
      </c>
      <c r="K59" s="22">
        <v>697676.31437316432</v>
      </c>
      <c r="L59" s="22">
        <v>684576.29618714121</v>
      </c>
      <c r="M59" s="22">
        <v>661834.36578170769</v>
      </c>
      <c r="N59" s="22">
        <v>642577.15254725749</v>
      </c>
      <c r="O59" s="22">
        <v>638490.81211202068</v>
      </c>
      <c r="P59" s="22">
        <v>641939.77654437476</v>
      </c>
      <c r="Q59" s="22">
        <v>652226.99345273478</v>
      </c>
      <c r="R59" s="22">
        <v>656004.41952321841</v>
      </c>
      <c r="S59" s="22">
        <v>666511.7547675774</v>
      </c>
      <c r="T59" s="22">
        <v>672992.96395039209</v>
      </c>
      <c r="U59" s="22">
        <v>681772.51984959899</v>
      </c>
      <c r="V59" s="22">
        <v>673351.88384795026</v>
      </c>
      <c r="W59" s="22">
        <v>686861.49476975144</v>
      </c>
      <c r="X59" s="22">
        <v>704998.56512990885</v>
      </c>
      <c r="Y59" s="22">
        <v>710036.82897628774</v>
      </c>
      <c r="Z59" s="22">
        <v>711318.69544775679</v>
      </c>
      <c r="AA59" s="22">
        <v>717246.35200346855</v>
      </c>
      <c r="AB59" s="22">
        <v>719075.13764222944</v>
      </c>
      <c r="AC59" s="22">
        <v>722844.10042154801</v>
      </c>
      <c r="AD59" s="22">
        <v>728347.68109096226</v>
      </c>
      <c r="AE59" s="22">
        <v>696282.35705652868</v>
      </c>
      <c r="AF59" s="22">
        <v>717442.24263164168</v>
      </c>
      <c r="AG59" s="22">
        <v>708773.26215590059</v>
      </c>
      <c r="AH59" s="22">
        <v>722889.11571252963</v>
      </c>
      <c r="AI59" s="22">
        <v>716169.81068176345</v>
      </c>
      <c r="AJ59" s="22">
        <v>714837.06886095169</v>
      </c>
      <c r="AK59" s="22">
        <v>717563.6010461963</v>
      </c>
      <c r="AL59" s="22">
        <v>714523.6254424291</v>
      </c>
      <c r="AM59" s="22">
        <v>718923.53879272495</v>
      </c>
      <c r="AN59" s="22">
        <v>723383.35581515473</v>
      </c>
      <c r="AO59" s="22">
        <v>725592.96884918597</v>
      </c>
      <c r="AP59" s="22">
        <v>733694.11280432902</v>
      </c>
      <c r="AQ59" s="22">
        <v>710970.25920604018</v>
      </c>
      <c r="AR59" s="22">
        <v>601509.92207241373</v>
      </c>
      <c r="AS59" s="22">
        <v>597121.51812476199</v>
      </c>
      <c r="AU59" s="23">
        <f t="shared" si="80"/>
        <v>9.483449249757905E-3</v>
      </c>
      <c r="AV59" s="23">
        <f t="shared" si="81"/>
        <v>9.6457121943949713E-3</v>
      </c>
      <c r="AW59" s="23">
        <f t="shared" si="82"/>
        <v>9.7269858368513647E-3</v>
      </c>
      <c r="AX59" s="23">
        <f t="shared" si="83"/>
        <v>9.6559189587514301E-3</v>
      </c>
      <c r="AY59" s="23">
        <f t="shared" si="84"/>
        <v>9.4625889525841861E-3</v>
      </c>
      <c r="AZ59" s="23">
        <f t="shared" si="85"/>
        <v>9.3789614703099593E-3</v>
      </c>
      <c r="BA59" s="23">
        <f t="shared" si="86"/>
        <v>9.5239949896172519E-3</v>
      </c>
      <c r="BB59" s="23">
        <f t="shared" si="87"/>
        <v>9.4505899915516087E-3</v>
      </c>
      <c r="BC59" s="23">
        <f t="shared" si="88"/>
        <v>9.3365256526712799E-3</v>
      </c>
      <c r="BD59" s="23">
        <f t="shared" si="89"/>
        <v>9.0597679781269352E-3</v>
      </c>
      <c r="BE59" s="23">
        <f t="shared" si="90"/>
        <v>8.6496871540378273E-3</v>
      </c>
      <c r="BF59" s="23">
        <f t="shared" si="91"/>
        <v>8.3689893667474504E-3</v>
      </c>
      <c r="BG59" s="23">
        <f t="shared" si="92"/>
        <v>7.9495074737007485E-3</v>
      </c>
      <c r="BH59" s="23">
        <f t="shared" si="93"/>
        <v>7.7540531945360291E-3</v>
      </c>
      <c r="BI59" s="23">
        <f t="shared" si="94"/>
        <v>7.585808735338974E-3</v>
      </c>
      <c r="BJ59" s="23">
        <f t="shared" si="95"/>
        <v>7.8298407547319482E-3</v>
      </c>
      <c r="BK59" s="23">
        <f t="shared" si="96"/>
        <v>7.7625795417469792E-3</v>
      </c>
      <c r="BL59" s="23">
        <f t="shared" si="97"/>
        <v>7.6695394673573338E-3</v>
      </c>
      <c r="BM59" s="23">
        <f t="shared" si="98"/>
        <v>7.6220853807926229E-3</v>
      </c>
      <c r="BN59" s="23">
        <f t="shared" si="99"/>
        <v>7.6053510998951033E-3</v>
      </c>
      <c r="BO59" s="23">
        <f t="shared" si="100"/>
        <v>7.5491292395438066E-3</v>
      </c>
      <c r="BP59" s="23">
        <f t="shared" si="101"/>
        <v>7.5019284327867749E-3</v>
      </c>
      <c r="BQ59" s="23">
        <f t="shared" si="102"/>
        <v>7.5307846515597701E-3</v>
      </c>
      <c r="BR59" s="23">
        <f t="shared" si="103"/>
        <v>7.5529651806491918E-3</v>
      </c>
      <c r="BS59" s="23">
        <f t="shared" si="104"/>
        <v>7.5840432804620697E-3</v>
      </c>
      <c r="BT59" s="23">
        <f t="shared" si="105"/>
        <v>7.4479432070718504E-3</v>
      </c>
      <c r="BU59" s="23">
        <f t="shared" si="106"/>
        <v>7.2991194180718729E-3</v>
      </c>
      <c r="BV59" s="23">
        <f t="shared" si="107"/>
        <v>7.2847513674279586E-3</v>
      </c>
      <c r="BW59" s="23">
        <f t="shared" si="108"/>
        <v>7.3293072770938307E-3</v>
      </c>
      <c r="BX59" s="23">
        <f t="shared" si="109"/>
        <v>6.8503466061389682E-3</v>
      </c>
      <c r="BY59" s="23">
        <f t="shared" si="110"/>
        <v>6.892502121007572E-3</v>
      </c>
      <c r="BZ59" s="23">
        <f t="shared" si="111"/>
        <v>6.748284463393147E-3</v>
      </c>
      <c r="CA59" s="23">
        <f t="shared" si="112"/>
        <v>6.8755402607735012E-3</v>
      </c>
      <c r="CB59" s="23">
        <f t="shared" si="113"/>
        <v>6.6787102517688549E-3</v>
      </c>
      <c r="CC59" s="23">
        <f t="shared" si="114"/>
        <v>6.4884087780256935E-3</v>
      </c>
      <c r="CD59" s="23">
        <f t="shared" si="115"/>
        <v>6.4505713571075766E-3</v>
      </c>
      <c r="CE59" s="23">
        <f t="shared" si="116"/>
        <v>6.4559261784261808E-3</v>
      </c>
      <c r="CF59" s="23">
        <f t="shared" si="117"/>
        <v>6.3710741696951824E-3</v>
      </c>
      <c r="CG59" s="23">
        <f t="shared" si="118"/>
        <v>6.2503702014540564E-3</v>
      </c>
      <c r="CH59" s="23">
        <f t="shared" si="119"/>
        <v>6.1759232292283306E-3</v>
      </c>
      <c r="CI59" s="23">
        <f t="shared" si="120"/>
        <v>6.4245615183973368E-3</v>
      </c>
      <c r="CJ59" s="23">
        <f t="shared" si="121"/>
        <v>6.7948528885257362E-3</v>
      </c>
      <c r="CK59" s="23">
        <f t="shared" si="122"/>
        <v>5.4892068409630682E-3</v>
      </c>
      <c r="CL59" s="23">
        <f t="shared" si="123"/>
        <v>5.2898676304165768E-3</v>
      </c>
      <c r="CM59" s="23"/>
      <c r="CQ59" s="49">
        <v>1.0153682000447451E-3</v>
      </c>
      <c r="CR59" s="49">
        <v>1.0107267451338398E-3</v>
      </c>
      <c r="CS59" s="49">
        <v>1.0607714421879565E-3</v>
      </c>
      <c r="CT59" s="49">
        <v>1.1482057468424343E-3</v>
      </c>
      <c r="CU59" s="49">
        <v>1.249462037178437E-3</v>
      </c>
      <c r="CV59" s="36">
        <f t="shared" si="124"/>
        <v>9.6280165599389178E-3</v>
      </c>
      <c r="CW59" s="36">
        <f t="shared" si="125"/>
        <v>9.4540338510157515E-3</v>
      </c>
      <c r="CX59" s="36">
        <f t="shared" si="126"/>
        <v>8.8537425378958732E-3</v>
      </c>
      <c r="CY59" s="36">
        <f t="shared" si="127"/>
        <v>7.7798025395769245E-3</v>
      </c>
      <c r="CZ59" s="36">
        <f t="shared" si="128"/>
        <v>7.6648888724480096E-3</v>
      </c>
      <c r="DA59" s="36">
        <f t="shared" si="129"/>
        <v>7.5337018761348854E-3</v>
      </c>
      <c r="DB59" s="36">
        <f t="shared" si="130"/>
        <v>7.4039643182584377E-3</v>
      </c>
      <c r="DC59" s="36">
        <f t="shared" si="131"/>
        <v>6.9551101169083801E-3</v>
      </c>
      <c r="DD59" s="36">
        <f t="shared" si="132"/>
        <v>6.623307661918907E-3</v>
      </c>
      <c r="DE59" s="36">
        <f t="shared" si="133"/>
        <v>6.3133234447009376E-3</v>
      </c>
      <c r="DF59" s="36">
        <f t="shared" si="134"/>
        <v>5.9996222195756801E-3</v>
      </c>
      <c r="DH59" s="25">
        <f t="shared" si="79"/>
        <v>7.6554103634884274E-3</v>
      </c>
    </row>
    <row r="60" spans="1:112">
      <c r="A60" s="17" t="s">
        <v>244</v>
      </c>
      <c r="B60" s="22">
        <v>258504.59662154343</v>
      </c>
      <c r="C60" s="22">
        <v>273381.99760810967</v>
      </c>
      <c r="D60" s="22">
        <v>297199.26238442108</v>
      </c>
      <c r="E60" s="22">
        <v>304829.146548622</v>
      </c>
      <c r="F60" s="22">
        <v>305514.36907940218</v>
      </c>
      <c r="G60" s="22">
        <v>312790.1375647707</v>
      </c>
      <c r="H60" s="22">
        <v>316160.86741603992</v>
      </c>
      <c r="I60" s="22">
        <v>317777.63617654867</v>
      </c>
      <c r="J60" s="22">
        <v>339911.50829827192</v>
      </c>
      <c r="K60" s="22">
        <v>355159.84656137385</v>
      </c>
      <c r="L60" s="22">
        <v>368340.59112138179</v>
      </c>
      <c r="M60" s="22">
        <v>380710.38980430883</v>
      </c>
      <c r="N60" s="22">
        <v>386722.25752791413</v>
      </c>
      <c r="O60" s="22">
        <v>392238.38060458616</v>
      </c>
      <c r="P60" s="22">
        <v>387338.54983469273</v>
      </c>
      <c r="Q60" s="22">
        <v>389060.71964398969</v>
      </c>
      <c r="R60" s="22">
        <v>366769.37619015103</v>
      </c>
      <c r="S60" s="22">
        <v>381309.13649141061</v>
      </c>
      <c r="T60" s="22">
        <v>394678.42573510722</v>
      </c>
      <c r="U60" s="22">
        <v>403348.47259772907</v>
      </c>
      <c r="V60" s="22">
        <v>351397.5137294099</v>
      </c>
      <c r="W60" s="22">
        <v>356394.01502848446</v>
      </c>
      <c r="X60" s="22">
        <v>355940.77821574168</v>
      </c>
      <c r="Y60" s="22">
        <v>376831.25504737097</v>
      </c>
      <c r="Z60" s="22">
        <v>369011.23442572012</v>
      </c>
      <c r="AA60" s="22">
        <v>378866.97284925834</v>
      </c>
      <c r="AB60" s="22">
        <v>376254.71914590162</v>
      </c>
      <c r="AC60" s="22">
        <v>378135.99274163111</v>
      </c>
      <c r="AD60" s="22">
        <v>378382.17222905508</v>
      </c>
      <c r="AE60" s="22">
        <v>380362.96506245696</v>
      </c>
      <c r="AF60" s="22">
        <v>383453.50338674104</v>
      </c>
      <c r="AG60" s="22">
        <v>338470.03679825156</v>
      </c>
      <c r="AH60" s="22">
        <v>354693.72915959125</v>
      </c>
      <c r="AI60" s="22">
        <v>368498.45996156329</v>
      </c>
      <c r="AJ60" s="22">
        <v>368121.43906968291</v>
      </c>
      <c r="AK60" s="22">
        <v>350097.26160856581</v>
      </c>
      <c r="AL60" s="22">
        <v>340141.73623311333</v>
      </c>
      <c r="AM60" s="22">
        <v>338586.12405050534</v>
      </c>
      <c r="AN60" s="22">
        <v>371944.78797226376</v>
      </c>
      <c r="AO60" s="22">
        <v>373065.20216674381</v>
      </c>
      <c r="AP60" s="22">
        <v>351178.47229691362</v>
      </c>
      <c r="AQ60" s="22">
        <v>338234.302798633</v>
      </c>
      <c r="AR60" s="22">
        <v>341395.10652303282</v>
      </c>
      <c r="AS60" s="22">
        <v>331963.15928461927</v>
      </c>
      <c r="AU60" s="23">
        <f t="shared" si="80"/>
        <v>1.1430753090991414E-2</v>
      </c>
      <c r="AV60" s="23">
        <f t="shared" si="81"/>
        <v>1.1825394914871279E-2</v>
      </c>
      <c r="AW60" s="23">
        <f t="shared" si="82"/>
        <v>1.2392676929727037E-2</v>
      </c>
      <c r="AX60" s="23">
        <f t="shared" si="83"/>
        <v>1.2683005733328794E-2</v>
      </c>
      <c r="AY60" s="23">
        <f t="shared" si="84"/>
        <v>1.287024243848075E-2</v>
      </c>
      <c r="AZ60" s="23">
        <f t="shared" si="85"/>
        <v>1.2557783271256668E-2</v>
      </c>
      <c r="BA60" s="23">
        <f t="shared" si="86"/>
        <v>1.2332238586031437E-2</v>
      </c>
      <c r="BB60" s="23">
        <f t="shared" si="87"/>
        <v>1.2360762426268154E-2</v>
      </c>
      <c r="BC60" s="23">
        <f t="shared" si="88"/>
        <v>1.3409539824052069E-2</v>
      </c>
      <c r="BD60" s="23">
        <f t="shared" si="89"/>
        <v>1.3235413274117591E-2</v>
      </c>
      <c r="BE60" s="23">
        <f t="shared" si="90"/>
        <v>1.3471116717858108E-2</v>
      </c>
      <c r="BF60" s="23">
        <f t="shared" si="91"/>
        <v>1.3881400974610032E-2</v>
      </c>
      <c r="BG60" s="23">
        <f t="shared" si="92"/>
        <v>1.4117831548292091E-2</v>
      </c>
      <c r="BH60" s="23">
        <f t="shared" si="93"/>
        <v>1.3826295980714312E-2</v>
      </c>
      <c r="BI60" s="23">
        <f t="shared" si="94"/>
        <v>1.3296724622492897E-2</v>
      </c>
      <c r="BJ60" s="23">
        <f t="shared" si="95"/>
        <v>1.3318649142542488E-2</v>
      </c>
      <c r="BK60" s="23">
        <f t="shared" si="96"/>
        <v>1.2551078785522054E-2</v>
      </c>
      <c r="BL60" s="23">
        <f t="shared" si="97"/>
        <v>1.2667042187765341E-2</v>
      </c>
      <c r="BM60" s="23">
        <f t="shared" si="98"/>
        <v>1.2764200747825215E-2</v>
      </c>
      <c r="BN60" s="23">
        <f t="shared" si="99"/>
        <v>1.2787564658656759E-2</v>
      </c>
      <c r="BO60" s="23">
        <f t="shared" si="100"/>
        <v>1.1350572441606581E-2</v>
      </c>
      <c r="BP60" s="23">
        <f t="shared" si="101"/>
        <v>1.1184321931487032E-2</v>
      </c>
      <c r="BQ60" s="23">
        <f t="shared" si="102"/>
        <v>1.0835120661348552E-2</v>
      </c>
      <c r="BR60" s="23">
        <f t="shared" si="103"/>
        <v>1.1264889444394795E-2</v>
      </c>
      <c r="BS60" s="23">
        <f t="shared" si="104"/>
        <v>1.122149674035859E-2</v>
      </c>
      <c r="BT60" s="23">
        <f t="shared" si="105"/>
        <v>1.1160612419452117E-2</v>
      </c>
      <c r="BU60" s="23">
        <f t="shared" si="106"/>
        <v>1.0749836402060783E-2</v>
      </c>
      <c r="BV60" s="23">
        <f t="shared" si="107"/>
        <v>1.0662420206279203E-2</v>
      </c>
      <c r="BW60" s="23">
        <f t="shared" si="108"/>
        <v>1.0829282612903755E-2</v>
      </c>
      <c r="BX60" s="23">
        <f t="shared" si="109"/>
        <v>1.057858917843931E-2</v>
      </c>
      <c r="BY60" s="23">
        <f t="shared" si="110"/>
        <v>1.0319364927941704E-2</v>
      </c>
      <c r="BZ60" s="23">
        <f t="shared" si="111"/>
        <v>9.178076209139692E-3</v>
      </c>
      <c r="CA60" s="23">
        <f t="shared" si="112"/>
        <v>9.6179190999648514E-3</v>
      </c>
      <c r="CB60" s="23">
        <f t="shared" si="113"/>
        <v>9.6696246681210775E-3</v>
      </c>
      <c r="CC60" s="23">
        <f t="shared" si="114"/>
        <v>9.3368984582137063E-3</v>
      </c>
      <c r="CD60" s="23">
        <f t="shared" si="115"/>
        <v>8.8277223681365487E-3</v>
      </c>
      <c r="CE60" s="23">
        <f t="shared" si="116"/>
        <v>8.702662320912654E-3</v>
      </c>
      <c r="CF60" s="23">
        <f t="shared" si="117"/>
        <v>8.4104728065971107E-3</v>
      </c>
      <c r="CG60" s="23">
        <f t="shared" si="118"/>
        <v>8.9606759718598075E-3</v>
      </c>
      <c r="CH60" s="23">
        <f t="shared" si="119"/>
        <v>8.915771144873642E-3</v>
      </c>
      <c r="CI60" s="23">
        <f t="shared" si="120"/>
        <v>9.0944968857005308E-3</v>
      </c>
      <c r="CJ60" s="23">
        <f t="shared" si="121"/>
        <v>9.4460384998736914E-3</v>
      </c>
      <c r="CK60" s="23">
        <f t="shared" si="122"/>
        <v>9.3807385683942306E-3</v>
      </c>
      <c r="CL60" s="23">
        <f t="shared" si="123"/>
        <v>9.0366493745789485E-3</v>
      </c>
      <c r="CM60" s="23"/>
      <c r="CQ60" s="49">
        <v>6.3591495823842065E-3</v>
      </c>
      <c r="CR60" s="49">
        <v>6.220419202163624E-3</v>
      </c>
      <c r="CS60" s="49">
        <v>6.0433246797463504E-3</v>
      </c>
      <c r="CT60" s="49">
        <v>5.9033773744026343E-3</v>
      </c>
      <c r="CU60" s="49">
        <v>5.8715876162879366E-3</v>
      </c>
      <c r="CV60" s="36">
        <f t="shared" si="124"/>
        <v>1.2082957667229631E-2</v>
      </c>
      <c r="CW60" s="36">
        <f t="shared" si="125"/>
        <v>1.2530256680509253E-2</v>
      </c>
      <c r="CX60" s="36">
        <f t="shared" si="126"/>
        <v>1.3499367697659449E-2</v>
      </c>
      <c r="CY60" s="36">
        <f t="shared" si="127"/>
        <v>1.3639875323510447E-2</v>
      </c>
      <c r="CZ60" s="36">
        <f t="shared" si="128"/>
        <v>1.2692471594942342E-2</v>
      </c>
      <c r="DA60" s="36">
        <f t="shared" si="129"/>
        <v>1.115872611970924E-2</v>
      </c>
      <c r="DB60" s="36">
        <f t="shared" si="130"/>
        <v>1.0948591442037673E-2</v>
      </c>
      <c r="DC60" s="36">
        <f t="shared" si="131"/>
        <v>1.0226328232106114E-2</v>
      </c>
      <c r="DD60" s="36">
        <f t="shared" si="132"/>
        <v>9.363041148609046E-3</v>
      </c>
      <c r="DE60" s="36">
        <f t="shared" si="133"/>
        <v>8.7473955610608035E-3</v>
      </c>
      <c r="DF60" s="36">
        <f t="shared" si="134"/>
        <v>9.2394808321368503E-3</v>
      </c>
      <c r="DH60" s="25">
        <f t="shared" si="79"/>
        <v>1.1284408390864626E-2</v>
      </c>
    </row>
    <row r="61" spans="1:112">
      <c r="A61" s="17" t="s">
        <v>245</v>
      </c>
      <c r="B61" s="22">
        <v>5145644.9017465077</v>
      </c>
      <c r="C61" s="22">
        <v>4919026.1655540001</v>
      </c>
      <c r="D61" s="22">
        <v>5402604.9967689998</v>
      </c>
      <c r="E61" s="22">
        <v>5003839.37593049</v>
      </c>
      <c r="F61" s="22">
        <v>3976469.5589999999</v>
      </c>
      <c r="G61" s="22">
        <v>3298442.3369999994</v>
      </c>
      <c r="H61" s="22">
        <v>4133569.2800000003</v>
      </c>
      <c r="I61" s="22">
        <v>3300911.9110143213</v>
      </c>
      <c r="J61" s="22">
        <v>2708363.1429999997</v>
      </c>
      <c r="K61" s="22">
        <v>2712542.4609999997</v>
      </c>
      <c r="L61" s="22">
        <v>2670505.5990000004</v>
      </c>
      <c r="M61" s="22">
        <v>2697330.8544654059</v>
      </c>
      <c r="N61" s="22">
        <v>2265452.918709843</v>
      </c>
      <c r="O61" s="22">
        <v>2703688.1767484113</v>
      </c>
      <c r="P61" s="22">
        <v>3020258.0283144936</v>
      </c>
      <c r="Q61" s="22">
        <v>3265104.0885517849</v>
      </c>
      <c r="R61" s="22">
        <v>2440186.8369130748</v>
      </c>
      <c r="S61" s="22">
        <v>2744587.6494226139</v>
      </c>
      <c r="T61" s="22">
        <v>1677258.563879296</v>
      </c>
      <c r="U61" s="22">
        <v>4376664.8337602504</v>
      </c>
      <c r="V61" s="22">
        <v>5085732.5922325589</v>
      </c>
      <c r="W61" s="22">
        <v>5365369.8361084443</v>
      </c>
      <c r="X61" s="22">
        <v>6815925.815926468</v>
      </c>
      <c r="Y61" s="22">
        <v>5907705.5119393542</v>
      </c>
      <c r="Z61" s="22">
        <v>5982959.2651617238</v>
      </c>
      <c r="AA61" s="22">
        <v>5990835.2074986119</v>
      </c>
      <c r="AB61" s="22">
        <v>6618837.7546977298</v>
      </c>
      <c r="AC61" s="22">
        <v>5908274.2874116581</v>
      </c>
      <c r="AD61" s="22">
        <v>4186286.5894639511</v>
      </c>
      <c r="AE61" s="22">
        <v>4589947.8943613404</v>
      </c>
      <c r="AF61" s="22">
        <v>6262142.066207109</v>
      </c>
      <c r="AG61" s="22">
        <v>4596760.0908995988</v>
      </c>
      <c r="AH61" s="22">
        <v>3375560.472742158</v>
      </c>
      <c r="AI61" s="22">
        <v>3016020.3642970677</v>
      </c>
      <c r="AJ61" s="22">
        <v>2612178.2919678772</v>
      </c>
      <c r="AK61" s="22">
        <v>3980641.6719709318</v>
      </c>
      <c r="AL61" s="22">
        <v>3353720.156361714</v>
      </c>
      <c r="AM61" s="22">
        <v>2691793.5822636588</v>
      </c>
      <c r="AN61" s="22">
        <v>2876446.2310209288</v>
      </c>
      <c r="AO61" s="22">
        <v>4086358.3941987739</v>
      </c>
      <c r="AP61" s="22">
        <v>3997842.92174879</v>
      </c>
      <c r="AQ61" s="22">
        <v>3977093.8719598451</v>
      </c>
      <c r="AR61" s="22">
        <v>4060060.6917007789</v>
      </c>
      <c r="AS61" s="22">
        <v>4570528.6268877173</v>
      </c>
      <c r="AU61" s="23">
        <f t="shared" si="80"/>
        <v>0.30375788326491521</v>
      </c>
      <c r="AV61" s="23">
        <f t="shared" si="81"/>
        <v>0.28906267461798052</v>
      </c>
      <c r="AW61" s="23">
        <f t="shared" si="82"/>
        <v>0.29385607773971639</v>
      </c>
      <c r="AX61" s="23">
        <f t="shared" si="83"/>
        <v>0.28142442145734547</v>
      </c>
      <c r="AY61" s="23">
        <f t="shared" si="84"/>
        <v>0.23743689210126032</v>
      </c>
      <c r="AZ61" s="23">
        <f t="shared" si="85"/>
        <v>0.20624357709122684</v>
      </c>
      <c r="BA61" s="23">
        <f t="shared" si="86"/>
        <v>0.23151413191175146</v>
      </c>
      <c r="BB61" s="23">
        <f t="shared" si="87"/>
        <v>0.1966676479635425</v>
      </c>
      <c r="BC61" s="23">
        <f t="shared" si="88"/>
        <v>0.16772843090434683</v>
      </c>
      <c r="BD61" s="23">
        <f t="shared" si="89"/>
        <v>0.16639459232727322</v>
      </c>
      <c r="BE61" s="23">
        <f t="shared" si="90"/>
        <v>0.15591984435019704</v>
      </c>
      <c r="BF61" s="23">
        <f t="shared" si="91"/>
        <v>0.16089819101843503</v>
      </c>
      <c r="BG61" s="23">
        <f t="shared" si="92"/>
        <v>0.14000099598788185</v>
      </c>
      <c r="BH61" s="23">
        <f t="shared" si="93"/>
        <v>0.15648576950956622</v>
      </c>
      <c r="BI61" s="23">
        <f t="shared" si="94"/>
        <v>0.1637015467276092</v>
      </c>
      <c r="BJ61" s="23">
        <f t="shared" si="95"/>
        <v>0.18284006238424441</v>
      </c>
      <c r="BK61" s="23">
        <f t="shared" si="96"/>
        <v>0.14077076649773448</v>
      </c>
      <c r="BL61" s="23">
        <f t="shared" si="97"/>
        <v>0.15271486083156666</v>
      </c>
      <c r="BM61" s="23">
        <f t="shared" si="98"/>
        <v>9.2260525106604444E-2</v>
      </c>
      <c r="BN61" s="23">
        <f t="shared" si="99"/>
        <v>0.22007748365990401</v>
      </c>
      <c r="BO61" s="23">
        <f t="shared" si="100"/>
        <v>0.24324044279581308</v>
      </c>
      <c r="BP61" s="23">
        <f t="shared" si="101"/>
        <v>0.24643068345911437</v>
      </c>
      <c r="BQ61" s="23">
        <f t="shared" si="102"/>
        <v>0.27963536596760807</v>
      </c>
      <c r="BR61" s="23">
        <f t="shared" si="103"/>
        <v>0.26512080021799062</v>
      </c>
      <c r="BS61" s="23">
        <f t="shared" si="104"/>
        <v>0.26423478481799872</v>
      </c>
      <c r="BT61" s="23">
        <f t="shared" si="105"/>
        <v>0.25383415551667915</v>
      </c>
      <c r="BU61" s="23">
        <f t="shared" si="106"/>
        <v>0.2630857329493681</v>
      </c>
      <c r="BV61" s="23">
        <f t="shared" si="107"/>
        <v>0.25552781012396264</v>
      </c>
      <c r="BW61" s="23">
        <f t="shared" si="108"/>
        <v>0.19114643717317803</v>
      </c>
      <c r="BX61" s="23">
        <f t="shared" si="109"/>
        <v>0.19760573673008278</v>
      </c>
      <c r="BY61" s="23">
        <f t="shared" si="110"/>
        <v>0.23885862638951802</v>
      </c>
      <c r="BZ61" s="23">
        <f t="shared" si="111"/>
        <v>0.19760367178632118</v>
      </c>
      <c r="CA61" s="23">
        <f t="shared" si="112"/>
        <v>0.15412025033051649</v>
      </c>
      <c r="CB61" s="23">
        <f t="shared" si="113"/>
        <v>0.13152341949443594</v>
      </c>
      <c r="CC61" s="23">
        <f t="shared" si="114"/>
        <v>0.11578735607219387</v>
      </c>
      <c r="CD61" s="23">
        <f t="shared" si="115"/>
        <v>0.17340732647134002</v>
      </c>
      <c r="CE61" s="23">
        <f t="shared" si="116"/>
        <v>0.15054163368990431</v>
      </c>
      <c r="CF61" s="23">
        <f t="shared" si="117"/>
        <v>0.11500966542141203</v>
      </c>
      <c r="CG61" s="23">
        <f t="shared" si="118"/>
        <v>0.11987411718807754</v>
      </c>
      <c r="CH61" s="23">
        <f t="shared" si="119"/>
        <v>0.16891677306996045</v>
      </c>
      <c r="CI61" s="23">
        <f t="shared" si="120"/>
        <v>0.1742384909483243</v>
      </c>
      <c r="CJ61" s="23">
        <f t="shared" si="121"/>
        <v>0.17209984824351265</v>
      </c>
      <c r="CK61" s="23">
        <f t="shared" si="122"/>
        <v>0.17090225848295607</v>
      </c>
      <c r="CL61" s="23">
        <f t="shared" si="123"/>
        <v>0.19483359965472122</v>
      </c>
      <c r="CM61" s="23"/>
      <c r="CQ61" s="49">
        <v>0.27667281348788197</v>
      </c>
      <c r="CR61" s="49">
        <v>0.26147141758523457</v>
      </c>
      <c r="CS61" s="49">
        <v>0.25609383590934082</v>
      </c>
      <c r="CT61" s="49">
        <v>0.22708333333333333</v>
      </c>
      <c r="CU61" s="49">
        <v>0.23446204259967232</v>
      </c>
      <c r="CV61" s="36">
        <f t="shared" si="124"/>
        <v>0.29202526426998943</v>
      </c>
      <c r="CW61" s="36">
        <f t="shared" si="125"/>
        <v>0.2179655622669453</v>
      </c>
      <c r="CX61" s="36">
        <f t="shared" si="126"/>
        <v>0.16273526465006302</v>
      </c>
      <c r="CY61" s="36">
        <f t="shared" si="127"/>
        <v>0.16075709365232543</v>
      </c>
      <c r="CZ61" s="36">
        <f t="shared" si="128"/>
        <v>0.1514559090239524</v>
      </c>
      <c r="DA61" s="36">
        <f t="shared" si="129"/>
        <v>0.25860682311013156</v>
      </c>
      <c r="DB61" s="36">
        <f t="shared" si="130"/>
        <v>0.25917062085200215</v>
      </c>
      <c r="DC61" s="36">
        <f t="shared" si="131"/>
        <v>0.20630361801977501</v>
      </c>
      <c r="DD61" s="36">
        <f t="shared" si="132"/>
        <v>0.14370958809212159</v>
      </c>
      <c r="DE61" s="36">
        <f t="shared" si="133"/>
        <v>0.13858554734233858</v>
      </c>
      <c r="DF61" s="36">
        <f t="shared" si="134"/>
        <v>0.17801854933237857</v>
      </c>
      <c r="DH61" s="25">
        <f t="shared" si="79"/>
        <v>0.19721216732836569</v>
      </c>
    </row>
    <row r="62" spans="1:112">
      <c r="A62" s="17" t="s">
        <v>246</v>
      </c>
      <c r="B62" s="22">
        <v>142282.64185036186</v>
      </c>
      <c r="C62" s="22">
        <v>152925.2916743485</v>
      </c>
      <c r="D62" s="22">
        <v>165203.47661550922</v>
      </c>
      <c r="E62" s="22">
        <v>169536.4796600402</v>
      </c>
      <c r="F62" s="22">
        <v>151646.14587928742</v>
      </c>
      <c r="G62" s="22">
        <v>161656.99914418627</v>
      </c>
      <c r="H62" s="22">
        <v>173654.76819688102</v>
      </c>
      <c r="I62" s="22">
        <v>177185.73917931438</v>
      </c>
      <c r="J62" s="22">
        <v>162551.18415909068</v>
      </c>
      <c r="K62" s="22">
        <v>171134.57857658941</v>
      </c>
      <c r="L62" s="22">
        <v>183600.58550912107</v>
      </c>
      <c r="M62" s="22">
        <v>187892.9444637938</v>
      </c>
      <c r="N62" s="22">
        <v>159738.59667757273</v>
      </c>
      <c r="O62" s="22">
        <v>182661.18457856256</v>
      </c>
      <c r="P62" s="22">
        <v>197812.17420088808</v>
      </c>
      <c r="Q62" s="22">
        <v>200427.11179105437</v>
      </c>
      <c r="R62" s="22">
        <v>182580.92402951629</v>
      </c>
      <c r="S62" s="22">
        <v>195560.33575752683</v>
      </c>
      <c r="T62" s="22">
        <v>208081.03948448392</v>
      </c>
      <c r="U62" s="22">
        <v>208366.05372705561</v>
      </c>
      <c r="V62" s="22">
        <v>189840.12819912535</v>
      </c>
      <c r="W62" s="22">
        <v>203305.88636044337</v>
      </c>
      <c r="X62" s="22">
        <v>214840.992206389</v>
      </c>
      <c r="Y62" s="22">
        <v>224967.49449757879</v>
      </c>
      <c r="Z62" s="22">
        <v>203111.5834702279</v>
      </c>
      <c r="AA62" s="22">
        <v>215977.9109651756</v>
      </c>
      <c r="AB62" s="22">
        <v>226559.3963598992</v>
      </c>
      <c r="AC62" s="22">
        <v>232138.95404765569</v>
      </c>
      <c r="AD62" s="22">
        <v>207767.48103220848</v>
      </c>
      <c r="AE62" s="22">
        <v>217947.26555734451</v>
      </c>
      <c r="AF62" s="22">
        <v>227030.23349025659</v>
      </c>
      <c r="AG62" s="22">
        <v>238515.78657985161</v>
      </c>
      <c r="AH62" s="22">
        <v>216328.80467401119</v>
      </c>
      <c r="AI62" s="22">
        <v>218674.1260767192</v>
      </c>
      <c r="AJ62" s="22">
        <v>228892.7997494505</v>
      </c>
      <c r="AK62" s="22">
        <v>244624.4368751841</v>
      </c>
      <c r="AL62" s="22">
        <v>229784.92398273159</v>
      </c>
      <c r="AM62" s="22">
        <v>230889.44101570221</v>
      </c>
      <c r="AN62" s="22">
        <v>235111.36951341038</v>
      </c>
      <c r="AO62" s="22">
        <v>242921.7366726152</v>
      </c>
      <c r="AP62" s="22">
        <v>204104.87789769645</v>
      </c>
      <c r="AQ62" s="22">
        <v>201827.14377192521</v>
      </c>
      <c r="AR62" s="22">
        <v>202889.78495078735</v>
      </c>
      <c r="AS62" s="22">
        <v>204783.48197839764</v>
      </c>
      <c r="AU62" s="23">
        <f t="shared" si="80"/>
        <v>1.384922783620391E-2</v>
      </c>
      <c r="AV62" s="23">
        <f t="shared" si="81"/>
        <v>1.4212809587410254E-2</v>
      </c>
      <c r="AW62" s="23">
        <f t="shared" si="82"/>
        <v>1.4682911943957457E-2</v>
      </c>
      <c r="AX62" s="23">
        <f t="shared" si="83"/>
        <v>1.4663464946896359E-2</v>
      </c>
      <c r="AY62" s="23">
        <f t="shared" si="84"/>
        <v>1.3913290587310641E-2</v>
      </c>
      <c r="AZ62" s="23">
        <f t="shared" si="85"/>
        <v>1.3986776859448807E-2</v>
      </c>
      <c r="BA62" s="23">
        <f t="shared" si="86"/>
        <v>1.4691998204945064E-2</v>
      </c>
      <c r="BB62" s="23">
        <f t="shared" si="87"/>
        <v>1.4695398481725897E-2</v>
      </c>
      <c r="BC62" s="23">
        <f t="shared" si="88"/>
        <v>1.4149664986414782E-2</v>
      </c>
      <c r="BD62" s="23">
        <f t="shared" si="89"/>
        <v>1.4158102622878642E-2</v>
      </c>
      <c r="BE62" s="23">
        <f t="shared" si="90"/>
        <v>1.4635320753559177E-2</v>
      </c>
      <c r="BF62" s="23">
        <f t="shared" si="91"/>
        <v>1.4745061548122844E-2</v>
      </c>
      <c r="BG62" s="23">
        <f t="shared" si="92"/>
        <v>1.3222011628531465E-2</v>
      </c>
      <c r="BH62" s="23">
        <f t="shared" si="93"/>
        <v>1.4342593143242313E-2</v>
      </c>
      <c r="BI62" s="23">
        <f t="shared" si="94"/>
        <v>1.483860370776594E-2</v>
      </c>
      <c r="BJ62" s="23">
        <f t="shared" si="95"/>
        <v>1.500491095036975E-2</v>
      </c>
      <c r="BK62" s="23">
        <f t="shared" si="96"/>
        <v>1.4291236398830945E-2</v>
      </c>
      <c r="BL62" s="23">
        <f t="shared" si="97"/>
        <v>1.4737922269310318E-2</v>
      </c>
      <c r="BM62" s="23">
        <f t="shared" si="98"/>
        <v>1.4845776048985224E-2</v>
      </c>
      <c r="BN62" s="23">
        <f t="shared" si="99"/>
        <v>1.4833621353483706E-2</v>
      </c>
      <c r="BO62" s="23">
        <f t="shared" si="100"/>
        <v>1.4194960637549128E-2</v>
      </c>
      <c r="BP62" s="23">
        <f t="shared" si="101"/>
        <v>1.4601303536797063E-2</v>
      </c>
      <c r="BQ62" s="23">
        <f t="shared" si="102"/>
        <v>1.45877462228478E-2</v>
      </c>
      <c r="BR62" s="23">
        <f t="shared" si="103"/>
        <v>1.5256471642424243E-2</v>
      </c>
      <c r="BS62" s="23">
        <f t="shared" si="104"/>
        <v>1.4481608108226931E-2</v>
      </c>
      <c r="BT62" s="23">
        <f t="shared" si="105"/>
        <v>1.4718971447629405E-2</v>
      </c>
      <c r="BU62" s="23">
        <f t="shared" si="106"/>
        <v>1.4644986886916561E-2</v>
      </c>
      <c r="BV62" s="23">
        <f t="shared" si="107"/>
        <v>1.4968024968275886E-2</v>
      </c>
      <c r="BW62" s="23">
        <f t="shared" si="108"/>
        <v>1.4115646129761506E-2</v>
      </c>
      <c r="BX62" s="23">
        <f t="shared" si="109"/>
        <v>1.4111136452171087E-2</v>
      </c>
      <c r="BY62" s="23">
        <f t="shared" si="110"/>
        <v>1.3988329584567019E-2</v>
      </c>
      <c r="BZ62" s="23">
        <f t="shared" si="111"/>
        <v>1.4604707065483016E-2</v>
      </c>
      <c r="CA62" s="23">
        <f t="shared" si="112"/>
        <v>1.3996770577960291E-2</v>
      </c>
      <c r="CB62" s="23">
        <f t="shared" si="113"/>
        <v>1.3482903143043058E-2</v>
      </c>
      <c r="CC62" s="23">
        <f t="shared" si="114"/>
        <v>1.3412881265133864E-2</v>
      </c>
      <c r="CD62" s="23">
        <f t="shared" si="115"/>
        <v>1.423079020738518E-2</v>
      </c>
      <c r="CE62" s="23">
        <f t="shared" si="116"/>
        <v>1.4130276899883987E-2</v>
      </c>
      <c r="CF62" s="23">
        <f t="shared" si="117"/>
        <v>1.339277965164342E-2</v>
      </c>
      <c r="CG62" s="23">
        <f t="shared" si="118"/>
        <v>1.3260654073565428E-2</v>
      </c>
      <c r="CH62" s="23">
        <f t="shared" si="119"/>
        <v>1.3380972833162969E-2</v>
      </c>
      <c r="CI62" s="23">
        <f t="shared" si="120"/>
        <v>1.2187115659341387E-2</v>
      </c>
      <c r="CJ62" s="23">
        <f t="shared" si="121"/>
        <v>1.1943879611976942E-2</v>
      </c>
      <c r="CK62" s="23">
        <f t="shared" si="122"/>
        <v>1.1647139410178246E-2</v>
      </c>
      <c r="CL62" s="23">
        <f t="shared" si="123"/>
        <v>1.1542686554926811E-2</v>
      </c>
      <c r="CM62" s="23"/>
      <c r="CQ62" s="49">
        <v>1.3681970203709334E-2</v>
      </c>
      <c r="CR62" s="49">
        <v>1.3308901533416916E-2</v>
      </c>
      <c r="CS62" s="49">
        <v>1.3116859291873052E-2</v>
      </c>
      <c r="CT62" s="49">
        <v>1.3039292902774131E-2</v>
      </c>
      <c r="CU62" s="49">
        <v>1.2929225086054907E-2</v>
      </c>
      <c r="CV62" s="36">
        <f t="shared" si="124"/>
        <v>1.4352103578616994E-2</v>
      </c>
      <c r="CW62" s="36">
        <f t="shared" si="125"/>
        <v>1.4321866033357604E-2</v>
      </c>
      <c r="CX62" s="36">
        <f t="shared" si="126"/>
        <v>1.442203747774386E-2</v>
      </c>
      <c r="CY62" s="36">
        <f t="shared" si="127"/>
        <v>1.4352029857477367E-2</v>
      </c>
      <c r="CZ62" s="36">
        <f t="shared" si="128"/>
        <v>1.4677139017652548E-2</v>
      </c>
      <c r="DA62" s="36">
        <f t="shared" si="129"/>
        <v>1.4660120509904558E-2</v>
      </c>
      <c r="DB62" s="36">
        <f t="shared" si="130"/>
        <v>1.4703397852762196E-2</v>
      </c>
      <c r="DC62" s="36">
        <f t="shared" si="131"/>
        <v>1.4204954807995657E-2</v>
      </c>
      <c r="DD62" s="36">
        <f t="shared" si="132"/>
        <v>1.3780836298380597E-2</v>
      </c>
      <c r="DE62" s="36">
        <f t="shared" si="133"/>
        <v>1.3541170864563952E-2</v>
      </c>
      <c r="DF62" s="36">
        <f t="shared" si="134"/>
        <v>1.1830205309105847E-2</v>
      </c>
      <c r="DH62" s="25">
        <f t="shared" si="79"/>
        <v>1.4076896509778291E-2</v>
      </c>
    </row>
    <row r="63" spans="1:112">
      <c r="A63" s="17" t="s">
        <v>248</v>
      </c>
      <c r="B63" s="22">
        <v>999035.18691842456</v>
      </c>
      <c r="C63" s="22">
        <v>1009783.2534757394</v>
      </c>
      <c r="D63" s="22">
        <v>974519.50913555245</v>
      </c>
      <c r="E63" s="22">
        <v>994621.51479173452</v>
      </c>
      <c r="F63" s="22">
        <v>1005072.5625298987</v>
      </c>
      <c r="G63" s="22">
        <v>1008927.499094216</v>
      </c>
      <c r="H63" s="22">
        <v>1099819.2359061711</v>
      </c>
      <c r="I63" s="22">
        <v>1297913.8650088198</v>
      </c>
      <c r="J63" s="22">
        <v>1207025.2277348572</v>
      </c>
      <c r="K63" s="22">
        <v>1106195.6659587936</v>
      </c>
      <c r="L63" s="22">
        <v>1108847.226982337</v>
      </c>
      <c r="M63" s="22">
        <v>1168657.4234236241</v>
      </c>
      <c r="N63" s="22">
        <v>1025011.1258400918</v>
      </c>
      <c r="O63" s="22">
        <v>1128863.6066653831</v>
      </c>
      <c r="P63" s="22">
        <v>1189250.4586115549</v>
      </c>
      <c r="Q63" s="22">
        <v>1246942.4555893375</v>
      </c>
      <c r="R63" s="22">
        <v>987822.85458044929</v>
      </c>
      <c r="S63" s="22">
        <v>1195265.4382258116</v>
      </c>
      <c r="T63" s="22">
        <v>1259622.7026986144</v>
      </c>
      <c r="U63" s="22">
        <v>1152139.9686829024</v>
      </c>
      <c r="V63" s="22">
        <v>1053202.0207953865</v>
      </c>
      <c r="W63" s="22">
        <v>1251917.5399749416</v>
      </c>
      <c r="X63" s="22">
        <v>1252368.4077023838</v>
      </c>
      <c r="Y63" s="22">
        <v>1064894.7671424805</v>
      </c>
      <c r="Z63" s="22">
        <v>1137028.3268088112</v>
      </c>
      <c r="AA63" s="22">
        <v>1332883.9913842119</v>
      </c>
      <c r="AB63" s="22">
        <v>1713318.684302032</v>
      </c>
      <c r="AC63" s="22">
        <v>1433669.9821809866</v>
      </c>
      <c r="AD63" s="22">
        <v>1232815.9376575134</v>
      </c>
      <c r="AE63" s="22">
        <v>1382574.8528996329</v>
      </c>
      <c r="AF63" s="22">
        <v>1599920.6052575037</v>
      </c>
      <c r="AG63" s="22">
        <v>1501414.6739377952</v>
      </c>
      <c r="AH63" s="22">
        <v>1313438.8776707579</v>
      </c>
      <c r="AI63" s="22">
        <v>1530946.3440746828</v>
      </c>
      <c r="AJ63" s="22">
        <v>1695777.3426610024</v>
      </c>
      <c r="AK63" s="22">
        <v>1700875.4143646369</v>
      </c>
      <c r="AL63" s="22">
        <v>1457822.0065703643</v>
      </c>
      <c r="AM63" s="22">
        <v>1655956.1932411981</v>
      </c>
      <c r="AN63" s="22">
        <v>1759528.1442499487</v>
      </c>
      <c r="AO63" s="22">
        <v>1798527.1995857838</v>
      </c>
      <c r="AP63" s="22">
        <v>1762055.6486299266</v>
      </c>
      <c r="AQ63" s="22">
        <v>2339280.3245164827</v>
      </c>
      <c r="AR63" s="22">
        <v>1984232.9212524737</v>
      </c>
      <c r="AS63" s="22">
        <v>2002728.7066328183</v>
      </c>
      <c r="AU63" s="23">
        <f t="shared" si="80"/>
        <v>4.8122747510326101E-2</v>
      </c>
      <c r="AV63" s="23">
        <f t="shared" si="81"/>
        <v>4.8717660689607194E-2</v>
      </c>
      <c r="AW63" s="23">
        <f t="shared" si="82"/>
        <v>4.4733560229706933E-2</v>
      </c>
      <c r="AX63" s="23">
        <f t="shared" si="83"/>
        <v>4.3636224126958771E-2</v>
      </c>
      <c r="AY63" s="23">
        <f t="shared" si="84"/>
        <v>4.7956978167052758E-2</v>
      </c>
      <c r="AZ63" s="23">
        <f t="shared" si="85"/>
        <v>4.6497460686093499E-2</v>
      </c>
      <c r="BA63" s="23">
        <f t="shared" si="86"/>
        <v>4.6976650889139375E-2</v>
      </c>
      <c r="BB63" s="23">
        <f t="shared" si="87"/>
        <v>5.2485063679632536E-2</v>
      </c>
      <c r="BC63" s="23">
        <f t="shared" si="88"/>
        <v>5.3256274654214147E-2</v>
      </c>
      <c r="BD63" s="23">
        <f t="shared" si="89"/>
        <v>4.7440140692029384E-2</v>
      </c>
      <c r="BE63" s="23">
        <f t="shared" si="90"/>
        <v>4.4230269299351532E-2</v>
      </c>
      <c r="BF63" s="23">
        <f t="shared" si="91"/>
        <v>4.6541753251051018E-2</v>
      </c>
      <c r="BG63" s="23">
        <f t="shared" si="92"/>
        <v>4.2078651181249357E-2</v>
      </c>
      <c r="BH63" s="23">
        <f t="shared" si="93"/>
        <v>4.5548641048051605E-2</v>
      </c>
      <c r="BI63" s="23">
        <f t="shared" si="94"/>
        <v>4.5839662038960338E-2</v>
      </c>
      <c r="BJ63" s="23">
        <f t="shared" si="95"/>
        <v>4.636588285387138E-2</v>
      </c>
      <c r="BK63" s="23">
        <f t="shared" si="96"/>
        <v>3.8311604258053335E-2</v>
      </c>
      <c r="BL63" s="23">
        <f t="shared" si="97"/>
        <v>4.5661708536075971E-2</v>
      </c>
      <c r="BM63" s="23">
        <f t="shared" si="98"/>
        <v>4.6452058807671621E-2</v>
      </c>
      <c r="BN63" s="23">
        <f t="shared" si="99"/>
        <v>4.1092234031177947E-2</v>
      </c>
      <c r="BO63" s="23">
        <f t="shared" si="100"/>
        <v>3.8414029106812957E-2</v>
      </c>
      <c r="BP63" s="23">
        <f t="shared" si="101"/>
        <v>4.5950220350076385E-2</v>
      </c>
      <c r="BQ63" s="23">
        <f t="shared" si="102"/>
        <v>4.4141111895200258E-2</v>
      </c>
      <c r="BR63" s="23">
        <f t="shared" si="103"/>
        <v>3.6328875969273124E-2</v>
      </c>
      <c r="BS63" s="23">
        <f t="shared" si="104"/>
        <v>3.901050835251129E-2</v>
      </c>
      <c r="BT63" s="23">
        <f t="shared" si="105"/>
        <v>4.6847533333989111E-2</v>
      </c>
      <c r="BU63" s="23">
        <f t="shared" si="106"/>
        <v>5.6844418684795256E-2</v>
      </c>
      <c r="BV63" s="23">
        <f t="shared" si="107"/>
        <v>4.709121311823896E-2</v>
      </c>
      <c r="BW63" s="23">
        <f t="shared" si="108"/>
        <v>4.0309823502728666E-2</v>
      </c>
      <c r="BX63" s="23">
        <f t="shared" si="109"/>
        <v>4.6421262605335946E-2</v>
      </c>
      <c r="BY63" s="23">
        <f t="shared" si="110"/>
        <v>5.0467808760359709E-2</v>
      </c>
      <c r="BZ63" s="23">
        <f t="shared" si="111"/>
        <v>4.6597926458081015E-2</v>
      </c>
      <c r="CA63" s="23">
        <f t="shared" si="112"/>
        <v>4.0897568673633485E-2</v>
      </c>
      <c r="CB63" s="23">
        <f t="shared" si="113"/>
        <v>4.8800392273943748E-2</v>
      </c>
      <c r="CC63" s="23">
        <f t="shared" si="114"/>
        <v>5.0945862963196316E-2</v>
      </c>
      <c r="CD63" s="23">
        <f t="shared" si="115"/>
        <v>5.0286761107912727E-2</v>
      </c>
      <c r="CE63" s="23">
        <f t="shared" si="116"/>
        <v>4.3191937162831096E-2</v>
      </c>
      <c r="CF63" s="23">
        <f t="shared" si="117"/>
        <v>5.0173480469546845E-2</v>
      </c>
      <c r="CG63" s="23">
        <f t="shared" si="118"/>
        <v>5.0278202085547251E-2</v>
      </c>
      <c r="CH63" s="23">
        <f t="shared" si="119"/>
        <v>5.0676365575013704E-2</v>
      </c>
      <c r="CI63" s="23">
        <f t="shared" si="120"/>
        <v>5.0778740528352004E-2</v>
      </c>
      <c r="CJ63" s="23">
        <f t="shared" si="121"/>
        <v>7.3440732981724877E-2</v>
      </c>
      <c r="CK63" s="23">
        <f t="shared" si="122"/>
        <v>5.9255271087014401E-2</v>
      </c>
      <c r="CL63" s="23">
        <f t="shared" si="123"/>
        <v>5.7709018056764629E-2</v>
      </c>
      <c r="CM63" s="23"/>
      <c r="CQ63" s="49">
        <v>1.2108080550599032E-2</v>
      </c>
      <c r="CR63" s="49">
        <v>1.1950904392764857E-2</v>
      </c>
      <c r="CS63" s="49">
        <v>1.3365827653173908E-2</v>
      </c>
      <c r="CT63" s="49">
        <v>1.3835205721923201E-2</v>
      </c>
      <c r="CU63" s="49">
        <v>1.434383835597545E-2</v>
      </c>
      <c r="CV63" s="36">
        <f t="shared" si="124"/>
        <v>4.6302548139149753E-2</v>
      </c>
      <c r="CW63" s="36">
        <f t="shared" si="125"/>
        <v>4.8479038355479544E-2</v>
      </c>
      <c r="CX63" s="36">
        <f t="shared" si="126"/>
        <v>4.7867109474161521E-2</v>
      </c>
      <c r="CY63" s="36">
        <f t="shared" si="127"/>
        <v>4.4958209280533172E-2</v>
      </c>
      <c r="CZ63" s="36">
        <f t="shared" si="128"/>
        <v>4.287940140824472E-2</v>
      </c>
      <c r="DA63" s="36">
        <f t="shared" si="129"/>
        <v>4.1208559330340677E-2</v>
      </c>
      <c r="DB63" s="36">
        <f t="shared" si="130"/>
        <v>4.7448418372383658E-2</v>
      </c>
      <c r="DC63" s="36">
        <f t="shared" si="131"/>
        <v>4.594920533162633E-2</v>
      </c>
      <c r="DD63" s="36">
        <f t="shared" si="132"/>
        <v>4.7732646254671565E-2</v>
      </c>
      <c r="DE63" s="36">
        <f t="shared" si="133"/>
        <v>4.8579996323234724E-2</v>
      </c>
      <c r="DF63" s="36">
        <f t="shared" si="134"/>
        <v>6.0295940663463977E-2</v>
      </c>
      <c r="DH63" s="25">
        <f t="shared" si="79"/>
        <v>4.7427370266662668E-2</v>
      </c>
    </row>
    <row r="64" spans="1:112">
      <c r="A64" s="17" t="s">
        <v>249</v>
      </c>
      <c r="B64" s="22">
        <v>2066504.8097827095</v>
      </c>
      <c r="C64" s="22">
        <v>2013434.1007035088</v>
      </c>
      <c r="D64" s="22">
        <v>2114870.3238673448</v>
      </c>
      <c r="E64" s="22">
        <v>2221878.2156464378</v>
      </c>
      <c r="F64" s="22">
        <v>2602638.042482425</v>
      </c>
      <c r="G64" s="22">
        <v>2536793.1804858577</v>
      </c>
      <c r="H64" s="22">
        <v>2384933.1176357907</v>
      </c>
      <c r="I64" s="22">
        <v>2433867.1188466628</v>
      </c>
      <c r="J64" s="22">
        <v>2789108.2953883531</v>
      </c>
      <c r="K64" s="22">
        <v>2801512.6753927204</v>
      </c>
      <c r="L64" s="22">
        <v>2663320.1848222804</v>
      </c>
      <c r="M64" s="22">
        <v>2806679.6729242192</v>
      </c>
      <c r="N64" s="22">
        <v>3067085.8564042845</v>
      </c>
      <c r="O64" s="22">
        <v>3141366.284577582</v>
      </c>
      <c r="P64" s="22">
        <v>3251903.106295899</v>
      </c>
      <c r="Q64" s="22">
        <v>3358658.7509027994</v>
      </c>
      <c r="R64" s="22">
        <v>3108676.779216595</v>
      </c>
      <c r="S64" s="22">
        <v>3124341.5957030691</v>
      </c>
      <c r="T64" s="22">
        <v>3084230.8564646612</v>
      </c>
      <c r="U64" s="22">
        <v>3104222.4240146144</v>
      </c>
      <c r="V64" s="22">
        <v>3444559.9411763991</v>
      </c>
      <c r="W64" s="22">
        <v>3083869.5010416633</v>
      </c>
      <c r="X64" s="22">
        <v>3063763.1692924635</v>
      </c>
      <c r="Y64" s="22">
        <v>3062371.9159027603</v>
      </c>
      <c r="Z64" s="22">
        <v>3449253.9339459497</v>
      </c>
      <c r="AA64" s="22">
        <v>3464104.0863551642</v>
      </c>
      <c r="AB64" s="22">
        <v>3299132.7706114673</v>
      </c>
      <c r="AC64" s="22">
        <v>3403790.0821555387</v>
      </c>
      <c r="AD64" s="22">
        <v>4022703.4871168733</v>
      </c>
      <c r="AE64" s="22">
        <v>3587736.2356335199</v>
      </c>
      <c r="AF64" s="22">
        <v>3596409.0425101151</v>
      </c>
      <c r="AG64" s="22">
        <v>3589770.6454417738</v>
      </c>
      <c r="AH64" s="22">
        <v>4001812.801201887</v>
      </c>
      <c r="AI64" s="22">
        <v>3570277.2134080138</v>
      </c>
      <c r="AJ64" s="22">
        <v>3559300.1569600492</v>
      </c>
      <c r="AK64" s="22">
        <v>3622733.4354994525</v>
      </c>
      <c r="AL64" s="22">
        <v>4248796.7819825923</v>
      </c>
      <c r="AM64" s="22">
        <v>4147353.2687532622</v>
      </c>
      <c r="AN64" s="22">
        <v>3367625.2687532622</v>
      </c>
      <c r="AO64" s="22">
        <v>3848636.3872644659</v>
      </c>
      <c r="AP64" s="22">
        <v>4816992.8582644667</v>
      </c>
      <c r="AQ64" s="22">
        <v>3656291.7006081482</v>
      </c>
      <c r="AR64" s="22">
        <v>2922674.9845781424</v>
      </c>
      <c r="AS64" s="22">
        <v>2709703.687920731</v>
      </c>
      <c r="AU64" s="23">
        <f t="shared" si="80"/>
        <v>0.14585350498429159</v>
      </c>
      <c r="AV64" s="23">
        <f t="shared" si="81"/>
        <v>0.14488777193902125</v>
      </c>
      <c r="AW64" s="23">
        <f t="shared" si="82"/>
        <v>0.14800466634804721</v>
      </c>
      <c r="AX64" s="23">
        <f t="shared" si="83"/>
        <v>0.15672477928167078</v>
      </c>
      <c r="AY64" s="23">
        <f t="shared" si="84"/>
        <v>0.17417282224254088</v>
      </c>
      <c r="AZ64" s="23">
        <f t="shared" si="85"/>
        <v>0.17157619587662135</v>
      </c>
      <c r="BA64" s="23">
        <f t="shared" si="86"/>
        <v>0.15383739917231259</v>
      </c>
      <c r="BB64" s="23">
        <f t="shared" si="87"/>
        <v>0.15947335274337374</v>
      </c>
      <c r="BC64" s="23">
        <f t="shared" si="88"/>
        <v>0.17474264032241452</v>
      </c>
      <c r="BD64" s="23">
        <f t="shared" si="89"/>
        <v>0.17580073202747229</v>
      </c>
      <c r="BE64" s="23">
        <f t="shared" si="90"/>
        <v>0.16026560003976026</v>
      </c>
      <c r="BF64" s="23">
        <f t="shared" si="91"/>
        <v>0.17396015621871333</v>
      </c>
      <c r="BG64" s="23">
        <f t="shared" si="92"/>
        <v>0.18286883037553336</v>
      </c>
      <c r="BH64" s="23">
        <f t="shared" si="93"/>
        <v>0.18521215185423406</v>
      </c>
      <c r="BI64" s="23">
        <f t="shared" si="94"/>
        <v>0.18171110846973126</v>
      </c>
      <c r="BJ64" s="23">
        <f t="shared" si="95"/>
        <v>0.18887949950482424</v>
      </c>
      <c r="BK64" s="23">
        <f t="shared" si="96"/>
        <v>0.17232375830484953</v>
      </c>
      <c r="BL64" s="23">
        <f t="shared" si="97"/>
        <v>0.17172146644430428</v>
      </c>
      <c r="BM64" s="23">
        <f t="shared" si="98"/>
        <v>0.16445369174378549</v>
      </c>
      <c r="BN64" s="23">
        <f t="shared" si="99"/>
        <v>0.16568105722959756</v>
      </c>
      <c r="BO64" s="23">
        <f t="shared" si="100"/>
        <v>0.17750334068760254</v>
      </c>
      <c r="BP64" s="23">
        <f t="shared" si="101"/>
        <v>0.15835211682326628</v>
      </c>
      <c r="BQ64" s="23">
        <f t="shared" si="102"/>
        <v>0.1528620724207298</v>
      </c>
      <c r="BR64" s="23">
        <f t="shared" si="103"/>
        <v>0.15336445590534034</v>
      </c>
      <c r="BS64" s="23">
        <f t="shared" si="104"/>
        <v>0.16912232783031031</v>
      </c>
      <c r="BT64" s="23">
        <f t="shared" si="105"/>
        <v>0.16822971990569738</v>
      </c>
      <c r="BU64" s="23">
        <f t="shared" si="106"/>
        <v>0.15539168098140232</v>
      </c>
      <c r="BV64" s="23">
        <f t="shared" si="107"/>
        <v>0.15698236248664504</v>
      </c>
      <c r="BW64" s="23">
        <f t="shared" si="108"/>
        <v>0.18012186781969916</v>
      </c>
      <c r="BX64" s="23">
        <f t="shared" si="109"/>
        <v>0.16420527917140346</v>
      </c>
      <c r="BY64" s="23">
        <f t="shared" si="110"/>
        <v>0.15959525972759478</v>
      </c>
      <c r="BZ64" s="23">
        <f t="shared" si="111"/>
        <v>0.15725286879199349</v>
      </c>
      <c r="CA64" s="23">
        <f t="shared" si="112"/>
        <v>0.17154839674417485</v>
      </c>
      <c r="CB64" s="23">
        <f t="shared" si="113"/>
        <v>0.15482516578979724</v>
      </c>
      <c r="CC64" s="23">
        <f t="shared" si="114"/>
        <v>0.14848537294983452</v>
      </c>
      <c r="CD64" s="23">
        <f t="shared" si="115"/>
        <v>0.1496510259582888</v>
      </c>
      <c r="CE64" s="23">
        <f t="shared" si="116"/>
        <v>0.17202442670443291</v>
      </c>
      <c r="CF64" s="23">
        <f t="shared" si="117"/>
        <v>0.16729501576114883</v>
      </c>
      <c r="CG64" s="23">
        <f t="shared" si="118"/>
        <v>0.1336047476215948</v>
      </c>
      <c r="CH64" s="23">
        <f t="shared" si="119"/>
        <v>0.14997280175996985</v>
      </c>
      <c r="CI64" s="23">
        <f t="shared" si="120"/>
        <v>0.18954014083442502</v>
      </c>
      <c r="CJ64" s="23">
        <f t="shared" si="121"/>
        <v>0.15231609619967176</v>
      </c>
      <c r="CK64" s="23">
        <f t="shared" si="122"/>
        <v>0.11971591914899413</v>
      </c>
      <c r="CL64" s="23">
        <f t="shared" si="123"/>
        <v>0.10785078422383168</v>
      </c>
      <c r="CM64" s="23"/>
      <c r="CQ64" s="49">
        <v>6.4481653010331319E-2</v>
      </c>
      <c r="CR64" s="49">
        <v>8.1661505318432748E-2</v>
      </c>
      <c r="CS64" s="49">
        <v>8.6829577911774036E-2</v>
      </c>
      <c r="CT64" s="49">
        <v>8.7289250269042204E-2</v>
      </c>
      <c r="CU64" s="49">
        <v>8.9955787325700032E-2</v>
      </c>
      <c r="CV64" s="36">
        <f t="shared" si="124"/>
        <v>0.14886768063825773</v>
      </c>
      <c r="CW64" s="36">
        <f t="shared" si="125"/>
        <v>0.16476494250871215</v>
      </c>
      <c r="CX64" s="36">
        <f t="shared" si="126"/>
        <v>0.17119228215209009</v>
      </c>
      <c r="CY64" s="36">
        <f t="shared" si="127"/>
        <v>0.18466789755108071</v>
      </c>
      <c r="CZ64" s="36">
        <f t="shared" si="128"/>
        <v>0.1685449934306342</v>
      </c>
      <c r="DA64" s="36">
        <f t="shared" si="129"/>
        <v>0.16052049645923475</v>
      </c>
      <c r="DB64" s="36">
        <f t="shared" si="130"/>
        <v>0.16243152280101375</v>
      </c>
      <c r="DC64" s="36">
        <f t="shared" si="131"/>
        <v>0.16529381887767272</v>
      </c>
      <c r="DD64" s="36">
        <f t="shared" si="132"/>
        <v>0.15612749036052387</v>
      </c>
      <c r="DE64" s="36">
        <f t="shared" si="133"/>
        <v>0.1557242479617866</v>
      </c>
      <c r="DF64" s="36">
        <f t="shared" si="134"/>
        <v>0.14235573510173063</v>
      </c>
      <c r="DH64" s="25">
        <f t="shared" si="79"/>
        <v>0.16186282798570342</v>
      </c>
    </row>
    <row r="65" spans="1:112">
      <c r="A65" s="17" t="s">
        <v>250</v>
      </c>
      <c r="B65" s="22">
        <v>5542342.5490853619</v>
      </c>
      <c r="C65" s="22">
        <v>5899468.4727389608</v>
      </c>
      <c r="D65" s="22">
        <v>6448907.9051879058</v>
      </c>
      <c r="E65" s="22">
        <v>5790999.5728667909</v>
      </c>
      <c r="F65" s="22">
        <v>6127255.5315233786</v>
      </c>
      <c r="G65" s="22">
        <v>6577235.9101126185</v>
      </c>
      <c r="H65" s="22">
        <v>7109421.0982060134</v>
      </c>
      <c r="I65" s="22">
        <v>6967150.5676455321</v>
      </c>
      <c r="J65" s="22">
        <v>6882579.3351349281</v>
      </c>
      <c r="K65" s="22">
        <v>7321370.4743532622</v>
      </c>
      <c r="L65" s="22">
        <v>7223789.3083269512</v>
      </c>
      <c r="M65" s="22">
        <v>7239460.4680513386</v>
      </c>
      <c r="N65" s="22">
        <v>7415985.070060228</v>
      </c>
      <c r="O65" s="22">
        <v>7377151.3782421229</v>
      </c>
      <c r="P65" s="22">
        <v>7366961.028826829</v>
      </c>
      <c r="Q65" s="22">
        <v>7664307.8940377841</v>
      </c>
      <c r="R65" s="22">
        <v>7649218.6730701244</v>
      </c>
      <c r="S65" s="22">
        <v>7640332.5385853322</v>
      </c>
      <c r="T65" s="22">
        <v>7589467.5659159375</v>
      </c>
      <c r="U65" s="22">
        <v>7612748.4847052731</v>
      </c>
      <c r="V65" s="22">
        <v>7565788.2476403816</v>
      </c>
      <c r="W65" s="22">
        <v>7558300.8092047619</v>
      </c>
      <c r="X65" s="22">
        <v>7582032.0078436844</v>
      </c>
      <c r="Y65" s="22">
        <v>7581575.4765607845</v>
      </c>
      <c r="Z65" s="22">
        <v>7373364.7380836569</v>
      </c>
      <c r="AA65" s="22">
        <v>7412723.8384453114</v>
      </c>
      <c r="AB65" s="22">
        <v>7580632.1354188891</v>
      </c>
      <c r="AC65" s="22">
        <v>8029831.5763844792</v>
      </c>
      <c r="AD65" s="22">
        <v>7685682.3974639168</v>
      </c>
      <c r="AE65" s="22">
        <v>7786488.4601114392</v>
      </c>
      <c r="AF65" s="22">
        <v>8038912.6829892742</v>
      </c>
      <c r="AG65" s="22">
        <v>8129977.5034743696</v>
      </c>
      <c r="AH65" s="22">
        <v>7949026.7240321478</v>
      </c>
      <c r="AI65" s="22">
        <v>7965457.4997972278</v>
      </c>
      <c r="AJ65" s="22">
        <v>8247528.2437064005</v>
      </c>
      <c r="AK65" s="22">
        <v>8778932.2425383534</v>
      </c>
      <c r="AL65" s="22">
        <v>8196959.1674021808</v>
      </c>
      <c r="AM65" s="22">
        <v>8134601.5757177379</v>
      </c>
      <c r="AN65" s="22">
        <v>8425027.7929429282</v>
      </c>
      <c r="AO65" s="22">
        <v>8656157.5571683366</v>
      </c>
      <c r="AP65" s="22">
        <v>8208352.6798462421</v>
      </c>
      <c r="AQ65" s="22">
        <v>7676322.3368365308</v>
      </c>
      <c r="AR65" s="22">
        <v>7654729.3317637397</v>
      </c>
      <c r="AS65" s="22">
        <v>8380940.5241131522</v>
      </c>
      <c r="AU65" s="23">
        <f t="shared" si="80"/>
        <v>0.28893960333676227</v>
      </c>
      <c r="AV65" s="23">
        <f t="shared" si="81"/>
        <v>0.27589807390389992</v>
      </c>
      <c r="AW65" s="23">
        <f t="shared" si="82"/>
        <v>0.27964775270794545</v>
      </c>
      <c r="AX65" s="23">
        <f t="shared" si="83"/>
        <v>0.26711590292131193</v>
      </c>
      <c r="AY65" s="23">
        <f t="shared" si="84"/>
        <v>0.29722785526811774</v>
      </c>
      <c r="AZ65" s="23">
        <f t="shared" si="85"/>
        <v>0.28804520991282395</v>
      </c>
      <c r="BA65" s="23">
        <f t="shared" si="86"/>
        <v>0.29094772918171885</v>
      </c>
      <c r="BB65" s="23">
        <f t="shared" si="87"/>
        <v>0.29814888994582039</v>
      </c>
      <c r="BC65" s="23">
        <f t="shared" si="88"/>
        <v>0.31201463748156233</v>
      </c>
      <c r="BD65" s="23">
        <f t="shared" si="89"/>
        <v>0.30041233038393905</v>
      </c>
      <c r="BE65" s="23">
        <f t="shared" si="90"/>
        <v>0.28158286671714794</v>
      </c>
      <c r="BF65" s="23">
        <f t="shared" si="91"/>
        <v>0.29411925741405764</v>
      </c>
      <c r="BG65" s="23">
        <f t="shared" si="92"/>
        <v>0.31537938987277464</v>
      </c>
      <c r="BH65" s="23">
        <f t="shared" si="93"/>
        <v>0.28936284277890983</v>
      </c>
      <c r="BI65" s="23">
        <f t="shared" si="94"/>
        <v>0.27420313776491934</v>
      </c>
      <c r="BJ65" s="23">
        <f t="shared" si="95"/>
        <v>0.29506728385190217</v>
      </c>
      <c r="BK65" s="23">
        <f t="shared" si="96"/>
        <v>0.30904873537888372</v>
      </c>
      <c r="BL65" s="23">
        <f t="shared" si="97"/>
        <v>0.28390950901235934</v>
      </c>
      <c r="BM65" s="23">
        <f t="shared" si="98"/>
        <v>0.2700532249268599</v>
      </c>
      <c r="BN65" s="23">
        <f t="shared" si="99"/>
        <v>0.28180966167609534</v>
      </c>
      <c r="BO65" s="23">
        <f t="shared" si="100"/>
        <v>0.29385682698470966</v>
      </c>
      <c r="BP65" s="23">
        <f t="shared" si="101"/>
        <v>0.27202819905181269</v>
      </c>
      <c r="BQ65" s="23">
        <f t="shared" si="102"/>
        <v>0.25955465571408864</v>
      </c>
      <c r="BR65" s="23">
        <f t="shared" si="103"/>
        <v>0.26961585065154908</v>
      </c>
      <c r="BS65" s="23">
        <f t="shared" si="104"/>
        <v>0.2737437238645955</v>
      </c>
      <c r="BT65" s="23">
        <f t="shared" si="105"/>
        <v>0.25534080438169005</v>
      </c>
      <c r="BU65" s="23">
        <f t="shared" si="106"/>
        <v>0.25191017506927238</v>
      </c>
      <c r="BV65" s="23">
        <f t="shared" si="107"/>
        <v>0.27050146719121759</v>
      </c>
      <c r="BW65" s="23">
        <f t="shared" si="108"/>
        <v>0.27110270625067712</v>
      </c>
      <c r="BX65" s="23">
        <f t="shared" si="109"/>
        <v>0.25555550319104992</v>
      </c>
      <c r="BY65" s="23">
        <f t="shared" si="110"/>
        <v>0.25100991799383859</v>
      </c>
      <c r="BZ65" s="23">
        <f t="shared" si="111"/>
        <v>0.26214177001206429</v>
      </c>
      <c r="CA65" s="23">
        <f t="shared" si="112"/>
        <v>0.2671251661836978</v>
      </c>
      <c r="CB65" s="23">
        <f t="shared" si="113"/>
        <v>0.25006985546087374</v>
      </c>
      <c r="CC65" s="23">
        <f t="shared" si="114"/>
        <v>0.24510125571404992</v>
      </c>
      <c r="CD65" s="23">
        <f t="shared" si="115"/>
        <v>0.26771167706316823</v>
      </c>
      <c r="CE65" s="23">
        <f t="shared" si="116"/>
        <v>0.26415298716936847</v>
      </c>
      <c r="CF65" s="23">
        <f t="shared" si="117"/>
        <v>0.24518697030091222</v>
      </c>
      <c r="CG65" s="23">
        <f t="shared" si="118"/>
        <v>0.24078412236778948</v>
      </c>
      <c r="CH65" s="23">
        <f t="shared" si="119"/>
        <v>0.2540448369181153</v>
      </c>
      <c r="CI65" s="23">
        <f t="shared" si="120"/>
        <v>0.2541212070466477</v>
      </c>
      <c r="CJ65" s="23">
        <f t="shared" si="121"/>
        <v>0.23819712721185274</v>
      </c>
      <c r="CK65" s="23">
        <f t="shared" si="122"/>
        <v>0.23010618659133883</v>
      </c>
      <c r="CL65" s="23">
        <f t="shared" si="123"/>
        <v>0.25341634400089635</v>
      </c>
      <c r="CM65" s="23"/>
      <c r="CQ65" s="49">
        <v>0.21607349847593699</v>
      </c>
      <c r="CR65" s="49">
        <v>0.22120889906756094</v>
      </c>
      <c r="CS65" s="49">
        <v>0.2191960496875241</v>
      </c>
      <c r="CT65" s="49">
        <v>0.22154840583920402</v>
      </c>
      <c r="CU65" s="49">
        <v>0.21459939831944397</v>
      </c>
      <c r="CV65" s="36">
        <f t="shared" si="124"/>
        <v>0.27790033321747992</v>
      </c>
      <c r="CW65" s="36">
        <f t="shared" si="125"/>
        <v>0.29359242107712025</v>
      </c>
      <c r="CX65" s="36">
        <f t="shared" si="126"/>
        <v>0.29703227299917678</v>
      </c>
      <c r="CY65" s="36">
        <f t="shared" si="127"/>
        <v>0.29350316356712647</v>
      </c>
      <c r="CZ65" s="36">
        <f t="shared" si="128"/>
        <v>0.28620528274854962</v>
      </c>
      <c r="DA65" s="36">
        <f t="shared" si="129"/>
        <v>0.27376388310054001</v>
      </c>
      <c r="DB65" s="36">
        <f t="shared" si="130"/>
        <v>0.26287404262669389</v>
      </c>
      <c r="DC65" s="36">
        <f t="shared" si="131"/>
        <v>0.25995247436190749</v>
      </c>
      <c r="DD65" s="36">
        <f t="shared" si="132"/>
        <v>0.25750198860544743</v>
      </c>
      <c r="DE65" s="36">
        <f t="shared" si="133"/>
        <v>0.2510422291890464</v>
      </c>
      <c r="DF65" s="36">
        <f t="shared" si="134"/>
        <v>0.24396021621268393</v>
      </c>
      <c r="DH65" s="25">
        <f t="shared" si="79"/>
        <v>0.27248439160961563</v>
      </c>
    </row>
    <row r="66" spans="1:112">
      <c r="A66" s="17" t="s">
        <v>251</v>
      </c>
      <c r="B66" s="22">
        <v>46963080.565519109</v>
      </c>
      <c r="C66" s="22">
        <v>47070074.73721803</v>
      </c>
      <c r="D66" s="22">
        <v>47180075.14591112</v>
      </c>
      <c r="E66" s="22">
        <v>49947662.55748108</v>
      </c>
      <c r="F66" s="22">
        <v>50104046.134886615</v>
      </c>
      <c r="G66" s="22">
        <v>51152670.575123534</v>
      </c>
      <c r="H66" s="22">
        <v>53155259.611716785</v>
      </c>
      <c r="I66" s="22">
        <v>57095297.85342668</v>
      </c>
      <c r="J66" s="22">
        <v>57127912.331843056</v>
      </c>
      <c r="K66" s="22">
        <v>57109713.194204666</v>
      </c>
      <c r="L66" s="22">
        <v>56771370.641460404</v>
      </c>
      <c r="M66" s="22">
        <v>57435302.123367324</v>
      </c>
      <c r="N66" s="22">
        <v>59244746.091423571</v>
      </c>
      <c r="O66" s="22">
        <v>59860199.701853484</v>
      </c>
      <c r="P66" s="22">
        <v>57364571.863125041</v>
      </c>
      <c r="Q66" s="22">
        <v>56191489.562410943</v>
      </c>
      <c r="R66" s="22">
        <v>57100244.378693789</v>
      </c>
      <c r="S66" s="22">
        <v>57093278.762988076</v>
      </c>
      <c r="T66" s="22">
        <v>58193009.200987317</v>
      </c>
      <c r="U66" s="22">
        <v>59338798.856554337</v>
      </c>
      <c r="V66" s="22">
        <v>56055339.655390322</v>
      </c>
      <c r="W66" s="22">
        <v>55188219.068468876</v>
      </c>
      <c r="X66" s="22">
        <v>53906595.892556585</v>
      </c>
      <c r="Y66" s="22">
        <v>55254965.908965155</v>
      </c>
      <c r="Z66" s="22">
        <v>53369253.51366891</v>
      </c>
      <c r="AA66" s="22">
        <v>52609512.982801974</v>
      </c>
      <c r="AB66" s="22">
        <v>52339896.206671484</v>
      </c>
      <c r="AC66" s="22">
        <v>54330966.773580462</v>
      </c>
      <c r="AD66" s="22">
        <v>54781786.788624279</v>
      </c>
      <c r="AE66" s="22">
        <v>54255644.559663408</v>
      </c>
      <c r="AF66" s="22">
        <v>53586912.732308336</v>
      </c>
      <c r="AG66" s="22">
        <v>53822779.541173615</v>
      </c>
      <c r="AH66" s="22">
        <v>54509200.004755266</v>
      </c>
      <c r="AI66" s="22">
        <v>54033640.371618465</v>
      </c>
      <c r="AJ66" s="22">
        <v>53377849.049191676</v>
      </c>
      <c r="AK66" s="22">
        <v>56766032.359529413</v>
      </c>
      <c r="AL66" s="22">
        <v>58133706.901796788</v>
      </c>
      <c r="AM66" s="22">
        <v>58188871.2268347</v>
      </c>
      <c r="AN66" s="22">
        <v>58957814.918757774</v>
      </c>
      <c r="AO66" s="22">
        <v>58481859.46467264</v>
      </c>
      <c r="AP66" s="22">
        <v>57881189.034224875</v>
      </c>
      <c r="AQ66" s="22">
        <v>54217835.783303186</v>
      </c>
      <c r="AR66" s="22">
        <v>55025057.927909955</v>
      </c>
      <c r="AS66" s="22">
        <v>55940303.32501135</v>
      </c>
      <c r="AU66" s="23">
        <f t="shared" si="80"/>
        <v>0.49757081976827</v>
      </c>
      <c r="AV66" s="23">
        <f t="shared" si="81"/>
        <v>0.49560799463270611</v>
      </c>
      <c r="AW66" s="23">
        <f t="shared" si="82"/>
        <v>0.49360285907747492</v>
      </c>
      <c r="AX66" s="23">
        <f t="shared" si="83"/>
        <v>0.50785205338030548</v>
      </c>
      <c r="AY66" s="23">
        <f t="shared" si="84"/>
        <v>0.50950137910945881</v>
      </c>
      <c r="AZ66" s="23">
        <f t="shared" si="85"/>
        <v>0.51228223011617524</v>
      </c>
      <c r="BA66" s="23">
        <f t="shared" si="86"/>
        <v>0.51829207036020586</v>
      </c>
      <c r="BB66" s="23">
        <f t="shared" si="87"/>
        <v>0.53517649394506261</v>
      </c>
      <c r="BC66" s="23">
        <f t="shared" si="88"/>
        <v>0.53313179554325107</v>
      </c>
      <c r="BD66" s="23">
        <f t="shared" si="89"/>
        <v>0.53360379835411353</v>
      </c>
      <c r="BE66" s="23">
        <f t="shared" si="90"/>
        <v>0.53478688414978881</v>
      </c>
      <c r="BF66" s="23">
        <f t="shared" si="91"/>
        <v>0.52916767314596003</v>
      </c>
      <c r="BG66" s="23">
        <f t="shared" si="92"/>
        <v>0.53857812883186928</v>
      </c>
      <c r="BH66" s="23">
        <f t="shared" si="93"/>
        <v>0.5432299298451212</v>
      </c>
      <c r="BI66" s="23">
        <f t="shared" si="94"/>
        <v>0.52627957263596703</v>
      </c>
      <c r="BJ66" s="23">
        <f t="shared" si="95"/>
        <v>0.51392713929711542</v>
      </c>
      <c r="BK66" s="23">
        <f t="shared" si="96"/>
        <v>0.51969375326886613</v>
      </c>
      <c r="BL66" s="23">
        <f t="shared" si="97"/>
        <v>0.51703873104418641</v>
      </c>
      <c r="BM66" s="23">
        <f t="shared" si="98"/>
        <v>0.51804237757293936</v>
      </c>
      <c r="BN66" s="23">
        <f t="shared" si="99"/>
        <v>0.5232695987839534</v>
      </c>
      <c r="BO66" s="23">
        <f t="shared" si="100"/>
        <v>0.51351738708194061</v>
      </c>
      <c r="BP66" s="23">
        <f t="shared" si="101"/>
        <v>0.50300941583593073</v>
      </c>
      <c r="BQ66" s="23">
        <f t="shared" si="102"/>
        <v>0.49318372649388037</v>
      </c>
      <c r="BR66" s="23">
        <f t="shared" si="103"/>
        <v>0.49116646414896808</v>
      </c>
      <c r="BS66" s="23">
        <f t="shared" si="104"/>
        <v>0.49134399812337159</v>
      </c>
      <c r="BT66" s="23">
        <f t="shared" si="105"/>
        <v>0.48300799895486363</v>
      </c>
      <c r="BU66" s="23">
        <f t="shared" si="106"/>
        <v>0.47907847966149658</v>
      </c>
      <c r="BV66" s="23">
        <f t="shared" si="107"/>
        <v>0.48417652815873435</v>
      </c>
      <c r="BW66" s="23">
        <f t="shared" si="108"/>
        <v>0.4856171884958646</v>
      </c>
      <c r="BX66" s="23">
        <f t="shared" si="109"/>
        <v>0.48086176313852719</v>
      </c>
      <c r="BY66" s="23">
        <f t="shared" si="110"/>
        <v>0.47407666951143579</v>
      </c>
      <c r="BZ66" s="23">
        <f t="shared" si="111"/>
        <v>0.47184394921888428</v>
      </c>
      <c r="CA66" s="23">
        <f t="shared" si="112"/>
        <v>0.47468632585163661</v>
      </c>
      <c r="CB66" s="23">
        <f t="shared" si="113"/>
        <v>0.46972093984349517</v>
      </c>
      <c r="CC66" s="23">
        <f t="shared" si="114"/>
        <v>0.46275759190087146</v>
      </c>
      <c r="CD66" s="23">
        <f t="shared" si="115"/>
        <v>0.47510283304267276</v>
      </c>
      <c r="CE66" s="23">
        <f t="shared" si="116"/>
        <v>0.48206622775872526</v>
      </c>
      <c r="CF66" s="23">
        <f t="shared" si="117"/>
        <v>0.4819668711648899</v>
      </c>
      <c r="CG66" s="23">
        <f t="shared" si="118"/>
        <v>0.48114952452172283</v>
      </c>
      <c r="CH66" s="23">
        <f t="shared" si="119"/>
        <v>0.47603494402932811</v>
      </c>
      <c r="CI66" s="23">
        <f t="shared" si="120"/>
        <v>0.47343679135965555</v>
      </c>
      <c r="CJ66" s="23">
        <f t="shared" si="121"/>
        <v>0.47447059867525299</v>
      </c>
      <c r="CK66" s="23">
        <f t="shared" si="122"/>
        <v>0.47043515374862771</v>
      </c>
      <c r="CL66" s="23">
        <f t="shared" si="123"/>
        <v>0.46862581003821185</v>
      </c>
      <c r="CM66" s="23"/>
      <c r="CQ66" s="49">
        <v>0.38135791692392856</v>
      </c>
      <c r="CR66" s="49">
        <v>0.38598325277136619</v>
      </c>
      <c r="CS66" s="49">
        <v>0.38950663712316791</v>
      </c>
      <c r="CT66" s="49">
        <v>0.39317375026672613</v>
      </c>
      <c r="CU66" s="49">
        <v>0.40628850929910704</v>
      </c>
      <c r="CV66" s="36">
        <f t="shared" si="124"/>
        <v>0.4986584317146891</v>
      </c>
      <c r="CW66" s="36">
        <f t="shared" si="125"/>
        <v>0.5188130433827256</v>
      </c>
      <c r="CX66" s="36">
        <f t="shared" si="126"/>
        <v>0.53267253779827839</v>
      </c>
      <c r="CY66" s="36">
        <f t="shared" si="127"/>
        <v>0.53050369265251818</v>
      </c>
      <c r="CZ66" s="36">
        <f t="shared" si="128"/>
        <v>0.51951111516748638</v>
      </c>
      <c r="DA66" s="36">
        <f t="shared" si="129"/>
        <v>0.50021924839017995</v>
      </c>
      <c r="DB66" s="36">
        <f t="shared" si="130"/>
        <v>0.48440175122461659</v>
      </c>
      <c r="DC66" s="36">
        <f t="shared" si="131"/>
        <v>0.47809989259117791</v>
      </c>
      <c r="DD66" s="36">
        <f t="shared" si="132"/>
        <v>0.47056692265966898</v>
      </c>
      <c r="DE66" s="36">
        <f t="shared" si="133"/>
        <v>0.48030439186866652</v>
      </c>
      <c r="DF66" s="36">
        <f t="shared" si="134"/>
        <v>0.47174208845543703</v>
      </c>
      <c r="DH66" s="25">
        <f t="shared" si="79"/>
        <v>0.49868119235504033</v>
      </c>
    </row>
    <row r="67" spans="1:112">
      <c r="A67" s="17" t="s">
        <v>252</v>
      </c>
      <c r="B67" s="22">
        <v>2351401.6346699372</v>
      </c>
      <c r="C67" s="22">
        <v>2575274.7558757663</v>
      </c>
      <c r="D67" s="22">
        <v>2792124.151778549</v>
      </c>
      <c r="E67" s="22">
        <v>2870849.8594646007</v>
      </c>
      <c r="F67" s="22">
        <v>2740091.1131945923</v>
      </c>
      <c r="G67" s="22">
        <v>2801623.6335236281</v>
      </c>
      <c r="H67" s="22">
        <v>3327979.5253670365</v>
      </c>
      <c r="I67" s="22">
        <v>2575298.549163416</v>
      </c>
      <c r="J67" s="22">
        <v>2675450.4710686058</v>
      </c>
      <c r="K67" s="22">
        <v>2713286.3165073544</v>
      </c>
      <c r="L67" s="22">
        <v>3111128.3169847876</v>
      </c>
      <c r="M67" s="22">
        <v>3932552.7805826366</v>
      </c>
      <c r="N67" s="22">
        <v>3224130.4989702618</v>
      </c>
      <c r="O67" s="22">
        <v>3361255.8603983051</v>
      </c>
      <c r="P67" s="22">
        <v>3661685.6989121847</v>
      </c>
      <c r="Q67" s="22">
        <v>3757899.1474482836</v>
      </c>
      <c r="R67" s="22">
        <v>3694166.1440159646</v>
      </c>
      <c r="S67" s="22">
        <v>3925457.9059579219</v>
      </c>
      <c r="T67" s="22">
        <v>3866637.8509477177</v>
      </c>
      <c r="U67" s="22">
        <v>3859471.8050085483</v>
      </c>
      <c r="V67" s="22">
        <v>3815544.5702052158</v>
      </c>
      <c r="W67" s="22">
        <v>3685165.548227957</v>
      </c>
      <c r="X67" s="22">
        <v>3707612.3622257253</v>
      </c>
      <c r="Y67" s="22">
        <v>3733534.1776889754</v>
      </c>
      <c r="Z67" s="22">
        <v>3500340.1764078671</v>
      </c>
      <c r="AA67" s="22">
        <v>3561787.6790177957</v>
      </c>
      <c r="AB67" s="22">
        <v>3611921.2419367735</v>
      </c>
      <c r="AC67" s="22">
        <v>3741591.6653889627</v>
      </c>
      <c r="AD67" s="22">
        <v>3824190.2414666163</v>
      </c>
      <c r="AE67" s="22">
        <v>3811316.4567959099</v>
      </c>
      <c r="AF67" s="22">
        <v>3863531.392016599</v>
      </c>
      <c r="AG67" s="22">
        <v>3944826.342226828</v>
      </c>
      <c r="AH67" s="22">
        <v>3809446.0961561715</v>
      </c>
      <c r="AI67" s="22">
        <v>3944795.5049060667</v>
      </c>
      <c r="AJ67" s="22">
        <v>4048155.0234469399</v>
      </c>
      <c r="AK67" s="22">
        <v>4185123.9152763532</v>
      </c>
      <c r="AL67" s="22">
        <v>4155970.7992403382</v>
      </c>
      <c r="AM67" s="22">
        <v>4247276.3773165932</v>
      </c>
      <c r="AN67" s="22">
        <v>4201240.4230117304</v>
      </c>
      <c r="AO67" s="22">
        <v>4204766.5693030106</v>
      </c>
      <c r="AP67" s="22">
        <v>4215257.8605548469</v>
      </c>
      <c r="AQ67" s="22">
        <v>3775770.7264343915</v>
      </c>
      <c r="AR67" s="22">
        <v>3844759.2382703349</v>
      </c>
      <c r="AS67" s="22">
        <v>3828430.937966451</v>
      </c>
      <c r="AU67" s="23">
        <f t="shared" si="80"/>
        <v>0.28416965777236242</v>
      </c>
      <c r="AV67" s="23">
        <f t="shared" si="81"/>
        <v>0.30141960734115375</v>
      </c>
      <c r="AW67" s="23">
        <f t="shared" si="82"/>
        <v>0.31231675179237806</v>
      </c>
      <c r="AX67" s="23">
        <f t="shared" si="83"/>
        <v>0.31340886065551815</v>
      </c>
      <c r="AY67" s="23">
        <f t="shared" si="84"/>
        <v>0.29807520789783543</v>
      </c>
      <c r="AZ67" s="23">
        <f t="shared" si="85"/>
        <v>0.30167732104819178</v>
      </c>
      <c r="BA67" s="23">
        <f t="shared" si="86"/>
        <v>0.33368515471851778</v>
      </c>
      <c r="BB67" s="23">
        <f t="shared" si="87"/>
        <v>0.27466370101891124</v>
      </c>
      <c r="BC67" s="23">
        <f t="shared" si="88"/>
        <v>0.27835557686323831</v>
      </c>
      <c r="BD67" s="23">
        <f t="shared" si="89"/>
        <v>0.27929144302604164</v>
      </c>
      <c r="BE67" s="23">
        <f t="shared" si="90"/>
        <v>0.30530178909471228</v>
      </c>
      <c r="BF67" s="23">
        <f t="shared" si="91"/>
        <v>0.34950797614464474</v>
      </c>
      <c r="BG67" s="23">
        <f t="shared" si="92"/>
        <v>0.30457292829120974</v>
      </c>
      <c r="BH67" s="23">
        <f t="shared" si="93"/>
        <v>0.31084404529603038</v>
      </c>
      <c r="BI67" s="23">
        <f t="shared" si="94"/>
        <v>0.32675752980450867</v>
      </c>
      <c r="BJ67" s="23">
        <f t="shared" si="95"/>
        <v>0.32715752264258707</v>
      </c>
      <c r="BK67" s="23">
        <f t="shared" si="96"/>
        <v>0.32211104772144705</v>
      </c>
      <c r="BL67" s="23">
        <f t="shared" si="97"/>
        <v>0.33100304651318596</v>
      </c>
      <c r="BM67" s="23">
        <f t="shared" si="98"/>
        <v>0.3189848750287691</v>
      </c>
      <c r="BN67" s="23">
        <f t="shared" si="99"/>
        <v>0.31514208612757733</v>
      </c>
      <c r="BO67" s="23">
        <f t="shared" si="100"/>
        <v>0.31398566107223208</v>
      </c>
      <c r="BP67" s="23">
        <f t="shared" si="101"/>
        <v>0.30149759411143184</v>
      </c>
      <c r="BQ67" s="23">
        <f t="shared" si="102"/>
        <v>0.30055934779687948</v>
      </c>
      <c r="BR67" s="23">
        <f t="shared" si="103"/>
        <v>0.29619005983778707</v>
      </c>
      <c r="BS67" s="23">
        <f t="shared" si="104"/>
        <v>0.28182059742068705</v>
      </c>
      <c r="BT67" s="23">
        <f t="shared" si="105"/>
        <v>0.28187662535442881</v>
      </c>
      <c r="BU67" s="23">
        <f t="shared" si="106"/>
        <v>0.28077212706792481</v>
      </c>
      <c r="BV67" s="23">
        <f t="shared" si="107"/>
        <v>0.28466034381390848</v>
      </c>
      <c r="BW67" s="23">
        <f t="shared" si="108"/>
        <v>0.28758665360262547</v>
      </c>
      <c r="BX67" s="23">
        <f t="shared" si="109"/>
        <v>0.28327017898853685</v>
      </c>
      <c r="BY67" s="23">
        <f t="shared" si="110"/>
        <v>0.28170249635094824</v>
      </c>
      <c r="BZ67" s="23">
        <f t="shared" si="111"/>
        <v>0.28036856652742925</v>
      </c>
      <c r="CA67" s="23">
        <f t="shared" si="112"/>
        <v>0.27430737532228577</v>
      </c>
      <c r="CB67" s="23">
        <f t="shared" si="113"/>
        <v>0.28062836541382624</v>
      </c>
      <c r="CC67" s="23">
        <f t="shared" si="114"/>
        <v>0.27982063229598586</v>
      </c>
      <c r="CD67" s="23">
        <f t="shared" si="115"/>
        <v>0.27812148192578251</v>
      </c>
      <c r="CE67" s="23">
        <f t="shared" si="116"/>
        <v>0.27898387027732491</v>
      </c>
      <c r="CF67" s="23">
        <f t="shared" si="117"/>
        <v>0.28025602983879871</v>
      </c>
      <c r="CG67" s="23">
        <f t="shared" si="118"/>
        <v>0.27281384357238847</v>
      </c>
      <c r="CH67" s="23">
        <f t="shared" si="119"/>
        <v>0.26327210326279432</v>
      </c>
      <c r="CI67" s="23">
        <f t="shared" si="120"/>
        <v>0.27048647624799199</v>
      </c>
      <c r="CJ67" s="23">
        <f t="shared" si="121"/>
        <v>0.25582445737577386</v>
      </c>
      <c r="CK67" s="23">
        <f t="shared" si="122"/>
        <v>0.25312171088068852</v>
      </c>
      <c r="CL67" s="23">
        <f t="shared" si="123"/>
        <v>0.25169468088582408</v>
      </c>
      <c r="CM67" s="23"/>
      <c r="CQ67" s="49" t="e">
        <v>#DIV/0!</v>
      </c>
      <c r="CR67" s="49" t="e">
        <v>#DIV/0!</v>
      </c>
      <c r="CS67" s="49" t="e">
        <v>#DIV/0!</v>
      </c>
      <c r="CT67" s="49" t="e">
        <v>#DIV/0!</v>
      </c>
      <c r="CU67" s="49" t="e">
        <v>#DIV/0!</v>
      </c>
      <c r="CV67" s="36">
        <f t="shared" si="124"/>
        <v>0.30282871939035311</v>
      </c>
      <c r="CW67" s="36">
        <f t="shared" si="125"/>
        <v>0.30202534617086407</v>
      </c>
      <c r="CX67" s="36">
        <f t="shared" si="126"/>
        <v>0.30311419628215924</v>
      </c>
      <c r="CY67" s="36">
        <f t="shared" si="127"/>
        <v>0.31733300650858398</v>
      </c>
      <c r="CZ67" s="36">
        <f t="shared" si="128"/>
        <v>0.32181026384774486</v>
      </c>
      <c r="DA67" s="36">
        <f t="shared" si="129"/>
        <v>0.30305816570458266</v>
      </c>
      <c r="DB67" s="36">
        <f t="shared" si="130"/>
        <v>0.28228242341423726</v>
      </c>
      <c r="DC67" s="36">
        <f t="shared" si="131"/>
        <v>0.28323197386738497</v>
      </c>
      <c r="DD67" s="36">
        <f t="shared" si="132"/>
        <v>0.2782194637394701</v>
      </c>
      <c r="DE67" s="36">
        <f t="shared" si="133"/>
        <v>0.27383146173782663</v>
      </c>
      <c r="DF67" s="36">
        <f t="shared" si="134"/>
        <v>0.2577818313475696</v>
      </c>
      <c r="DH67" s="25">
        <f t="shared" si="79"/>
        <v>0.29322880472825236</v>
      </c>
    </row>
    <row r="68" spans="1:112">
      <c r="A68" s="17" t="s">
        <v>254</v>
      </c>
      <c r="B68" s="22">
        <v>551811.60368968081</v>
      </c>
      <c r="C68" s="22">
        <v>613548.11741539522</v>
      </c>
      <c r="D68" s="22">
        <v>620905.32449687319</v>
      </c>
      <c r="E68" s="22">
        <v>697508.91439805087</v>
      </c>
      <c r="F68" s="22">
        <v>604908.14999978163</v>
      </c>
      <c r="G68" s="22">
        <v>642096.59000006632</v>
      </c>
      <c r="H68" s="22">
        <v>671972.89669325203</v>
      </c>
      <c r="I68" s="22">
        <v>768975.63000008115</v>
      </c>
      <c r="J68" s="22">
        <v>655701.14987094328</v>
      </c>
      <c r="K68" s="22">
        <v>698688.90003364184</v>
      </c>
      <c r="L68" s="22">
        <v>719931.97004392045</v>
      </c>
      <c r="M68" s="22">
        <v>793936.2800514939</v>
      </c>
      <c r="N68" s="22">
        <v>684728.97</v>
      </c>
      <c r="O68" s="22">
        <v>736234.49288971978</v>
      </c>
      <c r="P68" s="22">
        <v>767373.92999999993</v>
      </c>
      <c r="Q68" s="22">
        <v>834661.66</v>
      </c>
      <c r="R68" s="22">
        <v>717429.51646220265</v>
      </c>
      <c r="S68" s="22">
        <v>785284.52712988376</v>
      </c>
      <c r="T68" s="22">
        <v>817856.47188403259</v>
      </c>
      <c r="U68" s="22">
        <v>909083.39635348506</v>
      </c>
      <c r="V68" s="22">
        <v>807438.32952648937</v>
      </c>
      <c r="W68" s="22">
        <v>853309.063836838</v>
      </c>
      <c r="X68" s="22">
        <v>889116.68854158977</v>
      </c>
      <c r="Y68" s="22">
        <v>953891.19178271911</v>
      </c>
      <c r="Z68" s="22">
        <v>839189.88682268886</v>
      </c>
      <c r="AA68" s="22">
        <v>895456.2481896407</v>
      </c>
      <c r="AB68" s="22">
        <v>932545.62273238634</v>
      </c>
      <c r="AC68" s="22">
        <v>992110.83659364388</v>
      </c>
      <c r="AD68" s="22">
        <v>922384.31930240919</v>
      </c>
      <c r="AE68" s="22">
        <v>985723.17486279854</v>
      </c>
      <c r="AF68" s="22">
        <v>1039382.7812300806</v>
      </c>
      <c r="AG68" s="22">
        <v>1043693.0680386793</v>
      </c>
      <c r="AH68" s="22">
        <v>982211.22425447265</v>
      </c>
      <c r="AI68" s="22">
        <v>1052898.1929733139</v>
      </c>
      <c r="AJ68" s="22">
        <v>1124802.2673912463</v>
      </c>
      <c r="AK68" s="22">
        <v>1184312.9654864364</v>
      </c>
      <c r="AL68" s="22">
        <v>1083225.1355722372</v>
      </c>
      <c r="AM68" s="22">
        <v>1140788.4181528492</v>
      </c>
      <c r="AN68" s="22">
        <v>1222834.0987848085</v>
      </c>
      <c r="AO68" s="22">
        <v>1267156.605816874</v>
      </c>
      <c r="AP68" s="22">
        <v>1162648.3203018571</v>
      </c>
      <c r="AQ68" s="22">
        <v>1101153.8879492402</v>
      </c>
      <c r="AR68" s="22">
        <v>1159132.4639357708</v>
      </c>
      <c r="AS68" s="22">
        <v>1227572.8714859386</v>
      </c>
      <c r="AU68" s="23">
        <f t="shared" si="80"/>
        <v>4.7154418258958435E-2</v>
      </c>
      <c r="AV68" s="23">
        <f t="shared" si="81"/>
        <v>4.8174726453851895E-2</v>
      </c>
      <c r="AW68" s="23">
        <f t="shared" si="82"/>
        <v>4.6933697778629567E-2</v>
      </c>
      <c r="AX68" s="23">
        <f t="shared" si="83"/>
        <v>4.9631328196450004E-2</v>
      </c>
      <c r="AY68" s="23">
        <f t="shared" si="84"/>
        <v>4.8896177633753167E-2</v>
      </c>
      <c r="AZ68" s="23">
        <f t="shared" si="85"/>
        <v>4.7745845984668141E-2</v>
      </c>
      <c r="BA68" s="23">
        <f t="shared" si="86"/>
        <v>4.7706879766973166E-2</v>
      </c>
      <c r="BB68" s="23">
        <f t="shared" si="87"/>
        <v>5.1244711003480346E-2</v>
      </c>
      <c r="BC68" s="23">
        <f t="shared" si="88"/>
        <v>4.9643346159491411E-2</v>
      </c>
      <c r="BD68" s="23">
        <f t="shared" si="89"/>
        <v>4.8781650744108375E-2</v>
      </c>
      <c r="BE68" s="23">
        <f t="shared" si="90"/>
        <v>4.7905497218223674E-2</v>
      </c>
      <c r="BF68" s="23">
        <f t="shared" si="91"/>
        <v>4.9256528382069446E-2</v>
      </c>
      <c r="BG68" s="23">
        <f t="shared" si="92"/>
        <v>4.8622747719861234E-2</v>
      </c>
      <c r="BH68" s="23">
        <f t="shared" si="93"/>
        <v>4.838126973418691E-2</v>
      </c>
      <c r="BI68" s="23">
        <f t="shared" si="94"/>
        <v>4.8105817123870367E-2</v>
      </c>
      <c r="BJ68" s="23">
        <f t="shared" si="95"/>
        <v>4.860913626800125E-2</v>
      </c>
      <c r="BK68" s="23">
        <f t="shared" si="96"/>
        <v>4.7734979966969515E-2</v>
      </c>
      <c r="BL68" s="23">
        <f t="shared" si="97"/>
        <v>4.8566895455148466E-2</v>
      </c>
      <c r="BM68" s="23">
        <f t="shared" si="98"/>
        <v>4.8279992134464544E-2</v>
      </c>
      <c r="BN68" s="23">
        <f t="shared" si="99"/>
        <v>4.9888421209184415E-2</v>
      </c>
      <c r="BO68" s="23">
        <f t="shared" si="100"/>
        <v>5.0489366136456035E-2</v>
      </c>
      <c r="BP68" s="23">
        <f t="shared" si="101"/>
        <v>4.9657328614883978E-2</v>
      </c>
      <c r="BQ68" s="23">
        <f t="shared" si="102"/>
        <v>4.9367435886728643E-2</v>
      </c>
      <c r="BR68" s="23">
        <f t="shared" si="103"/>
        <v>4.9581252830636892E-2</v>
      </c>
      <c r="BS68" s="23">
        <f t="shared" si="104"/>
        <v>4.9522894518681505E-2</v>
      </c>
      <c r="BT68" s="23">
        <f t="shared" si="105"/>
        <v>4.9093119111025332E-2</v>
      </c>
      <c r="BU68" s="23">
        <f t="shared" si="106"/>
        <v>4.8842299110319794E-2</v>
      </c>
      <c r="BV68" s="23">
        <f t="shared" si="107"/>
        <v>4.8428201934739463E-2</v>
      </c>
      <c r="BW68" s="23">
        <f t="shared" si="108"/>
        <v>5.1144008000077561E-2</v>
      </c>
      <c r="BX68" s="23">
        <f t="shared" si="109"/>
        <v>5.1088383414005664E-2</v>
      </c>
      <c r="BY68" s="23">
        <f t="shared" si="110"/>
        <v>5.1123999549864976E-2</v>
      </c>
      <c r="BZ68" s="23">
        <f t="shared" si="111"/>
        <v>4.7823416176708544E-2</v>
      </c>
      <c r="CA68" s="23">
        <f t="shared" si="112"/>
        <v>5.1084187539918557E-2</v>
      </c>
      <c r="CB68" s="23">
        <f t="shared" si="113"/>
        <v>5.1595104146734065E-2</v>
      </c>
      <c r="CC68" s="23">
        <f t="shared" si="114"/>
        <v>5.2385259307606527E-2</v>
      </c>
      <c r="CD68" s="23">
        <f t="shared" si="115"/>
        <v>5.1172057315536916E-2</v>
      </c>
      <c r="CE68" s="23">
        <f t="shared" si="116"/>
        <v>5.2869206709974255E-2</v>
      </c>
      <c r="CF68" s="23">
        <f t="shared" si="117"/>
        <v>5.29867254420157E-2</v>
      </c>
      <c r="CG68" s="23">
        <f t="shared" si="118"/>
        <v>5.4163234515208949E-2</v>
      </c>
      <c r="CH68" s="23">
        <f t="shared" si="119"/>
        <v>5.190295021621813E-2</v>
      </c>
      <c r="CI68" s="23">
        <f t="shared" si="120"/>
        <v>5.4370823002787276E-2</v>
      </c>
      <c r="CJ68" s="23">
        <f t="shared" si="121"/>
        <v>5.3190755384473438E-2</v>
      </c>
      <c r="CK68" s="23">
        <f t="shared" si="122"/>
        <v>5.2281832964572408E-2</v>
      </c>
      <c r="CL68" s="23">
        <f t="shared" si="123"/>
        <v>5.142771810234139E-2</v>
      </c>
      <c r="CM68" s="23"/>
      <c r="CQ68" s="49">
        <v>7.6657512750098078E-2</v>
      </c>
      <c r="CR68" s="49">
        <v>7.9195427892822676E-2</v>
      </c>
      <c r="CS68" s="49">
        <v>7.9057445621862801E-2</v>
      </c>
      <c r="CT68" s="49">
        <v>7.8104744620171113E-2</v>
      </c>
      <c r="CU68" s="49">
        <v>7.7468597872468292E-2</v>
      </c>
      <c r="CV68" s="36">
        <f t="shared" si="124"/>
        <v>4.7973542671972472E-2</v>
      </c>
      <c r="CW68" s="36">
        <f t="shared" si="125"/>
        <v>4.8898403597218705E-2</v>
      </c>
      <c r="CX68" s="36">
        <f t="shared" si="126"/>
        <v>4.8896755625973232E-2</v>
      </c>
      <c r="CY68" s="36">
        <f t="shared" si="127"/>
        <v>4.8429742711479942E-2</v>
      </c>
      <c r="CZ68" s="36">
        <f t="shared" si="128"/>
        <v>4.8617572191441735E-2</v>
      </c>
      <c r="DA68" s="36">
        <f t="shared" si="129"/>
        <v>4.9773845867176383E-2</v>
      </c>
      <c r="DB68" s="36">
        <f t="shared" si="130"/>
        <v>4.8971628668691522E-2</v>
      </c>
      <c r="DC68" s="36">
        <f t="shared" si="131"/>
        <v>5.0294951785164188E-2</v>
      </c>
      <c r="DD68" s="36">
        <f t="shared" si="132"/>
        <v>5.1559152077449016E-2</v>
      </c>
      <c r="DE68" s="36">
        <f t="shared" si="133"/>
        <v>5.2980529220854257E-2</v>
      </c>
      <c r="DF68" s="36">
        <f t="shared" si="134"/>
        <v>5.2817782363543626E-2</v>
      </c>
      <c r="DH68" s="25">
        <f t="shared" si="79"/>
        <v>4.9928536980087743E-2</v>
      </c>
    </row>
    <row r="69" spans="1:112">
      <c r="A69" s="17" t="s">
        <v>255</v>
      </c>
      <c r="B69" s="22">
        <v>1032938.4743296356</v>
      </c>
      <c r="C69" s="22">
        <v>1066122.4024151424</v>
      </c>
      <c r="D69" s="22">
        <v>1124009.3672784399</v>
      </c>
      <c r="E69" s="22">
        <v>1235485.370334236</v>
      </c>
      <c r="F69" s="22">
        <v>1300153.5123212123</v>
      </c>
      <c r="G69" s="22">
        <v>1425639.6300974968</v>
      </c>
      <c r="H69" s="22">
        <v>1529160.0436766222</v>
      </c>
      <c r="I69" s="22">
        <v>1650517.7902001012</v>
      </c>
      <c r="J69" s="22">
        <v>1619746.6627818756</v>
      </c>
      <c r="K69" s="22">
        <v>1618906.6973890588</v>
      </c>
      <c r="L69" s="22">
        <v>1584117.6497803917</v>
      </c>
      <c r="M69" s="22">
        <v>2817329.7419153773</v>
      </c>
      <c r="N69" s="22">
        <v>2471922.5492505357</v>
      </c>
      <c r="O69" s="22">
        <v>2575616.9087747238</v>
      </c>
      <c r="P69" s="22">
        <v>2171537.7501382856</v>
      </c>
      <c r="Q69" s="22">
        <v>2553989.2981971437</v>
      </c>
      <c r="R69" s="22">
        <v>1800116.6544962281</v>
      </c>
      <c r="S69" s="22">
        <v>1745882.0381344995</v>
      </c>
      <c r="T69" s="22">
        <v>1800770.7428628732</v>
      </c>
      <c r="U69" s="22">
        <v>1892281.4596295012</v>
      </c>
      <c r="V69" s="22">
        <v>1955914.193172774</v>
      </c>
      <c r="W69" s="22">
        <v>1998830.4083461182</v>
      </c>
      <c r="X69" s="22">
        <v>2404016.0979457307</v>
      </c>
      <c r="Y69" s="22">
        <v>2864434.5890634586</v>
      </c>
      <c r="Z69" s="22">
        <v>2916349.3514642981</v>
      </c>
      <c r="AA69" s="22">
        <v>3274045.6836793283</v>
      </c>
      <c r="AB69" s="22">
        <v>3105965.6985551612</v>
      </c>
      <c r="AC69" s="22">
        <v>3106942.6084751002</v>
      </c>
      <c r="AD69" s="22">
        <v>3094150.53192398</v>
      </c>
      <c r="AE69" s="22">
        <v>3683116.4224791215</v>
      </c>
      <c r="AF69" s="22">
        <v>3712223.4684869489</v>
      </c>
      <c r="AG69" s="22">
        <v>3782591.409265568</v>
      </c>
      <c r="AH69" s="22">
        <v>4358615.05</v>
      </c>
      <c r="AI69" s="22">
        <v>4324514.03</v>
      </c>
      <c r="AJ69" s="22">
        <v>4516797.3100000005</v>
      </c>
      <c r="AK69" s="22">
        <v>4352526.49</v>
      </c>
      <c r="AL69" s="22">
        <v>4720613.6100000003</v>
      </c>
      <c r="AM69" s="22">
        <v>4714183.1399999997</v>
      </c>
      <c r="AN69" s="22">
        <v>5345712.96</v>
      </c>
      <c r="AO69" s="22">
        <v>5191082.8</v>
      </c>
      <c r="AP69" s="22">
        <v>5077310.5999999996</v>
      </c>
      <c r="AQ69" s="22">
        <v>5447513.0299999993</v>
      </c>
      <c r="AR69" s="22">
        <v>5723304.3100000005</v>
      </c>
      <c r="AS69" s="22">
        <v>5792078.3899999997</v>
      </c>
      <c r="AU69" s="23">
        <f t="shared" si="80"/>
        <v>8.5226337984442707E-2</v>
      </c>
      <c r="AV69" s="23">
        <f t="shared" si="81"/>
        <v>8.4569614487217629E-2</v>
      </c>
      <c r="AW69" s="23">
        <f t="shared" si="82"/>
        <v>8.547141368974738E-2</v>
      </c>
      <c r="AX69" s="23">
        <f t="shared" si="83"/>
        <v>8.9044160385565257E-2</v>
      </c>
      <c r="AY69" s="23">
        <f t="shared" si="84"/>
        <v>9.7043816876300898E-2</v>
      </c>
      <c r="AZ69" s="23">
        <f t="shared" si="85"/>
        <v>0.10227475494307324</v>
      </c>
      <c r="BA69" s="23">
        <f t="shared" si="86"/>
        <v>0.10527753905955965</v>
      </c>
      <c r="BB69" s="23">
        <f t="shared" si="87"/>
        <v>0.1102411183099526</v>
      </c>
      <c r="BC69" s="23">
        <f t="shared" si="88"/>
        <v>0.10924181959868801</v>
      </c>
      <c r="BD69" s="23">
        <f t="shared" si="89"/>
        <v>0.10665157996432695</v>
      </c>
      <c r="BE69" s="23">
        <f t="shared" si="90"/>
        <v>0.10279124139004914</v>
      </c>
      <c r="BF69" s="23">
        <f t="shared" si="91"/>
        <v>0.16737990219593749</v>
      </c>
      <c r="BG69" s="23">
        <f t="shared" si="92"/>
        <v>0.15048365185688969</v>
      </c>
      <c r="BH69" s="23">
        <f t="shared" si="93"/>
        <v>0.15112760716863824</v>
      </c>
      <c r="BI69" s="23">
        <f t="shared" si="94"/>
        <v>0.12735125086492932</v>
      </c>
      <c r="BJ69" s="23">
        <f t="shared" si="95"/>
        <v>0.14430479867029095</v>
      </c>
      <c r="BK69" s="23">
        <f t="shared" si="96"/>
        <v>0.10708386107457199</v>
      </c>
      <c r="BL69" s="23">
        <f t="shared" si="97"/>
        <v>0.10064309216084641</v>
      </c>
      <c r="BM69" s="23">
        <f t="shared" si="98"/>
        <v>9.9036934486958508E-2</v>
      </c>
      <c r="BN69" s="23">
        <f t="shared" si="99"/>
        <v>9.7857539652010633E-2</v>
      </c>
      <c r="BO69" s="23">
        <f t="shared" si="100"/>
        <v>9.9993844433427959E-2</v>
      </c>
      <c r="BP69" s="23">
        <f t="shared" si="101"/>
        <v>0.10021444748093206</v>
      </c>
      <c r="BQ69" s="23">
        <f t="shared" si="102"/>
        <v>0.11434248267892883</v>
      </c>
      <c r="BR69" s="23">
        <f t="shared" si="103"/>
        <v>0.12870030051082057</v>
      </c>
      <c r="BS69" s="23">
        <f t="shared" si="104"/>
        <v>0.13133722358278388</v>
      </c>
      <c r="BT69" s="23">
        <f t="shared" si="105"/>
        <v>0.1420600304132712</v>
      </c>
      <c r="BU69" s="23">
        <f t="shared" si="106"/>
        <v>0.13692656320224986</v>
      </c>
      <c r="BV69" s="23">
        <f t="shared" si="107"/>
        <v>0.13462113840580547</v>
      </c>
      <c r="BW69" s="23">
        <f t="shared" si="108"/>
        <v>0.13407799674340906</v>
      </c>
      <c r="BX69" s="23">
        <f t="shared" si="109"/>
        <v>0.14996061149469331</v>
      </c>
      <c r="BY69" s="23">
        <f t="shared" si="110"/>
        <v>0.15057821578604677</v>
      </c>
      <c r="BZ69" s="23">
        <f t="shared" si="111"/>
        <v>0.15019859830171628</v>
      </c>
      <c r="CA69" s="23">
        <f t="shared" si="112"/>
        <v>0.15411657171256737</v>
      </c>
      <c r="CB69" s="23">
        <f t="shared" si="113"/>
        <v>0.14767540561327738</v>
      </c>
      <c r="CC69" s="23">
        <f t="shared" si="114"/>
        <v>0.15182660889152072</v>
      </c>
      <c r="CD69" s="23">
        <f t="shared" si="115"/>
        <v>0.14392836091428213</v>
      </c>
      <c r="CE69" s="23">
        <f t="shared" si="116"/>
        <v>0.15550690043311283</v>
      </c>
      <c r="CF69" s="23">
        <f t="shared" si="117"/>
        <v>0.1505496614239312</v>
      </c>
      <c r="CG69" s="23">
        <f t="shared" si="118"/>
        <v>0.16336507082723192</v>
      </c>
      <c r="CH69" s="23">
        <f t="shared" si="119"/>
        <v>0.15475849643752382</v>
      </c>
      <c r="CI69" s="23">
        <f t="shared" si="120"/>
        <v>0.15504622565021026</v>
      </c>
      <c r="CJ69" s="23">
        <f t="shared" si="121"/>
        <v>0.16648665491061901</v>
      </c>
      <c r="CK69" s="23">
        <f t="shared" si="122"/>
        <v>0.17008219382170464</v>
      </c>
      <c r="CL69" s="23">
        <f t="shared" si="123"/>
        <v>0.165322756180588</v>
      </c>
      <c r="CM69" s="23"/>
      <c r="CQ69" s="49">
        <v>2.0762423417290673E-2</v>
      </c>
      <c r="CR69" s="49">
        <v>2.5883838383838384E-2</v>
      </c>
      <c r="CS69" s="49">
        <v>3.3031277404267756E-2</v>
      </c>
      <c r="CT69" s="49">
        <v>3.6486944727026113E-2</v>
      </c>
      <c r="CU69" s="49">
        <v>3.7543307086614172E-2</v>
      </c>
      <c r="CV69" s="36">
        <f t="shared" si="124"/>
        <v>8.6077881636743236E-2</v>
      </c>
      <c r="CW69" s="36">
        <f t="shared" si="125"/>
        <v>0.1037093072972216</v>
      </c>
      <c r="CX69" s="36">
        <f t="shared" si="126"/>
        <v>0.1215161357872504</v>
      </c>
      <c r="CY69" s="36">
        <f t="shared" si="127"/>
        <v>0.14331682714018706</v>
      </c>
      <c r="CZ69" s="36">
        <f t="shared" si="128"/>
        <v>0.10115535684359689</v>
      </c>
      <c r="DA69" s="36">
        <f t="shared" si="129"/>
        <v>0.11081276877602736</v>
      </c>
      <c r="DB69" s="36">
        <f t="shared" si="130"/>
        <v>0.1362362389010276</v>
      </c>
      <c r="DC69" s="36">
        <f t="shared" si="131"/>
        <v>0.14620385558146637</v>
      </c>
      <c r="DD69" s="36">
        <f t="shared" si="132"/>
        <v>0.14938673678291189</v>
      </c>
      <c r="DE69" s="36">
        <f t="shared" si="133"/>
        <v>0.15604503228044994</v>
      </c>
      <c r="DF69" s="36">
        <f t="shared" si="134"/>
        <v>0.16423445764078048</v>
      </c>
      <c r="DH69" s="25">
        <f t="shared" si="79"/>
        <v>0.1289722362425148</v>
      </c>
    </row>
    <row r="70" spans="1:112">
      <c r="A70" s="17" t="s">
        <v>256</v>
      </c>
      <c r="B70" s="22">
        <v>3181904.4007775565</v>
      </c>
      <c r="C70" s="22">
        <v>3097192.6331019066</v>
      </c>
      <c r="D70" s="22">
        <v>3030634.9567736727</v>
      </c>
      <c r="E70" s="22">
        <v>3056452.0490302201</v>
      </c>
      <c r="F70" s="22">
        <v>2696807.3857301506</v>
      </c>
      <c r="G70" s="22">
        <v>2972839.6650361973</v>
      </c>
      <c r="H70" s="22">
        <v>3106623.3217386706</v>
      </c>
      <c r="I70" s="22">
        <v>3120413.0549660744</v>
      </c>
      <c r="J70" s="22">
        <v>2936562.6477144226</v>
      </c>
      <c r="K70" s="22">
        <v>3287071.4973806059</v>
      </c>
      <c r="L70" s="22">
        <v>3082519.7029319205</v>
      </c>
      <c r="M70" s="22">
        <v>3223789.1362461206</v>
      </c>
      <c r="N70" s="22">
        <v>3015927.224911076</v>
      </c>
      <c r="O70" s="22">
        <v>3292439.0481868796</v>
      </c>
      <c r="P70" s="22">
        <v>3496337.8029016452</v>
      </c>
      <c r="Q70" s="22">
        <v>3436378.0103712236</v>
      </c>
      <c r="R70" s="22">
        <v>3450257.7558032414</v>
      </c>
      <c r="S70" s="22">
        <v>3497646.0918189371</v>
      </c>
      <c r="T70" s="22">
        <v>3793192.3908311753</v>
      </c>
      <c r="U70" s="22">
        <v>3970912.2092776052</v>
      </c>
      <c r="V70" s="22">
        <v>3533019.909671166</v>
      </c>
      <c r="W70" s="22">
        <v>3760258.2131231241</v>
      </c>
      <c r="X70" s="22">
        <v>4228912.0935657518</v>
      </c>
      <c r="Y70" s="22">
        <v>4280761.6667255498</v>
      </c>
      <c r="Z70" s="22">
        <v>3605159.9366739737</v>
      </c>
      <c r="AA70" s="22">
        <v>3954418.8045742498</v>
      </c>
      <c r="AB70" s="22">
        <v>4297273.5730942581</v>
      </c>
      <c r="AC70" s="22">
        <v>4139406.9578891317</v>
      </c>
      <c r="AD70" s="22">
        <v>3881539.8618242359</v>
      </c>
      <c r="AE70" s="22">
        <v>4168200.1373568708</v>
      </c>
      <c r="AF70" s="22">
        <v>4339093.4456635602</v>
      </c>
      <c r="AG70" s="22">
        <v>4215302.074393644</v>
      </c>
      <c r="AH70" s="22">
        <v>4037334.0066134576</v>
      </c>
      <c r="AI70" s="22">
        <v>4258089.3307754397</v>
      </c>
      <c r="AJ70" s="22">
        <v>4223162.1290649418</v>
      </c>
      <c r="AK70" s="22">
        <v>4270174.6587209366</v>
      </c>
      <c r="AL70" s="22">
        <v>3893788.7500053635</v>
      </c>
      <c r="AM70" s="22">
        <v>4284033.1731189238</v>
      </c>
      <c r="AN70" s="22">
        <v>4537722.2560790218</v>
      </c>
      <c r="AO70" s="22">
        <v>4522352.0490765069</v>
      </c>
      <c r="AP70" s="22">
        <v>4383843.1481975093</v>
      </c>
      <c r="AQ70" s="22">
        <v>4336540.8574045971</v>
      </c>
      <c r="AR70" s="22">
        <v>4485289.1987789907</v>
      </c>
      <c r="AS70" s="22">
        <v>4068611.3721776428</v>
      </c>
      <c r="AU70" s="23">
        <f t="shared" si="80"/>
        <v>7.8770205622776812E-2</v>
      </c>
      <c r="AV70" s="23">
        <f t="shared" si="81"/>
        <v>7.1911769871397177E-2</v>
      </c>
      <c r="AW70" s="23">
        <f t="shared" si="82"/>
        <v>6.7544377564467864E-2</v>
      </c>
      <c r="AX70" s="23">
        <f t="shared" si="83"/>
        <v>7.0412452278128632E-2</v>
      </c>
      <c r="AY70" s="23">
        <f t="shared" si="84"/>
        <v>6.1532498468153542E-2</v>
      </c>
      <c r="AZ70" s="23">
        <f t="shared" si="85"/>
        <v>6.3439834916246593E-2</v>
      </c>
      <c r="BA70" s="23">
        <f t="shared" si="86"/>
        <v>6.3908551778462164E-2</v>
      </c>
      <c r="BB70" s="23">
        <f t="shared" si="87"/>
        <v>6.7235954587531538E-2</v>
      </c>
      <c r="BC70" s="23">
        <f t="shared" si="88"/>
        <v>6.0725917354842236E-2</v>
      </c>
      <c r="BD70" s="23">
        <f t="shared" si="89"/>
        <v>6.4652252940997412E-2</v>
      </c>
      <c r="BE70" s="23">
        <f t="shared" si="90"/>
        <v>5.8367666158868368E-2</v>
      </c>
      <c r="BF70" s="23">
        <f t="shared" si="91"/>
        <v>6.4254117236394001E-2</v>
      </c>
      <c r="BG70" s="23">
        <f t="shared" si="92"/>
        <v>5.8826623781262535E-2</v>
      </c>
      <c r="BH70" s="23">
        <f t="shared" si="93"/>
        <v>6.0516313602470971E-2</v>
      </c>
      <c r="BI70" s="23">
        <f t="shared" si="94"/>
        <v>6.0596517329138525E-2</v>
      </c>
      <c r="BJ70" s="23">
        <f t="shared" si="95"/>
        <v>6.3382399296239011E-2</v>
      </c>
      <c r="BK70" s="23">
        <f t="shared" si="96"/>
        <v>6.2092473469883898E-2</v>
      </c>
      <c r="BL70" s="23">
        <f t="shared" si="97"/>
        <v>6.0437795476751446E-2</v>
      </c>
      <c r="BM70" s="23">
        <f t="shared" si="98"/>
        <v>6.1114088395911315E-2</v>
      </c>
      <c r="BN70" s="23">
        <f t="shared" si="99"/>
        <v>6.78992942390272E-2</v>
      </c>
      <c r="BO70" s="23">
        <f t="shared" si="100"/>
        <v>6.0030540072993556E-2</v>
      </c>
      <c r="BP70" s="23">
        <f t="shared" si="101"/>
        <v>6.0216114348360286E-2</v>
      </c>
      <c r="BQ70" s="23">
        <f t="shared" si="102"/>
        <v>6.3379833338140873E-2</v>
      </c>
      <c r="BR70" s="23">
        <f t="shared" si="103"/>
        <v>6.8186784276518905E-2</v>
      </c>
      <c r="BS70" s="23">
        <f t="shared" si="104"/>
        <v>5.7120686403649645E-2</v>
      </c>
      <c r="BT70" s="23">
        <f t="shared" si="105"/>
        <v>5.8631621949018622E-2</v>
      </c>
      <c r="BU70" s="23">
        <f t="shared" si="106"/>
        <v>6.0318300751739377E-2</v>
      </c>
      <c r="BV70" s="23">
        <f t="shared" si="107"/>
        <v>6.123555865496088E-2</v>
      </c>
      <c r="BW70" s="23">
        <f t="shared" si="108"/>
        <v>5.7079647386344315E-2</v>
      </c>
      <c r="BX70" s="23">
        <f t="shared" si="109"/>
        <v>5.7893240090174013E-2</v>
      </c>
      <c r="BY70" s="23">
        <f t="shared" si="110"/>
        <v>5.7106835064214247E-2</v>
      </c>
      <c r="BZ70" s="23">
        <f t="shared" si="111"/>
        <v>5.7877122041525335E-2</v>
      </c>
      <c r="CA70" s="23">
        <f t="shared" si="112"/>
        <v>5.5334632909484462E-2</v>
      </c>
      <c r="CB70" s="23">
        <f t="shared" si="113"/>
        <v>5.5090566876217315E-2</v>
      </c>
      <c r="CC70" s="23">
        <f t="shared" si="114"/>
        <v>5.1864760649357453E-2</v>
      </c>
      <c r="CD70" s="23">
        <f t="shared" si="115"/>
        <v>5.5116749194596998E-2</v>
      </c>
      <c r="CE70" s="23">
        <f t="shared" si="116"/>
        <v>5.0084125739427027E-2</v>
      </c>
      <c r="CF70" s="23">
        <f t="shared" si="117"/>
        <v>5.1617890968466466E-2</v>
      </c>
      <c r="CG70" s="23">
        <f t="shared" si="118"/>
        <v>5.200239396314333E-2</v>
      </c>
      <c r="CH70" s="23">
        <f t="shared" si="119"/>
        <v>5.4812125952573773E-2</v>
      </c>
      <c r="CI70" s="23">
        <f t="shared" si="120"/>
        <v>5.4719541223025907E-2</v>
      </c>
      <c r="CJ70" s="23">
        <f t="shared" si="121"/>
        <v>5.435389859691956E-2</v>
      </c>
      <c r="CK70" s="23">
        <f t="shared" si="122"/>
        <v>5.1975081956530514E-2</v>
      </c>
      <c r="CL70" s="23">
        <f t="shared" si="123"/>
        <v>4.9618598156706065E-2</v>
      </c>
      <c r="CM70" s="23"/>
      <c r="CQ70" s="49">
        <v>0.10018670034594476</v>
      </c>
      <c r="CR70" s="49">
        <v>0.10010805804260574</v>
      </c>
      <c r="CS70" s="49">
        <v>0.10057582502661376</v>
      </c>
      <c r="CT70" s="49">
        <v>9.0572390572390568E-2</v>
      </c>
      <c r="CU70" s="49">
        <v>8.1434670499217987E-2</v>
      </c>
      <c r="CV70" s="36">
        <f t="shared" si="124"/>
        <v>7.2159701334192625E-2</v>
      </c>
      <c r="CW70" s="36">
        <f t="shared" si="125"/>
        <v>6.4029209937598461E-2</v>
      </c>
      <c r="CX70" s="36">
        <f t="shared" si="126"/>
        <v>6.1999988422775501E-2</v>
      </c>
      <c r="CY70" s="36">
        <f t="shared" si="127"/>
        <v>6.0830463502277762E-2</v>
      </c>
      <c r="CZ70" s="36">
        <f t="shared" si="128"/>
        <v>6.288591289539347E-2</v>
      </c>
      <c r="DA70" s="36">
        <f t="shared" si="129"/>
        <v>6.2953318009003403E-2</v>
      </c>
      <c r="DB70" s="36">
        <f t="shared" si="130"/>
        <v>5.9326541939842131E-2</v>
      </c>
      <c r="DC70" s="36">
        <f t="shared" si="131"/>
        <v>5.7489211145564476E-2</v>
      </c>
      <c r="DD70" s="36">
        <f t="shared" si="132"/>
        <v>5.4351677407414055E-2</v>
      </c>
      <c r="DE70" s="36">
        <f t="shared" si="133"/>
        <v>5.2129134155902646E-2</v>
      </c>
      <c r="DF70" s="36">
        <f t="shared" si="134"/>
        <v>5.2666779983295511E-2</v>
      </c>
      <c r="DH70" s="25">
        <f t="shared" si="79"/>
        <v>6.0074721703023644E-2</v>
      </c>
    </row>
    <row r="71" spans="1:112">
      <c r="A71" s="17" t="s">
        <v>257</v>
      </c>
      <c r="B71" s="22">
        <v>1993400.7814870265</v>
      </c>
      <c r="C71" s="22">
        <v>2090248.0142112621</v>
      </c>
      <c r="D71" s="22">
        <v>2136058.56545531</v>
      </c>
      <c r="E71" s="22">
        <v>2076394.638846399</v>
      </c>
      <c r="F71" s="22">
        <v>2379450.0441633966</v>
      </c>
      <c r="G71" s="22">
        <v>2567483.9924342697</v>
      </c>
      <c r="H71" s="22">
        <v>2847294.8667809414</v>
      </c>
      <c r="I71" s="22">
        <v>2896405.3144198526</v>
      </c>
      <c r="J71" s="22">
        <v>3418409.2655160157</v>
      </c>
      <c r="K71" s="22">
        <v>3050648.7596409842</v>
      </c>
      <c r="L71" s="22">
        <v>3617680.9770069141</v>
      </c>
      <c r="M71" s="22">
        <v>3746809.8435007641</v>
      </c>
      <c r="N71" s="22">
        <v>3371086.4350032285</v>
      </c>
      <c r="O71" s="22">
        <v>3803739.7859334545</v>
      </c>
      <c r="P71" s="22">
        <v>3849157.5680566989</v>
      </c>
      <c r="Q71" s="22">
        <v>3837422.9720046357</v>
      </c>
      <c r="R71" s="22">
        <v>3371485.1241543302</v>
      </c>
      <c r="S71" s="22">
        <v>3442388.774177203</v>
      </c>
      <c r="T71" s="22">
        <v>3545098.7755592875</v>
      </c>
      <c r="U71" s="22">
        <v>3648015.1046227403</v>
      </c>
      <c r="V71" s="22">
        <v>3670019.4802999999</v>
      </c>
      <c r="W71" s="22">
        <v>3805638.5284000002</v>
      </c>
      <c r="X71" s="22">
        <v>4114179.51200468</v>
      </c>
      <c r="Y71" s="22">
        <v>3800050.2667017598</v>
      </c>
      <c r="Z71" s="22">
        <v>3414824.47119876</v>
      </c>
      <c r="AA71" s="22">
        <v>3953836.4775764802</v>
      </c>
      <c r="AB71" s="22">
        <v>3874106.11842818</v>
      </c>
      <c r="AC71" s="22">
        <v>4191627.9005531399</v>
      </c>
      <c r="AD71" s="22">
        <v>3964298.4771239152</v>
      </c>
      <c r="AE71" s="22">
        <v>4401454.1433155378</v>
      </c>
      <c r="AF71" s="22">
        <v>4479201.0235795025</v>
      </c>
      <c r="AG71" s="22">
        <v>4560860.2805362865</v>
      </c>
      <c r="AH71" s="22">
        <v>4200991.992068558</v>
      </c>
      <c r="AI71" s="22">
        <v>4620736.6010462735</v>
      </c>
      <c r="AJ71" s="22">
        <v>4804035.0309515521</v>
      </c>
      <c r="AK71" s="22">
        <v>4904133.4075030256</v>
      </c>
      <c r="AL71" s="22">
        <v>4477197.256239472</v>
      </c>
      <c r="AM71" s="22">
        <v>4889173.2892564852</v>
      </c>
      <c r="AN71" s="22">
        <v>5221186.2010887042</v>
      </c>
      <c r="AO71" s="22">
        <v>5236792.3583480036</v>
      </c>
      <c r="AP71" s="22">
        <v>4693704.8807539959</v>
      </c>
      <c r="AQ71" s="22">
        <v>4551190.7359288931</v>
      </c>
      <c r="AR71" s="22">
        <v>4786983.2089988217</v>
      </c>
      <c r="AS71" s="22">
        <v>4909319.0065103173</v>
      </c>
      <c r="AU71" s="23">
        <f t="shared" si="80"/>
        <v>0.17805101843306187</v>
      </c>
      <c r="AV71" s="23">
        <f t="shared" si="81"/>
        <v>0.17333225761537036</v>
      </c>
      <c r="AW71" s="23">
        <f t="shared" si="82"/>
        <v>0.17326862492873632</v>
      </c>
      <c r="AX71" s="23">
        <f t="shared" si="83"/>
        <v>0.16198717776014485</v>
      </c>
      <c r="AY71" s="23">
        <f t="shared" si="84"/>
        <v>0.19499052089693863</v>
      </c>
      <c r="AZ71" s="23">
        <f t="shared" si="85"/>
        <v>0.19719203391564755</v>
      </c>
      <c r="BA71" s="23">
        <f t="shared" si="86"/>
        <v>0.20510983141051417</v>
      </c>
      <c r="BB71" s="23">
        <f t="shared" si="87"/>
        <v>0.20055762897885004</v>
      </c>
      <c r="BC71" s="23">
        <f t="shared" si="88"/>
        <v>0.24372144807985488</v>
      </c>
      <c r="BD71" s="23">
        <f t="shared" si="89"/>
        <v>0.21145732097104974</v>
      </c>
      <c r="BE71" s="23">
        <f t="shared" si="90"/>
        <v>0.23100396723179797</v>
      </c>
      <c r="BF71" s="23">
        <f t="shared" si="91"/>
        <v>0.23907603268428412</v>
      </c>
      <c r="BG71" s="23">
        <f t="shared" si="92"/>
        <v>0.22814212207920487</v>
      </c>
      <c r="BH71" s="23">
        <f t="shared" si="93"/>
        <v>0.23780654929610007</v>
      </c>
      <c r="BI71" s="23">
        <f t="shared" si="94"/>
        <v>0.23182965743786013</v>
      </c>
      <c r="BJ71" s="23">
        <f t="shared" si="95"/>
        <v>0.22714749666330386</v>
      </c>
      <c r="BK71" s="23">
        <f t="shared" si="96"/>
        <v>0.20992983174053226</v>
      </c>
      <c r="BL71" s="23">
        <f t="shared" si="97"/>
        <v>0.20398468107380693</v>
      </c>
      <c r="BM71" s="23">
        <f t="shared" si="98"/>
        <v>0.20175563048846243</v>
      </c>
      <c r="BN71" s="23">
        <f t="shared" si="99"/>
        <v>0.20512035263990513</v>
      </c>
      <c r="BO71" s="23">
        <f t="shared" si="100"/>
        <v>0.21609113995429638</v>
      </c>
      <c r="BP71" s="23">
        <f t="shared" si="101"/>
        <v>0.21037692118703677</v>
      </c>
      <c r="BQ71" s="23">
        <f t="shared" si="102"/>
        <v>0.2188200936708985</v>
      </c>
      <c r="BR71" s="23">
        <f t="shared" si="103"/>
        <v>0.19876413443928836</v>
      </c>
      <c r="BS71" s="23">
        <f t="shared" si="104"/>
        <v>0.19058359483126794</v>
      </c>
      <c r="BT71" s="23">
        <f t="shared" si="105"/>
        <v>0.20463338741954765</v>
      </c>
      <c r="BU71" s="23">
        <f t="shared" si="106"/>
        <v>0.19445363325932966</v>
      </c>
      <c r="BV71" s="23">
        <f t="shared" si="107"/>
        <v>0.20364322538127255</v>
      </c>
      <c r="BW71" s="23">
        <f t="shared" si="108"/>
        <v>0.20532365566335758</v>
      </c>
      <c r="BX71" s="23">
        <f t="shared" si="109"/>
        <v>0.21324929720250374</v>
      </c>
      <c r="BY71" s="23">
        <f t="shared" si="110"/>
        <v>0.2110788668307981</v>
      </c>
      <c r="BZ71" s="23">
        <f t="shared" si="111"/>
        <v>0.20889111731901808</v>
      </c>
      <c r="CA71" s="23">
        <f t="shared" si="112"/>
        <v>0.20506484364233679</v>
      </c>
      <c r="CB71" s="23">
        <f t="shared" si="113"/>
        <v>0.21094453054340392</v>
      </c>
      <c r="CC71" s="23">
        <f t="shared" si="114"/>
        <v>0.21129841507298483</v>
      </c>
      <c r="CD71" s="23">
        <f t="shared" si="115"/>
        <v>0.21153900709730913</v>
      </c>
      <c r="CE71" s="23">
        <f t="shared" si="116"/>
        <v>0.20544831708057376</v>
      </c>
      <c r="CF71" s="23">
        <f t="shared" si="117"/>
        <v>0.2099249162042047</v>
      </c>
      <c r="CG71" s="23">
        <f t="shared" si="118"/>
        <v>0.21577453164071161</v>
      </c>
      <c r="CH71" s="23">
        <f t="shared" si="119"/>
        <v>0.21138654542571825</v>
      </c>
      <c r="CI71" s="23">
        <f t="shared" si="120"/>
        <v>0.20604493126510529</v>
      </c>
      <c r="CJ71" s="23">
        <f t="shared" si="121"/>
        <v>0.20061467595496563</v>
      </c>
      <c r="CK71" s="23">
        <f t="shared" si="122"/>
        <v>0.20164508665109604</v>
      </c>
      <c r="CL71" s="23">
        <f t="shared" si="123"/>
        <v>0.20252269815425833</v>
      </c>
      <c r="CM71" s="23"/>
      <c r="CQ71" s="49">
        <v>5.718201071384079E-2</v>
      </c>
      <c r="CR71" s="49">
        <v>5.0098345481892861E-2</v>
      </c>
      <c r="CS71" s="49">
        <v>5.7543934847835404E-2</v>
      </c>
      <c r="CT71" s="49">
        <v>5.1842972729997001E-2</v>
      </c>
      <c r="CU71" s="49">
        <v>5.1165382115331046E-2</v>
      </c>
      <c r="CV71" s="36">
        <f t="shared" si="124"/>
        <v>0.17165976968432833</v>
      </c>
      <c r="CW71" s="36">
        <f t="shared" si="125"/>
        <v>0.19946250380048758</v>
      </c>
      <c r="CX71" s="36">
        <f t="shared" si="126"/>
        <v>0.23131469224174667</v>
      </c>
      <c r="CY71" s="36">
        <f t="shared" si="127"/>
        <v>0.23123145636911724</v>
      </c>
      <c r="CZ71" s="36">
        <f t="shared" si="128"/>
        <v>0.2051976239856767</v>
      </c>
      <c r="DA71" s="36">
        <f t="shared" si="129"/>
        <v>0.21101307231288002</v>
      </c>
      <c r="DB71" s="36">
        <f t="shared" si="130"/>
        <v>0.19832846022285444</v>
      </c>
      <c r="DC71" s="36">
        <f t="shared" si="131"/>
        <v>0.20963573425391938</v>
      </c>
      <c r="DD71" s="36">
        <f t="shared" si="132"/>
        <v>0.20971169908900866</v>
      </c>
      <c r="DE71" s="36">
        <f t="shared" si="133"/>
        <v>0.21063357758780207</v>
      </c>
      <c r="DF71" s="36">
        <f t="shared" si="134"/>
        <v>0.2027068480063563</v>
      </c>
      <c r="DH71" s="25">
        <f t="shared" si="79"/>
        <v>0.20735413068674341</v>
      </c>
    </row>
    <row r="72" spans="1:112">
      <c r="A72" s="17" t="s">
        <v>258</v>
      </c>
      <c r="B72" s="22">
        <v>57023.310419629961</v>
      </c>
      <c r="C72" s="22">
        <v>58329.466690654888</v>
      </c>
      <c r="D72" s="22">
        <v>61765.061868549368</v>
      </c>
      <c r="E72" s="22">
        <v>60178.76919776365</v>
      </c>
      <c r="F72" s="22">
        <v>59563.58441010135</v>
      </c>
      <c r="G72" s="22">
        <v>62291.461819846554</v>
      </c>
      <c r="H72" s="22">
        <v>66536.889560822892</v>
      </c>
      <c r="I72" s="22">
        <v>65322.053388152504</v>
      </c>
      <c r="J72" s="22">
        <v>65582.73517323166</v>
      </c>
      <c r="K72" s="22">
        <v>66122.432063317523</v>
      </c>
      <c r="L72" s="22">
        <v>67311.125118665906</v>
      </c>
      <c r="M72" s="22">
        <v>66953.710353049697</v>
      </c>
      <c r="N72" s="22">
        <v>62896.016227256259</v>
      </c>
      <c r="O72" s="22">
        <v>68900.86217572735</v>
      </c>
      <c r="P72" s="22">
        <v>71182.288149260683</v>
      </c>
      <c r="Q72" s="22">
        <v>70928.730927109777</v>
      </c>
      <c r="R72" s="22">
        <v>65643.17250655203</v>
      </c>
      <c r="S72" s="22">
        <v>72837.74019140366</v>
      </c>
      <c r="T72" s="22">
        <v>73786.510228426036</v>
      </c>
      <c r="U72" s="22">
        <v>70845.166853097486</v>
      </c>
      <c r="V72" s="22">
        <v>68304.368972078635</v>
      </c>
      <c r="W72" s="22">
        <v>73146.182790135121</v>
      </c>
      <c r="X72" s="22">
        <v>75773.358117361306</v>
      </c>
      <c r="Y72" s="22">
        <v>77081.395818729259</v>
      </c>
      <c r="Z72" s="22">
        <v>71027.143769866801</v>
      </c>
      <c r="AA72" s="22">
        <v>71729.232784688094</v>
      </c>
      <c r="AB72" s="22">
        <v>73405.807812542393</v>
      </c>
      <c r="AC72" s="22">
        <v>78367.97431484409</v>
      </c>
      <c r="AD72" s="22">
        <v>73879.335224640599</v>
      </c>
      <c r="AE72" s="22">
        <v>74582.087607055</v>
      </c>
      <c r="AF72" s="22">
        <v>78573.441241914814</v>
      </c>
      <c r="AG72" s="22">
        <v>81373.441241914814</v>
      </c>
      <c r="AH72" s="22">
        <v>76864.430108152286</v>
      </c>
      <c r="AI72" s="22">
        <v>76524.245327036071</v>
      </c>
      <c r="AJ72" s="22">
        <v>78949.268632696447</v>
      </c>
      <c r="AK72" s="22">
        <v>85812.813957119797</v>
      </c>
      <c r="AL72" s="22">
        <v>79506.806906840648</v>
      </c>
      <c r="AM72" s="22">
        <v>81355.87371190227</v>
      </c>
      <c r="AN72" s="22">
        <v>83999.228952354402</v>
      </c>
      <c r="AO72" s="22">
        <v>88995.237202423945</v>
      </c>
      <c r="AP72" s="22">
        <v>84588.46608302719</v>
      </c>
      <c r="AQ72" s="22">
        <v>84402.297856301462</v>
      </c>
      <c r="AR72" s="22">
        <v>84547.25077414207</v>
      </c>
      <c r="AS72" s="22">
        <v>78643.05972504853</v>
      </c>
      <c r="AU72" s="23">
        <f t="shared" si="80"/>
        <v>1.4546544090230732E-2</v>
      </c>
      <c r="AV72" s="23">
        <f t="shared" si="81"/>
        <v>1.5594095379590254E-2</v>
      </c>
      <c r="AW72" s="23">
        <f t="shared" si="82"/>
        <v>1.5465119497141275E-2</v>
      </c>
      <c r="AX72" s="23">
        <f t="shared" si="83"/>
        <v>1.5747983602174869E-2</v>
      </c>
      <c r="AY72" s="23">
        <f t="shared" si="84"/>
        <v>1.4347623385918776E-2</v>
      </c>
      <c r="AZ72" s="23">
        <f t="shared" si="85"/>
        <v>1.5297524807117062E-2</v>
      </c>
      <c r="BA72" s="23">
        <f t="shared" si="86"/>
        <v>1.5484942508902713E-2</v>
      </c>
      <c r="BB72" s="23">
        <f t="shared" si="87"/>
        <v>1.574497076226352E-2</v>
      </c>
      <c r="BC72" s="23">
        <f t="shared" si="88"/>
        <v>1.4750348789048382E-2</v>
      </c>
      <c r="BD72" s="23">
        <f t="shared" si="89"/>
        <v>1.4921506042567288E-2</v>
      </c>
      <c r="BE72" s="23">
        <f t="shared" si="90"/>
        <v>1.4508338555428381E-2</v>
      </c>
      <c r="BF72" s="23">
        <f t="shared" si="91"/>
        <v>1.4978246705741608E-2</v>
      </c>
      <c r="BG72" s="23">
        <f t="shared" si="92"/>
        <v>1.3172897544638563E-2</v>
      </c>
      <c r="BH72" s="23">
        <f t="shared" si="93"/>
        <v>1.4349935049590829E-2</v>
      </c>
      <c r="BI72" s="23">
        <f t="shared" si="94"/>
        <v>1.4152033604743208E-2</v>
      </c>
      <c r="BJ72" s="23">
        <f t="shared" si="95"/>
        <v>1.4895935504276881E-2</v>
      </c>
      <c r="BK72" s="23">
        <f t="shared" si="96"/>
        <v>1.2813286280337108E-2</v>
      </c>
      <c r="BL72" s="23">
        <f t="shared" si="97"/>
        <v>1.4316283740364033E-2</v>
      </c>
      <c r="BM72" s="23">
        <f t="shared" si="98"/>
        <v>1.3619154504952586E-2</v>
      </c>
      <c r="BN72" s="23">
        <f t="shared" si="99"/>
        <v>1.3763972670904545E-2</v>
      </c>
      <c r="BO72" s="23">
        <f t="shared" si="100"/>
        <v>1.2727563059727182E-2</v>
      </c>
      <c r="BP72" s="23">
        <f t="shared" si="101"/>
        <v>1.3480415350508677E-2</v>
      </c>
      <c r="BQ72" s="23">
        <f t="shared" si="102"/>
        <v>1.3212161230569343E-2</v>
      </c>
      <c r="BR72" s="23">
        <f t="shared" si="103"/>
        <v>1.3911290200248018E-2</v>
      </c>
      <c r="BS72" s="23">
        <f t="shared" si="104"/>
        <v>1.2408566916052124E-2</v>
      </c>
      <c r="BT72" s="23">
        <f t="shared" si="105"/>
        <v>1.254485624624237E-2</v>
      </c>
      <c r="BU72" s="23">
        <f t="shared" si="106"/>
        <v>1.1963770470658086E-2</v>
      </c>
      <c r="BV72" s="23">
        <f t="shared" si="107"/>
        <v>1.3216238984931648E-2</v>
      </c>
      <c r="BW72" s="23">
        <f t="shared" si="108"/>
        <v>1.2022873472618923E-2</v>
      </c>
      <c r="BX72" s="23">
        <f t="shared" si="109"/>
        <v>1.2232737697098373E-2</v>
      </c>
      <c r="BY72" s="23">
        <f t="shared" si="110"/>
        <v>1.2169750912121234E-2</v>
      </c>
      <c r="BZ72" s="23">
        <f t="shared" si="111"/>
        <v>1.2730806761712664E-2</v>
      </c>
      <c r="CA72" s="23">
        <f t="shared" si="112"/>
        <v>1.1786171265496104E-2</v>
      </c>
      <c r="CB72" s="23">
        <f t="shared" si="113"/>
        <v>1.168477252131544E-2</v>
      </c>
      <c r="CC72" s="23">
        <f t="shared" si="114"/>
        <v>1.1618007164211538E-2</v>
      </c>
      <c r="CD72" s="23">
        <f t="shared" si="115"/>
        <v>1.2521541939491544E-2</v>
      </c>
      <c r="CE72" s="23">
        <f t="shared" si="116"/>
        <v>1.1421473686701173E-2</v>
      </c>
      <c r="CF72" s="23">
        <f t="shared" si="117"/>
        <v>1.1641997440633763E-2</v>
      </c>
      <c r="CG72" s="23">
        <f t="shared" si="118"/>
        <v>1.1693946953137434E-2</v>
      </c>
      <c r="CH72" s="23">
        <f t="shared" si="119"/>
        <v>1.2197809621981033E-2</v>
      </c>
      <c r="CI72" s="23">
        <f t="shared" si="120"/>
        <v>1.1684249935270362E-2</v>
      </c>
      <c r="CJ72" s="23">
        <f t="shared" si="121"/>
        <v>1.2110416281676637E-2</v>
      </c>
      <c r="CK72" s="23">
        <f t="shared" si="122"/>
        <v>1.178024853226602E-2</v>
      </c>
      <c r="CL72" s="23">
        <f t="shared" si="123"/>
        <v>1.117670910540801E-2</v>
      </c>
      <c r="CM72" s="23"/>
      <c r="CQ72" s="49">
        <v>9.3688362919132143E-3</v>
      </c>
      <c r="CR72" s="49">
        <v>9.6507352941176475E-3</v>
      </c>
      <c r="CS72" s="49">
        <v>1.0260795211628902E-2</v>
      </c>
      <c r="CT72" s="49">
        <v>1.0313367711225704E-2</v>
      </c>
      <c r="CU72" s="49">
        <v>1.1066027296200664E-2</v>
      </c>
      <c r="CV72" s="36">
        <f t="shared" si="124"/>
        <v>1.5338435642284282E-2</v>
      </c>
      <c r="CW72" s="36">
        <f t="shared" si="125"/>
        <v>1.5218765366050518E-2</v>
      </c>
      <c r="CX72" s="36">
        <f t="shared" si="126"/>
        <v>1.4789610023196415E-2</v>
      </c>
      <c r="CY72" s="36">
        <f t="shared" si="127"/>
        <v>1.4142700425812371E-2</v>
      </c>
      <c r="CZ72" s="36">
        <f t="shared" si="128"/>
        <v>1.3628174299139569E-2</v>
      </c>
      <c r="DA72" s="36">
        <f t="shared" si="129"/>
        <v>1.3332857460263305E-2</v>
      </c>
      <c r="DB72" s="36">
        <f t="shared" si="130"/>
        <v>1.2533358154471057E-2</v>
      </c>
      <c r="DC72" s="36">
        <f t="shared" si="131"/>
        <v>1.2289042210887799E-2</v>
      </c>
      <c r="DD72" s="36">
        <f t="shared" si="132"/>
        <v>1.1902623222628656E-2</v>
      </c>
      <c r="DE72" s="36">
        <f t="shared" si="133"/>
        <v>1.1738806925613351E-2</v>
      </c>
      <c r="DF72" s="36">
        <f t="shared" si="134"/>
        <v>1.1687905963655258E-2</v>
      </c>
      <c r="DH72" s="25">
        <f t="shared" si="79"/>
        <v>1.3327479972182053E-2</v>
      </c>
    </row>
    <row r="73" spans="1:112">
      <c r="A73" s="17" t="s">
        <v>259</v>
      </c>
      <c r="B73" s="22">
        <v>65615.08</v>
      </c>
      <c r="C73" s="22">
        <v>73398.100000000006</v>
      </c>
      <c r="D73" s="22">
        <v>91369.22</v>
      </c>
      <c r="E73" s="22">
        <v>114228.78000000001</v>
      </c>
      <c r="F73" s="22">
        <v>90464.01</v>
      </c>
      <c r="G73" s="22">
        <v>95569.83</v>
      </c>
      <c r="H73" s="22">
        <v>99607.92</v>
      </c>
      <c r="I73" s="22">
        <v>100782.49</v>
      </c>
      <c r="J73" s="22">
        <v>81800.5</v>
      </c>
      <c r="K73" s="22">
        <v>96946.21</v>
      </c>
      <c r="L73" s="22">
        <v>122359.4</v>
      </c>
      <c r="M73" s="22">
        <v>130794.94</v>
      </c>
      <c r="N73" s="22">
        <v>105136.82115427463</v>
      </c>
      <c r="O73" s="22">
        <v>115083.15718840361</v>
      </c>
      <c r="P73" s="22">
        <v>123481.48948555956</v>
      </c>
      <c r="Q73" s="22">
        <v>133986.73217176227</v>
      </c>
      <c r="R73" s="22">
        <v>109556.60920322596</v>
      </c>
      <c r="S73" s="22">
        <v>119325.34636630374</v>
      </c>
      <c r="T73" s="22">
        <v>125692.40040428346</v>
      </c>
      <c r="U73" s="22">
        <v>161517.66379436391</v>
      </c>
      <c r="V73" s="22">
        <v>122579.71701428315</v>
      </c>
      <c r="W73" s="22">
        <v>132893.15543770997</v>
      </c>
      <c r="X73" s="22">
        <v>143064.787056353</v>
      </c>
      <c r="Y73" s="22">
        <v>159133.7659785423</v>
      </c>
      <c r="Z73" s="22">
        <v>133439.89225539661</v>
      </c>
      <c r="AA73" s="22">
        <v>153223.73069756629</v>
      </c>
      <c r="AB73" s="22">
        <v>161845.07995072516</v>
      </c>
      <c r="AC73" s="22">
        <v>169908.39119261384</v>
      </c>
      <c r="AD73" s="22">
        <v>152941.002937952</v>
      </c>
      <c r="AE73" s="22">
        <v>151930.36680984599</v>
      </c>
      <c r="AF73" s="22">
        <v>172043.88796756099</v>
      </c>
      <c r="AG73" s="22">
        <v>180874.32377780107</v>
      </c>
      <c r="AH73" s="22">
        <v>164746.38814131237</v>
      </c>
      <c r="AI73" s="22">
        <v>169052.74340485458</v>
      </c>
      <c r="AJ73" s="22">
        <v>188128.34672833869</v>
      </c>
      <c r="AK73" s="22">
        <v>190146.00792018371</v>
      </c>
      <c r="AL73" s="22">
        <v>177866.98054081333</v>
      </c>
      <c r="AM73" s="22">
        <v>177624.22768577121</v>
      </c>
      <c r="AN73" s="22">
        <v>195718.34652828384</v>
      </c>
      <c r="AO73" s="22">
        <v>198449.76050875787</v>
      </c>
      <c r="AP73" s="22">
        <v>185042.355960152</v>
      </c>
      <c r="AQ73" s="22">
        <v>171180.12302837899</v>
      </c>
      <c r="AR73" s="22">
        <v>177258.81561824301</v>
      </c>
      <c r="AS73" s="22">
        <v>179416.3811728193</v>
      </c>
      <c r="AU73" s="23">
        <f t="shared" si="80"/>
        <v>1.6369257433274036E-2</v>
      </c>
      <c r="AV73" s="23">
        <f t="shared" si="81"/>
        <v>1.7235705327599129E-2</v>
      </c>
      <c r="AW73" s="23">
        <f t="shared" si="82"/>
        <v>2.0712740035672358E-2</v>
      </c>
      <c r="AX73" s="23">
        <f t="shared" si="83"/>
        <v>2.535234168807405E-2</v>
      </c>
      <c r="AY73" s="23">
        <f t="shared" si="84"/>
        <v>1.9930913930225745E-2</v>
      </c>
      <c r="AZ73" s="23">
        <f t="shared" si="85"/>
        <v>2.0648263565942661E-2</v>
      </c>
      <c r="BA73" s="23">
        <f t="shared" si="86"/>
        <v>2.0491223129665323E-2</v>
      </c>
      <c r="BB73" s="23">
        <f t="shared" si="87"/>
        <v>2.015991281863656E-2</v>
      </c>
      <c r="BC73" s="23">
        <f t="shared" si="88"/>
        <v>1.6215259971883583E-2</v>
      </c>
      <c r="BD73" s="23">
        <f t="shared" si="89"/>
        <v>1.8826879767259379E-2</v>
      </c>
      <c r="BE73" s="23">
        <f t="shared" si="90"/>
        <v>2.3778855737810085E-2</v>
      </c>
      <c r="BF73" s="23">
        <f t="shared" si="91"/>
        <v>2.4011626184925104E-2</v>
      </c>
      <c r="BG73" s="23">
        <f t="shared" si="92"/>
        <v>1.9799279473702566E-2</v>
      </c>
      <c r="BH73" s="23">
        <f t="shared" si="93"/>
        <v>2.0517511887941833E-2</v>
      </c>
      <c r="BI73" s="23">
        <f t="shared" si="94"/>
        <v>2.1939788481840743E-2</v>
      </c>
      <c r="BJ73" s="23">
        <f t="shared" si="95"/>
        <v>2.3589051331394984E-2</v>
      </c>
      <c r="BK73" s="23">
        <f t="shared" si="96"/>
        <v>1.9275546113610671E-2</v>
      </c>
      <c r="BL73" s="23">
        <f t="shared" si="97"/>
        <v>2.0020322924436725E-2</v>
      </c>
      <c r="BM73" s="23">
        <f t="shared" si="98"/>
        <v>2.0191938415570217E-2</v>
      </c>
      <c r="BN73" s="23">
        <f t="shared" si="99"/>
        <v>2.5528906244651182E-2</v>
      </c>
      <c r="BO73" s="23">
        <f t="shared" si="100"/>
        <v>2.0433792020925681E-2</v>
      </c>
      <c r="BP73" s="23">
        <f t="shared" si="101"/>
        <v>2.053424674688846E-2</v>
      </c>
      <c r="BQ73" s="23">
        <f t="shared" si="102"/>
        <v>2.1597833637404581E-2</v>
      </c>
      <c r="BR73" s="23">
        <f t="shared" si="103"/>
        <v>2.3164439192301548E-2</v>
      </c>
      <c r="BS73" s="23">
        <f t="shared" si="104"/>
        <v>2.0972233889449233E-2</v>
      </c>
      <c r="BT73" s="23">
        <f t="shared" si="105"/>
        <v>2.2638262890840807E-2</v>
      </c>
      <c r="BU73" s="23">
        <f t="shared" si="106"/>
        <v>2.3116540847210723E-2</v>
      </c>
      <c r="BV73" s="23">
        <f t="shared" si="107"/>
        <v>2.2984029116790081E-2</v>
      </c>
      <c r="BW73" s="23">
        <f t="shared" si="108"/>
        <v>2.2378519225142189E-2</v>
      </c>
      <c r="BX73" s="23">
        <f t="shared" si="109"/>
        <v>2.1386792773312655E-2</v>
      </c>
      <c r="BY73" s="23">
        <f t="shared" si="110"/>
        <v>2.2992015374459402E-2</v>
      </c>
      <c r="BZ73" s="23">
        <f t="shared" si="111"/>
        <v>2.3007583264406085E-2</v>
      </c>
      <c r="CA73" s="23">
        <f t="shared" si="112"/>
        <v>2.2841276538640591E-2</v>
      </c>
      <c r="CB73" s="23">
        <f t="shared" si="113"/>
        <v>2.2278519047316068E-2</v>
      </c>
      <c r="CC73" s="23">
        <f t="shared" si="114"/>
        <v>2.3410314333464452E-2</v>
      </c>
      <c r="CD73" s="23">
        <f t="shared" si="115"/>
        <v>2.2972259763491123E-2</v>
      </c>
      <c r="CE73" s="23">
        <f t="shared" si="116"/>
        <v>2.3273080724729171E-2</v>
      </c>
      <c r="CF73" s="23">
        <f t="shared" si="117"/>
        <v>2.2261591887903751E-2</v>
      </c>
      <c r="CG73" s="23">
        <f t="shared" si="118"/>
        <v>2.3155475224388905E-2</v>
      </c>
      <c r="CH73" s="23">
        <f t="shared" si="119"/>
        <v>2.2541218920455464E-2</v>
      </c>
      <c r="CI73" s="23">
        <f t="shared" si="120"/>
        <v>2.3082921264068069E-2</v>
      </c>
      <c r="CJ73" s="23">
        <f t="shared" si="121"/>
        <v>2.1624246428362005E-2</v>
      </c>
      <c r="CK73" s="23">
        <f t="shared" si="122"/>
        <v>2.2136839188344332E-2</v>
      </c>
      <c r="CL73" s="23">
        <f t="shared" si="123"/>
        <v>2.2034562455923095E-2</v>
      </c>
      <c r="CM73" s="23"/>
      <c r="CQ73" s="49">
        <v>5.4715159317669775E-3</v>
      </c>
      <c r="CR73" s="49">
        <v>5.4200542005420054E-3</v>
      </c>
      <c r="CS73" s="49">
        <v>6.1659192825112103E-3</v>
      </c>
      <c r="CT73" s="49">
        <v>7.2295378259746969E-3</v>
      </c>
      <c r="CU73" s="49">
        <v>8.0370189965903553E-3</v>
      </c>
      <c r="CV73" s="36">
        <f t="shared" si="124"/>
        <v>1.9917511121154891E-2</v>
      </c>
      <c r="CW73" s="36">
        <f t="shared" si="125"/>
        <v>2.0307578361117573E-2</v>
      </c>
      <c r="CX73" s="36">
        <f t="shared" si="126"/>
        <v>2.070815541546954E-2</v>
      </c>
      <c r="CY73" s="36">
        <f t="shared" si="127"/>
        <v>2.1461407793720032E-2</v>
      </c>
      <c r="CZ73" s="36">
        <f t="shared" si="128"/>
        <v>2.1254178424567199E-2</v>
      </c>
      <c r="DA73" s="36">
        <f t="shared" si="129"/>
        <v>2.1432577899380068E-2</v>
      </c>
      <c r="DB73" s="36">
        <f t="shared" si="130"/>
        <v>2.2427766686072711E-2</v>
      </c>
      <c r="DC73" s="36">
        <f t="shared" si="131"/>
        <v>2.2441227659330085E-2</v>
      </c>
      <c r="DD73" s="36">
        <f t="shared" si="132"/>
        <v>2.287559242072806E-2</v>
      </c>
      <c r="DE73" s="36">
        <f t="shared" si="133"/>
        <v>2.2807841689369321E-2</v>
      </c>
      <c r="DF73" s="36">
        <f t="shared" si="134"/>
        <v>2.2219642334174377E-2</v>
      </c>
      <c r="DH73" s="25">
        <f t="shared" si="79"/>
        <v>2.1623043618643988E-2</v>
      </c>
    </row>
    <row r="74" spans="1:112">
      <c r="A74" s="17" t="s">
        <v>261</v>
      </c>
      <c r="B74" s="22">
        <v>136343.35727459198</v>
      </c>
      <c r="C74" s="22">
        <v>142729.01636656339</v>
      </c>
      <c r="D74" s="22">
        <v>152688.76505584756</v>
      </c>
      <c r="E74" s="22">
        <v>147744.52990542122</v>
      </c>
      <c r="F74" s="22">
        <v>149927.68153786979</v>
      </c>
      <c r="G74" s="22">
        <v>161451.76060605928</v>
      </c>
      <c r="H74" s="22">
        <v>172586.65460916251</v>
      </c>
      <c r="I74" s="22">
        <v>170544.31886213933</v>
      </c>
      <c r="J74" s="22">
        <v>156831.56707227277</v>
      </c>
      <c r="K74" s="22">
        <v>162454.81141159049</v>
      </c>
      <c r="L74" s="22">
        <v>167023.82390099508</v>
      </c>
      <c r="M74" s="22">
        <v>177153.39918619598</v>
      </c>
      <c r="N74" s="22">
        <v>157555.26965997391</v>
      </c>
      <c r="O74" s="22">
        <v>169982.30398679891</v>
      </c>
      <c r="P74" s="22">
        <v>172640.67645094957</v>
      </c>
      <c r="Q74" s="22">
        <v>174247.57742988912</v>
      </c>
      <c r="R74" s="22">
        <v>191239.52804610922</v>
      </c>
      <c r="S74" s="22">
        <v>202756.20641667821</v>
      </c>
      <c r="T74" s="22">
        <v>214307.93320286047</v>
      </c>
      <c r="U74" s="22">
        <v>210912.56048209482</v>
      </c>
      <c r="V74" s="22">
        <v>196202.06880655233</v>
      </c>
      <c r="W74" s="22">
        <v>195203.72461195991</v>
      </c>
      <c r="X74" s="22">
        <v>205413.13990360225</v>
      </c>
      <c r="Y74" s="22">
        <v>214453.56952400072</v>
      </c>
      <c r="Z74" s="22">
        <v>207958.77030699397</v>
      </c>
      <c r="AA74" s="22">
        <v>203153.95743515372</v>
      </c>
      <c r="AB74" s="22">
        <v>210860.62686739335</v>
      </c>
      <c r="AC74" s="22">
        <v>220995.32912225131</v>
      </c>
      <c r="AD74" s="22">
        <v>218792.33953228174</v>
      </c>
      <c r="AE74" s="22">
        <v>216850.27223158404</v>
      </c>
      <c r="AF74" s="22">
        <v>207579.89468185313</v>
      </c>
      <c r="AG74" s="22">
        <v>201535.31764472957</v>
      </c>
      <c r="AH74" s="22">
        <v>196488.05861688737</v>
      </c>
      <c r="AI74" s="22">
        <v>196460.02937899626</v>
      </c>
      <c r="AJ74" s="22">
        <v>196641.50336803365</v>
      </c>
      <c r="AK74" s="22">
        <v>192979.60667322163</v>
      </c>
      <c r="AL74" s="22">
        <v>185340.5756211121</v>
      </c>
      <c r="AM74" s="22">
        <v>186792.05248421332</v>
      </c>
      <c r="AN74" s="22">
        <v>186404.25905074785</v>
      </c>
      <c r="AO74" s="22">
        <v>188803.3488748002</v>
      </c>
      <c r="AP74" s="22">
        <v>182021.93136968408</v>
      </c>
      <c r="AQ74" s="22">
        <v>188956.85550495543</v>
      </c>
      <c r="AR74" s="22">
        <v>188906.40175384344</v>
      </c>
      <c r="AS74" s="22">
        <v>181657.16363255805</v>
      </c>
      <c r="AU74" s="23">
        <f t="shared" si="80"/>
        <v>3.0746910729943087E-2</v>
      </c>
      <c r="AV74" s="23">
        <f t="shared" si="81"/>
        <v>3.1226169136607015E-2</v>
      </c>
      <c r="AW74" s="23">
        <f t="shared" si="82"/>
        <v>3.2742291456239234E-2</v>
      </c>
      <c r="AX74" s="23">
        <f t="shared" si="83"/>
        <v>3.1038476247364957E-2</v>
      </c>
      <c r="AY74" s="23">
        <f t="shared" si="84"/>
        <v>3.1612148253752803E-2</v>
      </c>
      <c r="AZ74" s="23">
        <f t="shared" si="85"/>
        <v>3.408018996777664E-2</v>
      </c>
      <c r="BA74" s="23">
        <f t="shared" si="86"/>
        <v>3.4907758623340036E-2</v>
      </c>
      <c r="BB74" s="23">
        <f t="shared" si="87"/>
        <v>3.2967009049696336E-2</v>
      </c>
      <c r="BC74" s="23">
        <f t="shared" si="88"/>
        <v>3.070728008201954E-2</v>
      </c>
      <c r="BD74" s="23">
        <f t="shared" si="89"/>
        <v>3.0827357644099683E-2</v>
      </c>
      <c r="BE74" s="23">
        <f t="shared" si="90"/>
        <v>3.1716988277444194E-2</v>
      </c>
      <c r="BF74" s="23">
        <f t="shared" si="91"/>
        <v>3.3070284291024668E-2</v>
      </c>
      <c r="BG74" s="23">
        <f t="shared" si="92"/>
        <v>2.9918539404986819E-2</v>
      </c>
      <c r="BH74" s="23">
        <f t="shared" si="93"/>
        <v>3.1430760608790839E-2</v>
      </c>
      <c r="BI74" s="23">
        <f t="shared" si="94"/>
        <v>3.1016598145895281E-2</v>
      </c>
      <c r="BJ74" s="23">
        <f t="shared" si="95"/>
        <v>2.9732187739693564E-2</v>
      </c>
      <c r="BK74" s="23">
        <f t="shared" si="96"/>
        <v>3.3347866538035564E-2</v>
      </c>
      <c r="BL74" s="23">
        <f t="shared" si="97"/>
        <v>3.4895097905248494E-2</v>
      </c>
      <c r="BM74" s="23">
        <f t="shared" si="98"/>
        <v>3.6047919294876545E-2</v>
      </c>
      <c r="BN74" s="23">
        <f t="shared" si="99"/>
        <v>3.4703752960561871E-2</v>
      </c>
      <c r="BO74" s="23">
        <f t="shared" si="100"/>
        <v>3.28563667940159E-2</v>
      </c>
      <c r="BP74" s="23">
        <f t="shared" si="101"/>
        <v>3.1832412998476271E-2</v>
      </c>
      <c r="BQ74" s="23">
        <f t="shared" si="102"/>
        <v>3.270692401597005E-2</v>
      </c>
      <c r="BR74" s="23">
        <f t="shared" si="103"/>
        <v>3.3120041942002368E-2</v>
      </c>
      <c r="BS74" s="23">
        <f t="shared" si="104"/>
        <v>3.2976691429329186E-2</v>
      </c>
      <c r="BT74" s="23">
        <f t="shared" si="105"/>
        <v>3.1237433886472443E-2</v>
      </c>
      <c r="BU74" s="23">
        <f t="shared" si="106"/>
        <v>3.1815793762113152E-2</v>
      </c>
      <c r="BV74" s="23">
        <f t="shared" si="107"/>
        <v>3.2276673476966777E-2</v>
      </c>
      <c r="BW74" s="23">
        <f t="shared" si="108"/>
        <v>3.2531989607795908E-2</v>
      </c>
      <c r="BX74" s="23">
        <f t="shared" si="109"/>
        <v>3.1525770431300289E-2</v>
      </c>
      <c r="BY74" s="23">
        <f t="shared" si="110"/>
        <v>2.9596973503858627E-2</v>
      </c>
      <c r="BZ74" s="23">
        <f t="shared" si="111"/>
        <v>2.800446851045571E-2</v>
      </c>
      <c r="CA74" s="23">
        <f t="shared" si="112"/>
        <v>2.7735031858688065E-2</v>
      </c>
      <c r="CB74" s="23">
        <f t="shared" si="113"/>
        <v>2.7070830723662873E-2</v>
      </c>
      <c r="CC74" s="23">
        <f t="shared" si="114"/>
        <v>2.6361229951059759E-2</v>
      </c>
      <c r="CD74" s="23">
        <f t="shared" si="115"/>
        <v>2.5206633213039446E-2</v>
      </c>
      <c r="CE74" s="23">
        <f t="shared" si="116"/>
        <v>2.4671791846768116E-2</v>
      </c>
      <c r="CF74" s="23">
        <f t="shared" si="117"/>
        <v>2.431434180865558E-2</v>
      </c>
      <c r="CG74" s="23">
        <f t="shared" si="118"/>
        <v>2.3761239310320356E-2</v>
      </c>
      <c r="CH74" s="23">
        <f t="shared" si="119"/>
        <v>2.357121092403117E-2</v>
      </c>
      <c r="CI74" s="23">
        <f t="shared" si="120"/>
        <v>2.3366266138584672E-2</v>
      </c>
      <c r="CJ74" s="23">
        <f t="shared" si="121"/>
        <v>2.4867826001776533E-2</v>
      </c>
      <c r="CK74" s="23">
        <f t="shared" si="122"/>
        <v>2.4723269757054678E-2</v>
      </c>
      <c r="CL74" s="23">
        <f t="shared" si="123"/>
        <v>2.3482663830026469E-2</v>
      </c>
      <c r="CM74" s="23"/>
      <c r="CQ74" s="49">
        <v>8.2847499232893522E-3</v>
      </c>
      <c r="CR74" s="49">
        <v>8.1395348837209301E-3</v>
      </c>
      <c r="CS74" s="49">
        <v>7.1566198733828794E-3</v>
      </c>
      <c r="CT74" s="49">
        <v>7.1296540797465011E-3</v>
      </c>
      <c r="CU74" s="49">
        <v>7.0122714750813922E-3</v>
      </c>
      <c r="CV74" s="36">
        <f t="shared" si="124"/>
        <v>3.1438461892538572E-2</v>
      </c>
      <c r="CW74" s="36">
        <f t="shared" si="125"/>
        <v>3.3391776473641457E-2</v>
      </c>
      <c r="CX74" s="36">
        <f t="shared" si="126"/>
        <v>3.1580477573647021E-2</v>
      </c>
      <c r="CY74" s="36">
        <f t="shared" si="127"/>
        <v>3.0524521474841627E-2</v>
      </c>
      <c r="CZ74" s="36">
        <f t="shared" si="128"/>
        <v>3.4748659174680618E-2</v>
      </c>
      <c r="DA74" s="36">
        <f t="shared" si="129"/>
        <v>3.2628936437616149E-2</v>
      </c>
      <c r="DB74" s="36">
        <f t="shared" si="130"/>
        <v>3.2076648138720389E-2</v>
      </c>
      <c r="DC74" s="36">
        <f t="shared" si="131"/>
        <v>3.041480051335263E-2</v>
      </c>
      <c r="DD74" s="36">
        <f t="shared" si="132"/>
        <v>2.6593431436612538E-2</v>
      </c>
      <c r="DE74" s="36">
        <f t="shared" si="133"/>
        <v>2.4079645972443803E-2</v>
      </c>
      <c r="DF74" s="36">
        <f t="shared" si="134"/>
        <v>2.4110006431860585E-2</v>
      </c>
      <c r="DH74" s="25">
        <f t="shared" si="79"/>
        <v>3.0144305956359585E-2</v>
      </c>
    </row>
    <row r="75" spans="1:112">
      <c r="A75" s="17" t="s">
        <v>262</v>
      </c>
      <c r="B75" s="22">
        <v>500451.78222498688</v>
      </c>
      <c r="C75" s="22">
        <v>509335.09871289</v>
      </c>
      <c r="D75" s="22">
        <v>509595.27537668269</v>
      </c>
      <c r="E75" s="22">
        <v>513275.55115789908</v>
      </c>
      <c r="F75" s="22">
        <v>516688.985007599</v>
      </c>
      <c r="G75" s="22">
        <v>498835.94258921902</v>
      </c>
      <c r="H75" s="22">
        <v>510381.95253311156</v>
      </c>
      <c r="I75" s="22">
        <v>565079.97793228307</v>
      </c>
      <c r="J75" s="22">
        <v>567101.10650205973</v>
      </c>
      <c r="K75" s="22">
        <v>506793.3278231963</v>
      </c>
      <c r="L75" s="22">
        <v>527950.53996052628</v>
      </c>
      <c r="M75" s="22">
        <v>554604.81361333351</v>
      </c>
      <c r="N75" s="22">
        <v>559475.43842695002</v>
      </c>
      <c r="O75" s="22">
        <v>554992.12167970906</v>
      </c>
      <c r="P75" s="22">
        <v>538705.66416729474</v>
      </c>
      <c r="Q75" s="22">
        <v>563573.7323264489</v>
      </c>
      <c r="R75" s="22">
        <v>506556.38230386731</v>
      </c>
      <c r="S75" s="22">
        <v>459921.27191591379</v>
      </c>
      <c r="T75" s="22">
        <v>477706.79973671044</v>
      </c>
      <c r="U75" s="22">
        <v>488427.40813102765</v>
      </c>
      <c r="V75" s="22">
        <v>510940.64445720549</v>
      </c>
      <c r="W75" s="22">
        <v>536945.0632910576</v>
      </c>
      <c r="X75" s="22">
        <v>514942.01274847164</v>
      </c>
      <c r="Y75" s="22">
        <v>493009.28283166408</v>
      </c>
      <c r="Z75" s="22">
        <v>489143.78446499124</v>
      </c>
      <c r="AA75" s="22">
        <v>484059.66996075556</v>
      </c>
      <c r="AB75" s="22">
        <v>519815.96941342228</v>
      </c>
      <c r="AC75" s="22">
        <v>530494.94974883448</v>
      </c>
      <c r="AD75" s="22">
        <v>545762.75923259696</v>
      </c>
      <c r="AE75" s="22">
        <v>551916.67540957464</v>
      </c>
      <c r="AF75" s="22">
        <v>573241.8684608083</v>
      </c>
      <c r="AG75" s="22">
        <v>579702.92202669557</v>
      </c>
      <c r="AH75" s="22">
        <v>639207.31867127295</v>
      </c>
      <c r="AI75" s="22">
        <v>601937.08128318959</v>
      </c>
      <c r="AJ75" s="22">
        <v>640633.30658161023</v>
      </c>
      <c r="AK75" s="22">
        <v>638315.32146552519</v>
      </c>
      <c r="AL75" s="22">
        <v>621258.02272628294</v>
      </c>
      <c r="AM75" s="22">
        <v>657366.44536019478</v>
      </c>
      <c r="AN75" s="22">
        <v>695751.94500028284</v>
      </c>
      <c r="AO75" s="22">
        <v>720279.61850964336</v>
      </c>
      <c r="AP75" s="22">
        <v>577596.94819447841</v>
      </c>
      <c r="AQ75" s="22">
        <v>560069.22077220737</v>
      </c>
      <c r="AR75" s="22">
        <v>697073.57120368921</v>
      </c>
      <c r="AS75" s="22">
        <v>1045712.9332052513</v>
      </c>
      <c r="AU75" s="23">
        <f t="shared" si="80"/>
        <v>0.13763574426813902</v>
      </c>
      <c r="AV75" s="23">
        <f t="shared" si="81"/>
        <v>0.13681830047540877</v>
      </c>
      <c r="AW75" s="23">
        <f t="shared" si="82"/>
        <v>0.13401317999192427</v>
      </c>
      <c r="AX75" s="23">
        <f t="shared" si="83"/>
        <v>0.1342751803242179</v>
      </c>
      <c r="AY75" s="23">
        <f t="shared" si="84"/>
        <v>0.13494140949036759</v>
      </c>
      <c r="AZ75" s="23">
        <f t="shared" si="85"/>
        <v>0.12663986963661827</v>
      </c>
      <c r="BA75" s="23">
        <f t="shared" si="86"/>
        <v>0.12561798870291138</v>
      </c>
      <c r="BB75" s="23">
        <f t="shared" si="87"/>
        <v>0.13546258071227318</v>
      </c>
      <c r="BC75" s="23">
        <f t="shared" si="88"/>
        <v>0.13509605317450829</v>
      </c>
      <c r="BD75" s="23">
        <f t="shared" si="89"/>
        <v>0.12018688043739252</v>
      </c>
      <c r="BE75" s="23">
        <f t="shared" si="90"/>
        <v>0.12199374045683187</v>
      </c>
      <c r="BF75" s="23">
        <f t="shared" si="91"/>
        <v>0.12668251760789537</v>
      </c>
      <c r="BG75" s="23">
        <f t="shared" si="92"/>
        <v>0.1262932806086591</v>
      </c>
      <c r="BH75" s="23">
        <f t="shared" si="93"/>
        <v>0.12299295367321211</v>
      </c>
      <c r="BI75" s="23">
        <f t="shared" si="94"/>
        <v>0.1175201892781419</v>
      </c>
      <c r="BJ75" s="23">
        <f t="shared" si="95"/>
        <v>0.12035892762225953</v>
      </c>
      <c r="BK75" s="23">
        <f t="shared" si="96"/>
        <v>0.10812808428575396</v>
      </c>
      <c r="BL75" s="23">
        <f t="shared" si="97"/>
        <v>9.6928716653319424E-2</v>
      </c>
      <c r="BM75" s="23">
        <f t="shared" si="98"/>
        <v>9.8325944093541576E-2</v>
      </c>
      <c r="BN75" s="23">
        <f t="shared" si="99"/>
        <v>9.9261026009722905E-2</v>
      </c>
      <c r="BO75" s="23">
        <f t="shared" si="100"/>
        <v>0.1038022335473333</v>
      </c>
      <c r="BP75" s="23">
        <f t="shared" si="101"/>
        <v>0.10629212426003519</v>
      </c>
      <c r="BQ75" s="23">
        <f t="shared" si="102"/>
        <v>9.9269674583847875E-2</v>
      </c>
      <c r="BR75" s="23">
        <f t="shared" si="103"/>
        <v>9.44615899378526E-2</v>
      </c>
      <c r="BS75" s="23">
        <f t="shared" si="104"/>
        <v>9.44872509956447E-2</v>
      </c>
      <c r="BT75" s="23">
        <f t="shared" si="105"/>
        <v>9.063119013882974E-2</v>
      </c>
      <c r="BU75" s="23">
        <f t="shared" si="106"/>
        <v>9.4876580497487248E-2</v>
      </c>
      <c r="BV75" s="23">
        <f t="shared" si="107"/>
        <v>9.5412615190001313E-2</v>
      </c>
      <c r="BW75" s="23">
        <f t="shared" si="108"/>
        <v>9.7972592165511463E-2</v>
      </c>
      <c r="BX75" s="23">
        <f t="shared" si="109"/>
        <v>9.6580411802617686E-2</v>
      </c>
      <c r="BY75" s="23">
        <f t="shared" si="110"/>
        <v>9.7089548375070084E-2</v>
      </c>
      <c r="BZ75" s="23">
        <f t="shared" si="111"/>
        <v>9.6272853811576811E-2</v>
      </c>
      <c r="CA75" s="23">
        <f t="shared" si="112"/>
        <v>0.10663441397585102</v>
      </c>
      <c r="CB75" s="23">
        <f t="shared" si="113"/>
        <v>9.815375734070042E-2</v>
      </c>
      <c r="CC75" s="23">
        <f t="shared" si="114"/>
        <v>0.10026885748063928</v>
      </c>
      <c r="CD75" s="23">
        <f t="shared" si="115"/>
        <v>9.7931878981171477E-2</v>
      </c>
      <c r="CE75" s="23">
        <f t="shared" si="116"/>
        <v>9.6344488655994598E-2</v>
      </c>
      <c r="CF75" s="23">
        <f t="shared" si="117"/>
        <v>9.9723039253645993E-2</v>
      </c>
      <c r="CG75" s="23">
        <f t="shared" si="118"/>
        <v>0.1045840868219811</v>
      </c>
      <c r="CH75" s="23">
        <f t="shared" si="119"/>
        <v>0.10486670109208496</v>
      </c>
      <c r="CI75" s="23">
        <f t="shared" si="120"/>
        <v>8.6579822374223361E-2</v>
      </c>
      <c r="CJ75" s="23">
        <f t="shared" si="121"/>
        <v>8.509935427325592E-2</v>
      </c>
      <c r="CK75" s="23">
        <f t="shared" si="122"/>
        <v>9.8235930029153526E-2</v>
      </c>
      <c r="CL75" s="23">
        <f t="shared" si="123"/>
        <v>0.13905871535207481</v>
      </c>
      <c r="CM75" s="23"/>
      <c r="CQ75" s="49">
        <v>4.7831917746982568E-2</v>
      </c>
      <c r="CR75" s="49">
        <v>4.7053836371343791E-2</v>
      </c>
      <c r="CS75" s="49">
        <v>4.9180327868852458E-2</v>
      </c>
      <c r="CT75" s="49">
        <v>4.7906450396076952E-2</v>
      </c>
      <c r="CU75" s="49">
        <v>4.0569395017793594E-2</v>
      </c>
      <c r="CV75" s="36">
        <f t="shared" si="124"/>
        <v>0.13568560126492249</v>
      </c>
      <c r="CW75" s="36">
        <f t="shared" si="125"/>
        <v>0.13066546213554259</v>
      </c>
      <c r="CX75" s="36">
        <f t="shared" si="126"/>
        <v>0.12598979791915701</v>
      </c>
      <c r="CY75" s="36">
        <f t="shared" si="127"/>
        <v>0.12179133779556817</v>
      </c>
      <c r="CZ75" s="36">
        <f t="shared" si="128"/>
        <v>0.10066094276058447</v>
      </c>
      <c r="DA75" s="36">
        <f t="shared" si="129"/>
        <v>0.10095640558226723</v>
      </c>
      <c r="DB75" s="36">
        <f t="shared" si="130"/>
        <v>9.3851909205490761E-2</v>
      </c>
      <c r="DC75" s="36">
        <f t="shared" si="131"/>
        <v>9.6978851538694011E-2</v>
      </c>
      <c r="DD75" s="36">
        <f t="shared" si="132"/>
        <v>0.10074722694459054</v>
      </c>
      <c r="DE75" s="36">
        <f t="shared" si="133"/>
        <v>0.10137957895592667</v>
      </c>
      <c r="DF75" s="36">
        <f t="shared" si="134"/>
        <v>0.10224345550717691</v>
      </c>
      <c r="DH75" s="25">
        <f t="shared" si="79"/>
        <v>0.11008641541908371</v>
      </c>
    </row>
    <row r="76" spans="1:112">
      <c r="A76" s="17" t="s">
        <v>263</v>
      </c>
      <c r="B76" s="22">
        <v>2482774.1714808759</v>
      </c>
      <c r="C76" s="22">
        <v>2767947.6353076813</v>
      </c>
      <c r="D76" s="22">
        <v>3061622.5309148864</v>
      </c>
      <c r="E76" s="22">
        <v>2908021.814142915</v>
      </c>
      <c r="F76" s="22">
        <v>2517629.8282822501</v>
      </c>
      <c r="G76" s="22">
        <v>2689093.2565692863</v>
      </c>
      <c r="H76" s="22">
        <v>3156175.4964372171</v>
      </c>
      <c r="I76" s="22">
        <v>2884891.462616459</v>
      </c>
      <c r="J76" s="22">
        <v>2934675.8148929523</v>
      </c>
      <c r="K76" s="22">
        <v>2962522.9013386243</v>
      </c>
      <c r="L76" s="22">
        <v>2751139.7361692567</v>
      </c>
      <c r="M76" s="22">
        <v>2141593.6098034051</v>
      </c>
      <c r="N76" s="22">
        <v>2355470.8247497766</v>
      </c>
      <c r="O76" s="22">
        <v>2542499.0729047903</v>
      </c>
      <c r="P76" s="22">
        <v>2968525.9957226031</v>
      </c>
      <c r="Q76" s="22">
        <v>3046816.1724508177</v>
      </c>
      <c r="R76" s="22">
        <v>2839157.0755949551</v>
      </c>
      <c r="S76" s="22">
        <v>2669758.7763814516</v>
      </c>
      <c r="T76" s="22">
        <v>2740291.8261846635</v>
      </c>
      <c r="U76" s="22">
        <v>2760096.5835773</v>
      </c>
      <c r="V76" s="22">
        <v>2703044.2634485164</v>
      </c>
      <c r="W76" s="22">
        <v>2605616.7800489007</v>
      </c>
      <c r="X76" s="22">
        <v>2837450.9915734096</v>
      </c>
      <c r="Y76" s="22">
        <v>2996728.8604089352</v>
      </c>
      <c r="Z76" s="22">
        <v>2916255.9328993829</v>
      </c>
      <c r="AA76" s="22">
        <v>2690100.4850709285</v>
      </c>
      <c r="AB76" s="22">
        <v>2767705.6374360444</v>
      </c>
      <c r="AC76" s="22">
        <v>2857117.6370555642</v>
      </c>
      <c r="AD76" s="22">
        <v>2764775.4467385663</v>
      </c>
      <c r="AE76" s="22">
        <v>2601410.365113501</v>
      </c>
      <c r="AF76" s="22">
        <v>2754879.0333078965</v>
      </c>
      <c r="AG76" s="22">
        <v>2957557.9650119254</v>
      </c>
      <c r="AH76" s="22">
        <v>2903610.5138424542</v>
      </c>
      <c r="AI76" s="22">
        <v>2912113.3827515272</v>
      </c>
      <c r="AJ76" s="22">
        <v>2963710.7002508291</v>
      </c>
      <c r="AK76" s="22">
        <v>2761690.5397902527</v>
      </c>
      <c r="AL76" s="22">
        <v>2731993.6519753877</v>
      </c>
      <c r="AM76" s="22">
        <v>2720391.9089606144</v>
      </c>
      <c r="AN76" s="22">
        <v>2951456.4280939144</v>
      </c>
      <c r="AO76" s="22">
        <v>3098582.1194497598</v>
      </c>
      <c r="AP76" s="22">
        <v>2934719.5659023765</v>
      </c>
      <c r="AQ76" s="22">
        <v>2814620.1742607104</v>
      </c>
      <c r="AR76" s="22">
        <v>2866078.9403559384</v>
      </c>
      <c r="AS76" s="22">
        <v>2862535.5026718574</v>
      </c>
      <c r="AU76" s="23">
        <f t="shared" si="80"/>
        <v>0.27886159041434277</v>
      </c>
      <c r="AV76" s="23">
        <f t="shared" si="81"/>
        <v>0.27773995677958385</v>
      </c>
      <c r="AW76" s="23">
        <f t="shared" si="82"/>
        <v>0.27224359716337149</v>
      </c>
      <c r="AX76" s="23">
        <f t="shared" si="83"/>
        <v>0.25856987187669978</v>
      </c>
      <c r="AY76" s="23">
        <f t="shared" si="84"/>
        <v>0.27104086881388167</v>
      </c>
      <c r="AZ76" s="23">
        <f t="shared" si="85"/>
        <v>0.26096373905361703</v>
      </c>
      <c r="BA76" s="23">
        <f t="shared" si="86"/>
        <v>0.25865809419887614</v>
      </c>
      <c r="BB76" s="23">
        <f t="shared" si="87"/>
        <v>0.2605607760057036</v>
      </c>
      <c r="BC76" s="23">
        <f t="shared" si="88"/>
        <v>0.25939424550060503</v>
      </c>
      <c r="BD76" s="23">
        <f t="shared" si="89"/>
        <v>0.25444915068778096</v>
      </c>
      <c r="BE76" s="23">
        <f t="shared" si="90"/>
        <v>0.23948684886876148</v>
      </c>
      <c r="BF76" s="23">
        <f t="shared" si="91"/>
        <v>0.21460510084561008</v>
      </c>
      <c r="BG76" s="23">
        <f t="shared" si="92"/>
        <v>0.21427861591367098</v>
      </c>
      <c r="BH76" s="23">
        <f t="shared" si="93"/>
        <v>0.22551629417667018</v>
      </c>
      <c r="BI76" s="23">
        <f t="shared" si="94"/>
        <v>0.23914919147442018</v>
      </c>
      <c r="BJ76" s="23">
        <f t="shared" si="95"/>
        <v>0.23410601649762619</v>
      </c>
      <c r="BK76" s="23">
        <f t="shared" si="96"/>
        <v>0.21899795133177266</v>
      </c>
      <c r="BL76" s="23">
        <f t="shared" si="97"/>
        <v>0.22772295243318619</v>
      </c>
      <c r="BM76" s="23">
        <f t="shared" si="98"/>
        <v>0.2183517677849591</v>
      </c>
      <c r="BN76" s="23">
        <f t="shared" si="99"/>
        <v>0.21195659293783436</v>
      </c>
      <c r="BO76" s="23">
        <f t="shared" si="100"/>
        <v>0.21230529392352873</v>
      </c>
      <c r="BP76" s="23">
        <f t="shared" si="101"/>
        <v>0.20759680789835544</v>
      </c>
      <c r="BQ76" s="23">
        <f t="shared" si="102"/>
        <v>0.21207376156253879</v>
      </c>
      <c r="BR76" s="23">
        <f t="shared" si="103"/>
        <v>0.21899940329658152</v>
      </c>
      <c r="BS76" s="23">
        <f t="shared" si="104"/>
        <v>0.21720208770602026</v>
      </c>
      <c r="BT76" s="23">
        <f t="shared" si="105"/>
        <v>0.20631719822766126</v>
      </c>
      <c r="BU76" s="23">
        <f t="shared" si="106"/>
        <v>0.19916112380970927</v>
      </c>
      <c r="BV76" s="23">
        <f t="shared" si="107"/>
        <v>0.19911145306784708</v>
      </c>
      <c r="BW76" s="23">
        <f t="shared" si="108"/>
        <v>0.19880205885224037</v>
      </c>
      <c r="BX76" s="23">
        <f t="shared" si="109"/>
        <v>0.19545057328385565</v>
      </c>
      <c r="BY76" s="23">
        <f t="shared" si="110"/>
        <v>0.19096145362330663</v>
      </c>
      <c r="BZ76" s="23">
        <f t="shared" si="111"/>
        <v>0.19375263575338547</v>
      </c>
      <c r="CA76" s="23">
        <f t="shared" si="112"/>
        <v>0.19709951731227238</v>
      </c>
      <c r="CB76" s="23">
        <f t="shared" si="113"/>
        <v>0.19388660887349682</v>
      </c>
      <c r="CC76" s="23">
        <f t="shared" si="114"/>
        <v>0.19211916010662902</v>
      </c>
      <c r="CD76" s="23">
        <f t="shared" si="115"/>
        <v>0.18064749985182069</v>
      </c>
      <c r="CE76" s="23">
        <f t="shared" si="116"/>
        <v>0.18591168911490069</v>
      </c>
      <c r="CF76" s="23">
        <f t="shared" si="117"/>
        <v>0.18200386985961467</v>
      </c>
      <c r="CG76" s="23">
        <f t="shared" si="118"/>
        <v>0.18587277270969157</v>
      </c>
      <c r="CH76" s="23">
        <f t="shared" si="119"/>
        <v>0.1872046644842642</v>
      </c>
      <c r="CI76" s="23">
        <f t="shared" si="120"/>
        <v>0.18967800869105092</v>
      </c>
      <c r="CJ76" s="23">
        <f t="shared" si="121"/>
        <v>0.18696356001996622</v>
      </c>
      <c r="CK76" s="23">
        <f t="shared" si="122"/>
        <v>0.18639009620911567</v>
      </c>
      <c r="CL76" s="23">
        <f t="shared" si="123"/>
        <v>0.18245356078646643</v>
      </c>
      <c r="CM76" s="23"/>
      <c r="CQ76" s="49">
        <v>0.20746184284906727</v>
      </c>
      <c r="CR76" s="49">
        <v>0.19499008830419895</v>
      </c>
      <c r="CS76" s="49">
        <v>0.18318166498146277</v>
      </c>
      <c r="CT76" s="49">
        <v>0.17255456115559742</v>
      </c>
      <c r="CU76" s="49">
        <v>0.16164302600472813</v>
      </c>
      <c r="CV76" s="36">
        <f t="shared" si="124"/>
        <v>0.27185375405849949</v>
      </c>
      <c r="CW76" s="36">
        <f t="shared" si="125"/>
        <v>0.2628058695180196</v>
      </c>
      <c r="CX76" s="36">
        <f t="shared" si="126"/>
        <v>0.24198383647568938</v>
      </c>
      <c r="CY76" s="36">
        <f t="shared" si="127"/>
        <v>0.22826252951559689</v>
      </c>
      <c r="CZ76" s="36">
        <f t="shared" si="128"/>
        <v>0.21925731612193811</v>
      </c>
      <c r="DA76" s="36">
        <f t="shared" si="129"/>
        <v>0.21274381667025111</v>
      </c>
      <c r="DB76" s="36">
        <f t="shared" si="130"/>
        <v>0.20544796570280946</v>
      </c>
      <c r="DC76" s="36">
        <f t="shared" si="131"/>
        <v>0.194741680378197</v>
      </c>
      <c r="DD76" s="36">
        <f t="shared" si="132"/>
        <v>0.19093819653605473</v>
      </c>
      <c r="DE76" s="36">
        <f t="shared" si="133"/>
        <v>0.18524824904211779</v>
      </c>
      <c r="DF76" s="36">
        <f t="shared" si="134"/>
        <v>0.18637130642664981</v>
      </c>
      <c r="DH76" s="25">
        <f t="shared" si="79"/>
        <v>0.21815041094962043</v>
      </c>
    </row>
    <row r="77" spans="1:112">
      <c r="A77" s="17" t="s">
        <v>264</v>
      </c>
      <c r="B77" s="22">
        <v>13496083.670147747</v>
      </c>
      <c r="C77" s="22">
        <v>12886847.581859794</v>
      </c>
      <c r="D77" s="22">
        <v>17039677.015666597</v>
      </c>
      <c r="E77" s="22">
        <v>16271263.855514374</v>
      </c>
      <c r="F77" s="22">
        <v>14912166.037551031</v>
      </c>
      <c r="G77" s="22">
        <v>13669133.259228393</v>
      </c>
      <c r="H77" s="22">
        <v>13147411.59136134</v>
      </c>
      <c r="I77" s="22">
        <v>8280227.5097209169</v>
      </c>
      <c r="J77" s="22">
        <v>9613611.9726047385</v>
      </c>
      <c r="K77" s="22">
        <v>11959184.102831265</v>
      </c>
      <c r="L77" s="22">
        <v>12516683.953553008</v>
      </c>
      <c r="M77" s="22">
        <v>12711754.170300547</v>
      </c>
      <c r="N77" s="22">
        <v>12417820.689045401</v>
      </c>
      <c r="O77" s="22">
        <v>10042455.341947148</v>
      </c>
      <c r="P77" s="22">
        <v>12762193.67611083</v>
      </c>
      <c r="Q77" s="22">
        <v>15788676.714819636</v>
      </c>
      <c r="R77" s="22">
        <v>12693872.191435685</v>
      </c>
      <c r="S77" s="22">
        <v>11890031.017616343</v>
      </c>
      <c r="T77" s="22">
        <v>13480084.124466037</v>
      </c>
      <c r="U77" s="22">
        <v>11515825.622237217</v>
      </c>
      <c r="V77" s="22">
        <v>11801176.386914924</v>
      </c>
      <c r="W77" s="22">
        <v>14744999.982113939</v>
      </c>
      <c r="X77" s="22">
        <v>12654523.314256875</v>
      </c>
      <c r="Y77" s="22">
        <v>13710661.295992211</v>
      </c>
      <c r="Z77" s="22">
        <v>10551217.067915276</v>
      </c>
      <c r="AA77" s="22">
        <v>11667839.144010935</v>
      </c>
      <c r="AB77" s="22">
        <v>17808091.594258327</v>
      </c>
      <c r="AC77" s="22">
        <v>19813224.702633303</v>
      </c>
      <c r="AD77" s="22">
        <v>10684321.38610602</v>
      </c>
      <c r="AE77" s="22">
        <v>12740186.564009525</v>
      </c>
      <c r="AF77" s="22">
        <v>18285789.555704258</v>
      </c>
      <c r="AG77" s="22">
        <v>20463762.20930703</v>
      </c>
      <c r="AH77" s="22">
        <v>17801546.155879501</v>
      </c>
      <c r="AI77" s="22">
        <v>19670474.015706681</v>
      </c>
      <c r="AJ77" s="22">
        <v>19640555.571458891</v>
      </c>
      <c r="AK77" s="22">
        <v>11498599.401450992</v>
      </c>
      <c r="AL77" s="22">
        <v>9162530.7889097407</v>
      </c>
      <c r="AM77" s="22">
        <v>8354825.847385006</v>
      </c>
      <c r="AN77" s="22">
        <v>12101508.333112946</v>
      </c>
      <c r="AO77" s="22">
        <v>9306181.273249507</v>
      </c>
      <c r="AP77" s="22">
        <v>8969275.0126625821</v>
      </c>
      <c r="AQ77" s="22">
        <v>10852696.383338593</v>
      </c>
      <c r="AR77" s="22">
        <v>12143000.482156426</v>
      </c>
      <c r="AS77" s="22">
        <v>13430112.078679955</v>
      </c>
      <c r="AU77" s="23">
        <f t="shared" si="80"/>
        <v>0.53792726179664885</v>
      </c>
      <c r="AV77" s="23">
        <f t="shared" si="81"/>
        <v>0.51225911391701573</v>
      </c>
      <c r="AW77" s="23">
        <f t="shared" si="82"/>
        <v>0.56525886892626098</v>
      </c>
      <c r="AX77" s="23">
        <f t="shared" si="83"/>
        <v>0.5349340707803294</v>
      </c>
      <c r="AY77" s="23">
        <f t="shared" si="84"/>
        <v>0.53479287214095927</v>
      </c>
      <c r="AZ77" s="23">
        <f t="shared" si="85"/>
        <v>0.50476153247206734</v>
      </c>
      <c r="BA77" s="23">
        <f t="shared" si="86"/>
        <v>0.47863091040187428</v>
      </c>
      <c r="BB77" s="23">
        <f t="shared" si="87"/>
        <v>0.35035898121997655</v>
      </c>
      <c r="BC77" s="23">
        <f t="shared" si="88"/>
        <v>0.40826745377773505</v>
      </c>
      <c r="BD77" s="23">
        <f t="shared" si="89"/>
        <v>0.44960024054067743</v>
      </c>
      <c r="BE77" s="23">
        <f t="shared" si="90"/>
        <v>0.44444928519591642</v>
      </c>
      <c r="BF77" s="23">
        <f t="shared" si="91"/>
        <v>0.42971570108106139</v>
      </c>
      <c r="BG77" s="23">
        <f t="shared" si="92"/>
        <v>0.44591433329549973</v>
      </c>
      <c r="BH77" s="23">
        <f t="shared" si="93"/>
        <v>0.38640715713709017</v>
      </c>
      <c r="BI77" s="23">
        <f t="shared" si="94"/>
        <v>0.43221375618702429</v>
      </c>
      <c r="BJ77" s="23">
        <f t="shared" si="95"/>
        <v>0.4677570924612609</v>
      </c>
      <c r="BK77" s="23">
        <f t="shared" si="96"/>
        <v>0.43080574122987531</v>
      </c>
      <c r="BL77" s="23">
        <f t="shared" si="97"/>
        <v>0.39925398889545044</v>
      </c>
      <c r="BM77" s="23">
        <f t="shared" si="98"/>
        <v>0.4262872586707786</v>
      </c>
      <c r="BN77" s="23">
        <f t="shared" si="99"/>
        <v>0.37728196430336153</v>
      </c>
      <c r="BO77" s="23">
        <f t="shared" si="100"/>
        <v>0.39348570185676346</v>
      </c>
      <c r="BP77" s="23">
        <f t="shared" si="101"/>
        <v>0.4375243348776543</v>
      </c>
      <c r="BQ77" s="23">
        <f t="shared" si="102"/>
        <v>0.39374317045381146</v>
      </c>
      <c r="BR77" s="23">
        <f t="shared" si="103"/>
        <v>0.39763845044485818</v>
      </c>
      <c r="BS77" s="23">
        <f t="shared" si="104"/>
        <v>0.354965491462713</v>
      </c>
      <c r="BT77" s="23">
        <f t="shared" si="105"/>
        <v>0.36549626424561998</v>
      </c>
      <c r="BU77" s="23">
        <f t="shared" si="106"/>
        <v>0.46004241061260054</v>
      </c>
      <c r="BV77" s="23">
        <f t="shared" si="107"/>
        <v>0.47323808298357006</v>
      </c>
      <c r="BW77" s="23">
        <f t="shared" si="108"/>
        <v>0.34607679483764142</v>
      </c>
      <c r="BX77" s="23">
        <f t="shared" si="109"/>
        <v>0.37575706591536484</v>
      </c>
      <c r="BY77" s="23">
        <f t="shared" si="110"/>
        <v>0.45497681747579422</v>
      </c>
      <c r="BZ77" s="23">
        <f t="shared" si="111"/>
        <v>0.4666804588227747</v>
      </c>
      <c r="CA77" s="23">
        <f t="shared" si="112"/>
        <v>0.4551850770729185</v>
      </c>
      <c r="CB77" s="23">
        <f t="shared" si="113"/>
        <v>0.46853712993229746</v>
      </c>
      <c r="CC77" s="23">
        <f t="shared" si="114"/>
        <v>0.46036842159507901</v>
      </c>
      <c r="CD77" s="23">
        <f t="shared" si="115"/>
        <v>0.31977817605575692</v>
      </c>
      <c r="CE77" s="23">
        <f t="shared" si="116"/>
        <v>0.28807627698520244</v>
      </c>
      <c r="CF77" s="23">
        <f t="shared" si="117"/>
        <v>0.26163295883821763</v>
      </c>
      <c r="CG77" s="23">
        <f t="shared" si="118"/>
        <v>0.33413173903039511</v>
      </c>
      <c r="CH77" s="23">
        <f t="shared" si="119"/>
        <v>0.26892466789982628</v>
      </c>
      <c r="CI77" s="23">
        <f t="shared" si="120"/>
        <v>0.27822026077270778</v>
      </c>
      <c r="CJ77" s="23">
        <f t="shared" si="121"/>
        <v>0.32658211000276932</v>
      </c>
      <c r="CK77" s="23">
        <f t="shared" si="122"/>
        <v>0.34489659832208053</v>
      </c>
      <c r="CL77" s="23">
        <f t="shared" si="123"/>
        <v>0.36296876575687087</v>
      </c>
      <c r="CM77" s="23"/>
      <c r="CQ77" s="49">
        <v>0.64608942320680807</v>
      </c>
      <c r="CR77" s="49">
        <v>0.53510487990435818</v>
      </c>
      <c r="CS77" s="49">
        <v>0.51578124999999997</v>
      </c>
      <c r="CT77" s="49">
        <v>0.46270536979686105</v>
      </c>
      <c r="CU77" s="49">
        <v>0.5027696602259345</v>
      </c>
      <c r="CV77" s="36">
        <f t="shared" si="124"/>
        <v>0.53759482885506382</v>
      </c>
      <c r="CW77" s="36">
        <f t="shared" si="125"/>
        <v>0.46713607405871932</v>
      </c>
      <c r="CX77" s="36">
        <f t="shared" si="126"/>
        <v>0.43300817014884763</v>
      </c>
      <c r="CY77" s="36">
        <f t="shared" si="127"/>
        <v>0.43307308477021877</v>
      </c>
      <c r="CZ77" s="36">
        <f t="shared" si="128"/>
        <v>0.40840723827486647</v>
      </c>
      <c r="DA77" s="36">
        <f t="shared" si="129"/>
        <v>0.40559791440827186</v>
      </c>
      <c r="DB77" s="36">
        <f t="shared" si="130"/>
        <v>0.41343556232612588</v>
      </c>
      <c r="DC77" s="36">
        <f t="shared" si="131"/>
        <v>0.41087278426289375</v>
      </c>
      <c r="DD77" s="36">
        <f t="shared" si="132"/>
        <v>0.42596720116401299</v>
      </c>
      <c r="DE77" s="36">
        <f t="shared" si="133"/>
        <v>0.28819141068841037</v>
      </c>
      <c r="DF77" s="36">
        <f t="shared" si="134"/>
        <v>0.32816693371360711</v>
      </c>
      <c r="DH77" s="25">
        <f t="shared" si="79"/>
        <v>0.41376829115191249</v>
      </c>
    </row>
    <row r="78" spans="1:112">
      <c r="A78" s="17" t="s">
        <v>266</v>
      </c>
      <c r="B78" s="22">
        <v>171254700</v>
      </c>
      <c r="C78" s="22">
        <v>176963400.00000003</v>
      </c>
      <c r="D78" s="22">
        <v>184706500</v>
      </c>
      <c r="E78" s="22">
        <v>185204000</v>
      </c>
      <c r="F78" s="22">
        <v>180027400</v>
      </c>
      <c r="G78" s="22">
        <v>181780100</v>
      </c>
      <c r="H78" s="22">
        <v>189873700</v>
      </c>
      <c r="I78" s="22">
        <v>197275100</v>
      </c>
      <c r="J78" s="22">
        <v>193122100</v>
      </c>
      <c r="K78" s="22">
        <v>191766600</v>
      </c>
      <c r="L78" s="22">
        <v>191051900</v>
      </c>
      <c r="M78" s="22">
        <v>195621000</v>
      </c>
      <c r="N78" s="22">
        <v>194748600</v>
      </c>
      <c r="O78" s="22">
        <v>194571100</v>
      </c>
      <c r="P78" s="22">
        <v>199013399.99999997</v>
      </c>
      <c r="Q78" s="22">
        <v>202721300</v>
      </c>
      <c r="R78" s="22">
        <v>192375800.00000003</v>
      </c>
      <c r="S78" s="22">
        <v>195958700</v>
      </c>
      <c r="T78" s="22">
        <v>200470000</v>
      </c>
      <c r="U78" s="22">
        <v>205684999.99999997</v>
      </c>
      <c r="V78" s="22">
        <v>193496600</v>
      </c>
      <c r="W78" s="22">
        <v>188914899.99999997</v>
      </c>
      <c r="X78" s="22">
        <v>191629500</v>
      </c>
      <c r="Y78" s="22">
        <v>193286199.99999997</v>
      </c>
      <c r="Z78" s="22">
        <v>195852000</v>
      </c>
      <c r="AA78" s="22">
        <v>190886600.00000003</v>
      </c>
      <c r="AB78" s="22">
        <v>191954400</v>
      </c>
      <c r="AC78" s="22">
        <v>195900100</v>
      </c>
      <c r="AD78" s="22">
        <v>193307000.00000003</v>
      </c>
      <c r="AE78" s="22">
        <v>194921200</v>
      </c>
      <c r="AF78" s="22">
        <v>195475099.99999997</v>
      </c>
      <c r="AG78" s="22">
        <v>195975099.99999997</v>
      </c>
      <c r="AH78" s="22">
        <v>195347900.00000003</v>
      </c>
      <c r="AI78" s="22">
        <v>200079599.99999997</v>
      </c>
      <c r="AJ78" s="22">
        <v>200700300</v>
      </c>
      <c r="AK78" s="22">
        <v>200377200</v>
      </c>
      <c r="AL78" s="22">
        <v>199889400</v>
      </c>
      <c r="AM78" s="22">
        <v>198665200</v>
      </c>
      <c r="AN78" s="22">
        <v>205388300.00000003</v>
      </c>
      <c r="AO78" s="22">
        <v>202263300</v>
      </c>
      <c r="AP78" s="22">
        <v>200784400.00000003</v>
      </c>
      <c r="AQ78" s="22">
        <v>193261500</v>
      </c>
      <c r="AR78" s="22">
        <v>196594900</v>
      </c>
      <c r="AS78" s="22">
        <v>199834400.00000003</v>
      </c>
      <c r="AU78" s="23">
        <f t="shared" si="80"/>
        <v>0.1042737802996828</v>
      </c>
      <c r="AV78" s="23">
        <f t="shared" si="81"/>
        <v>0.10353992552945006</v>
      </c>
      <c r="AW78" s="23">
        <f t="shared" si="82"/>
        <v>0.10405355747269507</v>
      </c>
      <c r="AX78" s="23">
        <f t="shared" si="83"/>
        <v>0.10659008921202102</v>
      </c>
      <c r="AY78" s="23">
        <f t="shared" si="84"/>
        <v>0.10294743983523595</v>
      </c>
      <c r="AZ78" s="23">
        <f t="shared" si="85"/>
        <v>0.10008439282260188</v>
      </c>
      <c r="BA78" s="23">
        <f t="shared" si="86"/>
        <v>0.10089737772363012</v>
      </c>
      <c r="BB78" s="23">
        <f t="shared" si="87"/>
        <v>0.1071689368379663</v>
      </c>
      <c r="BC78" s="23">
        <f t="shared" si="88"/>
        <v>0.10407639615900188</v>
      </c>
      <c r="BD78" s="23">
        <f t="shared" si="89"/>
        <v>9.9411477970638651E-2</v>
      </c>
      <c r="BE78" s="23">
        <f t="shared" si="90"/>
        <v>9.583106172587591E-2</v>
      </c>
      <c r="BF78" s="23">
        <f t="shared" si="91"/>
        <v>0.10037754530589851</v>
      </c>
      <c r="BG78" s="23">
        <f t="shared" si="92"/>
        <v>9.9442936832728632E-2</v>
      </c>
      <c r="BH78" s="23">
        <f t="shared" si="93"/>
        <v>9.5527059235475581E-2</v>
      </c>
      <c r="BI78" s="23">
        <f t="shared" si="94"/>
        <v>9.460618927161038E-2</v>
      </c>
      <c r="BJ78" s="23">
        <f t="shared" si="95"/>
        <v>9.8518988013535189E-2</v>
      </c>
      <c r="BK78" s="23">
        <f t="shared" si="96"/>
        <v>9.3450505733331704E-2</v>
      </c>
      <c r="BL78" s="23">
        <f t="shared" si="97"/>
        <v>9.1681491631645684E-2</v>
      </c>
      <c r="BM78" s="23">
        <f t="shared" si="98"/>
        <v>9.0819571542917032E-2</v>
      </c>
      <c r="BN78" s="23">
        <f t="shared" si="99"/>
        <v>9.51561435588541E-2</v>
      </c>
      <c r="BO78" s="23">
        <f t="shared" si="100"/>
        <v>8.9663120238735169E-2</v>
      </c>
      <c r="BP78" s="23">
        <f t="shared" si="101"/>
        <v>8.4385817082416048E-2</v>
      </c>
      <c r="BQ78" s="23">
        <f t="shared" si="102"/>
        <v>8.2854503558066062E-2</v>
      </c>
      <c r="BR78" s="23">
        <f t="shared" si="103"/>
        <v>8.5038372510679194E-2</v>
      </c>
      <c r="BS78" s="23">
        <f t="shared" si="104"/>
        <v>8.6479526617185956E-2</v>
      </c>
      <c r="BT78" s="23">
        <f t="shared" si="105"/>
        <v>8.1040567705889979E-2</v>
      </c>
      <c r="BU78" s="23">
        <f t="shared" si="106"/>
        <v>7.9017623716451019E-2</v>
      </c>
      <c r="BV78" s="23">
        <f t="shared" si="107"/>
        <v>8.2131973898228822E-2</v>
      </c>
      <c r="BW78" s="23">
        <f t="shared" si="108"/>
        <v>8.128473503565635E-2</v>
      </c>
      <c r="BX78" s="23">
        <f t="shared" si="109"/>
        <v>7.880338930110288E-2</v>
      </c>
      <c r="BY78" s="23">
        <f t="shared" si="110"/>
        <v>7.6587915771084439E-2</v>
      </c>
      <c r="BZ78" s="23">
        <f t="shared" si="111"/>
        <v>7.8109722950663568E-2</v>
      </c>
      <c r="CA78" s="23">
        <f t="shared" si="112"/>
        <v>7.8179891723587996E-2</v>
      </c>
      <c r="CB78" s="23">
        <f t="shared" si="113"/>
        <v>7.6839833406852576E-2</v>
      </c>
      <c r="CC78" s="23">
        <f t="shared" si="114"/>
        <v>7.4767310841780343E-2</v>
      </c>
      <c r="CD78" s="23">
        <f t="shared" si="115"/>
        <v>7.593009028978584E-2</v>
      </c>
      <c r="CE78" s="23">
        <f t="shared" si="116"/>
        <v>7.6144696613956453E-2</v>
      </c>
      <c r="CF78" s="23">
        <f t="shared" si="117"/>
        <v>7.2627394477983886E-2</v>
      </c>
      <c r="CG78" s="23">
        <f t="shared" si="118"/>
        <v>7.2865765560733833E-2</v>
      </c>
      <c r="CH78" s="23">
        <f t="shared" si="119"/>
        <v>7.302484396366149E-2</v>
      </c>
      <c r="CI78" s="23">
        <f t="shared" si="120"/>
        <v>7.4277962480055679E-2</v>
      </c>
      <c r="CJ78" s="23">
        <f t="shared" si="121"/>
        <v>7.4623580706305204E-2</v>
      </c>
      <c r="CK78" s="23">
        <f t="shared" si="122"/>
        <v>7.2264824000630792E-2</v>
      </c>
      <c r="CL78" s="23">
        <f t="shared" si="123"/>
        <v>7.376693020453956E-2</v>
      </c>
      <c r="CM78" s="23"/>
      <c r="CV78" s="36">
        <f t="shared" si="124"/>
        <v>0.10461433812846223</v>
      </c>
      <c r="CW78" s="36">
        <f t="shared" si="125"/>
        <v>0.10277453680485857</v>
      </c>
      <c r="CX78" s="36">
        <f t="shared" si="126"/>
        <v>9.9924120290353746E-2</v>
      </c>
      <c r="CY78" s="36">
        <f t="shared" si="127"/>
        <v>9.7023793338337438E-2</v>
      </c>
      <c r="CZ78" s="36">
        <f t="shared" si="128"/>
        <v>9.2776928116687127E-2</v>
      </c>
      <c r="DA78" s="36">
        <f t="shared" si="129"/>
        <v>8.5485453347474122E-2</v>
      </c>
      <c r="DB78" s="36">
        <f t="shared" si="130"/>
        <v>8.2167422984438937E-2</v>
      </c>
      <c r="DC78" s="36">
        <f t="shared" si="131"/>
        <v>7.8696440764626813E-2</v>
      </c>
      <c r="DD78" s="36">
        <f t="shared" si="132"/>
        <v>7.6429281565501689E-2</v>
      </c>
      <c r="DE78" s="36">
        <f t="shared" si="133"/>
        <v>7.3665675154083912E-2</v>
      </c>
      <c r="DF78" s="36">
        <f t="shared" si="134"/>
        <v>7.3733324347882809E-2</v>
      </c>
      <c r="DH78" s="25">
        <f t="shared" si="79"/>
        <v>8.7935574076609763E-2</v>
      </c>
    </row>
    <row r="79" spans="1:112" s="29" customFormat="1">
      <c r="A79" s="27" t="s">
        <v>69</v>
      </c>
      <c r="B79" s="28">
        <v>345070643.36318839</v>
      </c>
      <c r="C79" s="28">
        <v>354119336.84409225</v>
      </c>
      <c r="D79" s="28">
        <v>368924355.87231582</v>
      </c>
      <c r="E79" s="28">
        <v>371185526.71975291</v>
      </c>
      <c r="F79" s="28">
        <v>363361030.05105627</v>
      </c>
      <c r="G79" s="28">
        <v>366989206.04015189</v>
      </c>
      <c r="H79" s="28">
        <v>380705296.99861562</v>
      </c>
      <c r="I79" s="28">
        <v>388323987.85901511</v>
      </c>
      <c r="J79" s="28">
        <v>382345588.96271241</v>
      </c>
      <c r="K79" s="28">
        <v>384394858.67064989</v>
      </c>
      <c r="L79" s="28">
        <v>384414106.33618701</v>
      </c>
      <c r="M79" s="28">
        <v>392968634.95253706</v>
      </c>
      <c r="N79" s="28">
        <v>391433130.28153956</v>
      </c>
      <c r="O79" s="28">
        <v>390574334.73340595</v>
      </c>
      <c r="P79" s="28">
        <v>396827171.02735913</v>
      </c>
      <c r="Q79" s="28">
        <v>403244354.19425762</v>
      </c>
      <c r="R79" s="28">
        <v>387237066.93622386</v>
      </c>
      <c r="S79" s="28">
        <v>391280283.72953564</v>
      </c>
      <c r="T79" s="28">
        <v>398664046.25599641</v>
      </c>
      <c r="U79" s="28">
        <v>406345497.98768389</v>
      </c>
      <c r="V79" s="28">
        <v>388234262.54867578</v>
      </c>
      <c r="W79" s="28">
        <v>388724742.19556904</v>
      </c>
      <c r="X79" s="28">
        <v>392310611.59272099</v>
      </c>
      <c r="Y79" s="28">
        <v>395154947.61043704</v>
      </c>
      <c r="Z79" s="28">
        <v>391143026.59782612</v>
      </c>
      <c r="AA79" s="28">
        <v>388787874.81697273</v>
      </c>
      <c r="AB79" s="28">
        <v>400464118.62476194</v>
      </c>
      <c r="AC79" s="28">
        <v>408177333.42441398</v>
      </c>
      <c r="AD79" s="28">
        <v>392073317.39177018</v>
      </c>
      <c r="AE79" s="28">
        <v>397860258.82717776</v>
      </c>
      <c r="AF79" s="28">
        <v>407888843.12550855</v>
      </c>
      <c r="AG79" s="28">
        <v>409828352.35178292</v>
      </c>
      <c r="AH79" s="28">
        <v>403295607.30418265</v>
      </c>
      <c r="AI79" s="28">
        <v>411465919.21878767</v>
      </c>
      <c r="AJ79" s="28">
        <v>413370391.42086262</v>
      </c>
      <c r="AK79" s="28">
        <v>411768818.6672343</v>
      </c>
      <c r="AL79" s="28">
        <v>407060251.22645426</v>
      </c>
      <c r="AM79" s="28">
        <v>404724777.46527421</v>
      </c>
      <c r="AN79" s="28">
        <v>418368291.48691618</v>
      </c>
      <c r="AO79" s="28">
        <v>415615261.69326365</v>
      </c>
      <c r="AP79" s="28">
        <v>410340667.16831964</v>
      </c>
      <c r="AQ79" s="28">
        <v>393016214.56430614</v>
      </c>
      <c r="AR79" s="28">
        <v>399448150.79400456</v>
      </c>
      <c r="AS79" s="28">
        <v>408836933.51124918</v>
      </c>
      <c r="AU79" s="30">
        <f t="shared" si="80"/>
        <v>0.10463900853226436</v>
      </c>
      <c r="AV79" s="30">
        <f t="shared" si="81"/>
        <v>0.10390945886069586</v>
      </c>
      <c r="AW79" s="30">
        <f t="shared" si="82"/>
        <v>0.10446572824290359</v>
      </c>
      <c r="AX79" s="30">
        <f t="shared" si="83"/>
        <v>0.10632501247541243</v>
      </c>
      <c r="AY79" s="30">
        <f t="shared" si="84"/>
        <v>0.10349612283175447</v>
      </c>
      <c r="AZ79" s="30">
        <f t="shared" si="85"/>
        <v>0.10128635100899715</v>
      </c>
      <c r="BA79" s="30">
        <f t="shared" si="86"/>
        <v>0.10152871192722511</v>
      </c>
      <c r="BB79" s="30">
        <f t="shared" si="87"/>
        <v>0.1052177577563423</v>
      </c>
      <c r="BC79" s="30">
        <f t="shared" si="88"/>
        <v>0.10270442878822011</v>
      </c>
      <c r="BD79" s="30">
        <f t="shared" si="89"/>
        <v>9.9781079060846822E-2</v>
      </c>
      <c r="BE79" s="30">
        <f t="shared" si="90"/>
        <v>9.6760256700705011E-2</v>
      </c>
      <c r="BF79" s="30">
        <f t="shared" si="91"/>
        <v>0.10037873788316481</v>
      </c>
      <c r="BG79" s="30">
        <f t="shared" si="92"/>
        <v>9.9434142573627579E-2</v>
      </c>
      <c r="BH79" s="30">
        <f t="shared" si="93"/>
        <v>9.5961147969067989E-2</v>
      </c>
      <c r="BI79" s="30">
        <f t="shared" si="94"/>
        <v>9.4590578654195262E-2</v>
      </c>
      <c r="BJ79" s="30">
        <f t="shared" si="95"/>
        <v>9.7581739595296715E-2</v>
      </c>
      <c r="BK79" s="30">
        <f t="shared" si="96"/>
        <v>9.3502559452237496E-2</v>
      </c>
      <c r="BL79" s="30">
        <f t="shared" si="97"/>
        <v>9.1520755478032859E-2</v>
      </c>
      <c r="BM79" s="30">
        <f t="shared" si="98"/>
        <v>9.0447804602120083E-2</v>
      </c>
      <c r="BN79" s="30">
        <f t="shared" si="99"/>
        <v>9.3540577794902463E-2</v>
      </c>
      <c r="BO79" s="30">
        <f t="shared" si="100"/>
        <v>8.9446212203612915E-2</v>
      </c>
      <c r="BP79" s="30">
        <f t="shared" si="101"/>
        <v>8.6757975549636643E-2</v>
      </c>
      <c r="BQ79" s="30">
        <f t="shared" si="102"/>
        <v>8.490122689780584E-2</v>
      </c>
      <c r="BR79" s="30">
        <f t="shared" si="103"/>
        <v>8.639323321027631E-2</v>
      </c>
      <c r="BS79" s="30">
        <f t="shared" si="104"/>
        <v>8.5884298362459255E-2</v>
      </c>
      <c r="BT79" s="30">
        <f t="shared" si="105"/>
        <v>8.2489739995078512E-2</v>
      </c>
      <c r="BU79" s="30">
        <f t="shared" si="106"/>
        <v>8.2425297103575781E-2</v>
      </c>
      <c r="BV79" s="30">
        <f t="shared" si="107"/>
        <v>8.4904843934340044E-2</v>
      </c>
      <c r="BW79" s="30">
        <f t="shared" si="108"/>
        <v>8.1888243144296768E-2</v>
      </c>
      <c r="BX79" s="30">
        <f t="shared" si="109"/>
        <v>8.0356523395364934E-2</v>
      </c>
      <c r="BY79" s="30">
        <f t="shared" si="110"/>
        <v>7.980308532051715E-2</v>
      </c>
      <c r="BZ79" s="30">
        <f t="shared" si="111"/>
        <v>8.10279139477144E-2</v>
      </c>
      <c r="CA79" s="30">
        <f t="shared" si="112"/>
        <v>7.9960418611093889E-2</v>
      </c>
      <c r="CB79" s="30">
        <f t="shared" si="113"/>
        <v>7.8797253596829445E-2</v>
      </c>
      <c r="CC79" s="30">
        <f t="shared" si="114"/>
        <v>7.6836823158358034E-2</v>
      </c>
      <c r="CD79" s="30">
        <f t="shared" si="115"/>
        <v>7.7426064177508275E-2</v>
      </c>
      <c r="CE79" s="30">
        <f t="shared" si="116"/>
        <v>7.6844255425024724E-2</v>
      </c>
      <c r="CF79" s="30">
        <f t="shared" si="117"/>
        <v>7.3830796547474653E-2</v>
      </c>
      <c r="CG79" s="30">
        <f t="shared" si="118"/>
        <v>7.4050284809726391E-2</v>
      </c>
      <c r="CH79" s="30">
        <f t="shared" si="119"/>
        <v>7.4435954541803295E-2</v>
      </c>
      <c r="CI79" s="30">
        <f t="shared" si="120"/>
        <v>7.5138097466296488E-2</v>
      </c>
      <c r="CJ79" s="30">
        <f t="shared" si="121"/>
        <v>7.5696859183756751E-2</v>
      </c>
      <c r="CK79" s="30">
        <f t="shared" si="122"/>
        <v>7.3230793783290102E-2</v>
      </c>
      <c r="CL79" s="30">
        <f t="shared" si="123"/>
        <v>7.4952986587834766E-2</v>
      </c>
      <c r="CM79" s="30"/>
      <c r="DH79" s="31"/>
    </row>
    <row r="83" spans="1:45">
      <c r="A83" s="16" t="s">
        <v>161</v>
      </c>
      <c r="B83" t="s">
        <v>225</v>
      </c>
    </row>
    <row r="85" spans="1:45">
      <c r="A85" s="16" t="s">
        <v>68</v>
      </c>
      <c r="B85" t="s">
        <v>267</v>
      </c>
      <c r="C85" t="s">
        <v>268</v>
      </c>
      <c r="D85" t="s">
        <v>269</v>
      </c>
      <c r="E85" t="s">
        <v>270</v>
      </c>
      <c r="F85" t="s">
        <v>271</v>
      </c>
      <c r="G85" t="s">
        <v>272</v>
      </c>
      <c r="H85" t="s">
        <v>273</v>
      </c>
      <c r="I85" t="s">
        <v>274</v>
      </c>
      <c r="J85" t="s">
        <v>275</v>
      </c>
      <c r="K85" t="s">
        <v>276</v>
      </c>
      <c r="L85" t="s">
        <v>277</v>
      </c>
      <c r="M85" t="s">
        <v>278</v>
      </c>
      <c r="N85" t="s">
        <v>279</v>
      </c>
      <c r="O85" t="s">
        <v>280</v>
      </c>
      <c r="P85" t="s">
        <v>281</v>
      </c>
      <c r="Q85" t="s">
        <v>282</v>
      </c>
      <c r="R85" t="s">
        <v>283</v>
      </c>
      <c r="S85" t="s">
        <v>284</v>
      </c>
      <c r="T85" t="s">
        <v>285</v>
      </c>
      <c r="U85" t="s">
        <v>286</v>
      </c>
      <c r="V85" t="s">
        <v>287</v>
      </c>
      <c r="W85" t="s">
        <v>288</v>
      </c>
      <c r="X85" t="s">
        <v>289</v>
      </c>
      <c r="Y85" t="s">
        <v>290</v>
      </c>
      <c r="Z85" t="s">
        <v>291</v>
      </c>
      <c r="AA85" t="s">
        <v>292</v>
      </c>
      <c r="AB85" t="s">
        <v>293</v>
      </c>
      <c r="AC85" t="s">
        <v>294</v>
      </c>
      <c r="AD85" t="s">
        <v>295</v>
      </c>
      <c r="AE85" t="s">
        <v>296</v>
      </c>
      <c r="AF85" t="s">
        <v>297</v>
      </c>
      <c r="AG85" t="s">
        <v>298</v>
      </c>
      <c r="AH85" t="s">
        <v>299</v>
      </c>
      <c r="AI85" t="s">
        <v>300</v>
      </c>
      <c r="AJ85" t="s">
        <v>301</v>
      </c>
      <c r="AK85" t="s">
        <v>302</v>
      </c>
      <c r="AL85" t="s">
        <v>303</v>
      </c>
      <c r="AM85" t="s">
        <v>304</v>
      </c>
      <c r="AN85" t="s">
        <v>305</v>
      </c>
      <c r="AO85" t="s">
        <v>306</v>
      </c>
      <c r="AP85" t="s">
        <v>307</v>
      </c>
      <c r="AQ85" t="s">
        <v>308</v>
      </c>
      <c r="AR85" t="s">
        <v>309</v>
      </c>
      <c r="AS85" t="s">
        <v>310</v>
      </c>
    </row>
    <row r="86" spans="1:45">
      <c r="A86" s="17" t="s">
        <v>207</v>
      </c>
      <c r="B86" s="22">
        <v>25281246.306936808</v>
      </c>
      <c r="C86" s="22">
        <v>25271654.785316341</v>
      </c>
      <c r="D86" s="22">
        <v>25433086.206352454</v>
      </c>
      <c r="E86" s="22">
        <v>25559249.528602939</v>
      </c>
      <c r="F86" s="22">
        <v>25885816.237150345</v>
      </c>
      <c r="G86" s="22">
        <v>26111847.332775116</v>
      </c>
      <c r="H86" s="22">
        <v>26276068.242172182</v>
      </c>
      <c r="I86" s="22">
        <v>26600479.346829761</v>
      </c>
      <c r="J86" s="22">
        <v>26815110.29827721</v>
      </c>
      <c r="K86" s="22">
        <v>27231388.435174331</v>
      </c>
      <c r="L86" s="22">
        <v>27407263.267705239</v>
      </c>
      <c r="M86" s="22">
        <v>27461135.619870029</v>
      </c>
      <c r="N86" s="22">
        <v>27496468.311367512</v>
      </c>
      <c r="O86" s="22">
        <v>27773984.319758348</v>
      </c>
      <c r="P86" s="22">
        <v>28240593.697474293</v>
      </c>
      <c r="Q86" s="22">
        <v>28244780.230016746</v>
      </c>
      <c r="R86" s="22">
        <v>27963614.610525124</v>
      </c>
      <c r="S86" s="22">
        <v>28406639.088380069</v>
      </c>
      <c r="T86" s="22">
        <v>28840072.1273515</v>
      </c>
      <c r="U86" s="22">
        <v>28280033.435019724</v>
      </c>
      <c r="V86" s="22">
        <v>27388028.457861871</v>
      </c>
      <c r="W86" s="22">
        <v>27872338.029149309</v>
      </c>
      <c r="X86" s="22">
        <v>28840003.00866897</v>
      </c>
      <c r="Y86" s="22">
        <v>28565162.77088663</v>
      </c>
      <c r="Z86" s="22">
        <v>28407373.242568888</v>
      </c>
      <c r="AA86" s="22">
        <v>28638088.001013458</v>
      </c>
      <c r="AB86" s="22">
        <v>29561352.106833033</v>
      </c>
      <c r="AC86" s="22">
        <v>29767486.534753308</v>
      </c>
      <c r="AD86" s="22">
        <v>29499809.302348923</v>
      </c>
      <c r="AE86" s="22">
        <v>29940202.98685459</v>
      </c>
      <c r="AF86" s="22">
        <v>30977540.418972325</v>
      </c>
      <c r="AG86" s="22">
        <v>30823426.009705223</v>
      </c>
      <c r="AH86" s="22">
        <v>30448757.233692486</v>
      </c>
      <c r="AI86" s="22">
        <v>31641984.658745524</v>
      </c>
      <c r="AJ86" s="22">
        <v>32235116.988904268</v>
      </c>
      <c r="AK86" s="22">
        <v>32498506.355032813</v>
      </c>
      <c r="AL86" s="22">
        <v>31618299.017654099</v>
      </c>
      <c r="AM86" s="22">
        <v>32797125.01981819</v>
      </c>
      <c r="AN86" s="22">
        <v>33429438.433145992</v>
      </c>
      <c r="AO86" s="22">
        <v>34229388.327092677</v>
      </c>
      <c r="AP86" s="22">
        <v>32707799.021897726</v>
      </c>
      <c r="AQ86" s="22">
        <v>32273646.730850063</v>
      </c>
      <c r="AR86" s="22">
        <v>33396476.903669368</v>
      </c>
      <c r="AS86" s="22">
        <v>33207094.501119051</v>
      </c>
    </row>
    <row r="87" spans="1:45">
      <c r="A87" s="17" t="s">
        <v>226</v>
      </c>
      <c r="B87" s="22">
        <v>81510865.650995359</v>
      </c>
      <c r="C87" s="22">
        <v>81163686.075196356</v>
      </c>
      <c r="D87" s="22">
        <v>83743713.729718804</v>
      </c>
      <c r="E87" s="22">
        <v>84666972.015317231</v>
      </c>
      <c r="F87" s="22">
        <v>86821964.328643322</v>
      </c>
      <c r="G87" s="22">
        <v>86529308.367747769</v>
      </c>
      <c r="H87" s="22">
        <v>89666705.255398214</v>
      </c>
      <c r="I87" s="22">
        <v>90129613.249496102</v>
      </c>
      <c r="J87" s="22">
        <v>92073013.080187052</v>
      </c>
      <c r="K87" s="22">
        <v>92026880.466878906</v>
      </c>
      <c r="L87" s="22">
        <v>95694590.285193682</v>
      </c>
      <c r="M87" s="22">
        <v>96129655.619249389</v>
      </c>
      <c r="N87" s="22">
        <v>98106753.049076349</v>
      </c>
      <c r="O87" s="22">
        <v>97858652.003695965</v>
      </c>
      <c r="P87" s="22">
        <v>101120269.77019902</v>
      </c>
      <c r="Q87" s="22">
        <v>101641467.97755682</v>
      </c>
      <c r="R87" s="22">
        <v>103281916.77714545</v>
      </c>
      <c r="S87" s="22">
        <v>103238606.77527592</v>
      </c>
      <c r="T87" s="22">
        <v>106646214.44630475</v>
      </c>
      <c r="U87" s="22">
        <v>106406570.67579153</v>
      </c>
      <c r="V87" s="22">
        <v>108278487.44219589</v>
      </c>
      <c r="W87" s="22">
        <v>108540018.20879108</v>
      </c>
      <c r="X87" s="22">
        <v>112013545.06265254</v>
      </c>
      <c r="Y87" s="22">
        <v>112123801.75240323</v>
      </c>
      <c r="Z87" s="22">
        <v>113329083.08933303</v>
      </c>
      <c r="AA87" s="22">
        <v>114503150.21097621</v>
      </c>
      <c r="AB87" s="22">
        <v>117932958.03247258</v>
      </c>
      <c r="AC87" s="22">
        <v>118010273.52276734</v>
      </c>
      <c r="AD87" s="22">
        <v>118459640.9321098</v>
      </c>
      <c r="AE87" s="22">
        <v>120387280.73480093</v>
      </c>
      <c r="AF87" s="22">
        <v>124109927.58382565</v>
      </c>
      <c r="AG87" s="22">
        <v>124574382.61752331</v>
      </c>
      <c r="AH87" s="22">
        <v>124057441.83572528</v>
      </c>
      <c r="AI87" s="22">
        <v>126733791.72552495</v>
      </c>
      <c r="AJ87" s="22">
        <v>130789829.69294313</v>
      </c>
      <c r="AK87" s="22">
        <v>131181563.64857198</v>
      </c>
      <c r="AL87" s="22">
        <v>130640785.80577859</v>
      </c>
      <c r="AM87" s="22">
        <v>133388452.16253297</v>
      </c>
      <c r="AN87" s="22">
        <v>137470197.2379182</v>
      </c>
      <c r="AO87" s="22">
        <v>138014410.41886508</v>
      </c>
      <c r="AP87" s="22">
        <v>136189712.29780012</v>
      </c>
      <c r="AQ87" s="22">
        <v>129699935.28496936</v>
      </c>
      <c r="AR87" s="22">
        <v>133897977.04451051</v>
      </c>
      <c r="AS87" s="22">
        <v>133958733.62960209</v>
      </c>
    </row>
    <row r="88" spans="1:45">
      <c r="A88" s="17" t="s">
        <v>227</v>
      </c>
      <c r="B88" s="22">
        <v>25434215.932278499</v>
      </c>
      <c r="C88" s="22">
        <v>25833079.268828373</v>
      </c>
      <c r="D88" s="22">
        <v>26725837.105226494</v>
      </c>
      <c r="E88" s="22">
        <v>27024607.148629688</v>
      </c>
      <c r="F88" s="22">
        <v>27186414.915762417</v>
      </c>
      <c r="G88" s="22">
        <v>27638612.693026658</v>
      </c>
      <c r="H88" s="22">
        <v>28311612.816159725</v>
      </c>
      <c r="I88" s="22">
        <v>28542852.547481261</v>
      </c>
      <c r="J88" s="22">
        <v>28691354.350486375</v>
      </c>
      <c r="K88" s="22">
        <v>29407223.075876441</v>
      </c>
      <c r="L88" s="22">
        <v>30179206.805769864</v>
      </c>
      <c r="M88" s="22">
        <v>30446640.433760446</v>
      </c>
      <c r="N88" s="22">
        <v>30002603.854118064</v>
      </c>
      <c r="O88" s="22">
        <v>31309265.534500148</v>
      </c>
      <c r="P88" s="22">
        <v>32298093.289314322</v>
      </c>
      <c r="Q88" s="22">
        <v>32330671.591708444</v>
      </c>
      <c r="R88" s="22">
        <v>32274405.540296279</v>
      </c>
      <c r="S88" s="22">
        <v>32868470.741238277</v>
      </c>
      <c r="T88" s="22">
        <v>34046706.853921719</v>
      </c>
      <c r="U88" s="22">
        <v>34151253.306210183</v>
      </c>
      <c r="V88" s="22">
        <v>34044948.656302653</v>
      </c>
      <c r="W88" s="22">
        <v>34760506.872202285</v>
      </c>
      <c r="X88" s="22">
        <v>35840941.103289977</v>
      </c>
      <c r="Y88" s="22">
        <v>36073077.563173957</v>
      </c>
      <c r="Z88" s="22">
        <v>35946608.321226045</v>
      </c>
      <c r="AA88" s="22">
        <v>36793664.847892679</v>
      </c>
      <c r="AB88" s="22">
        <v>37565656.205935091</v>
      </c>
      <c r="AC88" s="22">
        <v>37828314.510735378</v>
      </c>
      <c r="AD88" s="22">
        <v>37746150.025807083</v>
      </c>
      <c r="AE88" s="22">
        <v>38764476.284055948</v>
      </c>
      <c r="AF88" s="22">
        <v>39592444.184639394</v>
      </c>
      <c r="AG88" s="22">
        <v>39881293.633138023</v>
      </c>
      <c r="AH88" s="22">
        <v>39524575.207750976</v>
      </c>
      <c r="AI88" s="22">
        <v>40736604.545289025</v>
      </c>
      <c r="AJ88" s="22">
        <v>41666624.123373672</v>
      </c>
      <c r="AK88" s="22">
        <v>42068385.164053902</v>
      </c>
      <c r="AL88" s="22">
        <v>41427025.677239336</v>
      </c>
      <c r="AM88" s="22">
        <v>42771694.370707482</v>
      </c>
      <c r="AN88" s="22">
        <v>43805738.471723907</v>
      </c>
      <c r="AO88" s="22">
        <v>44209332.870496884</v>
      </c>
      <c r="AP88" s="22">
        <v>43036693.400428675</v>
      </c>
      <c r="AQ88" s="22">
        <v>40667968.480793804</v>
      </c>
      <c r="AR88" s="22">
        <v>42528858.615121216</v>
      </c>
      <c r="AS88" s="22">
        <v>43224593.821956865</v>
      </c>
    </row>
    <row r="89" spans="1:45">
      <c r="A89" s="17" t="s">
        <v>228</v>
      </c>
      <c r="B89" s="22">
        <v>90509774.221724972</v>
      </c>
      <c r="C89" s="22">
        <v>94907030.430037677</v>
      </c>
      <c r="D89" s="22">
        <v>100067054.63227981</v>
      </c>
      <c r="E89" s="22">
        <v>103094367.6766966</v>
      </c>
      <c r="F89" s="22">
        <v>96517799.355262056</v>
      </c>
      <c r="G89" s="22">
        <v>101420918.01279423</v>
      </c>
      <c r="H89" s="22">
        <v>105260855.31864326</v>
      </c>
      <c r="I89" s="22">
        <v>107016267.51929517</v>
      </c>
      <c r="J89" s="22">
        <v>101085077.04928461</v>
      </c>
      <c r="K89" s="22">
        <v>105578164.51975095</v>
      </c>
      <c r="L89" s="22">
        <v>112197818.25591764</v>
      </c>
      <c r="M89" s="22">
        <v>106764938.68240011</v>
      </c>
      <c r="N89" s="22">
        <v>103500286.03100675</v>
      </c>
      <c r="O89" s="22">
        <v>108806428.07413591</v>
      </c>
      <c r="P89" s="22">
        <v>113379996.95101665</v>
      </c>
      <c r="Q89" s="22">
        <v>110500796.35984859</v>
      </c>
      <c r="R89" s="22">
        <v>107715665.9443448</v>
      </c>
      <c r="S89" s="22">
        <v>111888571.48955651</v>
      </c>
      <c r="T89" s="22">
        <v>116322550.39253873</v>
      </c>
      <c r="U89" s="22">
        <v>112059994.64380959</v>
      </c>
      <c r="V89" s="22">
        <v>107706392.1690971</v>
      </c>
      <c r="W89" s="22">
        <v>109583419.39289576</v>
      </c>
      <c r="X89" s="22">
        <v>114742804.79717261</v>
      </c>
      <c r="Y89" s="22">
        <v>116959347.15971163</v>
      </c>
      <c r="Z89" s="22">
        <v>110656731.82412603</v>
      </c>
      <c r="AA89" s="22">
        <v>112597289.77207075</v>
      </c>
      <c r="AB89" s="22">
        <v>116182537.50147352</v>
      </c>
      <c r="AC89" s="22">
        <v>119332780.96986131</v>
      </c>
      <c r="AD89" s="22">
        <v>113739198.0027602</v>
      </c>
      <c r="AE89" s="22">
        <v>115382061.40174928</v>
      </c>
      <c r="AF89" s="22">
        <v>119539360.10983476</v>
      </c>
      <c r="AG89" s="22">
        <v>122322892.08545113</v>
      </c>
      <c r="AH89" s="22">
        <v>116989552.06706232</v>
      </c>
      <c r="AI89" s="22">
        <v>118237759.46097879</v>
      </c>
      <c r="AJ89" s="22">
        <v>122972661.67441884</v>
      </c>
      <c r="AK89" s="22">
        <v>123864655.77747729</v>
      </c>
      <c r="AL89" s="22">
        <v>120472515.19088413</v>
      </c>
      <c r="AM89" s="22">
        <v>121596054.81629579</v>
      </c>
      <c r="AN89" s="22">
        <v>126373503.17592362</v>
      </c>
      <c r="AO89" s="22">
        <v>127156028.10097472</v>
      </c>
      <c r="AP89" s="22">
        <v>123009582.29999997</v>
      </c>
      <c r="AQ89" s="22">
        <v>117553398</v>
      </c>
      <c r="AR89" s="22">
        <v>124174330.59999999</v>
      </c>
      <c r="AS89" s="22">
        <v>125287161.63737968</v>
      </c>
    </row>
    <row r="90" spans="1:45">
      <c r="A90" s="17" t="s">
        <v>229</v>
      </c>
      <c r="B90" s="22">
        <v>21781823.812488817</v>
      </c>
      <c r="C90" s="22">
        <v>22580799.974735174</v>
      </c>
      <c r="D90" s="22">
        <v>23003352.801494159</v>
      </c>
      <c r="E90" s="22">
        <v>23252434.683321871</v>
      </c>
      <c r="F90" s="22">
        <v>23280752.668695144</v>
      </c>
      <c r="G90" s="22">
        <v>24366464.779030502</v>
      </c>
      <c r="H90" s="22">
        <v>24534076.044185411</v>
      </c>
      <c r="I90" s="22">
        <v>25559580.472117376</v>
      </c>
      <c r="J90" s="22">
        <v>24407097.207942437</v>
      </c>
      <c r="K90" s="22">
        <v>25835933.727670297</v>
      </c>
      <c r="L90" s="22">
        <v>26564602.198748842</v>
      </c>
      <c r="M90" s="22">
        <v>27807448.984795086</v>
      </c>
      <c r="N90" s="22">
        <v>26831468.4862983</v>
      </c>
      <c r="O90" s="22">
        <v>28066351.029802173</v>
      </c>
      <c r="P90" s="22">
        <v>28260832.095945016</v>
      </c>
      <c r="Q90" s="22">
        <v>28607479.339806553</v>
      </c>
      <c r="R90" s="22">
        <v>29267502.543744177</v>
      </c>
      <c r="S90" s="22">
        <v>29932459.04452695</v>
      </c>
      <c r="T90" s="22">
        <v>30164962.835983194</v>
      </c>
      <c r="U90" s="22">
        <v>30626520.261117123</v>
      </c>
      <c r="V90" s="22">
        <v>30676866.290788475</v>
      </c>
      <c r="W90" s="22">
        <v>31217946.832334526</v>
      </c>
      <c r="X90" s="22">
        <v>31509667.508576326</v>
      </c>
      <c r="Y90" s="22">
        <v>31632917.412833914</v>
      </c>
      <c r="Z90" s="22">
        <v>31779839.805692811</v>
      </c>
      <c r="AA90" s="22">
        <v>32345924.414308343</v>
      </c>
      <c r="AB90" s="22">
        <v>32757229.056702718</v>
      </c>
      <c r="AC90" s="22">
        <v>33618138.816350892</v>
      </c>
      <c r="AD90" s="22">
        <v>33109120.734588396</v>
      </c>
      <c r="AE90" s="22">
        <v>33721555.824434206</v>
      </c>
      <c r="AF90" s="22">
        <v>34301230.433924511</v>
      </c>
      <c r="AG90" s="22">
        <v>35369799.072427548</v>
      </c>
      <c r="AH90" s="22">
        <v>34648005.011143684</v>
      </c>
      <c r="AI90" s="22">
        <v>35324557.828910068</v>
      </c>
      <c r="AJ90" s="22">
        <v>35927833.995916136</v>
      </c>
      <c r="AK90" s="22">
        <v>37001598.970034398</v>
      </c>
      <c r="AL90" s="22">
        <v>36229677.687897623</v>
      </c>
      <c r="AM90" s="22">
        <v>37113160.237497725</v>
      </c>
      <c r="AN90" s="22">
        <v>37537192.579307184</v>
      </c>
      <c r="AO90" s="22">
        <v>38262560.016892567</v>
      </c>
      <c r="AP90" s="22">
        <v>36944802.63167569</v>
      </c>
      <c r="AQ90" s="22">
        <v>36403129.413151391</v>
      </c>
      <c r="AR90" s="22">
        <v>37216665.199028656</v>
      </c>
      <c r="AS90" s="22">
        <v>37885275.716946736</v>
      </c>
    </row>
    <row r="91" spans="1:45">
      <c r="A91" s="17" t="s">
        <v>230</v>
      </c>
      <c r="B91" s="22">
        <v>46098912.248018518</v>
      </c>
      <c r="C91" s="22">
        <v>48525332.217669822</v>
      </c>
      <c r="D91" s="22">
        <v>50854218.48847384</v>
      </c>
      <c r="E91" s="22">
        <v>48534510.766100414</v>
      </c>
      <c r="F91" s="22">
        <v>49013138.968045309</v>
      </c>
      <c r="G91" s="22">
        <v>51687500.119740032</v>
      </c>
      <c r="H91" s="22">
        <v>53623389.868459135</v>
      </c>
      <c r="I91" s="22">
        <v>52036670.403256044</v>
      </c>
      <c r="J91" s="22">
        <v>52722696.265028775</v>
      </c>
      <c r="K91" s="22">
        <v>54873751.887565307</v>
      </c>
      <c r="L91" s="22">
        <v>58000557.922145158</v>
      </c>
      <c r="M91" s="22">
        <v>54862192.211601183</v>
      </c>
      <c r="N91" s="22">
        <v>56301463.439519569</v>
      </c>
      <c r="O91" s="22">
        <v>57754510.601374902</v>
      </c>
      <c r="P91" s="22">
        <v>60422826.277401537</v>
      </c>
      <c r="Q91" s="22">
        <v>57696247.512558542</v>
      </c>
      <c r="R91" s="22">
        <v>58531087.581468701</v>
      </c>
      <c r="S91" s="22">
        <v>60572630.342388116</v>
      </c>
      <c r="T91" s="22">
        <v>63015184.450328261</v>
      </c>
      <c r="U91" s="22">
        <v>61178869.130236551</v>
      </c>
      <c r="V91" s="22">
        <v>61262869.148667611</v>
      </c>
      <c r="W91" s="22">
        <v>63364780.760422327</v>
      </c>
      <c r="X91" s="22">
        <v>65843491.62452969</v>
      </c>
      <c r="Y91" s="22">
        <v>63573734.101012632</v>
      </c>
      <c r="Z91" s="22">
        <v>64282903.095446974</v>
      </c>
      <c r="AA91" s="22">
        <v>66584159.793700963</v>
      </c>
      <c r="AB91" s="22">
        <v>69104721.619599327</v>
      </c>
      <c r="AC91" s="22">
        <v>66885616.25235384</v>
      </c>
      <c r="AD91" s="22">
        <v>67630679.249385133</v>
      </c>
      <c r="AE91" s="22">
        <v>70104169.020577371</v>
      </c>
      <c r="AF91" s="22">
        <v>72954660.185628191</v>
      </c>
      <c r="AG91" s="22">
        <v>70881504.600335851</v>
      </c>
      <c r="AH91" s="22">
        <v>71613172.661570773</v>
      </c>
      <c r="AI91" s="22">
        <v>74314271.796823531</v>
      </c>
      <c r="AJ91" s="22">
        <v>77439277.898629114</v>
      </c>
      <c r="AK91" s="22">
        <v>75117346.043625891</v>
      </c>
      <c r="AL91" s="22">
        <v>75671631.343196258</v>
      </c>
      <c r="AM91" s="22">
        <v>78618394.680383921</v>
      </c>
      <c r="AN91" s="22">
        <v>81821962.20500885</v>
      </c>
      <c r="AO91" s="22">
        <v>79362282.191544816</v>
      </c>
      <c r="AP91" s="22">
        <v>78709459.024003193</v>
      </c>
      <c r="AQ91" s="22">
        <v>77380096.859356061</v>
      </c>
      <c r="AR91" s="22">
        <v>80647949.476910442</v>
      </c>
      <c r="AS91" s="22">
        <v>78405501.971319199</v>
      </c>
    </row>
    <row r="92" spans="1:45">
      <c r="A92" s="17" t="s">
        <v>231</v>
      </c>
      <c r="B92" s="22">
        <v>6830120.5326218158</v>
      </c>
      <c r="C92" s="22">
        <v>6973085.2949577812</v>
      </c>
      <c r="D92" s="22">
        <v>7188109.5138562014</v>
      </c>
      <c r="E92" s="22">
        <v>7361256.6533122361</v>
      </c>
      <c r="F92" s="22">
        <v>7381212.4551360933</v>
      </c>
      <c r="G92" s="22">
        <v>7517477.6209212411</v>
      </c>
      <c r="H92" s="22">
        <v>7679209.0065735914</v>
      </c>
      <c r="I92" s="22">
        <v>7717155.1156830005</v>
      </c>
      <c r="J92" s="22">
        <v>7872183.1878760261</v>
      </c>
      <c r="K92" s="22">
        <v>7976161.9020276833</v>
      </c>
      <c r="L92" s="22">
        <v>8184023.7752959346</v>
      </c>
      <c r="M92" s="22">
        <v>8330668.9678550716</v>
      </c>
      <c r="N92" s="22">
        <v>8394325.6670891121</v>
      </c>
      <c r="O92" s="22">
        <v>8499413.6101996806</v>
      </c>
      <c r="P92" s="22">
        <v>8636547.8571666516</v>
      </c>
      <c r="Q92" s="22">
        <v>8796084.5499481447</v>
      </c>
      <c r="R92" s="22">
        <v>8854602.5490430593</v>
      </c>
      <c r="S92" s="22">
        <v>8929784.6266437657</v>
      </c>
      <c r="T92" s="22">
        <v>9114512.0823738016</v>
      </c>
      <c r="U92" s="22">
        <v>9308246.6494996939</v>
      </c>
      <c r="V92" s="22">
        <v>9322738.3156750854</v>
      </c>
      <c r="W92" s="22">
        <v>9395660.2296994198</v>
      </c>
      <c r="X92" s="22">
        <v>9587040.4270874877</v>
      </c>
      <c r="Y92" s="22">
        <v>9760566.7429699525</v>
      </c>
      <c r="Z92" s="22">
        <v>9790127.5491004232</v>
      </c>
      <c r="AA92" s="22">
        <v>9904797.3977272771</v>
      </c>
      <c r="AB92" s="22">
        <v>10082312.029200859</v>
      </c>
      <c r="AC92" s="22">
        <v>10299306.854432149</v>
      </c>
      <c r="AD92" s="22">
        <v>10298712.361533504</v>
      </c>
      <c r="AE92" s="22">
        <v>10426821.342084661</v>
      </c>
      <c r="AF92" s="22">
        <v>10575462.567475043</v>
      </c>
      <c r="AG92" s="22">
        <v>10772519.318922356</v>
      </c>
      <c r="AH92" s="22">
        <v>10823479.126931623</v>
      </c>
      <c r="AI92" s="22">
        <v>10960140.264404282</v>
      </c>
      <c r="AJ92" s="22">
        <v>11102777.482541984</v>
      </c>
      <c r="AK92" s="22">
        <v>11277712.938518237</v>
      </c>
      <c r="AL92" s="22">
        <v>11368931.634646054</v>
      </c>
      <c r="AM92" s="22">
        <v>11508803.258668652</v>
      </c>
      <c r="AN92" s="22">
        <v>11656169.957911531</v>
      </c>
      <c r="AO92" s="22">
        <v>11811548.711212508</v>
      </c>
      <c r="AP92" s="22">
        <v>11783392.012714634</v>
      </c>
      <c r="AQ92" s="22">
        <v>11423466.605834398</v>
      </c>
      <c r="AR92" s="22">
        <v>11602443.61557607</v>
      </c>
      <c r="AS92" s="22">
        <v>11529133.597702678</v>
      </c>
    </row>
    <row r="93" spans="1:45">
      <c r="A93" s="17" t="s">
        <v>232</v>
      </c>
      <c r="B93" s="22">
        <v>36603428.480959848</v>
      </c>
      <c r="C93" s="22">
        <v>38484887.388820112</v>
      </c>
      <c r="D93" s="22">
        <v>39226163.485542938</v>
      </c>
      <c r="E93" s="22">
        <v>36246362.351483852</v>
      </c>
      <c r="F93" s="22">
        <v>39774137.001863375</v>
      </c>
      <c r="G93" s="22">
        <v>41511846.634527341</v>
      </c>
      <c r="H93" s="22">
        <v>41154431.361673184</v>
      </c>
      <c r="I93" s="22">
        <v>37997086.378010601</v>
      </c>
      <c r="J93" s="22">
        <v>41836437.013764247</v>
      </c>
      <c r="K93" s="22">
        <v>43642632.704959698</v>
      </c>
      <c r="L93" s="22">
        <v>44513637.393678412</v>
      </c>
      <c r="M93" s="22">
        <v>40776499.49717705</v>
      </c>
      <c r="N93" s="22">
        <v>43750110.503618173</v>
      </c>
      <c r="O93" s="22">
        <v>46035369.393049873</v>
      </c>
      <c r="P93" s="22">
        <v>47352768.530957073</v>
      </c>
      <c r="Q93" s="22">
        <v>43481759.264576137</v>
      </c>
      <c r="R93" s="22">
        <v>46333256.17999953</v>
      </c>
      <c r="S93" s="22">
        <v>48205461.930352941</v>
      </c>
      <c r="T93" s="22">
        <v>49735805.231144108</v>
      </c>
      <c r="U93" s="22">
        <v>45522967.581520543</v>
      </c>
      <c r="V93" s="22">
        <v>48608070.18716567</v>
      </c>
      <c r="W93" s="22">
        <v>50646515.932859004</v>
      </c>
      <c r="X93" s="22">
        <v>52331808.104977876</v>
      </c>
      <c r="Y93" s="22">
        <v>47950522.382090352</v>
      </c>
      <c r="Z93" s="22">
        <v>51069492.012784526</v>
      </c>
      <c r="AA93" s="22">
        <v>53295616.899671651</v>
      </c>
      <c r="AB93" s="22">
        <v>55078091.365794033</v>
      </c>
      <c r="AC93" s="22">
        <v>50350528.013177097</v>
      </c>
      <c r="AD93" s="22">
        <v>53686077.476444297</v>
      </c>
      <c r="AE93" s="22">
        <v>55977018.017834738</v>
      </c>
      <c r="AF93" s="22">
        <v>57945001.690302968</v>
      </c>
      <c r="AG93" s="22">
        <v>53017999.571623757</v>
      </c>
      <c r="AH93" s="22">
        <v>56411435.371901877</v>
      </c>
      <c r="AI93" s="22">
        <v>58969470.237571076</v>
      </c>
      <c r="AJ93" s="22">
        <v>60951109.962693043</v>
      </c>
      <c r="AK93" s="22">
        <v>55833971.41959855</v>
      </c>
      <c r="AL93" s="22">
        <v>59340291.565908119</v>
      </c>
      <c r="AM93" s="22">
        <v>62270155.11803399</v>
      </c>
      <c r="AN93" s="22">
        <v>64084396.237714663</v>
      </c>
      <c r="AO93" s="22">
        <v>58685528.887186646</v>
      </c>
      <c r="AP93" s="22">
        <v>60370705.222904012</v>
      </c>
      <c r="AQ93" s="22">
        <v>60039252.476535901</v>
      </c>
      <c r="AR93" s="22">
        <v>62536851.276131034</v>
      </c>
      <c r="AS93" s="22">
        <v>57360048.391255558</v>
      </c>
    </row>
    <row r="94" spans="1:45">
      <c r="A94" s="17" t="s">
        <v>233</v>
      </c>
      <c r="B94" s="22">
        <v>8592658.2282463163</v>
      </c>
      <c r="C94" s="22">
        <v>8808349.9395513162</v>
      </c>
      <c r="D94" s="22">
        <v>9018196.2773752399</v>
      </c>
      <c r="E94" s="22">
        <v>9142699.7227013707</v>
      </c>
      <c r="F94" s="22">
        <v>9134044.1142121796</v>
      </c>
      <c r="G94" s="22">
        <v>9478236.3879736029</v>
      </c>
      <c r="H94" s="22">
        <v>9716970.7322990019</v>
      </c>
      <c r="I94" s="22">
        <v>9684739.06516793</v>
      </c>
      <c r="J94" s="22">
        <v>9689450.0604380183</v>
      </c>
      <c r="K94" s="22">
        <v>9962560.9654628281</v>
      </c>
      <c r="L94" s="22">
        <v>10144330.246156411</v>
      </c>
      <c r="M94" s="22">
        <v>10308564.855832865</v>
      </c>
      <c r="N94" s="22">
        <v>10309220.800496254</v>
      </c>
      <c r="O94" s="22">
        <v>10508920.080558214</v>
      </c>
      <c r="P94" s="22">
        <v>10628591.247626098</v>
      </c>
      <c r="Q94" s="22">
        <v>10744124.957040913</v>
      </c>
      <c r="R94" s="22">
        <v>10756992.973750396</v>
      </c>
      <c r="S94" s="22">
        <v>11017029.100339318</v>
      </c>
      <c r="T94" s="22">
        <v>11136268.836234055</v>
      </c>
      <c r="U94" s="22">
        <v>11249148.614195943</v>
      </c>
      <c r="V94" s="22">
        <v>11197460.362575758</v>
      </c>
      <c r="W94" s="22">
        <v>11455280.498230565</v>
      </c>
      <c r="X94" s="22">
        <v>11580681.873003744</v>
      </c>
      <c r="Y94" s="22">
        <v>11728881.25362489</v>
      </c>
      <c r="Z94" s="22">
        <v>11582055.049847193</v>
      </c>
      <c r="AA94" s="22">
        <v>11894481.339043817</v>
      </c>
      <c r="AB94" s="22">
        <v>12062707.123373352</v>
      </c>
      <c r="AC94" s="22">
        <v>12309128.281195307</v>
      </c>
      <c r="AD94" s="22">
        <v>12320702.515641818</v>
      </c>
      <c r="AE94" s="22">
        <v>12505441.56919599</v>
      </c>
      <c r="AF94" s="22">
        <v>12491704.687663238</v>
      </c>
      <c r="AG94" s="22">
        <v>12667304.897704449</v>
      </c>
      <c r="AH94" s="22">
        <v>12625586.383246476</v>
      </c>
      <c r="AI94" s="22">
        <v>13070433.641890896</v>
      </c>
      <c r="AJ94" s="22">
        <v>13377185.070197754</v>
      </c>
      <c r="AK94" s="22">
        <v>13134830.402999381</v>
      </c>
      <c r="AL94" s="22">
        <v>12984624.786083968</v>
      </c>
      <c r="AM94" s="22">
        <v>13518705.982954998</v>
      </c>
      <c r="AN94" s="22">
        <v>13779335.05543346</v>
      </c>
      <c r="AO94" s="22">
        <v>13657756.406780992</v>
      </c>
      <c r="AP94" s="22">
        <v>13161302.794723986</v>
      </c>
      <c r="AQ94" s="22">
        <v>12849030.128368005</v>
      </c>
      <c r="AR94" s="22">
        <v>13177041.849975949</v>
      </c>
      <c r="AS94" s="22">
        <v>13515083.077454537</v>
      </c>
    </row>
    <row r="95" spans="1:45">
      <c r="A95" s="17" t="s">
        <v>234</v>
      </c>
      <c r="B95" s="22">
        <v>27308577.439675052</v>
      </c>
      <c r="C95" s="22">
        <v>27522307.996362213</v>
      </c>
      <c r="D95" s="22">
        <v>27800287.6989385</v>
      </c>
      <c r="E95" s="22">
        <v>28592498.4668983</v>
      </c>
      <c r="F95" s="22">
        <v>28601585.26921273</v>
      </c>
      <c r="G95" s="22">
        <v>29586763.390849698</v>
      </c>
      <c r="H95" s="22">
        <v>29915002.267386585</v>
      </c>
      <c r="I95" s="22">
        <v>30858072.333436079</v>
      </c>
      <c r="J95" s="22">
        <v>30898515.712656386</v>
      </c>
      <c r="K95" s="22">
        <v>31528620.791709721</v>
      </c>
      <c r="L95" s="22">
        <v>32305696.111049678</v>
      </c>
      <c r="M95" s="22">
        <v>33302135.403523359</v>
      </c>
      <c r="N95" s="22">
        <v>33512843.051797718</v>
      </c>
      <c r="O95" s="22">
        <v>33854190.609654024</v>
      </c>
      <c r="P95" s="22">
        <v>34499246.114924058</v>
      </c>
      <c r="Q95" s="22">
        <v>35397571.450039744</v>
      </c>
      <c r="R95" s="22">
        <v>35309000.383717701</v>
      </c>
      <c r="S95" s="22">
        <v>36223485.075633965</v>
      </c>
      <c r="T95" s="22">
        <v>36936669.267178535</v>
      </c>
      <c r="U95" s="22">
        <v>37856079.857993625</v>
      </c>
      <c r="V95" s="22">
        <v>38069087.728351623</v>
      </c>
      <c r="W95" s="22">
        <v>38528667.148020342</v>
      </c>
      <c r="X95" s="22">
        <v>38977771.837497823</v>
      </c>
      <c r="Y95" s="22">
        <v>39555824.285013445</v>
      </c>
      <c r="Z95" s="22">
        <v>39665452.09190172</v>
      </c>
      <c r="AA95" s="22">
        <v>40500652.906192385</v>
      </c>
      <c r="AB95" s="22">
        <v>41100510.50425937</v>
      </c>
      <c r="AC95" s="22">
        <v>41586423.490006827</v>
      </c>
      <c r="AD95" s="22">
        <v>40441841.15040981</v>
      </c>
      <c r="AE95" s="22">
        <v>40918042.014509313</v>
      </c>
      <c r="AF95" s="22">
        <v>42073992.384654865</v>
      </c>
      <c r="AG95" s="22">
        <v>42647800.162610561</v>
      </c>
      <c r="AH95" s="22">
        <v>42197541.603644267</v>
      </c>
      <c r="AI95" s="22">
        <v>42756005.440134101</v>
      </c>
      <c r="AJ95" s="22">
        <v>43628028.246640019</v>
      </c>
      <c r="AK95" s="22">
        <v>44917176.070632547</v>
      </c>
      <c r="AL95" s="22">
        <v>44209993.560636513</v>
      </c>
      <c r="AM95" s="22">
        <v>44736264.124817498</v>
      </c>
      <c r="AN95" s="22">
        <v>45776058.896904156</v>
      </c>
      <c r="AO95" s="22">
        <v>47173547.377039745</v>
      </c>
      <c r="AP95" s="22">
        <v>45101082.88765762</v>
      </c>
      <c r="AQ95" s="22">
        <v>41691665.662008032</v>
      </c>
      <c r="AR95" s="22">
        <v>43115278.684239358</v>
      </c>
      <c r="AS95" s="22">
        <v>45068675.880016029</v>
      </c>
    </row>
    <row r="96" spans="1:45">
      <c r="A96" s="17" t="s">
        <v>236</v>
      </c>
      <c r="B96" s="22">
        <v>260072190.89255527</v>
      </c>
      <c r="C96" s="22">
        <v>266274911.33655101</v>
      </c>
      <c r="D96" s="22">
        <v>271503673.91646898</v>
      </c>
      <c r="E96" s="22">
        <v>277332704.66815645</v>
      </c>
      <c r="F96" s="22">
        <v>279247031.55528098</v>
      </c>
      <c r="G96" s="22">
        <v>284830475.5597623</v>
      </c>
      <c r="H96" s="22">
        <v>290716066.28225529</v>
      </c>
      <c r="I96" s="22">
        <v>292764653.01459521</v>
      </c>
      <c r="J96" s="22">
        <v>295057836.30939168</v>
      </c>
      <c r="K96" s="22">
        <v>302405647.72163099</v>
      </c>
      <c r="L96" s="22">
        <v>309680560.52586365</v>
      </c>
      <c r="M96" s="22">
        <v>315383880.33478492</v>
      </c>
      <c r="N96" s="22">
        <v>315013015.38505912</v>
      </c>
      <c r="O96" s="22">
        <v>321745037.43831062</v>
      </c>
      <c r="P96" s="22">
        <v>329013985.76765132</v>
      </c>
      <c r="Q96" s="22">
        <v>330922534.88151556</v>
      </c>
      <c r="R96" s="22">
        <v>333462306.5688045</v>
      </c>
      <c r="S96" s="22">
        <v>341779361.87743878</v>
      </c>
      <c r="T96" s="22">
        <v>346741842.66264451</v>
      </c>
      <c r="U96" s="22">
        <v>351405618.00599533</v>
      </c>
      <c r="V96" s="22">
        <v>352079749.87174577</v>
      </c>
      <c r="W96" s="22">
        <v>360099323.07924682</v>
      </c>
      <c r="X96" s="22">
        <v>368082389.53484821</v>
      </c>
      <c r="Y96" s="22">
        <v>374302384.89277768</v>
      </c>
      <c r="Z96" s="22">
        <v>372372604.42892969</v>
      </c>
      <c r="AA96" s="22">
        <v>381940783.3672629</v>
      </c>
      <c r="AB96" s="22">
        <v>390543340.89595604</v>
      </c>
      <c r="AC96" s="22">
        <v>395060152.33469671</v>
      </c>
      <c r="AD96" s="22">
        <v>396466542.04205453</v>
      </c>
      <c r="AE96" s="22">
        <v>405171002.04086262</v>
      </c>
      <c r="AF96" s="22">
        <v>415570332.06159294</v>
      </c>
      <c r="AG96" s="22">
        <v>418151271.1929211</v>
      </c>
      <c r="AH96" s="22">
        <v>419950923.38054383</v>
      </c>
      <c r="AI96" s="22">
        <v>428967845.13643408</v>
      </c>
      <c r="AJ96" s="22">
        <v>441781985.72009945</v>
      </c>
      <c r="AK96" s="22">
        <v>444507536.81947875</v>
      </c>
      <c r="AL96" s="22">
        <v>445761732.41274559</v>
      </c>
      <c r="AM96" s="22">
        <v>452133707.75522554</v>
      </c>
      <c r="AN96" s="22">
        <v>467510311.8671487</v>
      </c>
      <c r="AO96" s="22">
        <v>470792733.79417938</v>
      </c>
      <c r="AP96" s="22">
        <v>468248464.32316279</v>
      </c>
      <c r="AQ96" s="22">
        <v>414468225.70582241</v>
      </c>
      <c r="AR96" s="22">
        <v>449342467.46427566</v>
      </c>
      <c r="AS96" s="22">
        <v>460735434.5289306</v>
      </c>
    </row>
    <row r="97" spans="1:45">
      <c r="A97" s="17" t="s">
        <v>238</v>
      </c>
      <c r="B97" s="22">
        <v>220898236.8650932</v>
      </c>
      <c r="C97" s="22">
        <v>225384477.84733203</v>
      </c>
      <c r="D97" s="22">
        <v>230386079.91402984</v>
      </c>
      <c r="E97" s="22">
        <v>230016965.77846682</v>
      </c>
      <c r="F97" s="22">
        <v>237366271.87605599</v>
      </c>
      <c r="G97" s="22">
        <v>237986001.32643297</v>
      </c>
      <c r="H97" s="22">
        <v>247560763.5437372</v>
      </c>
      <c r="I97" s="22">
        <v>242709024.35258785</v>
      </c>
      <c r="J97" s="22">
        <v>249246061.43383801</v>
      </c>
      <c r="K97" s="22">
        <v>256717380.60746685</v>
      </c>
      <c r="L97" s="22">
        <v>260620371.42426789</v>
      </c>
      <c r="M97" s="22">
        <v>261825926.04486349</v>
      </c>
      <c r="N97" s="22">
        <v>266268925.29897729</v>
      </c>
      <c r="O97" s="22">
        <v>272960771.00953788</v>
      </c>
      <c r="P97" s="22">
        <v>278582843.78357315</v>
      </c>
      <c r="Q97" s="22">
        <v>275731005.77696526</v>
      </c>
      <c r="R97" s="22">
        <v>278435490.79501301</v>
      </c>
      <c r="S97" s="22">
        <v>287187470.71801174</v>
      </c>
      <c r="T97" s="22">
        <v>292791653.73276341</v>
      </c>
      <c r="U97" s="22">
        <v>290801441.80790597</v>
      </c>
      <c r="V97" s="22">
        <v>292203030.28954548</v>
      </c>
      <c r="W97" s="22">
        <v>301412496.99954981</v>
      </c>
      <c r="X97" s="22">
        <v>307570707.73728067</v>
      </c>
      <c r="Y97" s="22">
        <v>306046106.53805834</v>
      </c>
      <c r="Z97" s="22">
        <v>307260498.2839483</v>
      </c>
      <c r="AA97" s="22">
        <v>319042273.35124356</v>
      </c>
      <c r="AB97" s="22">
        <v>325765556.19223148</v>
      </c>
      <c r="AC97" s="22">
        <v>323550913.32899129</v>
      </c>
      <c r="AD97" s="22">
        <v>323737071.85438931</v>
      </c>
      <c r="AE97" s="22">
        <v>336270101.47474021</v>
      </c>
      <c r="AF97" s="22">
        <v>342523106.33274275</v>
      </c>
      <c r="AG97" s="22">
        <v>341131862.16914135</v>
      </c>
      <c r="AH97" s="22">
        <v>342867809.27230585</v>
      </c>
      <c r="AI97" s="22">
        <v>355173328.04400694</v>
      </c>
      <c r="AJ97" s="22">
        <v>361659601.49927849</v>
      </c>
      <c r="AK97" s="22">
        <v>359923401.22810328</v>
      </c>
      <c r="AL97" s="22">
        <v>361345175.6701749</v>
      </c>
      <c r="AM97" s="22">
        <v>375216560.96758091</v>
      </c>
      <c r="AN97" s="22">
        <v>380252994.03092587</v>
      </c>
      <c r="AO97" s="22">
        <v>374761223.07499272</v>
      </c>
      <c r="AP97" s="22">
        <v>371352852.37678528</v>
      </c>
      <c r="AQ97" s="22">
        <v>353047927.81971157</v>
      </c>
      <c r="AR97" s="22">
        <v>365022324.25705886</v>
      </c>
      <c r="AS97" s="22">
        <v>365812035.3203699</v>
      </c>
    </row>
    <row r="98" spans="1:45">
      <c r="A98" s="17" t="s">
        <v>239</v>
      </c>
      <c r="B98" s="22">
        <v>152960563.4086968</v>
      </c>
      <c r="C98" s="22">
        <v>155479228.18618602</v>
      </c>
      <c r="D98" s="22">
        <v>160766818.77910212</v>
      </c>
      <c r="E98" s="22">
        <v>154018010.95271987</v>
      </c>
      <c r="F98" s="22">
        <v>158098087.49653333</v>
      </c>
      <c r="G98" s="22">
        <v>164282325.30069456</v>
      </c>
      <c r="H98" s="22">
        <v>170603359.34351024</v>
      </c>
      <c r="I98" s="22">
        <v>163284357.77336535</v>
      </c>
      <c r="J98" s="22">
        <v>168717999.31310368</v>
      </c>
      <c r="K98" s="22">
        <v>173829651.92377359</v>
      </c>
      <c r="L98" s="22">
        <v>177568160.55853868</v>
      </c>
      <c r="M98" s="22">
        <v>171227304.16554871</v>
      </c>
      <c r="N98" s="22">
        <v>175722308.60000002</v>
      </c>
      <c r="O98" s="22">
        <v>183867950.19999999</v>
      </c>
      <c r="P98" s="22">
        <v>186686285.77000001</v>
      </c>
      <c r="Q98" s="22">
        <v>180378573.48999995</v>
      </c>
      <c r="R98" s="22">
        <v>185727753.15000001</v>
      </c>
      <c r="S98" s="22">
        <v>190996477.82000002</v>
      </c>
      <c r="T98" s="22">
        <v>197727834.33999997</v>
      </c>
      <c r="U98" s="22">
        <v>190507085.63999999</v>
      </c>
      <c r="V98" s="22">
        <v>196096923.25999999</v>
      </c>
      <c r="W98" s="22">
        <v>201035878.18000004</v>
      </c>
      <c r="X98" s="22">
        <v>207628309.34</v>
      </c>
      <c r="Y98" s="22">
        <v>202003981.38999999</v>
      </c>
      <c r="Z98" s="22">
        <v>206012650.93000001</v>
      </c>
      <c r="AA98" s="22">
        <v>212466732.78999999</v>
      </c>
      <c r="AB98" s="22">
        <v>217925132.15000001</v>
      </c>
      <c r="AC98" s="22">
        <v>212694838.82000002</v>
      </c>
      <c r="AD98" s="22">
        <v>216902372.47999999</v>
      </c>
      <c r="AE98" s="22">
        <v>223415710.35999998</v>
      </c>
      <c r="AF98" s="22">
        <v>229136003.37</v>
      </c>
      <c r="AG98" s="22">
        <v>224296209.95999998</v>
      </c>
      <c r="AH98" s="22">
        <v>228492231.57999998</v>
      </c>
      <c r="AI98" s="22">
        <v>235475037.83999997</v>
      </c>
      <c r="AJ98" s="22">
        <v>241060663.04999995</v>
      </c>
      <c r="AK98" s="22">
        <v>236063211.38999996</v>
      </c>
      <c r="AL98" s="22">
        <v>240185284.93999997</v>
      </c>
      <c r="AM98" s="22">
        <v>248462513.07000002</v>
      </c>
      <c r="AN98" s="22">
        <v>254623047.98999998</v>
      </c>
      <c r="AO98" s="22">
        <v>248642272.53000003</v>
      </c>
      <c r="AP98" s="22">
        <v>246548011.72999996</v>
      </c>
      <c r="AQ98" s="22">
        <v>233772609.07000002</v>
      </c>
      <c r="AR98" s="22">
        <v>244969089.36000001</v>
      </c>
      <c r="AS98" s="22">
        <v>240339374.90883344</v>
      </c>
    </row>
    <row r="99" spans="1:45">
      <c r="A99" s="17" t="s">
        <v>240</v>
      </c>
      <c r="B99" s="22">
        <v>15705978.025967402</v>
      </c>
      <c r="C99" s="22">
        <v>15557230.518391926</v>
      </c>
      <c r="D99" s="22">
        <v>16822368.019721419</v>
      </c>
      <c r="E99" s="22">
        <v>16593391.631252667</v>
      </c>
      <c r="F99" s="22">
        <v>16615500.936048571</v>
      </c>
      <c r="G99" s="22">
        <v>16599500.705096338</v>
      </c>
      <c r="H99" s="22">
        <v>17469953.355117057</v>
      </c>
      <c r="I99" s="22">
        <v>17364919.446841098</v>
      </c>
      <c r="J99" s="22">
        <v>17412518.017766956</v>
      </c>
      <c r="K99" s="22">
        <v>17495487.751181517</v>
      </c>
      <c r="L99" s="22">
        <v>18252619.125222236</v>
      </c>
      <c r="M99" s="22">
        <v>18541824.290110517</v>
      </c>
      <c r="N99" s="22">
        <v>18376363.014916193</v>
      </c>
      <c r="O99" s="22">
        <v>18505325.285811082</v>
      </c>
      <c r="P99" s="22">
        <v>19281794.611227609</v>
      </c>
      <c r="Q99" s="22">
        <v>19463966.674152475</v>
      </c>
      <c r="R99" s="22">
        <v>19507817.822425421</v>
      </c>
      <c r="S99" s="22">
        <v>19388631.81396595</v>
      </c>
      <c r="T99" s="22">
        <v>20358570.42055903</v>
      </c>
      <c r="U99" s="22">
        <v>20281061.696317002</v>
      </c>
      <c r="V99" s="22">
        <v>20335723.586684749</v>
      </c>
      <c r="W99" s="22">
        <v>20286626.441895373</v>
      </c>
      <c r="X99" s="22">
        <v>21458217.79444854</v>
      </c>
      <c r="Y99" s="22">
        <v>21393883.723324671</v>
      </c>
      <c r="Z99" s="22">
        <v>21367483.378685471</v>
      </c>
      <c r="AA99" s="22">
        <v>21384509.485173091</v>
      </c>
      <c r="AB99" s="22">
        <v>22518090.255647402</v>
      </c>
      <c r="AC99" s="22">
        <v>22415726.495389115</v>
      </c>
      <c r="AD99" s="22">
        <v>22470633.375164617</v>
      </c>
      <c r="AE99" s="22">
        <v>22498823.838565197</v>
      </c>
      <c r="AF99" s="22">
        <v>23737588.446502596</v>
      </c>
      <c r="AG99" s="22">
        <v>23593198.226110041</v>
      </c>
      <c r="AH99" s="22">
        <v>23685875.009367567</v>
      </c>
      <c r="AI99" s="22">
        <v>23831420.099788364</v>
      </c>
      <c r="AJ99" s="22">
        <v>25170274.216329053</v>
      </c>
      <c r="AK99" s="22">
        <v>25336445.005571745</v>
      </c>
      <c r="AL99" s="22">
        <v>25463813.332775839</v>
      </c>
      <c r="AM99" s="22">
        <v>25445376.960446518</v>
      </c>
      <c r="AN99" s="22">
        <v>26683089.893694229</v>
      </c>
      <c r="AO99" s="22">
        <v>26895263.589536976</v>
      </c>
      <c r="AP99" s="22">
        <v>25385294.148822837</v>
      </c>
      <c r="AQ99" s="22">
        <v>23695003.239782348</v>
      </c>
      <c r="AR99" s="22">
        <v>25887423.892314449</v>
      </c>
      <c r="AS99" s="22">
        <v>26711878.889381785</v>
      </c>
    </row>
    <row r="100" spans="1:45">
      <c r="A100" s="17" t="s">
        <v>241</v>
      </c>
      <c r="B100" s="22">
        <v>238091500.67186552</v>
      </c>
      <c r="C100" s="22">
        <v>246971470.26574397</v>
      </c>
      <c r="D100" s="22">
        <v>255973755.44858652</v>
      </c>
      <c r="E100" s="22">
        <v>249612117.45492688</v>
      </c>
      <c r="F100" s="22">
        <v>254486842.04621726</v>
      </c>
      <c r="G100" s="22">
        <v>262770717.29443815</v>
      </c>
      <c r="H100" s="22">
        <v>271491800.842053</v>
      </c>
      <c r="I100" s="22">
        <v>265652413.50399938</v>
      </c>
      <c r="J100" s="22">
        <v>271008767.39472347</v>
      </c>
      <c r="K100" s="22">
        <v>280173703.61098403</v>
      </c>
      <c r="L100" s="22">
        <v>290115013.81998873</v>
      </c>
      <c r="M100" s="22">
        <v>283167154.89763767</v>
      </c>
      <c r="N100" s="22">
        <v>287728871.65364313</v>
      </c>
      <c r="O100" s="22">
        <v>296541232.08774579</v>
      </c>
      <c r="P100" s="22">
        <v>306703947.95392001</v>
      </c>
      <c r="Q100" s="22">
        <v>301815750.11099684</v>
      </c>
      <c r="R100" s="22">
        <v>304574113.72637808</v>
      </c>
      <c r="S100" s="22">
        <v>314112942.88177925</v>
      </c>
      <c r="T100" s="22">
        <v>325527263.22652727</v>
      </c>
      <c r="U100" s="22">
        <v>318470175.23472703</v>
      </c>
      <c r="V100" s="22">
        <v>320421287.5</v>
      </c>
      <c r="W100" s="22">
        <v>331098470.5</v>
      </c>
      <c r="X100" s="22">
        <v>343199000.5</v>
      </c>
      <c r="Y100" s="22">
        <v>336657340.4000001</v>
      </c>
      <c r="Z100" s="22">
        <v>338293824.49261999</v>
      </c>
      <c r="AA100" s="22">
        <v>350329917.5</v>
      </c>
      <c r="AB100" s="22">
        <v>362551987.69999993</v>
      </c>
      <c r="AC100" s="22">
        <v>354387781.33174998</v>
      </c>
      <c r="AD100" s="22">
        <v>356467487.33456111</v>
      </c>
      <c r="AE100" s="22">
        <v>368033665.43990803</v>
      </c>
      <c r="AF100" s="22">
        <v>382998218.32674074</v>
      </c>
      <c r="AG100" s="22">
        <v>374800205.72664547</v>
      </c>
      <c r="AH100" s="22">
        <v>375751005.43015397</v>
      </c>
      <c r="AI100" s="22">
        <v>388501854.71297956</v>
      </c>
      <c r="AJ100" s="22">
        <v>403655825.61472493</v>
      </c>
      <c r="AK100" s="22">
        <v>395533138.80461001</v>
      </c>
      <c r="AL100" s="22">
        <v>396644794.51106936</v>
      </c>
      <c r="AM100" s="22">
        <v>410954473.11651069</v>
      </c>
      <c r="AN100" s="22">
        <v>425179939.40432543</v>
      </c>
      <c r="AO100" s="22">
        <v>416988911.82915086</v>
      </c>
      <c r="AP100" s="22">
        <v>408237045.74070179</v>
      </c>
      <c r="AQ100" s="22">
        <v>386387580.10683006</v>
      </c>
      <c r="AR100" s="22">
        <v>409818991.5742498</v>
      </c>
      <c r="AS100" s="22">
        <v>405976029.35357237</v>
      </c>
    </row>
    <row r="101" spans="1:45">
      <c r="A101" s="17" t="s">
        <v>242</v>
      </c>
      <c r="B101" s="22">
        <v>65686470.317271009</v>
      </c>
      <c r="C101" s="22">
        <v>66784955.629422128</v>
      </c>
      <c r="D101" s="22">
        <v>68796861.560708344</v>
      </c>
      <c r="E101" s="22">
        <v>70196995.721145824</v>
      </c>
      <c r="F101" s="22">
        <v>71058168.459473655</v>
      </c>
      <c r="G101" s="22">
        <v>71751439.35489963</v>
      </c>
      <c r="H101" s="22">
        <v>73768441.356872618</v>
      </c>
      <c r="I101" s="22">
        <v>73967789.747560427</v>
      </c>
      <c r="J101" s="22">
        <v>75151018.938893691</v>
      </c>
      <c r="K101" s="22">
        <v>77008187.853990242</v>
      </c>
      <c r="L101" s="22">
        <v>79144630.782116652</v>
      </c>
      <c r="M101" s="22">
        <v>79081754.890426517</v>
      </c>
      <c r="N101" s="22">
        <v>80832322.590183988</v>
      </c>
      <c r="O101" s="22">
        <v>82342846.52082856</v>
      </c>
      <c r="P101" s="22">
        <v>84623775.650163352</v>
      </c>
      <c r="Q101" s="22">
        <v>83300160.741910711</v>
      </c>
      <c r="R101" s="22">
        <v>84508560.072749183</v>
      </c>
      <c r="S101" s="22">
        <v>86903751.862070411</v>
      </c>
      <c r="T101" s="22">
        <v>88295122.703074127</v>
      </c>
      <c r="U101" s="22">
        <v>89643793.020811662</v>
      </c>
      <c r="V101" s="22">
        <v>89195967.174704358</v>
      </c>
      <c r="W101" s="22">
        <v>91557990.845108598</v>
      </c>
      <c r="X101" s="22">
        <v>93615552.395843655</v>
      </c>
      <c r="Y101" s="22">
        <v>94007692.607323617</v>
      </c>
      <c r="Z101" s="22">
        <v>93791486.828701034</v>
      </c>
      <c r="AA101" s="22">
        <v>96301264.93478635</v>
      </c>
      <c r="AB101" s="22">
        <v>98515327.18616344</v>
      </c>
      <c r="AC101" s="22">
        <v>99227010.499435067</v>
      </c>
      <c r="AD101" s="22">
        <v>99374695.800687179</v>
      </c>
      <c r="AE101" s="22">
        <v>101641916.40063179</v>
      </c>
      <c r="AF101" s="22">
        <v>104090246.18867484</v>
      </c>
      <c r="AG101" s="22">
        <v>105030140.0305105</v>
      </c>
      <c r="AH101" s="22">
        <v>105139245.54216839</v>
      </c>
      <c r="AI101" s="22">
        <v>107231753.39012289</v>
      </c>
      <c r="AJ101" s="22">
        <v>110171398.46088177</v>
      </c>
      <c r="AK101" s="22">
        <v>111240316.75977775</v>
      </c>
      <c r="AL101" s="22">
        <v>110677167.87564243</v>
      </c>
      <c r="AM101" s="22">
        <v>112841809.66097921</v>
      </c>
      <c r="AN101" s="22">
        <v>115734481.71867809</v>
      </c>
      <c r="AO101" s="22">
        <v>117487368.59539095</v>
      </c>
      <c r="AP101" s="22">
        <v>114201430.04364218</v>
      </c>
      <c r="AQ101" s="22">
        <v>104633650.03922811</v>
      </c>
      <c r="AR101" s="22">
        <v>109580480.29519694</v>
      </c>
      <c r="AS101" s="22">
        <v>112880238.19184653</v>
      </c>
    </row>
    <row r="102" spans="1:45">
      <c r="A102" s="17" t="s">
        <v>244</v>
      </c>
      <c r="B102" s="22">
        <v>22614835.134989586</v>
      </c>
      <c r="C102" s="22">
        <v>23118212.928712621</v>
      </c>
      <c r="D102" s="22">
        <v>23981845.413198166</v>
      </c>
      <c r="E102" s="22">
        <v>24034456.260441683</v>
      </c>
      <c r="F102" s="22">
        <v>23738043.050839856</v>
      </c>
      <c r="G102" s="22">
        <v>24908069.426609043</v>
      </c>
      <c r="H102" s="22">
        <v>25636940.544934895</v>
      </c>
      <c r="I102" s="22">
        <v>25708578.906203371</v>
      </c>
      <c r="J102" s="22">
        <v>25348484.195452288</v>
      </c>
      <c r="K102" s="22">
        <v>26834057.93273595</v>
      </c>
      <c r="L102" s="22">
        <v>27342988.620467354</v>
      </c>
      <c r="M102" s="22">
        <v>27425934.205103103</v>
      </c>
      <c r="N102" s="22">
        <v>27392468.610003918</v>
      </c>
      <c r="O102" s="22">
        <v>28369013.736701578</v>
      </c>
      <c r="P102" s="22">
        <v>29130373.143132277</v>
      </c>
      <c r="Q102" s="22">
        <v>29211725.264332566</v>
      </c>
      <c r="R102" s="22">
        <v>29222139.583190855</v>
      </c>
      <c r="S102" s="22">
        <v>30102460.451241247</v>
      </c>
      <c r="T102" s="22">
        <v>30920731.625311766</v>
      </c>
      <c r="U102" s="22">
        <v>31542243.059132881</v>
      </c>
      <c r="V102" s="22">
        <v>30958571.960769974</v>
      </c>
      <c r="W102" s="22">
        <v>31865500.404198349</v>
      </c>
      <c r="X102" s="22">
        <v>32850651.99924048</v>
      </c>
      <c r="Y102" s="22">
        <v>33451837.846031889</v>
      </c>
      <c r="Z102" s="22">
        <v>32884315.075239073</v>
      </c>
      <c r="AA102" s="22">
        <v>33946790.607020937</v>
      </c>
      <c r="AB102" s="22">
        <v>35000971.649556659</v>
      </c>
      <c r="AC102" s="22">
        <v>35464367.8851583</v>
      </c>
      <c r="AD102" s="22">
        <v>34940649.880001239</v>
      </c>
      <c r="AE102" s="22">
        <v>35955925.563088462</v>
      </c>
      <c r="AF102" s="22">
        <v>37158633.89504382</v>
      </c>
      <c r="AG102" s="22">
        <v>36878102.674849994</v>
      </c>
      <c r="AH102" s="22">
        <v>36878427.180874027</v>
      </c>
      <c r="AI102" s="22">
        <v>38108869.02119717</v>
      </c>
      <c r="AJ102" s="22">
        <v>39426522.706353843</v>
      </c>
      <c r="AK102" s="22">
        <v>39658843.698147267</v>
      </c>
      <c r="AL102" s="22">
        <v>39084790.801976383</v>
      </c>
      <c r="AM102" s="22">
        <v>40257680.137188122</v>
      </c>
      <c r="AN102" s="22">
        <v>41508563.543679379</v>
      </c>
      <c r="AO102" s="22">
        <v>41843290.51349052</v>
      </c>
      <c r="AP102" s="22">
        <v>38614392.495870657</v>
      </c>
      <c r="AQ102" s="22">
        <v>35807000.236464813</v>
      </c>
      <c r="AR102" s="22">
        <v>36393201.242519215</v>
      </c>
      <c r="AS102" s="22">
        <v>36735204.114311084</v>
      </c>
    </row>
    <row r="103" spans="1:45">
      <c r="A103" s="17" t="s">
        <v>245</v>
      </c>
      <c r="B103" s="22">
        <v>16939955.093309812</v>
      </c>
      <c r="C103" s="22">
        <v>17017161.319962487</v>
      </c>
      <c r="D103" s="22">
        <v>18385207.610217843</v>
      </c>
      <c r="E103" s="22">
        <v>17780402.10589508</v>
      </c>
      <c r="F103" s="22">
        <v>16747479.82004475</v>
      </c>
      <c r="G103" s="22">
        <v>15992945.736879909</v>
      </c>
      <c r="H103" s="22">
        <v>17854500.91476763</v>
      </c>
      <c r="I103" s="22">
        <v>16784214.105342999</v>
      </c>
      <c r="J103" s="22">
        <v>16147311.033658575</v>
      </c>
      <c r="K103" s="22">
        <v>16301866.683653008</v>
      </c>
      <c r="L103" s="22">
        <v>17127426.018987209</v>
      </c>
      <c r="M103" s="22">
        <v>16764208.704847138</v>
      </c>
      <c r="N103" s="22">
        <v>16181691.442437559</v>
      </c>
      <c r="O103" s="22">
        <v>17277533.830851823</v>
      </c>
      <c r="P103" s="22">
        <v>18449783.088122219</v>
      </c>
      <c r="Q103" s="22">
        <v>17857706.05180642</v>
      </c>
      <c r="R103" s="22">
        <v>17334471.478865936</v>
      </c>
      <c r="S103" s="22">
        <v>17971974.924232773</v>
      </c>
      <c r="T103" s="22">
        <v>18179590.479690753</v>
      </c>
      <c r="U103" s="22">
        <v>19886926.917629223</v>
      </c>
      <c r="V103" s="22">
        <v>20908252.48374404</v>
      </c>
      <c r="W103" s="22">
        <v>21772328.675940305</v>
      </c>
      <c r="X103" s="22">
        <v>24374334.027248897</v>
      </c>
      <c r="Y103" s="22">
        <v>22283070.611894101</v>
      </c>
      <c r="Z103" s="22">
        <v>22642587.611175809</v>
      </c>
      <c r="AA103" s="22">
        <v>23601375.454395697</v>
      </c>
      <c r="AB103" s="22">
        <v>25158482.29585126</v>
      </c>
      <c r="AC103" s="22">
        <v>23121844.485519651</v>
      </c>
      <c r="AD103" s="22">
        <v>21900939.674178649</v>
      </c>
      <c r="AE103" s="22">
        <v>23227806.896269038</v>
      </c>
      <c r="AF103" s="22">
        <v>26216939.119440213</v>
      </c>
      <c r="AG103" s="22">
        <v>23262523.663377609</v>
      </c>
      <c r="AH103" s="22">
        <v>21902121.65827103</v>
      </c>
      <c r="AI103" s="22">
        <v>22931432.10456644</v>
      </c>
      <c r="AJ103" s="22">
        <v>22560134.202729128</v>
      </c>
      <c r="AK103" s="22">
        <v>22955441.116433073</v>
      </c>
      <c r="AL103" s="22">
        <v>22277692.052086603</v>
      </c>
      <c r="AM103" s="22">
        <v>23404933.597541895</v>
      </c>
      <c r="AN103" s="22">
        <v>23995557.160249226</v>
      </c>
      <c r="AO103" s="22">
        <v>24191549.009205393</v>
      </c>
      <c r="AP103" s="22">
        <v>22944659.93128046</v>
      </c>
      <c r="AQ103" s="22">
        <v>23109223.584743995</v>
      </c>
      <c r="AR103" s="22">
        <v>23756623.97759176</v>
      </c>
      <c r="AS103" s="22">
        <v>23458626.41242313</v>
      </c>
    </row>
    <row r="104" spans="1:45">
      <c r="A104" s="17" t="s">
        <v>246</v>
      </c>
      <c r="B104" s="22">
        <v>10273687.712640136</v>
      </c>
      <c r="C104" s="22">
        <v>10759680.605994338</v>
      </c>
      <c r="D104" s="22">
        <v>11251410.976655509</v>
      </c>
      <c r="E104" s="22">
        <v>11561829.368025595</v>
      </c>
      <c r="F104" s="22">
        <v>10899373.151711032</v>
      </c>
      <c r="G104" s="22">
        <v>11557845.01094535</v>
      </c>
      <c r="H104" s="22">
        <v>11819683.461330123</v>
      </c>
      <c r="I104" s="22">
        <v>12057225.899634458</v>
      </c>
      <c r="J104" s="22">
        <v>11487988.183123594</v>
      </c>
      <c r="K104" s="22">
        <v>12087394.980457779</v>
      </c>
      <c r="L104" s="22">
        <v>12545033.25213908</v>
      </c>
      <c r="M104" s="22">
        <v>12742771.120390065</v>
      </c>
      <c r="N104" s="22">
        <v>12081262.758298941</v>
      </c>
      <c r="O104" s="22">
        <v>12735575.96972104</v>
      </c>
      <c r="P104" s="22">
        <v>13330915.63712029</v>
      </c>
      <c r="Q104" s="22">
        <v>13357434.272951514</v>
      </c>
      <c r="R104" s="22">
        <v>12775726.251680493</v>
      </c>
      <c r="S104" s="22">
        <v>13269193.05068898</v>
      </c>
      <c r="T104" s="22">
        <v>14016177.988802897</v>
      </c>
      <c r="U104" s="22">
        <v>14046876.940007668</v>
      </c>
      <c r="V104" s="22">
        <v>13373769.258433305</v>
      </c>
      <c r="W104" s="22">
        <v>13923817.54465194</v>
      </c>
      <c r="X104" s="22">
        <v>14727497.238051625</v>
      </c>
      <c r="Y104" s="22">
        <v>14745709.215753611</v>
      </c>
      <c r="Z104" s="22">
        <v>14025485.42622426</v>
      </c>
      <c r="AA104" s="22">
        <v>14673437.728555441</v>
      </c>
      <c r="AB104" s="22">
        <v>15470098.956681298</v>
      </c>
      <c r="AC104" s="22">
        <v>15508990.30030112</v>
      </c>
      <c r="AD104" s="22">
        <v>14718949.392911628</v>
      </c>
      <c r="AE104" s="22">
        <v>15445054.07456477</v>
      </c>
      <c r="AF104" s="22">
        <v>16229974.574000135</v>
      </c>
      <c r="AG104" s="22">
        <v>16331432.428628672</v>
      </c>
      <c r="AH104" s="22">
        <v>15455622.67160745</v>
      </c>
      <c r="AI104" s="22">
        <v>16218623.226523083</v>
      </c>
      <c r="AJ104" s="22">
        <v>17065147.69085791</v>
      </c>
      <c r="AK104" s="22">
        <v>17189799.955608532</v>
      </c>
      <c r="AL104" s="22">
        <v>16261884.010540387</v>
      </c>
      <c r="AM104" s="22">
        <v>17239844.679096911</v>
      </c>
      <c r="AN104" s="22">
        <v>17729997.947996795</v>
      </c>
      <c r="AO104" s="22">
        <v>18154265.739974141</v>
      </c>
      <c r="AP104" s="22">
        <v>16747595.050618123</v>
      </c>
      <c r="AQ104" s="22">
        <v>16897955.298338689</v>
      </c>
      <c r="AR104" s="22">
        <v>17419709.493086796</v>
      </c>
      <c r="AS104" s="22">
        <v>17741405.434854254</v>
      </c>
    </row>
    <row r="105" spans="1:45">
      <c r="A105" s="17" t="s">
        <v>248</v>
      </c>
      <c r="B105" s="22">
        <v>20760144.393336087</v>
      </c>
      <c r="C105" s="22">
        <v>20727252.48261261</v>
      </c>
      <c r="D105" s="22">
        <v>21784975.399485141</v>
      </c>
      <c r="E105" s="22">
        <v>22793482.586804532</v>
      </c>
      <c r="F105" s="22">
        <v>20957795.944290757</v>
      </c>
      <c r="G105" s="22">
        <v>21698550.505919714</v>
      </c>
      <c r="H105" s="22">
        <v>23412040.132482935</v>
      </c>
      <c r="I105" s="22">
        <v>24729204.34909353</v>
      </c>
      <c r="J105" s="22">
        <v>22664469.784488499</v>
      </c>
      <c r="K105" s="22">
        <v>23317714.699455984</v>
      </c>
      <c r="L105" s="22">
        <v>25069872.839290943</v>
      </c>
      <c r="M105" s="22">
        <v>25109871.068237707</v>
      </c>
      <c r="N105" s="22">
        <v>24359410.22503227</v>
      </c>
      <c r="O105" s="22">
        <v>24783694.544794142</v>
      </c>
      <c r="P105" s="22">
        <v>25943700.405137796</v>
      </c>
      <c r="Q105" s="22">
        <v>26893534.18588518</v>
      </c>
      <c r="R105" s="22">
        <v>25783907.348980378</v>
      </c>
      <c r="S105" s="22">
        <v>26176537.771937892</v>
      </c>
      <c r="T105" s="22">
        <v>27116617.326132078</v>
      </c>
      <c r="U105" s="22">
        <v>28037900.490120303</v>
      </c>
      <c r="V105" s="22">
        <v>27417119.35154948</v>
      </c>
      <c r="W105" s="22">
        <v>27245082.405200273</v>
      </c>
      <c r="X105" s="22">
        <v>28371927.07505317</v>
      </c>
      <c r="Y105" s="22">
        <v>29312626.353844967</v>
      </c>
      <c r="Z105" s="22">
        <v>29146719.046423689</v>
      </c>
      <c r="AA105" s="22">
        <v>28451529.814423971</v>
      </c>
      <c r="AB105" s="22">
        <v>30140490.90382044</v>
      </c>
      <c r="AC105" s="22">
        <v>30444532.795985881</v>
      </c>
      <c r="AD105" s="22">
        <v>30583511.177469216</v>
      </c>
      <c r="AE105" s="22">
        <v>29783223.792381536</v>
      </c>
      <c r="AF105" s="22">
        <v>31701804.468161739</v>
      </c>
      <c r="AG105" s="22">
        <v>32220632.72039479</v>
      </c>
      <c r="AH105" s="22">
        <v>32115329.107999697</v>
      </c>
      <c r="AI105" s="22">
        <v>31371599.135528035</v>
      </c>
      <c r="AJ105" s="22">
        <v>33285869.43136178</v>
      </c>
      <c r="AK105" s="22">
        <v>33823522.869461574</v>
      </c>
      <c r="AL105" s="22">
        <v>33752179.279999875</v>
      </c>
      <c r="AM105" s="22">
        <v>33004610.757395886</v>
      </c>
      <c r="AN105" s="22">
        <v>34995844.546233982</v>
      </c>
      <c r="AO105" s="22">
        <v>35490453.57097508</v>
      </c>
      <c r="AP105" s="22">
        <v>34700656.816135354</v>
      </c>
      <c r="AQ105" s="22">
        <v>31852627.684129916</v>
      </c>
      <c r="AR105" s="22">
        <v>33486184.179947358</v>
      </c>
      <c r="AS105" s="22">
        <v>34703912.387884744</v>
      </c>
    </row>
    <row r="106" spans="1:45">
      <c r="A106" s="17" t="s">
        <v>249</v>
      </c>
      <c r="B106" s="22">
        <v>14168358.929771841</v>
      </c>
      <c r="C106" s="22">
        <v>13896508.130105697</v>
      </c>
      <c r="D106" s="22">
        <v>14289213.8204212</v>
      </c>
      <c r="E106" s="22">
        <v>14176942.700638343</v>
      </c>
      <c r="F106" s="22">
        <v>14942848.1951</v>
      </c>
      <c r="G106" s="22">
        <v>14785228.029592399</v>
      </c>
      <c r="H106" s="22">
        <v>15502947.465748804</v>
      </c>
      <c r="I106" s="22">
        <v>15261904.7444451</v>
      </c>
      <c r="J106" s="22">
        <v>15961234.706321361</v>
      </c>
      <c r="K106" s="22">
        <v>15935728.157007501</v>
      </c>
      <c r="L106" s="22">
        <v>16618164.997114401</v>
      </c>
      <c r="M106" s="22">
        <v>16134037.436684582</v>
      </c>
      <c r="N106" s="22">
        <v>16772053.772673115</v>
      </c>
      <c r="O106" s="22">
        <v>16960908.089064829</v>
      </c>
      <c r="P106" s="22">
        <v>17896006.103763264</v>
      </c>
      <c r="Q106" s="22">
        <v>17782018.48113757</v>
      </c>
      <c r="R106" s="22">
        <v>18039745.707711335</v>
      </c>
      <c r="S106" s="22">
        <v>18194240.12848394</v>
      </c>
      <c r="T106" s="22">
        <v>18754403.28375122</v>
      </c>
      <c r="U106" s="22">
        <v>18736133.604657315</v>
      </c>
      <c r="V106" s="22">
        <v>19405606.271031603</v>
      </c>
      <c r="W106" s="22">
        <v>19474760.192081992</v>
      </c>
      <c r="X106" s="22">
        <v>20042664.087792277</v>
      </c>
      <c r="Y106" s="22">
        <v>19967937.797744468</v>
      </c>
      <c r="Z106" s="22">
        <v>20395023.993560299</v>
      </c>
      <c r="AA106" s="22">
        <v>20591510.752660099</v>
      </c>
      <c r="AB106" s="22">
        <v>21231077.170767695</v>
      </c>
      <c r="AC106" s="22">
        <v>21682627.450871173</v>
      </c>
      <c r="AD106" s="22">
        <v>22333232.137830004</v>
      </c>
      <c r="AE106" s="22">
        <v>21849091.903363898</v>
      </c>
      <c r="AF106" s="22">
        <v>22534560.541764505</v>
      </c>
      <c r="AG106" s="22">
        <v>22828013.714586977</v>
      </c>
      <c r="AH106" s="22">
        <v>23327602.455939442</v>
      </c>
      <c r="AI106" s="22">
        <v>23060057.421513125</v>
      </c>
      <c r="AJ106" s="22">
        <v>23970712.308225483</v>
      </c>
      <c r="AK106" s="22">
        <v>24207875.704836074</v>
      </c>
      <c r="AL106" s="22">
        <v>24698799.254147463</v>
      </c>
      <c r="AM106" s="22">
        <v>24790656.493164983</v>
      </c>
      <c r="AN106" s="22">
        <v>25205880.245298605</v>
      </c>
      <c r="AO106" s="22">
        <v>25662229.031529162</v>
      </c>
      <c r="AP106" s="22">
        <v>25414104.036529161</v>
      </c>
      <c r="AQ106" s="22">
        <v>24004631.104877461</v>
      </c>
      <c r="AR106" s="22">
        <v>24413419.7469652</v>
      </c>
      <c r="AS106" s="22">
        <v>25124561.749101963</v>
      </c>
    </row>
    <row r="107" spans="1:45">
      <c r="A107" s="17" t="s">
        <v>250</v>
      </c>
      <c r="B107" s="22">
        <v>19181664.559239049</v>
      </c>
      <c r="C107" s="22">
        <v>21382782.377791617</v>
      </c>
      <c r="D107" s="22">
        <v>23060825.065606464</v>
      </c>
      <c r="E107" s="22">
        <v>21679725.952418216</v>
      </c>
      <c r="F107" s="22">
        <v>20614674.64412519</v>
      </c>
      <c r="G107" s="22">
        <v>22834040.226196434</v>
      </c>
      <c r="H107" s="22">
        <v>24435389.539561048</v>
      </c>
      <c r="I107" s="22">
        <v>23368024.509202775</v>
      </c>
      <c r="J107" s="22">
        <v>22058514.275765784</v>
      </c>
      <c r="K107" s="22">
        <v>24371071.803198811</v>
      </c>
      <c r="L107" s="22">
        <v>25654221.766210303</v>
      </c>
      <c r="M107" s="22">
        <v>24614030.82444109</v>
      </c>
      <c r="N107" s="22">
        <v>23514488.607045207</v>
      </c>
      <c r="O107" s="22">
        <v>25494466.764962975</v>
      </c>
      <c r="P107" s="22">
        <v>26866800.609490816</v>
      </c>
      <c r="Q107" s="22">
        <v>25974780.375463761</v>
      </c>
      <c r="R107" s="22">
        <v>24750849.291431107</v>
      </c>
      <c r="S107" s="22">
        <v>26911154.068646319</v>
      </c>
      <c r="T107" s="22">
        <v>28103599.088555366</v>
      </c>
      <c r="U107" s="22">
        <v>27013795.195762902</v>
      </c>
      <c r="V107" s="22">
        <v>25746511.746123407</v>
      </c>
      <c r="W107" s="22">
        <v>27784990.069228619</v>
      </c>
      <c r="X107" s="22">
        <v>29211697.193348136</v>
      </c>
      <c r="Y107" s="22">
        <v>28119917.498319469</v>
      </c>
      <c r="Z107" s="22">
        <v>26935283.242259156</v>
      </c>
      <c r="AA107" s="22">
        <v>29030706.065155886</v>
      </c>
      <c r="AB107" s="22">
        <v>30092600.004482958</v>
      </c>
      <c r="AC107" s="22">
        <v>29684983.448567353</v>
      </c>
      <c r="AD107" s="22">
        <v>28349707.399664592</v>
      </c>
      <c r="AE107" s="22">
        <v>30468874.130604669</v>
      </c>
      <c r="AF107" s="22">
        <v>32026275.086017121</v>
      </c>
      <c r="AG107" s="22">
        <v>31013666.776951313</v>
      </c>
      <c r="AH107" s="22">
        <v>29757685.648254223</v>
      </c>
      <c r="AI107" s="22">
        <v>31852929.594880797</v>
      </c>
      <c r="AJ107" s="22">
        <v>33649473.641736336</v>
      </c>
      <c r="AK107" s="22">
        <v>32792489.06452037</v>
      </c>
      <c r="AL107" s="22">
        <v>31031105.327408206</v>
      </c>
      <c r="AM107" s="22">
        <v>33177136.475622389</v>
      </c>
      <c r="AN107" s="22">
        <v>34989964.081078351</v>
      </c>
      <c r="AO107" s="22">
        <v>34073345.721875161</v>
      </c>
      <c r="AP107" s="22">
        <v>32300935.349876087</v>
      </c>
      <c r="AQ107" s="22">
        <v>32226762.877829351</v>
      </c>
      <c r="AR107" s="22">
        <v>33266073.568714134</v>
      </c>
      <c r="AS107" s="22">
        <v>33071823.197336901</v>
      </c>
    </row>
    <row r="108" spans="1:45">
      <c r="A108" s="17" t="s">
        <v>251</v>
      </c>
      <c r="B108" s="22">
        <v>94384716.10411334</v>
      </c>
      <c r="C108" s="22">
        <v>94974405.673382148</v>
      </c>
      <c r="D108" s="22">
        <v>95583066.990513176</v>
      </c>
      <c r="E108" s="22">
        <v>98350813.440696523</v>
      </c>
      <c r="F108" s="22">
        <v>98339372.942349792</v>
      </c>
      <c r="G108" s="22">
        <v>99852517.944108933</v>
      </c>
      <c r="H108" s="22">
        <v>102558504.46404594</v>
      </c>
      <c r="I108" s="22">
        <v>106684988.03553146</v>
      </c>
      <c r="J108" s="22">
        <v>107155327.83714543</v>
      </c>
      <c r="K108" s="22">
        <v>107026436.78766537</v>
      </c>
      <c r="L108" s="22">
        <v>106156998.84210189</v>
      </c>
      <c r="M108" s="22">
        <v>108538947.17700373</v>
      </c>
      <c r="N108" s="22">
        <v>110002138.81674038</v>
      </c>
      <c r="O108" s="22">
        <v>110193117.89193954</v>
      </c>
      <c r="P108" s="22">
        <v>109000187.05990076</v>
      </c>
      <c r="Q108" s="22">
        <v>109337462.97045639</v>
      </c>
      <c r="R108" s="22">
        <v>109872870.35784842</v>
      </c>
      <c r="S108" s="22">
        <v>110423601.43443269</v>
      </c>
      <c r="T108" s="22">
        <v>112332526.68174595</v>
      </c>
      <c r="U108" s="22">
        <v>113400050.36496308</v>
      </c>
      <c r="V108" s="22">
        <v>109159574.85670435</v>
      </c>
      <c r="W108" s="22">
        <v>109716075.54652599</v>
      </c>
      <c r="X108" s="22">
        <v>109303273.80383562</v>
      </c>
      <c r="Y108" s="22">
        <v>112497432.01564883</v>
      </c>
      <c r="Z108" s="22">
        <v>108618918.14595529</v>
      </c>
      <c r="AA108" s="22">
        <v>108920583.29600926</v>
      </c>
      <c r="AB108" s="22">
        <v>109251194.59269677</v>
      </c>
      <c r="AC108" s="22">
        <v>112213136.35378951</v>
      </c>
      <c r="AD108" s="22">
        <v>112808582.74045789</v>
      </c>
      <c r="AE108" s="22">
        <v>112830024.59073333</v>
      </c>
      <c r="AF108" s="22">
        <v>113034275.21023728</v>
      </c>
      <c r="AG108" s="22">
        <v>114069025.63924943</v>
      </c>
      <c r="AH108" s="22">
        <v>114832041.78456183</v>
      </c>
      <c r="AI108" s="22">
        <v>115033492.84283933</v>
      </c>
      <c r="AJ108" s="22">
        <v>115347322.19072029</v>
      </c>
      <c r="AK108" s="22">
        <v>119481569.90768945</v>
      </c>
      <c r="AL108" s="22">
        <v>120592780.73072727</v>
      </c>
      <c r="AM108" s="22">
        <v>120732097.38709861</v>
      </c>
      <c r="AN108" s="22">
        <v>122535328.23785625</v>
      </c>
      <c r="AO108" s="22">
        <v>122852030.50360443</v>
      </c>
      <c r="AP108" s="22">
        <v>122257479.96474211</v>
      </c>
      <c r="AQ108" s="22">
        <v>114270169.60520263</v>
      </c>
      <c r="AR108" s="22">
        <v>116966297.03253861</v>
      </c>
      <c r="AS108" s="22">
        <v>119370939.72790352</v>
      </c>
    </row>
    <row r="109" spans="1:45">
      <c r="A109" s="17" t="s">
        <v>252</v>
      </c>
      <c r="B109" s="22">
        <v>8274640.0622178894</v>
      </c>
      <c r="C109" s="22">
        <v>8543819.6227261685</v>
      </c>
      <c r="D109" s="22">
        <v>8940039.6736794226</v>
      </c>
      <c r="E109" s="22">
        <v>9160078.7975809071</v>
      </c>
      <c r="F109" s="22">
        <v>9192616.6302759144</v>
      </c>
      <c r="G109" s="22">
        <v>9286822.1707527023</v>
      </c>
      <c r="H109" s="22">
        <v>9973411.9972294681</v>
      </c>
      <c r="I109" s="22">
        <v>9376188.1879910324</v>
      </c>
      <c r="J109" s="22">
        <v>9611628.7707183547</v>
      </c>
      <c r="K109" s="22">
        <v>9714892.3973813355</v>
      </c>
      <c r="L109" s="22">
        <v>10190337.653146334</v>
      </c>
      <c r="M109" s="22">
        <v>11251682.505108668</v>
      </c>
      <c r="N109" s="22">
        <v>10585742.196652457</v>
      </c>
      <c r="O109" s="22">
        <v>10813319.126629028</v>
      </c>
      <c r="P109" s="22">
        <v>11206124.924199559</v>
      </c>
      <c r="Q109" s="22">
        <v>11486513.03229763</v>
      </c>
      <c r="R109" s="22">
        <v>11468610.499850288</v>
      </c>
      <c r="S109" s="22">
        <v>11859280.291553287</v>
      </c>
      <c r="T109" s="22">
        <v>12121696.524322625</v>
      </c>
      <c r="U109" s="22">
        <v>12246767.330994118</v>
      </c>
      <c r="V109" s="22">
        <v>12151970.752981149</v>
      </c>
      <c r="W109" s="22">
        <v>12222868.839430738</v>
      </c>
      <c r="X109" s="22">
        <v>12335708.037040859</v>
      </c>
      <c r="Y109" s="22">
        <v>12605197.418622695</v>
      </c>
      <c r="Z109" s="22">
        <v>12420455.45444197</v>
      </c>
      <c r="AA109" s="22">
        <v>12635980.98827542</v>
      </c>
      <c r="AB109" s="22">
        <v>12864244.323878247</v>
      </c>
      <c r="AC109" s="22">
        <v>13144056.580761246</v>
      </c>
      <c r="AD109" s="22">
        <v>13297523.350129846</v>
      </c>
      <c r="AE109" s="22">
        <v>13454704.164077021</v>
      </c>
      <c r="AF109" s="22">
        <v>13714934.876556318</v>
      </c>
      <c r="AG109" s="22">
        <v>14070144.849283218</v>
      </c>
      <c r="AH109" s="22">
        <v>13887508.827206796</v>
      </c>
      <c r="AI109" s="22">
        <v>14057009.166157909</v>
      </c>
      <c r="AJ109" s="22">
        <v>14466964.034177877</v>
      </c>
      <c r="AK109" s="22">
        <v>15047826.893117033</v>
      </c>
      <c r="AL109" s="22">
        <v>14896813.909381501</v>
      </c>
      <c r="AM109" s="22">
        <v>15154986.601928232</v>
      </c>
      <c r="AN109" s="22">
        <v>15399659.958593607</v>
      </c>
      <c r="AO109" s="22">
        <v>15971181.591943581</v>
      </c>
      <c r="AP109" s="22">
        <v>15583987.484424703</v>
      </c>
      <c r="AQ109" s="22">
        <v>14759224.998133233</v>
      </c>
      <c r="AR109" s="22">
        <v>15189369.670792881</v>
      </c>
      <c r="AS109" s="22">
        <v>15210615.196525097</v>
      </c>
    </row>
    <row r="110" spans="1:45">
      <c r="A110" s="17" t="s">
        <v>254</v>
      </c>
      <c r="B110" s="22">
        <v>11702224.81930094</v>
      </c>
      <c r="C110" s="22">
        <v>12735892.086551493</v>
      </c>
      <c r="D110" s="22">
        <v>13229414.128532432</v>
      </c>
      <c r="E110" s="22">
        <v>14053803.106722858</v>
      </c>
      <c r="F110" s="22">
        <v>12371276.841529876</v>
      </c>
      <c r="G110" s="22">
        <v>13448218.934192779</v>
      </c>
      <c r="H110" s="22">
        <v>14085450.567623369</v>
      </c>
      <c r="I110" s="22">
        <v>15005951.149726558</v>
      </c>
      <c r="J110" s="22">
        <v>13208238.376283957</v>
      </c>
      <c r="K110" s="22">
        <v>14322780.991949648</v>
      </c>
      <c r="L110" s="22">
        <v>15028170.290445331</v>
      </c>
      <c r="M110" s="22">
        <v>16118397.015176279</v>
      </c>
      <c r="N110" s="22">
        <v>14082482.00914208</v>
      </c>
      <c r="O110" s="22">
        <v>15217345.409384446</v>
      </c>
      <c r="P110" s="22">
        <v>15951790.778733594</v>
      </c>
      <c r="Q110" s="22">
        <v>17170880.292918243</v>
      </c>
      <c r="R110" s="22">
        <v>15029429.507640561</v>
      </c>
      <c r="S110" s="22">
        <v>16169131.66407958</v>
      </c>
      <c r="T110" s="22">
        <v>16939863.403585933</v>
      </c>
      <c r="U110" s="22">
        <v>18222332.443467334</v>
      </c>
      <c r="V110" s="22">
        <v>15992245.32437684</v>
      </c>
      <c r="W110" s="22">
        <v>17183950.237328563</v>
      </c>
      <c r="X110" s="22">
        <v>18010185.713951763</v>
      </c>
      <c r="Y110" s="22">
        <v>19238948.943889886</v>
      </c>
      <c r="Z110" s="22">
        <v>16945493.493037276</v>
      </c>
      <c r="AA110" s="22">
        <v>18239954.282891329</v>
      </c>
      <c r="AB110" s="22">
        <v>19092991.9295169</v>
      </c>
      <c r="AC110" s="22">
        <v>20486220.775460251</v>
      </c>
      <c r="AD110" s="22">
        <v>18035041.745281488</v>
      </c>
      <c r="AE110" s="22">
        <v>19294467.919933569</v>
      </c>
      <c r="AF110" s="22">
        <v>20330623.393740833</v>
      </c>
      <c r="AG110" s="22">
        <v>21823891.965020046</v>
      </c>
      <c r="AH110" s="22">
        <v>19227304.407786585</v>
      </c>
      <c r="AI110" s="22">
        <v>20406939.968159005</v>
      </c>
      <c r="AJ110" s="22">
        <v>21471732.358646948</v>
      </c>
      <c r="AK110" s="22">
        <v>23143743.433720693</v>
      </c>
      <c r="AL110" s="22">
        <v>20488772.254793014</v>
      </c>
      <c r="AM110" s="22">
        <v>21529702.177977271</v>
      </c>
      <c r="AN110" s="22">
        <v>22576829.277827539</v>
      </c>
      <c r="AO110" s="22">
        <v>24413961.066531535</v>
      </c>
      <c r="AP110" s="22">
        <v>21383680.733364195</v>
      </c>
      <c r="AQ110" s="22">
        <v>20701978.755328424</v>
      </c>
      <c r="AR110" s="22">
        <v>22170845.936507821</v>
      </c>
      <c r="AS110" s="22">
        <v>23869868.560822845</v>
      </c>
    </row>
    <row r="111" spans="1:45">
      <c r="A111" s="17" t="s">
        <v>255</v>
      </c>
      <c r="B111" s="22">
        <v>12119944.359432517</v>
      </c>
      <c r="C111" s="22">
        <v>12606447.467917483</v>
      </c>
      <c r="D111" s="22">
        <v>13150705.232962225</v>
      </c>
      <c r="E111" s="22">
        <v>13874973.552274829</v>
      </c>
      <c r="F111" s="22">
        <v>13397592.491425626</v>
      </c>
      <c r="G111" s="22">
        <v>13939311.131970119</v>
      </c>
      <c r="H111" s="22">
        <v>14525035.989030063</v>
      </c>
      <c r="I111" s="22">
        <v>14971889.032906262</v>
      </c>
      <c r="J111" s="22">
        <v>14827166.635746231</v>
      </c>
      <c r="K111" s="22">
        <v>15179397.229094535</v>
      </c>
      <c r="L111" s="22">
        <v>15411017.790604722</v>
      </c>
      <c r="M111" s="22">
        <v>16831947.593190536</v>
      </c>
      <c r="N111" s="22">
        <v>16426518.885927489</v>
      </c>
      <c r="O111" s="22">
        <v>17042663.197205782</v>
      </c>
      <c r="P111" s="22">
        <v>17051562.001864053</v>
      </c>
      <c r="Q111" s="22">
        <v>17698574.972773597</v>
      </c>
      <c r="R111" s="22">
        <v>16810345.055102628</v>
      </c>
      <c r="S111" s="22">
        <v>17347261.502500884</v>
      </c>
      <c r="T111" s="22">
        <v>18182819.896348916</v>
      </c>
      <c r="U111" s="22">
        <v>19337104.390306644</v>
      </c>
      <c r="V111" s="22">
        <v>19560345.981846374</v>
      </c>
      <c r="W111" s="22">
        <v>19945531.393828604</v>
      </c>
      <c r="X111" s="22">
        <v>21024697.396995962</v>
      </c>
      <c r="Y111" s="22">
        <v>22256627.045114234</v>
      </c>
      <c r="Z111" s="22">
        <v>22205047.981892794</v>
      </c>
      <c r="AA111" s="22">
        <v>23046916.67427285</v>
      </c>
      <c r="AB111" s="22">
        <v>22683441.590273749</v>
      </c>
      <c r="AC111" s="22">
        <v>23079158.631904088</v>
      </c>
      <c r="AD111" s="22">
        <v>23077243.150085181</v>
      </c>
      <c r="AE111" s="22">
        <v>24560558.841209158</v>
      </c>
      <c r="AF111" s="22">
        <v>24653124.285664033</v>
      </c>
      <c r="AG111" s="22">
        <v>25183932.819846731</v>
      </c>
      <c r="AH111" s="22">
        <v>28281287.350000001</v>
      </c>
      <c r="AI111" s="22">
        <v>29283915.030000001</v>
      </c>
      <c r="AJ111" s="22">
        <v>29749708.189999998</v>
      </c>
      <c r="AK111" s="22">
        <v>30240923.069999997</v>
      </c>
      <c r="AL111" s="22">
        <v>30356296.710000001</v>
      </c>
      <c r="AM111" s="22">
        <v>31313143.420000002</v>
      </c>
      <c r="AN111" s="22">
        <v>32722496.510000002</v>
      </c>
      <c r="AO111" s="22">
        <v>33543119.890000001</v>
      </c>
      <c r="AP111" s="22">
        <v>32747076.420000002</v>
      </c>
      <c r="AQ111" s="22">
        <v>32720418.539999995</v>
      </c>
      <c r="AR111" s="22">
        <v>33650226.289999999</v>
      </c>
      <c r="AS111" s="22">
        <v>35034973.549999997</v>
      </c>
    </row>
    <row r="112" spans="1:45">
      <c r="A112" s="17" t="s">
        <v>256</v>
      </c>
      <c r="B112" s="22">
        <v>40394770.784468949</v>
      </c>
      <c r="C112" s="22">
        <v>43069342.31546165</v>
      </c>
      <c r="D112" s="22">
        <v>44868796.871820711</v>
      </c>
      <c r="E112" s="22">
        <v>43407834.127936043</v>
      </c>
      <c r="F112" s="22">
        <v>43827366.885254905</v>
      </c>
      <c r="G112" s="22">
        <v>46860772.398934305</v>
      </c>
      <c r="H112" s="22">
        <v>48610447.824067801</v>
      </c>
      <c r="I112" s="22">
        <v>46409887.003295913</v>
      </c>
      <c r="J112" s="22">
        <v>48357649.840925187</v>
      </c>
      <c r="K112" s="22">
        <v>50842334.920338124</v>
      </c>
      <c r="L112" s="22">
        <v>52812111.667129993</v>
      </c>
      <c r="M112" s="22">
        <v>50172491.272203535</v>
      </c>
      <c r="N112" s="22">
        <v>51268065.903719425</v>
      </c>
      <c r="O112" s="22">
        <v>54405809.808818966</v>
      </c>
      <c r="P112" s="22">
        <v>57698659.213545121</v>
      </c>
      <c r="Q112" s="22">
        <v>54216597.170929931</v>
      </c>
      <c r="R112" s="22">
        <v>55566440.874298334</v>
      </c>
      <c r="S112" s="22">
        <v>57871834.408062972</v>
      </c>
      <c r="T112" s="22">
        <v>62067397.066581286</v>
      </c>
      <c r="U112" s="22">
        <v>58482378.260055631</v>
      </c>
      <c r="V112" s="22">
        <v>58853708.551934138</v>
      </c>
      <c r="W112" s="22">
        <v>62446045.445068106</v>
      </c>
      <c r="X112" s="22">
        <v>66723307.254594281</v>
      </c>
      <c r="Y112" s="22">
        <v>62779931.802704059</v>
      </c>
      <c r="Z112" s="22">
        <v>63114786.667613067</v>
      </c>
      <c r="AA112" s="22">
        <v>67445154.562033042</v>
      </c>
      <c r="AB112" s="22">
        <v>71243279.726681277</v>
      </c>
      <c r="AC112" s="22">
        <v>67598092.494152263</v>
      </c>
      <c r="AD112" s="22">
        <v>68002169.592113703</v>
      </c>
      <c r="AE112" s="22">
        <v>71998045.555310398</v>
      </c>
      <c r="AF112" s="22">
        <v>75982033.337768257</v>
      </c>
      <c r="AG112" s="22">
        <v>72831922.62685892</v>
      </c>
      <c r="AH112" s="22">
        <v>72962153.977196634</v>
      </c>
      <c r="AI112" s="22">
        <v>77292530.685750917</v>
      </c>
      <c r="AJ112" s="22">
        <v>81426426.656367153</v>
      </c>
      <c r="AK112" s="22">
        <v>77475081.914655715</v>
      </c>
      <c r="AL112" s="22">
        <v>77744967.941810563</v>
      </c>
      <c r="AM112" s="22">
        <v>82995122.286884084</v>
      </c>
      <c r="AN112" s="22">
        <v>87259872.291555077</v>
      </c>
      <c r="AO112" s="22">
        <v>82506415.696947694</v>
      </c>
      <c r="AP112" s="22">
        <v>80114764.309332222</v>
      </c>
      <c r="AQ112" s="22">
        <v>79783437.239042222</v>
      </c>
      <c r="AR112" s="22">
        <v>86296914.404680938</v>
      </c>
      <c r="AS112" s="22">
        <v>81997708.990651131</v>
      </c>
    </row>
    <row r="113" spans="1:45">
      <c r="A113" s="17" t="s">
        <v>257</v>
      </c>
      <c r="B113" s="22">
        <v>11195671.886799365</v>
      </c>
      <c r="C113" s="22">
        <v>12059197.99907982</v>
      </c>
      <c r="D113" s="22">
        <v>12328017.06791319</v>
      </c>
      <c r="E113" s="22">
        <v>12818265.418025408</v>
      </c>
      <c r="F113" s="22">
        <v>12202901.111388098</v>
      </c>
      <c r="G113" s="22">
        <v>13020221.666421663</v>
      </c>
      <c r="H113" s="22">
        <v>13881805.89492204</v>
      </c>
      <c r="I113" s="22">
        <v>14441760.850320458</v>
      </c>
      <c r="J113" s="22">
        <v>14025886.077929342</v>
      </c>
      <c r="K113" s="22">
        <v>14426782.414682362</v>
      </c>
      <c r="L113" s="22">
        <v>15660687.6512073</v>
      </c>
      <c r="M113" s="22">
        <v>15672042.912175462</v>
      </c>
      <c r="N113" s="22">
        <v>14776256.15243851</v>
      </c>
      <c r="O113" s="22">
        <v>15995101.048278129</v>
      </c>
      <c r="P113" s="22">
        <v>16603387.205057796</v>
      </c>
      <c r="Q113" s="22">
        <v>16893969.90226474</v>
      </c>
      <c r="R113" s="22">
        <v>16060057.287719818</v>
      </c>
      <c r="S113" s="22">
        <v>16875722.02018277</v>
      </c>
      <c r="T113" s="22">
        <v>17571250.760022864</v>
      </c>
      <c r="U113" s="22">
        <v>17784754.451095056</v>
      </c>
      <c r="V113" s="22">
        <v>16983664.767913274</v>
      </c>
      <c r="W113" s="22">
        <v>18089619.84483353</v>
      </c>
      <c r="X113" s="22">
        <v>18801653.189091183</v>
      </c>
      <c r="Y113" s="22">
        <v>19118390.133218266</v>
      </c>
      <c r="Z113" s="22">
        <v>17917725.154791284</v>
      </c>
      <c r="AA113" s="22">
        <v>19321560.999575131</v>
      </c>
      <c r="AB113" s="22">
        <v>19923032.825319067</v>
      </c>
      <c r="AC113" s="22">
        <v>20583193.438943688</v>
      </c>
      <c r="AD113" s="22">
        <v>19307558.42192708</v>
      </c>
      <c r="AE113" s="22">
        <v>20639946.771481603</v>
      </c>
      <c r="AF113" s="22">
        <v>21220509.143485468</v>
      </c>
      <c r="AG113" s="22">
        <v>21833672.676329985</v>
      </c>
      <c r="AH113" s="22">
        <v>20486163.87602599</v>
      </c>
      <c r="AI113" s="22">
        <v>21904984.164050233</v>
      </c>
      <c r="AJ113" s="22">
        <v>22735783.556597833</v>
      </c>
      <c r="AK113" s="22">
        <v>23183116.318812523</v>
      </c>
      <c r="AL113" s="22">
        <v>21792328.697847556</v>
      </c>
      <c r="AM113" s="22">
        <v>23290104.755838208</v>
      </c>
      <c r="AN113" s="22">
        <v>24197416.448492423</v>
      </c>
      <c r="AO113" s="22">
        <v>24773536.782113813</v>
      </c>
      <c r="AP113" s="22">
        <v>22780006.535151772</v>
      </c>
      <c r="AQ113" s="22">
        <v>22686230.278339922</v>
      </c>
      <c r="AR113" s="22">
        <v>23739647.16175643</v>
      </c>
      <c r="AS113" s="22">
        <v>24240833.502874661</v>
      </c>
    </row>
    <row r="114" spans="1:45">
      <c r="A114" s="17" t="s">
        <v>258</v>
      </c>
      <c r="B114" s="22">
        <v>3920058.954616311</v>
      </c>
      <c r="C114" s="22">
        <v>3740484.1557527743</v>
      </c>
      <c r="D114" s="22">
        <v>3993830.2371324468</v>
      </c>
      <c r="E114" s="22">
        <v>3821363.4658250907</v>
      </c>
      <c r="F114" s="22">
        <v>4151459.9880394815</v>
      </c>
      <c r="G114" s="22">
        <v>4071996.1304371217</v>
      </c>
      <c r="H114" s="22">
        <v>4296876.757699877</v>
      </c>
      <c r="I114" s="22">
        <v>4148756.7283841507</v>
      </c>
      <c r="J114" s="22">
        <v>4446181.9927895227</v>
      </c>
      <c r="K114" s="22">
        <v>4431351.0898086913</v>
      </c>
      <c r="L114" s="22">
        <v>4639478.5220586853</v>
      </c>
      <c r="M114" s="22">
        <v>4470063.2636384834</v>
      </c>
      <c r="N114" s="22">
        <v>4774653.1098509347</v>
      </c>
      <c r="O114" s="22">
        <v>4801475.5424061641</v>
      </c>
      <c r="P114" s="22">
        <v>5029827.5242508724</v>
      </c>
      <c r="Q114" s="22">
        <v>4761616.4091704683</v>
      </c>
      <c r="R114" s="22">
        <v>5123055.1687029824</v>
      </c>
      <c r="S114" s="22">
        <v>5087754.7212927444</v>
      </c>
      <c r="T114" s="22">
        <v>5417848.0904665319</v>
      </c>
      <c r="U114" s="22">
        <v>5147145.2717176648</v>
      </c>
      <c r="V114" s="22">
        <v>5366649.4246812044</v>
      </c>
      <c r="W114" s="22">
        <v>5426107.4965598136</v>
      </c>
      <c r="X114" s="22">
        <v>5735122.1193125006</v>
      </c>
      <c r="Y114" s="22">
        <v>5540923.5742458319</v>
      </c>
      <c r="Z114" s="22">
        <v>5724040.8381070811</v>
      </c>
      <c r="AA114" s="22">
        <v>5717820.2266106913</v>
      </c>
      <c r="AB114" s="22">
        <v>6135675.0359407887</v>
      </c>
      <c r="AC114" s="22">
        <v>5929672.9125581402</v>
      </c>
      <c r="AD114" s="22">
        <v>6144898.3383959364</v>
      </c>
      <c r="AE114" s="22">
        <v>6096925.2716622874</v>
      </c>
      <c r="AF114" s="22">
        <v>6456454.3522131266</v>
      </c>
      <c r="AG114" s="22">
        <v>6391852.673990923</v>
      </c>
      <c r="AH114" s="22">
        <v>6521577.5654959399</v>
      </c>
      <c r="AI114" s="22">
        <v>6549057.3468537815</v>
      </c>
      <c r="AJ114" s="22">
        <v>6795422.6156697655</v>
      </c>
      <c r="AK114" s="22">
        <v>6853214.5938413357</v>
      </c>
      <c r="AL114" s="22">
        <v>6961168.8550678035</v>
      </c>
      <c r="AM114" s="22">
        <v>6988137.0552400192</v>
      </c>
      <c r="AN114" s="22">
        <v>7183137.5060084211</v>
      </c>
      <c r="AO114" s="22">
        <v>7296001.4921080824</v>
      </c>
      <c r="AP114" s="22">
        <v>7239528.9857405722</v>
      </c>
      <c r="AQ114" s="22">
        <v>6969396.9136308096</v>
      </c>
      <c r="AR114" s="22">
        <v>7177034.5542853139</v>
      </c>
      <c r="AS114" s="22">
        <v>7036334.1287102085</v>
      </c>
    </row>
    <row r="115" spans="1:45">
      <c r="A115" s="17" t="s">
        <v>259</v>
      </c>
      <c r="B115" s="22">
        <v>4008433.5082068685</v>
      </c>
      <c r="C115" s="22">
        <v>4258491.2311345544</v>
      </c>
      <c r="D115" s="22">
        <v>4411257.0255137691</v>
      </c>
      <c r="E115" s="22">
        <v>4505650.0659950543</v>
      </c>
      <c r="F115" s="22">
        <v>4538879.1661384376</v>
      </c>
      <c r="G115" s="22">
        <v>4628468.1370317899</v>
      </c>
      <c r="H115" s="22">
        <v>4861004.1172113707</v>
      </c>
      <c r="I115" s="22">
        <v>4999153.0671121255</v>
      </c>
      <c r="J115" s="22">
        <v>5044661.642294839</v>
      </c>
      <c r="K115" s="22">
        <v>5149350.8854607418</v>
      </c>
      <c r="L115" s="22">
        <v>5145722.7946187407</v>
      </c>
      <c r="M115" s="22">
        <v>5447150.434239028</v>
      </c>
      <c r="N115" s="22">
        <v>5310133.6992549412</v>
      </c>
      <c r="O115" s="22">
        <v>5609021.1043590587</v>
      </c>
      <c r="P115" s="22">
        <v>5628198.7215949446</v>
      </c>
      <c r="Q115" s="22">
        <v>5680039.0269801794</v>
      </c>
      <c r="R115" s="22">
        <v>5683709.7406992204</v>
      </c>
      <c r="S115" s="22">
        <v>5960210.8725556917</v>
      </c>
      <c r="T115" s="22">
        <v>6224880.3367665149</v>
      </c>
      <c r="U115" s="22">
        <v>6326854.0471922923</v>
      </c>
      <c r="V115" s="22">
        <v>5998872.6952272318</v>
      </c>
      <c r="W115" s="22">
        <v>6471781.3648483194</v>
      </c>
      <c r="X115" s="22">
        <v>6624034.1257460089</v>
      </c>
      <c r="Y115" s="22">
        <v>6869743.9492266532</v>
      </c>
      <c r="Z115" s="22">
        <v>6362693.3095824337</v>
      </c>
      <c r="AA115" s="22">
        <v>6768351.9462775979</v>
      </c>
      <c r="AB115" s="22">
        <v>7001267.231998235</v>
      </c>
      <c r="AC115" s="22">
        <v>7392454.57483753</v>
      </c>
      <c r="AD115" s="22">
        <v>6834277.1654937435</v>
      </c>
      <c r="AE115" s="22">
        <v>7103934.1157983784</v>
      </c>
      <c r="AF115" s="22">
        <v>7482766.7416522056</v>
      </c>
      <c r="AG115" s="22">
        <v>7861509.0380927995</v>
      </c>
      <c r="AH115" s="22">
        <v>7212661.1602731962</v>
      </c>
      <c r="AI115" s="22">
        <v>7588149.9594211429</v>
      </c>
      <c r="AJ115" s="22">
        <v>8036130.743422525</v>
      </c>
      <c r="AK115" s="22">
        <v>8277200.8447499368</v>
      </c>
      <c r="AL115" s="22">
        <v>7642605.7488735486</v>
      </c>
      <c r="AM115" s="22">
        <v>7978954.4512441913</v>
      </c>
      <c r="AN115" s="22">
        <v>8452357.1480036005</v>
      </c>
      <c r="AO115" s="22">
        <v>8803861.104807904</v>
      </c>
      <c r="AP115" s="22">
        <v>8016418.4525551107</v>
      </c>
      <c r="AQ115" s="22">
        <v>7916119.6944121933</v>
      </c>
      <c r="AR115" s="22">
        <v>8007413.0778153166</v>
      </c>
      <c r="AS115" s="22">
        <v>8142498.0201769564</v>
      </c>
    </row>
    <row r="116" spans="1:45">
      <c r="A116" s="17" t="s">
        <v>261</v>
      </c>
      <c r="B116" s="22">
        <v>4434375.8133012392</v>
      </c>
      <c r="C116" s="22">
        <v>4570814.1700686403</v>
      </c>
      <c r="D116" s="22">
        <v>4663350.0059065605</v>
      </c>
      <c r="E116" s="22">
        <v>4760044.5565675646</v>
      </c>
      <c r="F116" s="22">
        <v>4742723.5989908176</v>
      </c>
      <c r="G116" s="22">
        <v>4737407.8829582371</v>
      </c>
      <c r="H116" s="22">
        <v>4944077.2314085951</v>
      </c>
      <c r="I116" s="22">
        <v>5173181.4252561154</v>
      </c>
      <c r="J116" s="22">
        <v>5107308.9721191078</v>
      </c>
      <c r="K116" s="22">
        <v>5269826.0190549977</v>
      </c>
      <c r="L116" s="22">
        <v>5266068.2168166479</v>
      </c>
      <c r="M116" s="22">
        <v>5356875.6055198386</v>
      </c>
      <c r="N116" s="22">
        <v>5266141.7566966061</v>
      </c>
      <c r="O116" s="22">
        <v>5408151.1453864314</v>
      </c>
      <c r="P116" s="22">
        <v>5566073.8691872545</v>
      </c>
      <c r="Q116" s="22">
        <v>5860570.3339233994</v>
      </c>
      <c r="R116" s="22">
        <v>5734685.5406173347</v>
      </c>
      <c r="S116" s="22">
        <v>5810449.5642117709</v>
      </c>
      <c r="T116" s="22">
        <v>5945084.6926779449</v>
      </c>
      <c r="U116" s="22">
        <v>6077514.461383488</v>
      </c>
      <c r="V116" s="22">
        <v>5971508.3544260422</v>
      </c>
      <c r="W116" s="22">
        <v>6132231.4654972516</v>
      </c>
      <c r="X116" s="22">
        <v>6280417.5593921235</v>
      </c>
      <c r="Y116" s="22">
        <v>6475039.1892479388</v>
      </c>
      <c r="Z116" s="22">
        <v>6306235.1404373217</v>
      </c>
      <c r="AA116" s="22">
        <v>6503541.8137573311</v>
      </c>
      <c r="AB116" s="22">
        <v>6627545.6914260667</v>
      </c>
      <c r="AC116" s="22">
        <v>6846905.3751762118</v>
      </c>
      <c r="AD116" s="22">
        <v>6725452.1524822675</v>
      </c>
      <c r="AE116" s="22">
        <v>6878508.2573679071</v>
      </c>
      <c r="AF116" s="22">
        <v>7013551.3908133358</v>
      </c>
      <c r="AG116" s="22">
        <v>7196541.4222906828</v>
      </c>
      <c r="AH116" s="22">
        <v>7084472.0719272224</v>
      </c>
      <c r="AI116" s="22">
        <v>7257258.9805036411</v>
      </c>
      <c r="AJ116" s="22">
        <v>7459496.5308182966</v>
      </c>
      <c r="AK116" s="22">
        <v>7655905.6912603807</v>
      </c>
      <c r="AL116" s="22">
        <v>7512246.2434924766</v>
      </c>
      <c r="AM116" s="22">
        <v>7682381.6146944948</v>
      </c>
      <c r="AN116" s="22">
        <v>7844887.9124661572</v>
      </c>
      <c r="AO116" s="22">
        <v>8009913.0029129144</v>
      </c>
      <c r="AP116" s="22">
        <v>7789945.1410044329</v>
      </c>
      <c r="AQ116" s="22">
        <v>7598446.9045045003</v>
      </c>
      <c r="AR116" s="22">
        <v>7640834.0648364201</v>
      </c>
      <c r="AS116" s="22">
        <v>7735798.8406868614</v>
      </c>
    </row>
    <row r="117" spans="1:45">
      <c r="A117" s="17" t="s">
        <v>262</v>
      </c>
      <c r="B117" s="22">
        <v>3636059.6942754737</v>
      </c>
      <c r="C117" s="22">
        <v>3722711.7786369235</v>
      </c>
      <c r="D117" s="22">
        <v>3802575.8019277751</v>
      </c>
      <c r="E117" s="22">
        <v>3822564.6014293577</v>
      </c>
      <c r="F117" s="22">
        <v>3828987.6099484595</v>
      </c>
      <c r="G117" s="22">
        <v>3939011.81374068</v>
      </c>
      <c r="H117" s="22">
        <v>4062968.6703563873</v>
      </c>
      <c r="I117" s="22">
        <v>4171483.9253840204</v>
      </c>
      <c r="J117" s="22">
        <v>4197762.20826759</v>
      </c>
      <c r="K117" s="22">
        <v>4216710.8920610845</v>
      </c>
      <c r="L117" s="22">
        <v>4327685.4860216733</v>
      </c>
      <c r="M117" s="22">
        <v>4377911.2073690612</v>
      </c>
      <c r="N117" s="22">
        <v>4429969.9535130328</v>
      </c>
      <c r="O117" s="22">
        <v>4512389.5727742529</v>
      </c>
      <c r="P117" s="22">
        <v>4583941.427224122</v>
      </c>
      <c r="Q117" s="22">
        <v>4682442.2870831555</v>
      </c>
      <c r="R117" s="22">
        <v>4684780.8841704121</v>
      </c>
      <c r="S117" s="22">
        <v>4744943.374840023</v>
      </c>
      <c r="T117" s="22">
        <v>4858400.3351368587</v>
      </c>
      <c r="U117" s="22">
        <v>4920636.3037511297</v>
      </c>
      <c r="V117" s="22">
        <v>4922250.9670200795</v>
      </c>
      <c r="W117" s="22">
        <v>5051597.8209021809</v>
      </c>
      <c r="X117" s="22">
        <v>5187304.329415598</v>
      </c>
      <c r="Y117" s="22">
        <v>5219150.8014635444</v>
      </c>
      <c r="Z117" s="22">
        <v>5176823.1090513775</v>
      </c>
      <c r="AA117" s="22">
        <v>5340983.2665693592</v>
      </c>
      <c r="AB117" s="22">
        <v>5478864.9283917788</v>
      </c>
      <c r="AC117" s="22">
        <v>5560008.4820275139</v>
      </c>
      <c r="AD117" s="22">
        <v>5570565.6772927316</v>
      </c>
      <c r="AE117" s="22">
        <v>5714581.9230666775</v>
      </c>
      <c r="AF117" s="22">
        <v>5904259.2952054664</v>
      </c>
      <c r="AG117" s="22">
        <v>6021457.7534107156</v>
      </c>
      <c r="AH117" s="22">
        <v>5994381.1274288157</v>
      </c>
      <c r="AI117" s="22">
        <v>6132593.367707896</v>
      </c>
      <c r="AJ117" s="22">
        <v>6389155.3437248338</v>
      </c>
      <c r="AK117" s="22">
        <v>6517952.357354939</v>
      </c>
      <c r="AL117" s="22">
        <v>6448298.5108212307</v>
      </c>
      <c r="AM117" s="22">
        <v>6591921.4885557219</v>
      </c>
      <c r="AN117" s="22">
        <v>6652560.3095293483</v>
      </c>
      <c r="AO117" s="22">
        <v>6868525.5758847175</v>
      </c>
      <c r="AP117" s="22">
        <v>6671265.1095301993</v>
      </c>
      <c r="AQ117" s="22">
        <v>6581356.8804977369</v>
      </c>
      <c r="AR117" s="22">
        <v>7095912.5749287289</v>
      </c>
      <c r="AS117" s="22">
        <v>7519938.1107302094</v>
      </c>
    </row>
    <row r="118" spans="1:45">
      <c r="A118" s="17" t="s">
        <v>263</v>
      </c>
      <c r="B118" s="22">
        <v>8903248.9838126469</v>
      </c>
      <c r="C118" s="22">
        <v>9965968.4094512258</v>
      </c>
      <c r="D118" s="22">
        <v>11245893.614451576</v>
      </c>
      <c r="E118" s="22">
        <v>11246560.912284547</v>
      </c>
      <c r="F118" s="22">
        <v>9288746.1558834352</v>
      </c>
      <c r="G118" s="22">
        <v>10304470.905886244</v>
      </c>
      <c r="H118" s="22">
        <v>12202113.783497173</v>
      </c>
      <c r="I118" s="22">
        <v>11071856.274151215</v>
      </c>
      <c r="J118" s="22">
        <v>11313573.318595873</v>
      </c>
      <c r="K118" s="22">
        <v>11642887.757066069</v>
      </c>
      <c r="L118" s="22">
        <v>11487644.307670848</v>
      </c>
      <c r="M118" s="22">
        <v>9979229.763714226</v>
      </c>
      <c r="N118" s="22">
        <v>10992561.318852058</v>
      </c>
      <c r="O118" s="22">
        <v>11274125.810674187</v>
      </c>
      <c r="P118" s="22">
        <v>12412862.353499204</v>
      </c>
      <c r="Q118" s="22">
        <v>13014685.47469694</v>
      </c>
      <c r="R118" s="22">
        <v>12964308.836358711</v>
      </c>
      <c r="S118" s="22">
        <v>11723714.047510242</v>
      </c>
      <c r="T118" s="22">
        <v>12549895.308763446</v>
      </c>
      <c r="U118" s="22">
        <v>13021989.763662696</v>
      </c>
      <c r="V118" s="22">
        <v>12731874.055020686</v>
      </c>
      <c r="W118" s="22">
        <v>12551333.550969992</v>
      </c>
      <c r="X118" s="22">
        <v>13379547.619032865</v>
      </c>
      <c r="Y118" s="22">
        <v>13683730.71021839</v>
      </c>
      <c r="Z118" s="22">
        <v>13426463.638998218</v>
      </c>
      <c r="AA118" s="22">
        <v>13038663.321234763</v>
      </c>
      <c r="AB118" s="22">
        <v>13896816.730560729</v>
      </c>
      <c r="AC118" s="22">
        <v>14349338.488740792</v>
      </c>
      <c r="AD118" s="22">
        <v>13907177.132373089</v>
      </c>
      <c r="AE118" s="22">
        <v>13309811.894669838</v>
      </c>
      <c r="AF118" s="22">
        <v>14426361.870611915</v>
      </c>
      <c r="AG118" s="22">
        <v>15264607.645267854</v>
      </c>
      <c r="AH118" s="22">
        <v>14731697.740498025</v>
      </c>
      <c r="AI118" s="22">
        <v>15019672.579097835</v>
      </c>
      <c r="AJ118" s="22">
        <v>15426419.200489556</v>
      </c>
      <c r="AK118" s="22">
        <v>15287731.864850488</v>
      </c>
      <c r="AL118" s="22">
        <v>14695115.003161037</v>
      </c>
      <c r="AM118" s="22">
        <v>14946890.4757846</v>
      </c>
      <c r="AN118" s="22">
        <v>15878906.765455609</v>
      </c>
      <c r="AO118" s="22">
        <v>16551842.487398151</v>
      </c>
      <c r="AP118" s="22">
        <v>15472112.904150484</v>
      </c>
      <c r="AQ118" s="22">
        <v>15054378.371700514</v>
      </c>
      <c r="AR118" s="22">
        <v>15376776.978216767</v>
      </c>
      <c r="AS118" s="22">
        <v>15689118.3177401</v>
      </c>
    </row>
    <row r="119" spans="1:45">
      <c r="A119" s="17" t="s">
        <v>264</v>
      </c>
      <c r="B119" s="22">
        <v>25089049.447078653</v>
      </c>
      <c r="C119" s="22">
        <v>25156892.736021519</v>
      </c>
      <c r="D119" s="22">
        <v>30144908.735415973</v>
      </c>
      <c r="E119" s="22">
        <v>30417325.693573494</v>
      </c>
      <c r="F119" s="22">
        <v>27884002.974558197</v>
      </c>
      <c r="G119" s="22">
        <v>27080378.317031957</v>
      </c>
      <c r="H119" s="22">
        <v>27468789.218653556</v>
      </c>
      <c r="I119" s="22">
        <v>23633552.880215991</v>
      </c>
      <c r="J119" s="22">
        <v>23547338.597894914</v>
      </c>
      <c r="K119" s="22">
        <v>26599594.538582686</v>
      </c>
      <c r="L119" s="22">
        <v>28162232.161168993</v>
      </c>
      <c r="M119" s="22">
        <v>29581777.296758834</v>
      </c>
      <c r="N119" s="22">
        <v>27847996.267068468</v>
      </c>
      <c r="O119" s="22">
        <v>25989309.867736917</v>
      </c>
      <c r="P119" s="22">
        <v>29527504.604893856</v>
      </c>
      <c r="Q119" s="22">
        <v>33754008.157828704</v>
      </c>
      <c r="R119" s="22">
        <v>29465420.203539751</v>
      </c>
      <c r="S119" s="22">
        <v>29780619.225647595</v>
      </c>
      <c r="T119" s="22">
        <v>31622066.693944279</v>
      </c>
      <c r="U119" s="22">
        <v>30523127.824307218</v>
      </c>
      <c r="V119" s="22">
        <v>29991372.828105412</v>
      </c>
      <c r="W119" s="22">
        <v>33700982.566460237</v>
      </c>
      <c r="X119" s="22">
        <v>32139029.356805898</v>
      </c>
      <c r="Y119" s="22">
        <v>34480220.111142173</v>
      </c>
      <c r="Z119" s="22">
        <v>29724627.665739216</v>
      </c>
      <c r="AA119" s="22">
        <v>31923278.800381772</v>
      </c>
      <c r="AB119" s="22">
        <v>38709673.681052059</v>
      </c>
      <c r="AC119" s="22">
        <v>41867350.526228003</v>
      </c>
      <c r="AD119" s="22">
        <v>30872689.372653447</v>
      </c>
      <c r="AE119" s="22">
        <v>33905381.214784957</v>
      </c>
      <c r="AF119" s="22">
        <v>40190596.209173016</v>
      </c>
      <c r="AG119" s="22">
        <v>43849623.060986772</v>
      </c>
      <c r="AH119" s="22">
        <v>39108369.435907006</v>
      </c>
      <c r="AI119" s="22">
        <v>41982743.221543655</v>
      </c>
      <c r="AJ119" s="22">
        <v>42662690.68457938</v>
      </c>
      <c r="AK119" s="22">
        <v>35958049.243004255</v>
      </c>
      <c r="AL119" s="22">
        <v>31805919.198894639</v>
      </c>
      <c r="AM119" s="22">
        <v>31933384.404184584</v>
      </c>
      <c r="AN119" s="22">
        <v>36217775.564302504</v>
      </c>
      <c r="AO119" s="22">
        <v>34605160.418813027</v>
      </c>
      <c r="AP119" s="22">
        <v>32238036.82647698</v>
      </c>
      <c r="AQ119" s="22">
        <v>33231141.728022289</v>
      </c>
      <c r="AR119" s="22">
        <v>35207655.109479293</v>
      </c>
      <c r="AS119" s="22">
        <v>37000737.654864527</v>
      </c>
    </row>
    <row r="120" spans="1:45">
      <c r="A120" s="17" t="s">
        <v>266</v>
      </c>
      <c r="B120" s="22">
        <v>1642356300.0000005</v>
      </c>
      <c r="C120" s="22">
        <v>1709132000</v>
      </c>
      <c r="D120" s="22">
        <v>1775109900</v>
      </c>
      <c r="E120" s="22">
        <v>1737534899.9999998</v>
      </c>
      <c r="F120" s="22">
        <v>1748731200.0000002</v>
      </c>
      <c r="G120" s="22">
        <v>1816268199.9999995</v>
      </c>
      <c r="H120" s="22">
        <v>1881849699.9999998</v>
      </c>
      <c r="I120" s="22">
        <v>1840786200</v>
      </c>
      <c r="J120" s="22">
        <v>1855580200.0000005</v>
      </c>
      <c r="K120" s="22">
        <v>1929018700</v>
      </c>
      <c r="L120" s="22">
        <v>1993632300.0000005</v>
      </c>
      <c r="M120" s="22">
        <v>1948852200</v>
      </c>
      <c r="N120" s="22">
        <v>1958395500</v>
      </c>
      <c r="O120" s="22">
        <v>2036816600.0000002</v>
      </c>
      <c r="P120" s="22">
        <v>2103598100</v>
      </c>
      <c r="Q120" s="22">
        <v>2057687600</v>
      </c>
      <c r="R120" s="22">
        <v>2058584899.9999995</v>
      </c>
      <c r="S120" s="22">
        <v>2137385600</v>
      </c>
      <c r="T120" s="22">
        <v>2207343599.9999995</v>
      </c>
      <c r="U120" s="22">
        <v>2161552500</v>
      </c>
      <c r="V120" s="22">
        <v>2158039999.9999995</v>
      </c>
      <c r="W120" s="22">
        <v>2238704400</v>
      </c>
      <c r="X120" s="22">
        <v>2312843500.0000005</v>
      </c>
      <c r="Y120" s="22">
        <v>2272929199.999999</v>
      </c>
      <c r="Z120" s="22">
        <v>2264721000</v>
      </c>
      <c r="AA120" s="22">
        <v>2355445000</v>
      </c>
      <c r="AB120" s="22">
        <v>2429260599.9999995</v>
      </c>
      <c r="AC120" s="22">
        <v>2385186800.000001</v>
      </c>
      <c r="AD120" s="22">
        <v>2378146400</v>
      </c>
      <c r="AE120" s="22">
        <v>2473512900.0000005</v>
      </c>
      <c r="AF120" s="22">
        <v>2552296900.0000005</v>
      </c>
      <c r="AG120" s="22">
        <v>2508971900</v>
      </c>
      <c r="AH120" s="22">
        <v>2498697500</v>
      </c>
      <c r="AI120" s="22">
        <v>2603852600.0000005</v>
      </c>
      <c r="AJ120" s="22">
        <v>2684332199.999999</v>
      </c>
      <c r="AK120" s="22">
        <v>2638969599.9999995</v>
      </c>
      <c r="AL120" s="22">
        <v>2625125699.999999</v>
      </c>
      <c r="AM120" s="22">
        <v>2735403100</v>
      </c>
      <c r="AN120" s="22">
        <v>2818721500.0000005</v>
      </c>
      <c r="AO120" s="22">
        <v>2769787499.9999995</v>
      </c>
      <c r="AP120" s="22">
        <v>2703149000</v>
      </c>
      <c r="AQ120" s="22">
        <v>2589818100</v>
      </c>
      <c r="AR120" s="22">
        <v>2720478499.999999</v>
      </c>
      <c r="AS120" s="22">
        <v>2708997099.9999995</v>
      </c>
    </row>
    <row r="121" spans="1:45">
      <c r="A121" s="17" t="s">
        <v>69</v>
      </c>
      <c r="B121" s="22">
        <v>3297724703.2763062</v>
      </c>
      <c r="C121" s="22">
        <v>3407960552.6464658</v>
      </c>
      <c r="D121" s="22">
        <v>3531534811.2492294</v>
      </c>
      <c r="E121" s="22">
        <v>3491046161.9328685</v>
      </c>
      <c r="F121" s="22">
        <v>3510866108.8854876</v>
      </c>
      <c r="G121" s="22">
        <v>3623283911.250319</v>
      </c>
      <c r="H121" s="22">
        <v>3749730394.2110667</v>
      </c>
      <c r="I121" s="22">
        <v>3690669675.3439202</v>
      </c>
      <c r="J121" s="22">
        <v>3722776062.0831795</v>
      </c>
      <c r="K121" s="22">
        <v>3852382258.1257582</v>
      </c>
      <c r="L121" s="22">
        <v>3972851245.3748598</v>
      </c>
      <c r="M121" s="22">
        <v>3914859294.3052378</v>
      </c>
      <c r="N121" s="22">
        <v>3936606885.2225151</v>
      </c>
      <c r="O121" s="22">
        <v>4070129870.2606525</v>
      </c>
      <c r="P121" s="22">
        <v>4195208198.039278</v>
      </c>
      <c r="Q121" s="22">
        <v>4132375133.5715413</v>
      </c>
      <c r="R121" s="22">
        <v>4141459540.8378134</v>
      </c>
      <c r="S121" s="22">
        <v>4275317458.7097034</v>
      </c>
      <c r="T121" s="22">
        <v>4407669683.191534</v>
      </c>
      <c r="U121" s="22">
        <v>4344055890.6813583</v>
      </c>
      <c r="V121" s="22">
        <v>4340421500.0732498</v>
      </c>
      <c r="W121" s="22">
        <v>4480564924.8139591</v>
      </c>
      <c r="X121" s="22">
        <v>4620788484.7758274</v>
      </c>
      <c r="Y121" s="22">
        <v>4573910859.993536</v>
      </c>
      <c r="Z121" s="22">
        <v>4554301939.4194412</v>
      </c>
      <c r="AA121" s="22">
        <v>4713166447.6111641</v>
      </c>
      <c r="AB121" s="22">
        <v>4858509859.1945381</v>
      </c>
      <c r="AC121" s="22">
        <v>4807468155.056879</v>
      </c>
      <c r="AD121" s="22">
        <v>4787907303.138628</v>
      </c>
      <c r="AE121" s="22">
        <v>4951188055.6311731</v>
      </c>
      <c r="AF121" s="22">
        <v>5111191396.7647247</v>
      </c>
      <c r="AG121" s="22">
        <v>5057866263.4241886</v>
      </c>
      <c r="AH121" s="22">
        <v>5043690544.7644634</v>
      </c>
      <c r="AI121" s="22">
        <v>5221830716.6398983</v>
      </c>
      <c r="AJ121" s="22">
        <v>5379847505.78405</v>
      </c>
      <c r="AK121" s="22">
        <v>5318219685.3401499</v>
      </c>
      <c r="AL121" s="22">
        <v>5297211209.5433617</v>
      </c>
      <c r="AM121" s="22">
        <v>5481788039.5618954</v>
      </c>
      <c r="AN121" s="22">
        <v>5649786392.6103916</v>
      </c>
      <c r="AO121" s="22">
        <v>5583528339.9214525</v>
      </c>
      <c r="AP121" s="22">
        <v>5461153276.5037031</v>
      </c>
      <c r="AQ121" s="22">
        <v>5191975186.3184395</v>
      </c>
      <c r="AR121" s="22">
        <v>5454647289.1729212</v>
      </c>
      <c r="AS121" s="22">
        <v>5454578291.3152847</v>
      </c>
    </row>
  </sheetData>
  <mergeCells count="2">
    <mergeCell ref="AU1:AW1"/>
    <mergeCell ref="AU43:AW43"/>
  </mergeCells>
  <phoneticPr fontId="3"/>
  <pageMargins left="0.7" right="0.7" top="0.75" bottom="0.75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38"/>
  <sheetViews>
    <sheetView zoomScale="55" zoomScaleNormal="55" workbookViewId="0">
      <selection activeCell="J13" sqref="J13"/>
    </sheetView>
  </sheetViews>
  <sheetFormatPr defaultRowHeight="18"/>
  <cols>
    <col min="1" max="1" width="20.5" customWidth="1"/>
    <col min="2" max="13" width="14" bestFit="1" customWidth="1"/>
    <col min="14" max="14" width="14" customWidth="1"/>
  </cols>
  <sheetData>
    <row r="1" spans="1:45" ht="26.5">
      <c r="A1" s="40" t="s">
        <v>389</v>
      </c>
      <c r="Q1" t="s">
        <v>400</v>
      </c>
    </row>
    <row r="3" spans="1:45">
      <c r="A3" s="16" t="s">
        <v>68</v>
      </c>
      <c r="B3" s="32" t="s">
        <v>375</v>
      </c>
      <c r="C3" s="32" t="s">
        <v>376</v>
      </c>
      <c r="D3" s="32" t="s">
        <v>377</v>
      </c>
      <c r="E3" s="32" t="s">
        <v>378</v>
      </c>
      <c r="F3" s="32" t="s">
        <v>379</v>
      </c>
      <c r="G3" s="32" t="s">
        <v>380</v>
      </c>
      <c r="H3" s="32" t="s">
        <v>381</v>
      </c>
      <c r="I3" s="32" t="s">
        <v>382</v>
      </c>
      <c r="J3" s="32" t="s">
        <v>383</v>
      </c>
      <c r="K3" s="32" t="s">
        <v>384</v>
      </c>
      <c r="L3" s="32" t="s">
        <v>385</v>
      </c>
      <c r="M3" s="32" t="s">
        <v>386</v>
      </c>
      <c r="N3" s="32" t="s">
        <v>387</v>
      </c>
      <c r="R3" s="3" t="s">
        <v>52</v>
      </c>
      <c r="S3" s="3" t="s">
        <v>50</v>
      </c>
      <c r="T3" s="3" t="s">
        <v>49</v>
      </c>
      <c r="U3" s="3" t="s">
        <v>48</v>
      </c>
      <c r="V3" s="3" t="s">
        <v>47</v>
      </c>
      <c r="W3" s="3" t="s">
        <v>46</v>
      </c>
      <c r="X3" s="3" t="s">
        <v>45</v>
      </c>
      <c r="Y3" s="3" t="s">
        <v>44</v>
      </c>
      <c r="Z3" s="3" t="s">
        <v>41</v>
      </c>
      <c r="AA3" s="3" t="s">
        <v>42</v>
      </c>
      <c r="AB3" s="3" t="s">
        <v>2</v>
      </c>
      <c r="AC3" s="3" t="s">
        <v>3</v>
      </c>
      <c r="AD3" s="3" t="s">
        <v>40</v>
      </c>
      <c r="AG3" s="3" t="s">
        <v>52</v>
      </c>
      <c r="AH3" s="3" t="s">
        <v>50</v>
      </c>
      <c r="AI3" s="3" t="s">
        <v>49</v>
      </c>
      <c r="AJ3" s="3" t="s">
        <v>48</v>
      </c>
      <c r="AK3" s="3" t="s">
        <v>47</v>
      </c>
      <c r="AL3" s="3" t="s">
        <v>46</v>
      </c>
      <c r="AM3" s="3" t="s">
        <v>45</v>
      </c>
      <c r="AN3" s="3" t="s">
        <v>44</v>
      </c>
      <c r="AO3" s="3" t="s">
        <v>41</v>
      </c>
      <c r="AP3" s="3" t="s">
        <v>42</v>
      </c>
      <c r="AQ3" s="3" t="s">
        <v>2</v>
      </c>
      <c r="AR3" s="3" t="s">
        <v>3</v>
      </c>
      <c r="AS3" s="3" t="s">
        <v>40</v>
      </c>
    </row>
    <row r="4" spans="1:45">
      <c r="A4" s="17" t="s">
        <v>337</v>
      </c>
      <c r="B4" s="19"/>
      <c r="C4" s="19">
        <v>395</v>
      </c>
      <c r="D4" s="19">
        <v>4565.7000000000007</v>
      </c>
      <c r="E4" s="19">
        <v>22455.499999999996</v>
      </c>
      <c r="F4" s="19">
        <v>172272.80000000002</v>
      </c>
      <c r="G4" s="19">
        <v>94167.099999999991</v>
      </c>
      <c r="H4" s="19">
        <v>31132.500000000004</v>
      </c>
      <c r="I4" s="19">
        <v>21189.100000000002</v>
      </c>
      <c r="J4" s="19">
        <v>134505</v>
      </c>
      <c r="K4" s="19">
        <v>23245.7</v>
      </c>
      <c r="L4" s="19">
        <v>71210.100000000006</v>
      </c>
      <c r="M4" s="19">
        <v>137484.6</v>
      </c>
      <c r="N4" s="19">
        <v>51133.5</v>
      </c>
      <c r="Q4" t="s">
        <v>337</v>
      </c>
      <c r="S4">
        <v>395</v>
      </c>
      <c r="T4">
        <v>4565.7000000000007</v>
      </c>
      <c r="U4">
        <v>22455.499999999996</v>
      </c>
      <c r="V4">
        <v>172272.80000000002</v>
      </c>
      <c r="W4">
        <v>94167.099999999991</v>
      </c>
      <c r="X4">
        <v>31132.500000000004</v>
      </c>
      <c r="Y4">
        <v>21189.100000000002</v>
      </c>
      <c r="Z4">
        <v>134505</v>
      </c>
      <c r="AA4">
        <v>23245.7</v>
      </c>
      <c r="AB4">
        <v>71210.100000000006</v>
      </c>
      <c r="AC4">
        <v>137484.6</v>
      </c>
      <c r="AD4">
        <v>51133.5</v>
      </c>
      <c r="AF4" s="32" t="s">
        <v>337</v>
      </c>
      <c r="AG4">
        <f t="shared" ref="AG4:AG37" si="0">VLOOKUP($AF4,$Q$4:$AD$37,2,FALSE)</f>
        <v>0</v>
      </c>
      <c r="AH4" s="32">
        <f t="shared" ref="AH4:AH37" si="1">VLOOKUP($AF4,$Q$4:$AD$37,3,FALSE)</f>
        <v>395</v>
      </c>
      <c r="AI4" s="32">
        <f t="shared" ref="AI4:AI37" si="2">VLOOKUP($AF4,$Q$4:$AD$37,4,FALSE)</f>
        <v>4565.7000000000007</v>
      </c>
      <c r="AJ4" s="32">
        <f t="shared" ref="AJ4:AJ37" si="3">VLOOKUP($AF4,$Q$4:$AD$37,5,FALSE)</f>
        <v>22455.499999999996</v>
      </c>
      <c r="AK4" s="32">
        <f t="shared" ref="AK4:AK37" si="4">VLOOKUP($AF4,$Q$4:$AD$37,6,FALSE)</f>
        <v>172272.80000000002</v>
      </c>
      <c r="AL4" s="32">
        <f t="shared" ref="AL4:AL37" si="5">VLOOKUP($AF4,$Q$4:$AD$37,7,FALSE)</f>
        <v>94167.099999999991</v>
      </c>
      <c r="AM4" s="32">
        <f t="shared" ref="AM4:AM37" si="6">VLOOKUP($AF4,$Q$4:$AD$37,8,FALSE)</f>
        <v>31132.500000000004</v>
      </c>
      <c r="AN4" s="32">
        <f t="shared" ref="AN4:AN37" si="7">VLOOKUP($AF4,$Q$4:$AD$37,9,FALSE)</f>
        <v>21189.100000000002</v>
      </c>
      <c r="AO4" s="32">
        <f t="shared" ref="AO4:AO37" si="8">VLOOKUP($AF4,$Q$4:$AD$37,10,FALSE)</f>
        <v>134505</v>
      </c>
      <c r="AP4" s="32">
        <f t="shared" ref="AP4:AP37" si="9">VLOOKUP($AF4,$Q$4:$AD$37,11,FALSE)</f>
        <v>23245.7</v>
      </c>
      <c r="AQ4" s="32">
        <f t="shared" ref="AQ4:AQ37" si="10">VLOOKUP($AF4,$Q$4:$AD$37,12,FALSE)</f>
        <v>71210.100000000006</v>
      </c>
      <c r="AR4" s="32">
        <f t="shared" ref="AR4:AR37" si="11">VLOOKUP($AF4,$Q$4:$AD$37,13,FALSE)</f>
        <v>137484.6</v>
      </c>
      <c r="AS4" s="32">
        <f t="shared" ref="AS4:AS37" si="12">VLOOKUP($AF4,$Q$4:$AD$37,14,FALSE)</f>
        <v>51133.5</v>
      </c>
    </row>
    <row r="5" spans="1:45">
      <c r="A5" s="17" t="s">
        <v>353</v>
      </c>
      <c r="B5" s="19">
        <v>598743</v>
      </c>
      <c r="C5" s="19">
        <v>227152</v>
      </c>
      <c r="D5" s="19">
        <v>278295.80000000005</v>
      </c>
      <c r="E5" s="19">
        <v>482085</v>
      </c>
      <c r="F5" s="19">
        <v>482037.8</v>
      </c>
      <c r="G5" s="19">
        <v>390856.1</v>
      </c>
      <c r="H5" s="19">
        <v>427163.29999999993</v>
      </c>
      <c r="I5" s="19">
        <v>495846.7</v>
      </c>
      <c r="J5" s="19">
        <v>450633.1</v>
      </c>
      <c r="K5" s="19">
        <v>886854.7</v>
      </c>
      <c r="L5" s="19">
        <v>1002459.3999999999</v>
      </c>
      <c r="M5" s="19">
        <v>426023.89999999997</v>
      </c>
      <c r="N5" s="19">
        <v>293252.2</v>
      </c>
      <c r="Q5" t="s">
        <v>353</v>
      </c>
      <c r="R5">
        <v>598743</v>
      </c>
      <c r="S5">
        <v>227152</v>
      </c>
      <c r="T5">
        <v>278295.80000000005</v>
      </c>
      <c r="U5">
        <v>482085</v>
      </c>
      <c r="V5">
        <v>482037.8</v>
      </c>
      <c r="W5">
        <v>390856.1</v>
      </c>
      <c r="X5">
        <v>427163.29999999993</v>
      </c>
      <c r="Y5">
        <v>495846.7</v>
      </c>
      <c r="Z5">
        <v>450633.1</v>
      </c>
      <c r="AA5">
        <v>886854.7</v>
      </c>
      <c r="AB5">
        <v>1002459.3999999999</v>
      </c>
      <c r="AC5">
        <v>426023.89999999997</v>
      </c>
      <c r="AD5">
        <v>293252.2</v>
      </c>
      <c r="AF5" s="50" t="s">
        <v>338</v>
      </c>
      <c r="AG5" s="32">
        <f t="shared" si="0"/>
        <v>127259.40000000001</v>
      </c>
      <c r="AH5" s="32">
        <f t="shared" si="1"/>
        <v>153847.49999999997</v>
      </c>
      <c r="AI5" s="32">
        <f t="shared" si="2"/>
        <v>181116.60000000003</v>
      </c>
      <c r="AJ5" s="32">
        <f t="shared" si="3"/>
        <v>753701.5</v>
      </c>
      <c r="AK5" s="32">
        <f t="shared" si="4"/>
        <v>645321.79999999993</v>
      </c>
      <c r="AL5" s="32">
        <f t="shared" si="5"/>
        <v>887451.90000000014</v>
      </c>
      <c r="AM5" s="32">
        <f t="shared" si="6"/>
        <v>550835.10000000009</v>
      </c>
      <c r="AN5" s="32">
        <f t="shared" si="7"/>
        <v>1246096.2000000002</v>
      </c>
      <c r="AO5" s="32">
        <f t="shared" si="8"/>
        <v>1014654.0000000001</v>
      </c>
      <c r="AP5" s="32">
        <f t="shared" si="9"/>
        <v>1514942.9000000001</v>
      </c>
      <c r="AQ5" s="32">
        <f t="shared" si="10"/>
        <v>1227609.4000000001</v>
      </c>
      <c r="AR5" s="32">
        <f t="shared" si="11"/>
        <v>379547.2</v>
      </c>
      <c r="AS5" s="32">
        <f t="shared" si="12"/>
        <v>974762.7</v>
      </c>
    </row>
    <row r="6" spans="1:45">
      <c r="A6" s="17" t="s">
        <v>345</v>
      </c>
      <c r="B6" s="19">
        <v>1700</v>
      </c>
      <c r="C6" s="19">
        <v>22448.5</v>
      </c>
      <c r="D6" s="19">
        <v>21964.300000000003</v>
      </c>
      <c r="E6" s="19">
        <v>146049.80000000002</v>
      </c>
      <c r="F6" s="19">
        <v>59183.400000000009</v>
      </c>
      <c r="G6" s="19">
        <v>112392.59999999999</v>
      </c>
      <c r="H6" s="19">
        <v>105043.80000000002</v>
      </c>
      <c r="I6" s="19">
        <v>82663.099999999991</v>
      </c>
      <c r="J6" s="19">
        <v>52737.1</v>
      </c>
      <c r="K6" s="19">
        <v>153105.70000000001</v>
      </c>
      <c r="L6" s="19">
        <v>46277.600000000006</v>
      </c>
      <c r="M6" s="19">
        <v>88728.900000000009</v>
      </c>
      <c r="N6" s="19">
        <v>48430.499999999993</v>
      </c>
      <c r="Q6" t="s">
        <v>345</v>
      </c>
      <c r="R6">
        <v>1700</v>
      </c>
      <c r="S6">
        <v>22448.5</v>
      </c>
      <c r="T6">
        <v>21964.300000000003</v>
      </c>
      <c r="U6">
        <v>146049.80000000002</v>
      </c>
      <c r="V6">
        <v>59183.400000000009</v>
      </c>
      <c r="W6">
        <v>112392.59999999999</v>
      </c>
      <c r="X6">
        <v>105043.80000000002</v>
      </c>
      <c r="Y6">
        <v>82663.099999999991</v>
      </c>
      <c r="Z6">
        <v>52737.1</v>
      </c>
      <c r="AA6">
        <v>153105.70000000001</v>
      </c>
      <c r="AB6">
        <v>46277.600000000006</v>
      </c>
      <c r="AC6">
        <v>88728.900000000009</v>
      </c>
      <c r="AD6">
        <v>48430.499999999993</v>
      </c>
      <c r="AF6" s="50" t="s">
        <v>339</v>
      </c>
      <c r="AG6" s="32">
        <f t="shared" si="0"/>
        <v>28143.7</v>
      </c>
      <c r="AH6" s="32">
        <f t="shared" si="1"/>
        <v>200</v>
      </c>
      <c r="AI6" s="32">
        <f t="shared" si="2"/>
        <v>7902</v>
      </c>
      <c r="AJ6" s="32">
        <f t="shared" si="3"/>
        <v>22929.5</v>
      </c>
      <c r="AK6" s="32">
        <f t="shared" si="4"/>
        <v>75020.199999999983</v>
      </c>
      <c r="AL6" s="32">
        <f t="shared" si="5"/>
        <v>91362.400000000023</v>
      </c>
      <c r="AM6" s="32">
        <f t="shared" si="6"/>
        <v>112109.5</v>
      </c>
      <c r="AN6" s="32">
        <f t="shared" si="7"/>
        <v>57133.399999999994</v>
      </c>
      <c r="AO6" s="32">
        <f t="shared" si="8"/>
        <v>79268.100000000006</v>
      </c>
      <c r="AP6" s="32">
        <f t="shared" si="9"/>
        <v>194425.19999999998</v>
      </c>
      <c r="AQ6" s="32">
        <f t="shared" si="10"/>
        <v>180799.7</v>
      </c>
      <c r="AR6" s="32">
        <f t="shared" si="11"/>
        <v>157113.89999999997</v>
      </c>
      <c r="AS6" s="32">
        <f t="shared" si="12"/>
        <v>125589.4</v>
      </c>
    </row>
    <row r="7" spans="1:45">
      <c r="A7" s="17" t="s">
        <v>352</v>
      </c>
      <c r="B7" s="19">
        <v>479759.89999999985</v>
      </c>
      <c r="C7" s="19">
        <v>1320047</v>
      </c>
      <c r="D7" s="19">
        <v>1544188.5</v>
      </c>
      <c r="E7" s="19">
        <v>2171692</v>
      </c>
      <c r="F7" s="19">
        <v>2716263.6999999997</v>
      </c>
      <c r="G7" s="19">
        <v>3720210.3000000003</v>
      </c>
      <c r="H7" s="19">
        <v>2034627.1</v>
      </c>
      <c r="I7" s="19">
        <v>2541968.5000000005</v>
      </c>
      <c r="J7" s="19">
        <v>2912062.1000000006</v>
      </c>
      <c r="K7" s="19">
        <v>3047469.5</v>
      </c>
      <c r="L7" s="19">
        <v>2827275.4</v>
      </c>
      <c r="M7" s="19">
        <v>1868178.4999999998</v>
      </c>
      <c r="N7" s="19">
        <v>2143559.1999999997</v>
      </c>
      <c r="Q7" t="s">
        <v>352</v>
      </c>
      <c r="R7">
        <v>479759.89999999985</v>
      </c>
      <c r="S7">
        <v>1320047</v>
      </c>
      <c r="T7">
        <v>1544188.5</v>
      </c>
      <c r="U7">
        <v>2171692</v>
      </c>
      <c r="V7">
        <v>2716263.6999999997</v>
      </c>
      <c r="W7">
        <v>3720210.3000000003</v>
      </c>
      <c r="X7">
        <v>2034627.1</v>
      </c>
      <c r="Y7">
        <v>2541968.5000000005</v>
      </c>
      <c r="Z7">
        <v>2912062.1000000006</v>
      </c>
      <c r="AA7">
        <v>3047469.5</v>
      </c>
      <c r="AB7">
        <v>2827275.4</v>
      </c>
      <c r="AC7">
        <v>1868178.4999999998</v>
      </c>
      <c r="AD7">
        <v>2143559.1999999997</v>
      </c>
      <c r="AF7" s="50" t="s">
        <v>340</v>
      </c>
      <c r="AG7" s="32">
        <f t="shared" si="0"/>
        <v>460883.4</v>
      </c>
      <c r="AH7" s="32">
        <f t="shared" si="1"/>
        <v>251871.9</v>
      </c>
      <c r="AI7" s="32">
        <f t="shared" si="2"/>
        <v>86633.2</v>
      </c>
      <c r="AJ7" s="32">
        <f t="shared" si="3"/>
        <v>212338.49999999997</v>
      </c>
      <c r="AK7" s="32">
        <f t="shared" si="4"/>
        <v>1152854.9000000004</v>
      </c>
      <c r="AL7" s="32">
        <f t="shared" si="5"/>
        <v>1304946.3999999999</v>
      </c>
      <c r="AM7" s="32">
        <f t="shared" si="6"/>
        <v>1369564.9</v>
      </c>
      <c r="AN7" s="32">
        <f t="shared" si="7"/>
        <v>653394.69999999995</v>
      </c>
      <c r="AO7" s="32">
        <f t="shared" si="8"/>
        <v>869105.3</v>
      </c>
      <c r="AP7" s="32">
        <f t="shared" si="9"/>
        <v>1061147.0999999999</v>
      </c>
      <c r="AQ7" s="32">
        <f t="shared" si="10"/>
        <v>1032883</v>
      </c>
      <c r="AR7" s="32">
        <f t="shared" si="11"/>
        <v>1034038.6999999998</v>
      </c>
      <c r="AS7" s="32">
        <f t="shared" si="12"/>
        <v>1077984.2</v>
      </c>
    </row>
    <row r="8" spans="1:45">
      <c r="A8" s="17" t="s">
        <v>343</v>
      </c>
      <c r="B8" s="19">
        <v>13016.1</v>
      </c>
      <c r="C8" s="19">
        <v>1050</v>
      </c>
      <c r="D8" s="19">
        <v>25077.9</v>
      </c>
      <c r="E8" s="19">
        <v>43055.6</v>
      </c>
      <c r="F8" s="19">
        <v>30431</v>
      </c>
      <c r="G8" s="19">
        <v>22323.599999999999</v>
      </c>
      <c r="H8" s="19">
        <v>19317.300000000003</v>
      </c>
      <c r="I8" s="19">
        <v>20578.400000000001</v>
      </c>
      <c r="J8" s="19">
        <v>55740.200000000004</v>
      </c>
      <c r="K8" s="19">
        <v>138653.09999999998</v>
      </c>
      <c r="L8" s="19">
        <v>136608.80000000002</v>
      </c>
      <c r="M8" s="19">
        <v>144844.80000000002</v>
      </c>
      <c r="N8" s="19">
        <v>192289.80000000002</v>
      </c>
      <c r="Q8" t="s">
        <v>343</v>
      </c>
      <c r="R8">
        <v>13016.1</v>
      </c>
      <c r="S8">
        <v>1050</v>
      </c>
      <c r="T8">
        <v>25077.9</v>
      </c>
      <c r="U8">
        <v>43055.6</v>
      </c>
      <c r="V8">
        <v>30431</v>
      </c>
      <c r="W8">
        <v>22323.599999999999</v>
      </c>
      <c r="X8">
        <v>19317.300000000003</v>
      </c>
      <c r="Y8">
        <v>20578.400000000001</v>
      </c>
      <c r="Z8">
        <v>55740.200000000004</v>
      </c>
      <c r="AA8">
        <v>138653.09999999998</v>
      </c>
      <c r="AB8">
        <v>136608.80000000002</v>
      </c>
      <c r="AC8">
        <v>144844.80000000002</v>
      </c>
      <c r="AD8">
        <v>192289.80000000002</v>
      </c>
      <c r="AF8" s="50" t="s">
        <v>341</v>
      </c>
      <c r="AG8" s="32">
        <f t="shared" si="0"/>
        <v>36071</v>
      </c>
      <c r="AH8" s="32">
        <f t="shared" si="1"/>
        <v>40498.9</v>
      </c>
      <c r="AI8" s="32">
        <f t="shared" si="2"/>
        <v>37207.300000000003</v>
      </c>
      <c r="AJ8" s="32">
        <f t="shared" si="3"/>
        <v>19472.499999999996</v>
      </c>
      <c r="AK8" s="32">
        <f t="shared" si="4"/>
        <v>156321.80000000002</v>
      </c>
      <c r="AL8" s="32">
        <f t="shared" si="5"/>
        <v>34293.300000000003</v>
      </c>
      <c r="AM8" s="32">
        <f t="shared" si="6"/>
        <v>51446.399999999994</v>
      </c>
      <c r="AN8" s="32">
        <f t="shared" si="7"/>
        <v>107731.70000000001</v>
      </c>
      <c r="AO8" s="32">
        <f t="shared" si="8"/>
        <v>61015.1</v>
      </c>
      <c r="AP8" s="32">
        <f t="shared" si="9"/>
        <v>76834.500000000015</v>
      </c>
      <c r="AQ8" s="32">
        <f t="shared" si="10"/>
        <v>101872.3</v>
      </c>
      <c r="AR8" s="32">
        <f t="shared" si="11"/>
        <v>54570.400000000001</v>
      </c>
      <c r="AS8" s="32">
        <f t="shared" si="12"/>
        <v>26967.4</v>
      </c>
    </row>
    <row r="9" spans="1:45">
      <c r="A9" s="17" t="s">
        <v>350</v>
      </c>
      <c r="B9" s="19">
        <v>16644.2</v>
      </c>
      <c r="C9" s="19">
        <v>8086.4</v>
      </c>
      <c r="D9" s="19">
        <v>4946</v>
      </c>
      <c r="E9" s="19">
        <v>2407</v>
      </c>
      <c r="F9" s="19">
        <v>84939.200000000012</v>
      </c>
      <c r="G9" s="19">
        <v>29578.5</v>
      </c>
      <c r="H9" s="19">
        <v>64891.200000000012</v>
      </c>
      <c r="I9" s="19">
        <v>89105.8</v>
      </c>
      <c r="J9" s="19">
        <v>19645.400000000001</v>
      </c>
      <c r="K9" s="19">
        <v>36481.5</v>
      </c>
      <c r="L9" s="19">
        <v>81341.999999999985</v>
      </c>
      <c r="M9" s="19">
        <v>14629.800000000001</v>
      </c>
      <c r="N9" s="19">
        <v>9722.6999999999989</v>
      </c>
      <c r="Q9" t="s">
        <v>350</v>
      </c>
      <c r="R9">
        <v>16644.2</v>
      </c>
      <c r="S9">
        <v>8086.4</v>
      </c>
      <c r="T9">
        <v>4946</v>
      </c>
      <c r="U9">
        <v>2407</v>
      </c>
      <c r="V9">
        <v>84939.200000000012</v>
      </c>
      <c r="W9">
        <v>29578.5</v>
      </c>
      <c r="X9">
        <v>64891.200000000012</v>
      </c>
      <c r="Y9">
        <v>89105.8</v>
      </c>
      <c r="Z9">
        <v>19645.400000000001</v>
      </c>
      <c r="AA9">
        <v>36481.5</v>
      </c>
      <c r="AB9">
        <v>81341.999999999985</v>
      </c>
      <c r="AC9">
        <v>14629.800000000001</v>
      </c>
      <c r="AD9">
        <v>9722.6999999999989</v>
      </c>
      <c r="AF9" s="50" t="s">
        <v>342</v>
      </c>
      <c r="AG9" s="32">
        <f t="shared" si="0"/>
        <v>148837.39999999997</v>
      </c>
      <c r="AH9" s="32">
        <f t="shared" si="1"/>
        <v>56777.7</v>
      </c>
      <c r="AI9" s="32">
        <f t="shared" si="2"/>
        <v>186284.6</v>
      </c>
      <c r="AJ9" s="32">
        <f t="shared" si="3"/>
        <v>557323.39999999979</v>
      </c>
      <c r="AK9" s="32">
        <f t="shared" si="4"/>
        <v>786448.5</v>
      </c>
      <c r="AL9" s="32">
        <f t="shared" si="5"/>
        <v>485918.2</v>
      </c>
      <c r="AM9" s="32">
        <f t="shared" si="6"/>
        <v>1056515.3999999999</v>
      </c>
      <c r="AN9" s="32">
        <f t="shared" si="7"/>
        <v>645821.79999999993</v>
      </c>
      <c r="AO9" s="32">
        <f t="shared" si="8"/>
        <v>2793514.0999999992</v>
      </c>
      <c r="AP9" s="32">
        <f t="shared" si="9"/>
        <v>1182940.5999999996</v>
      </c>
      <c r="AQ9" s="32">
        <f t="shared" si="10"/>
        <v>1078554.0999999999</v>
      </c>
      <c r="AR9" s="32">
        <f t="shared" si="11"/>
        <v>736482.29999999993</v>
      </c>
      <c r="AS9" s="32">
        <f t="shared" si="12"/>
        <v>1543875.1</v>
      </c>
    </row>
    <row r="10" spans="1:45">
      <c r="A10" s="17" t="s">
        <v>347</v>
      </c>
      <c r="B10" s="19">
        <v>9929761.0999999996</v>
      </c>
      <c r="C10" s="19">
        <v>5340428.3</v>
      </c>
      <c r="D10" s="19">
        <v>6429269.3000000007</v>
      </c>
      <c r="E10" s="19">
        <v>4824078.8000000007</v>
      </c>
      <c r="F10" s="19">
        <v>4107720.8000000003</v>
      </c>
      <c r="G10" s="19">
        <v>2591127.6</v>
      </c>
      <c r="H10" s="19">
        <v>4509362.8</v>
      </c>
      <c r="I10" s="19">
        <v>3619392.5</v>
      </c>
      <c r="J10" s="19">
        <v>3398222.1</v>
      </c>
      <c r="K10" s="19">
        <v>4595001.4000000004</v>
      </c>
      <c r="L10" s="19">
        <v>4857730.9000000004</v>
      </c>
      <c r="M10" s="19">
        <v>4122998.1</v>
      </c>
      <c r="N10" s="19">
        <v>3613262.4999999995</v>
      </c>
      <c r="Q10" t="s">
        <v>347</v>
      </c>
      <c r="R10">
        <v>9929761.0999999996</v>
      </c>
      <c r="S10">
        <v>5340428.3</v>
      </c>
      <c r="T10">
        <v>6429269.3000000007</v>
      </c>
      <c r="U10">
        <v>4824078.8000000007</v>
      </c>
      <c r="V10">
        <v>4107720.8000000003</v>
      </c>
      <c r="W10">
        <v>2591127.6</v>
      </c>
      <c r="X10">
        <v>4509362.8</v>
      </c>
      <c r="Y10">
        <v>3619392.5</v>
      </c>
      <c r="Z10">
        <v>3398222.1</v>
      </c>
      <c r="AA10">
        <v>4595001.4000000004</v>
      </c>
      <c r="AB10">
        <v>4857730.9000000004</v>
      </c>
      <c r="AC10">
        <v>4122998.1</v>
      </c>
      <c r="AD10">
        <v>3613262.4999999995</v>
      </c>
      <c r="AF10" s="50" t="s">
        <v>343</v>
      </c>
      <c r="AG10" s="32">
        <f t="shared" si="0"/>
        <v>13016.1</v>
      </c>
      <c r="AH10" s="32">
        <f t="shared" si="1"/>
        <v>1050</v>
      </c>
      <c r="AI10" s="32">
        <f t="shared" si="2"/>
        <v>25077.9</v>
      </c>
      <c r="AJ10" s="32">
        <f t="shared" si="3"/>
        <v>43055.6</v>
      </c>
      <c r="AK10" s="32">
        <f t="shared" si="4"/>
        <v>30431</v>
      </c>
      <c r="AL10" s="32">
        <f t="shared" si="5"/>
        <v>22323.599999999999</v>
      </c>
      <c r="AM10" s="32">
        <f t="shared" si="6"/>
        <v>19317.300000000003</v>
      </c>
      <c r="AN10" s="32">
        <f t="shared" si="7"/>
        <v>20578.400000000001</v>
      </c>
      <c r="AO10" s="32">
        <f t="shared" si="8"/>
        <v>55740.200000000004</v>
      </c>
      <c r="AP10" s="32">
        <f t="shared" si="9"/>
        <v>138653.09999999998</v>
      </c>
      <c r="AQ10" s="32">
        <f t="shared" si="10"/>
        <v>136608.80000000002</v>
      </c>
      <c r="AR10" s="32">
        <f t="shared" si="11"/>
        <v>144844.80000000002</v>
      </c>
      <c r="AS10" s="32">
        <f t="shared" si="12"/>
        <v>192289.80000000002</v>
      </c>
    </row>
    <row r="11" spans="1:45">
      <c r="A11" s="17" t="s">
        <v>365</v>
      </c>
      <c r="B11" s="19"/>
      <c r="C11" s="19"/>
      <c r="D11" s="19">
        <v>785.9</v>
      </c>
      <c r="E11" s="19">
        <v>12543.8</v>
      </c>
      <c r="F11" s="19">
        <v>35314.6</v>
      </c>
      <c r="G11" s="19">
        <v>25701.4</v>
      </c>
      <c r="H11" s="19">
        <v>4094.4</v>
      </c>
      <c r="I11" s="19">
        <v>6921.3</v>
      </c>
      <c r="J11" s="19">
        <v>12681.7</v>
      </c>
      <c r="K11" s="19">
        <v>41329.900000000009</v>
      </c>
      <c r="L11" s="19">
        <v>40820</v>
      </c>
      <c r="M11" s="19">
        <v>171306.59999999998</v>
      </c>
      <c r="N11" s="19">
        <v>67586.8</v>
      </c>
      <c r="Q11" t="s">
        <v>365</v>
      </c>
      <c r="T11">
        <v>785.9</v>
      </c>
      <c r="U11">
        <v>12543.8</v>
      </c>
      <c r="V11">
        <v>35314.6</v>
      </c>
      <c r="W11">
        <v>25701.4</v>
      </c>
      <c r="X11">
        <v>4094.4</v>
      </c>
      <c r="Y11">
        <v>6921.3</v>
      </c>
      <c r="Z11">
        <v>12681.7</v>
      </c>
      <c r="AA11">
        <v>41329.900000000009</v>
      </c>
      <c r="AB11">
        <v>40820</v>
      </c>
      <c r="AC11">
        <v>171306.59999999998</v>
      </c>
      <c r="AD11">
        <v>67586.8</v>
      </c>
      <c r="AF11" s="50" t="s">
        <v>344</v>
      </c>
      <c r="AG11" s="32">
        <f t="shared" si="0"/>
        <v>66991.899999999994</v>
      </c>
      <c r="AH11" s="32">
        <f t="shared" si="1"/>
        <v>32690.1</v>
      </c>
      <c r="AI11" s="32">
        <f t="shared" si="2"/>
        <v>30706.800000000003</v>
      </c>
      <c r="AJ11" s="32">
        <f t="shared" si="3"/>
        <v>79497.5</v>
      </c>
      <c r="AK11" s="32">
        <f t="shared" si="4"/>
        <v>114320.29999999997</v>
      </c>
      <c r="AL11" s="32">
        <f t="shared" si="5"/>
        <v>46763.199999999997</v>
      </c>
      <c r="AM11" s="32">
        <f t="shared" si="6"/>
        <v>156489</v>
      </c>
      <c r="AN11" s="32">
        <f t="shared" si="7"/>
        <v>257726.2</v>
      </c>
      <c r="AO11" s="32">
        <f t="shared" si="8"/>
        <v>85706.7</v>
      </c>
      <c r="AP11" s="32">
        <f t="shared" si="9"/>
        <v>120601.7</v>
      </c>
      <c r="AQ11" s="32">
        <f t="shared" si="10"/>
        <v>132290.29999999999</v>
      </c>
      <c r="AR11" s="32">
        <f t="shared" si="11"/>
        <v>155187.70000000001</v>
      </c>
      <c r="AS11" s="32">
        <f t="shared" si="12"/>
        <v>498410.99999999994</v>
      </c>
    </row>
    <row r="12" spans="1:45">
      <c r="A12" s="17" t="s">
        <v>341</v>
      </c>
      <c r="B12" s="19">
        <v>36071</v>
      </c>
      <c r="C12" s="19">
        <v>40498.9</v>
      </c>
      <c r="D12" s="19">
        <v>37207.300000000003</v>
      </c>
      <c r="E12" s="19">
        <v>19472.499999999996</v>
      </c>
      <c r="F12" s="19">
        <v>156321.80000000002</v>
      </c>
      <c r="G12" s="19">
        <v>34293.300000000003</v>
      </c>
      <c r="H12" s="19">
        <v>51446.399999999994</v>
      </c>
      <c r="I12" s="19">
        <v>107731.70000000001</v>
      </c>
      <c r="J12" s="19">
        <v>61015.1</v>
      </c>
      <c r="K12" s="19">
        <v>76834.500000000015</v>
      </c>
      <c r="L12" s="19">
        <v>101872.3</v>
      </c>
      <c r="M12" s="19">
        <v>54570.400000000001</v>
      </c>
      <c r="N12" s="19">
        <v>26967.4</v>
      </c>
      <c r="Q12" t="s">
        <v>341</v>
      </c>
      <c r="R12">
        <v>36071</v>
      </c>
      <c r="S12">
        <v>40498.9</v>
      </c>
      <c r="T12">
        <v>37207.300000000003</v>
      </c>
      <c r="U12">
        <v>19472.499999999996</v>
      </c>
      <c r="V12">
        <v>156321.80000000002</v>
      </c>
      <c r="W12">
        <v>34293.300000000003</v>
      </c>
      <c r="X12">
        <v>51446.399999999994</v>
      </c>
      <c r="Y12">
        <v>107731.70000000001</v>
      </c>
      <c r="Z12">
        <v>61015.1</v>
      </c>
      <c r="AA12">
        <v>76834.500000000015</v>
      </c>
      <c r="AB12">
        <v>101872.3</v>
      </c>
      <c r="AC12">
        <v>54570.400000000001</v>
      </c>
      <c r="AD12">
        <v>26967.4</v>
      </c>
      <c r="AF12" s="32" t="s">
        <v>345</v>
      </c>
      <c r="AG12" s="32">
        <f t="shared" si="0"/>
        <v>1700</v>
      </c>
      <c r="AH12" s="32">
        <f t="shared" si="1"/>
        <v>22448.5</v>
      </c>
      <c r="AI12" s="32">
        <f t="shared" si="2"/>
        <v>21964.300000000003</v>
      </c>
      <c r="AJ12" s="32">
        <f t="shared" si="3"/>
        <v>146049.80000000002</v>
      </c>
      <c r="AK12" s="32">
        <f t="shared" si="4"/>
        <v>59183.400000000009</v>
      </c>
      <c r="AL12" s="32">
        <f t="shared" si="5"/>
        <v>112392.59999999999</v>
      </c>
      <c r="AM12" s="32">
        <f t="shared" si="6"/>
        <v>105043.80000000002</v>
      </c>
      <c r="AN12" s="32">
        <f t="shared" si="7"/>
        <v>82663.099999999991</v>
      </c>
      <c r="AO12" s="32">
        <f t="shared" si="8"/>
        <v>52737.1</v>
      </c>
      <c r="AP12" s="32">
        <f t="shared" si="9"/>
        <v>153105.70000000001</v>
      </c>
      <c r="AQ12" s="32">
        <f t="shared" si="10"/>
        <v>46277.600000000006</v>
      </c>
      <c r="AR12" s="32">
        <f t="shared" si="11"/>
        <v>88728.900000000009</v>
      </c>
      <c r="AS12" s="32">
        <f t="shared" si="12"/>
        <v>48430.499999999993</v>
      </c>
    </row>
    <row r="13" spans="1:45">
      <c r="A13" s="17" t="s">
        <v>348</v>
      </c>
      <c r="B13" s="19">
        <v>4663073.1999999993</v>
      </c>
      <c r="C13" s="19">
        <v>1853903.5</v>
      </c>
      <c r="D13" s="19">
        <v>1692005.8</v>
      </c>
      <c r="E13" s="19">
        <v>3839359.600000001</v>
      </c>
      <c r="F13" s="19">
        <v>4210703.8</v>
      </c>
      <c r="G13" s="19">
        <v>7124880.7000000002</v>
      </c>
      <c r="H13" s="19">
        <v>6561946.4000000004</v>
      </c>
      <c r="I13" s="19">
        <v>5738714.3000000007</v>
      </c>
      <c r="J13" s="19">
        <v>5470856.7000000002</v>
      </c>
      <c r="K13" s="19">
        <v>5142949.3000000017</v>
      </c>
      <c r="L13" s="19">
        <v>5573520.1000000006</v>
      </c>
      <c r="M13" s="19">
        <v>5881045.3999999994</v>
      </c>
      <c r="N13" s="19">
        <v>4793707.2</v>
      </c>
      <c r="Q13" t="s">
        <v>348</v>
      </c>
      <c r="R13">
        <v>4663073.1999999993</v>
      </c>
      <c r="S13">
        <v>1853903.5</v>
      </c>
      <c r="T13">
        <v>1692005.8</v>
      </c>
      <c r="U13">
        <v>3839359.600000001</v>
      </c>
      <c r="V13">
        <v>4210703.8</v>
      </c>
      <c r="W13">
        <v>7124880.7000000002</v>
      </c>
      <c r="X13">
        <v>6561946.4000000004</v>
      </c>
      <c r="Y13">
        <v>5738714.3000000007</v>
      </c>
      <c r="Z13">
        <v>5470856.7000000002</v>
      </c>
      <c r="AA13">
        <v>5142949.3000000017</v>
      </c>
      <c r="AB13">
        <v>5573520.1000000006</v>
      </c>
      <c r="AC13">
        <v>5881045.3999999994</v>
      </c>
      <c r="AD13">
        <v>4793707.2</v>
      </c>
      <c r="AF13" s="50" t="s">
        <v>346</v>
      </c>
      <c r="AG13" s="32">
        <f t="shared" si="0"/>
        <v>174341.9</v>
      </c>
      <c r="AH13" s="32">
        <f t="shared" si="1"/>
        <v>231586.70000000004</v>
      </c>
      <c r="AI13" s="32">
        <f t="shared" si="2"/>
        <v>165676.5</v>
      </c>
      <c r="AJ13" s="32">
        <f t="shared" si="3"/>
        <v>219737</v>
      </c>
      <c r="AK13" s="32">
        <f t="shared" si="4"/>
        <v>537110.69999999995</v>
      </c>
      <c r="AL13" s="32">
        <f t="shared" si="5"/>
        <v>315730.10000000003</v>
      </c>
      <c r="AM13" s="32">
        <f t="shared" si="6"/>
        <v>392114.7</v>
      </c>
      <c r="AN13" s="32">
        <f t="shared" si="7"/>
        <v>640421.30000000005</v>
      </c>
      <c r="AO13" s="32">
        <f t="shared" si="8"/>
        <v>519077.70000000007</v>
      </c>
      <c r="AP13" s="32">
        <f t="shared" si="9"/>
        <v>1031538.7999999997</v>
      </c>
      <c r="AQ13" s="32">
        <f t="shared" si="10"/>
        <v>831247.9</v>
      </c>
      <c r="AR13" s="32">
        <f t="shared" si="11"/>
        <v>1363365</v>
      </c>
      <c r="AS13" s="32">
        <f t="shared" si="12"/>
        <v>1649365.2000000002</v>
      </c>
    </row>
    <row r="14" spans="1:45">
      <c r="A14" s="17" t="s">
        <v>349</v>
      </c>
      <c r="B14" s="19">
        <v>135270.50000000003</v>
      </c>
      <c r="C14" s="19">
        <v>85094.200000000012</v>
      </c>
      <c r="D14" s="19">
        <v>59130.2</v>
      </c>
      <c r="E14" s="19">
        <v>174964.9</v>
      </c>
      <c r="F14" s="19">
        <v>241512.59999999995</v>
      </c>
      <c r="G14" s="19">
        <v>464299.60000000009</v>
      </c>
      <c r="H14" s="19">
        <v>463360.60000000003</v>
      </c>
      <c r="I14" s="19">
        <v>850397.6</v>
      </c>
      <c r="J14" s="19">
        <v>1030795.9000000001</v>
      </c>
      <c r="K14" s="19">
        <v>2372522.5</v>
      </c>
      <c r="L14" s="19">
        <v>2372703.3000000003</v>
      </c>
      <c r="M14" s="19">
        <v>2723240.1999999993</v>
      </c>
      <c r="N14" s="19">
        <v>1363635</v>
      </c>
      <c r="Q14" t="s">
        <v>349</v>
      </c>
      <c r="R14">
        <v>135270.50000000003</v>
      </c>
      <c r="S14">
        <v>85094.200000000012</v>
      </c>
      <c r="T14">
        <v>59130.2</v>
      </c>
      <c r="U14">
        <v>174964.9</v>
      </c>
      <c r="V14">
        <v>241512.59999999995</v>
      </c>
      <c r="W14">
        <v>464299.60000000009</v>
      </c>
      <c r="X14">
        <v>463360.60000000003</v>
      </c>
      <c r="Y14">
        <v>850397.6</v>
      </c>
      <c r="Z14">
        <v>1030795.9000000001</v>
      </c>
      <c r="AA14">
        <v>2372522.5</v>
      </c>
      <c r="AB14">
        <v>2372703.3000000003</v>
      </c>
      <c r="AC14">
        <v>2723240.1999999993</v>
      </c>
      <c r="AD14">
        <v>1363635</v>
      </c>
      <c r="AF14" s="50" t="s">
        <v>347</v>
      </c>
      <c r="AG14" s="32">
        <f t="shared" si="0"/>
        <v>9929761.0999999996</v>
      </c>
      <c r="AH14" s="32">
        <f t="shared" si="1"/>
        <v>5340428.3</v>
      </c>
      <c r="AI14" s="32">
        <f t="shared" si="2"/>
        <v>6429269.3000000007</v>
      </c>
      <c r="AJ14" s="32">
        <f t="shared" si="3"/>
        <v>4824078.8000000007</v>
      </c>
      <c r="AK14" s="32">
        <f t="shared" si="4"/>
        <v>4107720.8000000003</v>
      </c>
      <c r="AL14" s="32">
        <f t="shared" si="5"/>
        <v>2591127.6</v>
      </c>
      <c r="AM14" s="32">
        <f t="shared" si="6"/>
        <v>4509362.8</v>
      </c>
      <c r="AN14" s="32">
        <f t="shared" si="7"/>
        <v>3619392.5</v>
      </c>
      <c r="AO14" s="32">
        <f t="shared" si="8"/>
        <v>3398222.1</v>
      </c>
      <c r="AP14" s="32">
        <f t="shared" si="9"/>
        <v>4595001.4000000004</v>
      </c>
      <c r="AQ14" s="32">
        <f t="shared" si="10"/>
        <v>4857730.9000000004</v>
      </c>
      <c r="AR14" s="32">
        <f t="shared" si="11"/>
        <v>4122998.1</v>
      </c>
      <c r="AS14" s="32">
        <f t="shared" si="12"/>
        <v>3613262.4999999995</v>
      </c>
    </row>
    <row r="15" spans="1:45">
      <c r="A15" s="17" t="s">
        <v>351</v>
      </c>
      <c r="B15" s="19">
        <v>466636.20000000007</v>
      </c>
      <c r="C15" s="19">
        <v>2452778.5</v>
      </c>
      <c r="D15" s="19">
        <v>1769233.6999999995</v>
      </c>
      <c r="E15" s="19">
        <v>1279765.1000000003</v>
      </c>
      <c r="F15" s="19">
        <v>2298776.2000000002</v>
      </c>
      <c r="G15" s="19">
        <v>3396254.1</v>
      </c>
      <c r="H15" s="19">
        <v>1802505.8999999997</v>
      </c>
      <c r="I15" s="19">
        <v>2593377.3000000003</v>
      </c>
      <c r="J15" s="19">
        <v>1941034.4999999998</v>
      </c>
      <c r="K15" s="19">
        <v>1566657</v>
      </c>
      <c r="L15" s="19">
        <v>1333380.3</v>
      </c>
      <c r="M15" s="19">
        <v>866281.6</v>
      </c>
      <c r="N15" s="19">
        <v>1575459.7999999998</v>
      </c>
      <c r="Q15" t="s">
        <v>351</v>
      </c>
      <c r="R15">
        <v>466636.20000000007</v>
      </c>
      <c r="S15">
        <v>2452778.5</v>
      </c>
      <c r="T15">
        <v>1769233.6999999995</v>
      </c>
      <c r="U15">
        <v>1279765.1000000003</v>
      </c>
      <c r="V15">
        <v>2298776.2000000002</v>
      </c>
      <c r="W15">
        <v>3396254.1</v>
      </c>
      <c r="X15">
        <v>1802505.8999999997</v>
      </c>
      <c r="Y15">
        <v>2593377.3000000003</v>
      </c>
      <c r="Z15">
        <v>1941034.4999999998</v>
      </c>
      <c r="AA15">
        <v>1566657</v>
      </c>
      <c r="AB15">
        <v>1333380.3</v>
      </c>
      <c r="AC15">
        <v>866281.6</v>
      </c>
      <c r="AD15">
        <v>1575459.7999999998</v>
      </c>
      <c r="AF15" s="50" t="s">
        <v>348</v>
      </c>
      <c r="AG15" s="32">
        <f t="shared" si="0"/>
        <v>4663073.1999999993</v>
      </c>
      <c r="AH15" s="32">
        <f t="shared" si="1"/>
        <v>1853903.5</v>
      </c>
      <c r="AI15" s="32">
        <f t="shared" si="2"/>
        <v>1692005.8</v>
      </c>
      <c r="AJ15" s="32">
        <f t="shared" si="3"/>
        <v>3839359.600000001</v>
      </c>
      <c r="AK15" s="32">
        <f t="shared" si="4"/>
        <v>4210703.8</v>
      </c>
      <c r="AL15" s="32">
        <f t="shared" si="5"/>
        <v>7124880.7000000002</v>
      </c>
      <c r="AM15" s="32">
        <f t="shared" si="6"/>
        <v>6561946.4000000004</v>
      </c>
      <c r="AN15" s="32">
        <f t="shared" si="7"/>
        <v>5738714.3000000007</v>
      </c>
      <c r="AO15" s="32">
        <f t="shared" si="8"/>
        <v>5470856.7000000002</v>
      </c>
      <c r="AP15" s="32">
        <f t="shared" si="9"/>
        <v>5142949.3000000017</v>
      </c>
      <c r="AQ15" s="32">
        <f t="shared" si="10"/>
        <v>5573520.1000000006</v>
      </c>
      <c r="AR15" s="32">
        <f t="shared" si="11"/>
        <v>5881045.3999999994</v>
      </c>
      <c r="AS15" s="32">
        <f t="shared" si="12"/>
        <v>4793707.2</v>
      </c>
    </row>
    <row r="16" spans="1:45">
      <c r="A16" s="17" t="s">
        <v>356</v>
      </c>
      <c r="B16" s="19">
        <v>39776.800000000003</v>
      </c>
      <c r="C16" s="19">
        <v>35680.400000000001</v>
      </c>
      <c r="D16" s="19">
        <v>170448.5</v>
      </c>
      <c r="E16" s="19">
        <v>500697.8</v>
      </c>
      <c r="F16" s="19">
        <v>397534.8</v>
      </c>
      <c r="G16" s="19">
        <v>649954.89999999991</v>
      </c>
      <c r="H16" s="19">
        <v>966108.2</v>
      </c>
      <c r="I16" s="19">
        <v>1335717</v>
      </c>
      <c r="J16" s="19">
        <v>630712.70000000019</v>
      </c>
      <c r="K16" s="19">
        <v>568445.5</v>
      </c>
      <c r="L16" s="19">
        <v>491938.60000000003</v>
      </c>
      <c r="M16" s="19">
        <v>532319.79999999993</v>
      </c>
      <c r="N16" s="19">
        <v>759264.2</v>
      </c>
      <c r="Q16" t="s">
        <v>356</v>
      </c>
      <c r="R16">
        <v>39776.800000000003</v>
      </c>
      <c r="S16">
        <v>35680.400000000001</v>
      </c>
      <c r="T16">
        <v>170448.5</v>
      </c>
      <c r="U16">
        <v>500697.8</v>
      </c>
      <c r="V16">
        <v>397534.8</v>
      </c>
      <c r="W16">
        <v>649954.89999999991</v>
      </c>
      <c r="X16">
        <v>966108.2</v>
      </c>
      <c r="Y16">
        <v>1335717</v>
      </c>
      <c r="Z16">
        <v>630712.70000000019</v>
      </c>
      <c r="AA16">
        <v>568445.5</v>
      </c>
      <c r="AB16">
        <v>491938.60000000003</v>
      </c>
      <c r="AC16">
        <v>532319.79999999993</v>
      </c>
      <c r="AD16">
        <v>759264.2</v>
      </c>
      <c r="AF16" s="50" t="s">
        <v>349</v>
      </c>
      <c r="AG16" s="32">
        <f t="shared" si="0"/>
        <v>135270.50000000003</v>
      </c>
      <c r="AH16" s="32">
        <f t="shared" si="1"/>
        <v>85094.200000000012</v>
      </c>
      <c r="AI16" s="32">
        <f t="shared" si="2"/>
        <v>59130.2</v>
      </c>
      <c r="AJ16" s="32">
        <f t="shared" si="3"/>
        <v>174964.9</v>
      </c>
      <c r="AK16" s="32">
        <f t="shared" si="4"/>
        <v>241512.59999999995</v>
      </c>
      <c r="AL16" s="32">
        <f t="shared" si="5"/>
        <v>464299.60000000009</v>
      </c>
      <c r="AM16" s="32">
        <f t="shared" si="6"/>
        <v>463360.60000000003</v>
      </c>
      <c r="AN16" s="32">
        <f t="shared" si="7"/>
        <v>850397.6</v>
      </c>
      <c r="AO16" s="32">
        <f t="shared" si="8"/>
        <v>1030795.9000000001</v>
      </c>
      <c r="AP16" s="32">
        <f t="shared" si="9"/>
        <v>2372522.5</v>
      </c>
      <c r="AQ16" s="32">
        <f t="shared" si="10"/>
        <v>2372703.3000000003</v>
      </c>
      <c r="AR16" s="32">
        <f t="shared" si="11"/>
        <v>2723240.1999999993</v>
      </c>
      <c r="AS16" s="32">
        <f t="shared" si="12"/>
        <v>1363635</v>
      </c>
    </row>
    <row r="17" spans="1:45">
      <c r="A17" s="17" t="s">
        <v>358</v>
      </c>
      <c r="B17" s="19">
        <v>175.2</v>
      </c>
      <c r="C17" s="19">
        <v>172095.59999999998</v>
      </c>
      <c r="D17" s="19">
        <v>202170</v>
      </c>
      <c r="E17" s="19">
        <v>272052.60000000003</v>
      </c>
      <c r="F17" s="19">
        <v>272291.3</v>
      </c>
      <c r="G17" s="19">
        <v>260619.30000000002</v>
      </c>
      <c r="H17" s="19">
        <v>502491.60000000009</v>
      </c>
      <c r="I17" s="19">
        <v>961205.5</v>
      </c>
      <c r="J17" s="19">
        <v>249448.2</v>
      </c>
      <c r="K17" s="19">
        <v>243813.5</v>
      </c>
      <c r="L17" s="19">
        <v>129147.20000000001</v>
      </c>
      <c r="M17" s="19">
        <v>372948.39999999997</v>
      </c>
      <c r="N17" s="19">
        <v>240792.80000000005</v>
      </c>
      <c r="Q17" t="s">
        <v>358</v>
      </c>
      <c r="R17">
        <v>175.2</v>
      </c>
      <c r="S17">
        <v>172095.59999999998</v>
      </c>
      <c r="T17">
        <v>202170</v>
      </c>
      <c r="U17">
        <v>272052.60000000003</v>
      </c>
      <c r="V17">
        <v>272291.3</v>
      </c>
      <c r="W17">
        <v>260619.30000000002</v>
      </c>
      <c r="X17">
        <v>502491.60000000009</v>
      </c>
      <c r="Y17">
        <v>961205.5</v>
      </c>
      <c r="Z17">
        <v>249448.2</v>
      </c>
      <c r="AA17">
        <v>243813.5</v>
      </c>
      <c r="AB17">
        <v>129147.20000000001</v>
      </c>
      <c r="AC17">
        <v>372948.39999999997</v>
      </c>
      <c r="AD17">
        <v>240792.80000000005</v>
      </c>
      <c r="AF17" s="32" t="s">
        <v>350</v>
      </c>
      <c r="AG17" s="32">
        <f t="shared" si="0"/>
        <v>16644.2</v>
      </c>
      <c r="AH17" s="32">
        <f t="shared" si="1"/>
        <v>8086.4</v>
      </c>
      <c r="AI17" s="32">
        <f t="shared" si="2"/>
        <v>4946</v>
      </c>
      <c r="AJ17" s="32">
        <f t="shared" si="3"/>
        <v>2407</v>
      </c>
      <c r="AK17" s="32">
        <f t="shared" si="4"/>
        <v>84939.200000000012</v>
      </c>
      <c r="AL17" s="32">
        <f t="shared" si="5"/>
        <v>29578.5</v>
      </c>
      <c r="AM17" s="32">
        <f t="shared" si="6"/>
        <v>64891.200000000012</v>
      </c>
      <c r="AN17" s="32">
        <f t="shared" si="7"/>
        <v>89105.8</v>
      </c>
      <c r="AO17" s="32">
        <f t="shared" si="8"/>
        <v>19645.400000000001</v>
      </c>
      <c r="AP17" s="32">
        <f t="shared" si="9"/>
        <v>36481.5</v>
      </c>
      <c r="AQ17" s="32">
        <f t="shared" si="10"/>
        <v>81341.999999999985</v>
      </c>
      <c r="AR17" s="32">
        <f t="shared" si="11"/>
        <v>14629.800000000001</v>
      </c>
      <c r="AS17" s="32">
        <f t="shared" si="12"/>
        <v>9722.6999999999989</v>
      </c>
    </row>
    <row r="18" spans="1:45">
      <c r="A18" s="17" t="s">
        <v>357</v>
      </c>
      <c r="B18" s="19">
        <v>62732.1</v>
      </c>
      <c r="C18" s="19">
        <v>23037.800000000003</v>
      </c>
      <c r="D18" s="19">
        <v>546601.69999999984</v>
      </c>
      <c r="E18" s="19">
        <v>543657.20000000007</v>
      </c>
      <c r="F18" s="19">
        <v>524738</v>
      </c>
      <c r="G18" s="19">
        <v>481564.49999999994</v>
      </c>
      <c r="H18" s="19">
        <v>951044.59999999986</v>
      </c>
      <c r="I18" s="19">
        <v>933570.29999999993</v>
      </c>
      <c r="J18" s="19">
        <v>408165.30000000005</v>
      </c>
      <c r="K18" s="19">
        <v>641028.1</v>
      </c>
      <c r="L18" s="19">
        <v>678524.9</v>
      </c>
      <c r="M18" s="19">
        <v>283545.49999999994</v>
      </c>
      <c r="N18" s="19">
        <v>177639</v>
      </c>
      <c r="Q18" t="s">
        <v>357</v>
      </c>
      <c r="R18">
        <v>62732.1</v>
      </c>
      <c r="S18">
        <v>23037.800000000003</v>
      </c>
      <c r="T18">
        <v>546601.69999999984</v>
      </c>
      <c r="U18">
        <v>543657.20000000007</v>
      </c>
      <c r="V18">
        <v>524738</v>
      </c>
      <c r="W18">
        <v>481564.49999999994</v>
      </c>
      <c r="X18">
        <v>951044.59999999986</v>
      </c>
      <c r="Y18">
        <v>933570.29999999993</v>
      </c>
      <c r="Z18">
        <v>408165.30000000005</v>
      </c>
      <c r="AA18">
        <v>641028.1</v>
      </c>
      <c r="AB18">
        <v>678524.9</v>
      </c>
      <c r="AC18">
        <v>283545.49999999994</v>
      </c>
      <c r="AD18">
        <v>177639</v>
      </c>
      <c r="AF18" s="50" t="s">
        <v>351</v>
      </c>
      <c r="AG18" s="32">
        <f t="shared" si="0"/>
        <v>466636.20000000007</v>
      </c>
      <c r="AH18" s="32">
        <f t="shared" si="1"/>
        <v>2452778.5</v>
      </c>
      <c r="AI18" s="32">
        <f t="shared" si="2"/>
        <v>1769233.6999999995</v>
      </c>
      <c r="AJ18" s="32">
        <f t="shared" si="3"/>
        <v>1279765.1000000003</v>
      </c>
      <c r="AK18" s="32">
        <f t="shared" si="4"/>
        <v>2298776.2000000002</v>
      </c>
      <c r="AL18" s="32">
        <f t="shared" si="5"/>
        <v>3396254.1</v>
      </c>
      <c r="AM18" s="32">
        <f t="shared" si="6"/>
        <v>1802505.8999999997</v>
      </c>
      <c r="AN18" s="32">
        <f t="shared" si="7"/>
        <v>2593377.3000000003</v>
      </c>
      <c r="AO18" s="32">
        <f t="shared" si="8"/>
        <v>1941034.4999999998</v>
      </c>
      <c r="AP18" s="32">
        <f t="shared" si="9"/>
        <v>1566657</v>
      </c>
      <c r="AQ18" s="32">
        <f t="shared" si="10"/>
        <v>1333380.3</v>
      </c>
      <c r="AR18" s="32">
        <f t="shared" si="11"/>
        <v>866281.6</v>
      </c>
      <c r="AS18" s="32">
        <f t="shared" si="12"/>
        <v>1575459.7999999998</v>
      </c>
    </row>
    <row r="19" spans="1:45">
      <c r="A19" s="17" t="s">
        <v>359</v>
      </c>
      <c r="B19" s="19">
        <v>12253.6</v>
      </c>
      <c r="C19" s="19">
        <v>102297.50000000001</v>
      </c>
      <c r="D19" s="19">
        <v>1020888.7000000001</v>
      </c>
      <c r="E19" s="19">
        <v>528125.30000000005</v>
      </c>
      <c r="F19" s="19">
        <v>1922182.4000000001</v>
      </c>
      <c r="G19" s="19">
        <v>1320051.3999999999</v>
      </c>
      <c r="H19" s="19">
        <v>2145665.1</v>
      </c>
      <c r="I19" s="19">
        <v>2381442.3000000003</v>
      </c>
      <c r="J19" s="19">
        <v>1139607.8000000003</v>
      </c>
      <c r="K19" s="19">
        <v>1285215.1999999997</v>
      </c>
      <c r="L19" s="19">
        <v>587501.6</v>
      </c>
      <c r="M19" s="19">
        <v>861000.70000000019</v>
      </c>
      <c r="N19" s="19">
        <v>378027.2</v>
      </c>
      <c r="Q19" t="s">
        <v>359</v>
      </c>
      <c r="R19">
        <v>12253.6</v>
      </c>
      <c r="S19">
        <v>102297.50000000001</v>
      </c>
      <c r="T19">
        <v>1020888.7000000001</v>
      </c>
      <c r="U19">
        <v>528125.30000000005</v>
      </c>
      <c r="V19">
        <v>1922182.4000000001</v>
      </c>
      <c r="W19">
        <v>1320051.3999999999</v>
      </c>
      <c r="X19">
        <v>2145665.1</v>
      </c>
      <c r="Y19">
        <v>2381442.3000000003</v>
      </c>
      <c r="Z19">
        <v>1139607.8000000003</v>
      </c>
      <c r="AA19">
        <v>1285215.1999999997</v>
      </c>
      <c r="AB19">
        <v>587501.6</v>
      </c>
      <c r="AC19">
        <v>861000.70000000019</v>
      </c>
      <c r="AD19">
        <v>378027.2</v>
      </c>
      <c r="AF19" s="50" t="s">
        <v>352</v>
      </c>
      <c r="AG19" s="32">
        <f t="shared" si="0"/>
        <v>479759.89999999985</v>
      </c>
      <c r="AH19" s="32">
        <f t="shared" si="1"/>
        <v>1320047</v>
      </c>
      <c r="AI19" s="32">
        <f t="shared" si="2"/>
        <v>1544188.5</v>
      </c>
      <c r="AJ19" s="32">
        <f t="shared" si="3"/>
        <v>2171692</v>
      </c>
      <c r="AK19" s="32">
        <f t="shared" si="4"/>
        <v>2716263.6999999997</v>
      </c>
      <c r="AL19" s="32">
        <f t="shared" si="5"/>
        <v>3720210.3000000003</v>
      </c>
      <c r="AM19" s="32">
        <f t="shared" si="6"/>
        <v>2034627.1</v>
      </c>
      <c r="AN19" s="32">
        <f t="shared" si="7"/>
        <v>2541968.5000000005</v>
      </c>
      <c r="AO19" s="32">
        <f t="shared" si="8"/>
        <v>2912062.1000000006</v>
      </c>
      <c r="AP19" s="32">
        <f t="shared" si="9"/>
        <v>3047469.5</v>
      </c>
      <c r="AQ19" s="32">
        <f t="shared" si="10"/>
        <v>2827275.4</v>
      </c>
      <c r="AR19" s="32">
        <f t="shared" si="11"/>
        <v>1868178.4999999998</v>
      </c>
      <c r="AS19" s="32">
        <f t="shared" si="12"/>
        <v>2143559.1999999997</v>
      </c>
    </row>
    <row r="20" spans="1:45">
      <c r="A20" s="17" t="s">
        <v>360</v>
      </c>
      <c r="B20" s="19">
        <v>250</v>
      </c>
      <c r="C20" s="19"/>
      <c r="D20" s="19">
        <v>71338.099999999991</v>
      </c>
      <c r="E20" s="19">
        <v>74312.299999999988</v>
      </c>
      <c r="F20" s="19">
        <v>91902.6</v>
      </c>
      <c r="G20" s="19">
        <v>61211.6</v>
      </c>
      <c r="H20" s="19">
        <v>108323</v>
      </c>
      <c r="I20" s="19">
        <v>230919.59999999998</v>
      </c>
      <c r="J20" s="19">
        <v>160813.19999999998</v>
      </c>
      <c r="K20" s="19">
        <v>149013.70000000001</v>
      </c>
      <c r="L20" s="19">
        <v>67327.5</v>
      </c>
      <c r="M20" s="19">
        <v>81669.8</v>
      </c>
      <c r="N20" s="19">
        <v>68428.599999999991</v>
      </c>
      <c r="Q20" t="s">
        <v>360</v>
      </c>
      <c r="R20">
        <v>250</v>
      </c>
      <c r="T20">
        <v>71338.099999999991</v>
      </c>
      <c r="U20">
        <v>74312.299999999988</v>
      </c>
      <c r="V20">
        <v>91902.6</v>
      </c>
      <c r="W20">
        <v>61211.6</v>
      </c>
      <c r="X20">
        <v>108323</v>
      </c>
      <c r="Y20">
        <v>230919.59999999998</v>
      </c>
      <c r="Z20">
        <v>160813.19999999998</v>
      </c>
      <c r="AA20">
        <v>149013.70000000001</v>
      </c>
      <c r="AB20">
        <v>67327.5</v>
      </c>
      <c r="AC20">
        <v>81669.8</v>
      </c>
      <c r="AD20">
        <v>68428.599999999991</v>
      </c>
      <c r="AF20" s="50" t="s">
        <v>353</v>
      </c>
      <c r="AG20" s="32">
        <f t="shared" si="0"/>
        <v>598743</v>
      </c>
      <c r="AH20" s="32">
        <f t="shared" si="1"/>
        <v>227152</v>
      </c>
      <c r="AI20" s="32">
        <f t="shared" si="2"/>
        <v>278295.80000000005</v>
      </c>
      <c r="AJ20" s="32">
        <f t="shared" si="3"/>
        <v>482085</v>
      </c>
      <c r="AK20" s="32">
        <f t="shared" si="4"/>
        <v>482037.8</v>
      </c>
      <c r="AL20" s="32">
        <f t="shared" si="5"/>
        <v>390856.1</v>
      </c>
      <c r="AM20" s="32">
        <f t="shared" si="6"/>
        <v>427163.29999999993</v>
      </c>
      <c r="AN20" s="32">
        <f t="shared" si="7"/>
        <v>495846.7</v>
      </c>
      <c r="AO20" s="32">
        <f t="shared" si="8"/>
        <v>450633.1</v>
      </c>
      <c r="AP20" s="32">
        <f t="shared" si="9"/>
        <v>886854.7</v>
      </c>
      <c r="AQ20" s="32">
        <f t="shared" si="10"/>
        <v>1002459.3999999999</v>
      </c>
      <c r="AR20" s="32">
        <f t="shared" si="11"/>
        <v>426023.89999999997</v>
      </c>
      <c r="AS20" s="32">
        <f t="shared" si="12"/>
        <v>293252.2</v>
      </c>
    </row>
    <row r="21" spans="1:45">
      <c r="A21" s="17" t="s">
        <v>346</v>
      </c>
      <c r="B21" s="19">
        <v>174341.9</v>
      </c>
      <c r="C21" s="19">
        <v>231586.70000000004</v>
      </c>
      <c r="D21" s="19">
        <v>165676.5</v>
      </c>
      <c r="E21" s="19">
        <v>219737</v>
      </c>
      <c r="F21" s="19">
        <v>537110.69999999995</v>
      </c>
      <c r="G21" s="19">
        <v>315730.10000000003</v>
      </c>
      <c r="H21" s="19">
        <v>392114.7</v>
      </c>
      <c r="I21" s="19">
        <v>640421.30000000005</v>
      </c>
      <c r="J21" s="19">
        <v>519077.70000000007</v>
      </c>
      <c r="K21" s="19">
        <v>1031538.7999999997</v>
      </c>
      <c r="L21" s="19">
        <v>831247.9</v>
      </c>
      <c r="M21" s="19">
        <v>1363365</v>
      </c>
      <c r="N21" s="19">
        <v>1649365.2000000002</v>
      </c>
      <c r="Q21" t="s">
        <v>346</v>
      </c>
      <c r="R21">
        <v>174341.9</v>
      </c>
      <c r="S21">
        <v>231586.70000000004</v>
      </c>
      <c r="T21">
        <v>165676.5</v>
      </c>
      <c r="U21">
        <v>219737</v>
      </c>
      <c r="V21">
        <v>537110.69999999995</v>
      </c>
      <c r="W21">
        <v>315730.10000000003</v>
      </c>
      <c r="X21">
        <v>392114.7</v>
      </c>
      <c r="Y21">
        <v>640421.30000000005</v>
      </c>
      <c r="Z21">
        <v>519077.70000000007</v>
      </c>
      <c r="AA21">
        <v>1031538.7999999997</v>
      </c>
      <c r="AB21">
        <v>831247.9</v>
      </c>
      <c r="AC21">
        <v>1363365</v>
      </c>
      <c r="AD21">
        <v>1649365.2000000002</v>
      </c>
      <c r="AF21" s="32" t="s">
        <v>354</v>
      </c>
      <c r="AG21" s="32">
        <f t="shared" si="0"/>
        <v>12816.2</v>
      </c>
      <c r="AH21" s="32">
        <f t="shared" si="1"/>
        <v>2700</v>
      </c>
      <c r="AI21" s="32">
        <f t="shared" si="2"/>
        <v>220533.69999999998</v>
      </c>
      <c r="AJ21" s="32">
        <f t="shared" si="3"/>
        <v>465075.9</v>
      </c>
      <c r="AK21" s="32">
        <f t="shared" si="4"/>
        <v>635790</v>
      </c>
      <c r="AL21" s="32">
        <f t="shared" si="5"/>
        <v>488164.09999999992</v>
      </c>
      <c r="AM21" s="32">
        <f t="shared" si="6"/>
        <v>551131.19999999995</v>
      </c>
      <c r="AN21" s="32">
        <f t="shared" si="7"/>
        <v>699376.70000000007</v>
      </c>
      <c r="AO21" s="32">
        <f t="shared" si="8"/>
        <v>439016.1</v>
      </c>
      <c r="AP21" s="32">
        <f t="shared" si="9"/>
        <v>132054.1</v>
      </c>
      <c r="AQ21" s="32">
        <f t="shared" si="10"/>
        <v>251548.20000000004</v>
      </c>
      <c r="AR21" s="32">
        <f t="shared" si="11"/>
        <v>270724.5</v>
      </c>
      <c r="AS21" s="32">
        <f t="shared" si="12"/>
        <v>302075.8</v>
      </c>
    </row>
    <row r="22" spans="1:45">
      <c r="A22" s="17" t="s">
        <v>344</v>
      </c>
      <c r="B22" s="19">
        <v>66991.899999999994</v>
      </c>
      <c r="C22" s="19">
        <v>32690.1</v>
      </c>
      <c r="D22" s="19">
        <v>30706.800000000003</v>
      </c>
      <c r="E22" s="19">
        <v>79497.5</v>
      </c>
      <c r="F22" s="19">
        <v>114320.29999999997</v>
      </c>
      <c r="G22" s="19">
        <v>46763.199999999997</v>
      </c>
      <c r="H22" s="19">
        <v>156489</v>
      </c>
      <c r="I22" s="19">
        <v>257726.2</v>
      </c>
      <c r="J22" s="19">
        <v>85706.7</v>
      </c>
      <c r="K22" s="19">
        <v>120601.7</v>
      </c>
      <c r="L22" s="19">
        <v>132290.29999999999</v>
      </c>
      <c r="M22" s="19">
        <v>155187.70000000001</v>
      </c>
      <c r="N22" s="19">
        <v>498410.99999999994</v>
      </c>
      <c r="Q22" t="s">
        <v>344</v>
      </c>
      <c r="R22">
        <v>66991.899999999994</v>
      </c>
      <c r="S22">
        <v>32690.1</v>
      </c>
      <c r="T22">
        <v>30706.800000000003</v>
      </c>
      <c r="U22">
        <v>79497.5</v>
      </c>
      <c r="V22">
        <v>114320.29999999997</v>
      </c>
      <c r="W22">
        <v>46763.199999999997</v>
      </c>
      <c r="X22">
        <v>156489</v>
      </c>
      <c r="Y22">
        <v>257726.2</v>
      </c>
      <c r="Z22">
        <v>85706.7</v>
      </c>
      <c r="AA22">
        <v>120601.7</v>
      </c>
      <c r="AB22">
        <v>132290.29999999999</v>
      </c>
      <c r="AC22">
        <v>155187.70000000001</v>
      </c>
      <c r="AD22">
        <v>498410.99999999994</v>
      </c>
      <c r="AF22" s="32" t="s">
        <v>355</v>
      </c>
      <c r="AG22" s="32">
        <f t="shared" si="0"/>
        <v>1850</v>
      </c>
      <c r="AH22" s="32">
        <f t="shared" si="1"/>
        <v>3960.4</v>
      </c>
      <c r="AI22" s="32">
        <f t="shared" si="2"/>
        <v>3831.6</v>
      </c>
      <c r="AJ22" s="32">
        <f t="shared" si="3"/>
        <v>5491.5999999999995</v>
      </c>
      <c r="AK22" s="32">
        <f t="shared" si="4"/>
        <v>8723.6999999999989</v>
      </c>
      <c r="AL22" s="32">
        <f t="shared" si="5"/>
        <v>9851.5</v>
      </c>
      <c r="AM22" s="32">
        <f t="shared" si="6"/>
        <v>15077.5</v>
      </c>
      <c r="AN22" s="32">
        <f t="shared" si="7"/>
        <v>69852.899999999994</v>
      </c>
      <c r="AO22" s="32">
        <f t="shared" si="8"/>
        <v>58244.200000000004</v>
      </c>
      <c r="AP22" s="32">
        <f t="shared" si="9"/>
        <v>138993.79999999999</v>
      </c>
      <c r="AQ22" s="32">
        <f t="shared" si="10"/>
        <v>100369.2</v>
      </c>
      <c r="AR22" s="32">
        <f t="shared" si="11"/>
        <v>126830.60000000002</v>
      </c>
      <c r="AS22" s="32">
        <f t="shared" si="12"/>
        <v>81256</v>
      </c>
    </row>
    <row r="23" spans="1:45">
      <c r="A23" s="17" t="s">
        <v>367</v>
      </c>
      <c r="B23" s="19"/>
      <c r="C23" s="19"/>
      <c r="D23" s="19">
        <v>2888.9</v>
      </c>
      <c r="E23" s="19">
        <v>11695.599999999999</v>
      </c>
      <c r="F23" s="19">
        <v>8518.1</v>
      </c>
      <c r="G23" s="19">
        <v>52762.399999999994</v>
      </c>
      <c r="H23" s="19">
        <v>13103.6</v>
      </c>
      <c r="I23" s="19">
        <v>82390.900000000009</v>
      </c>
      <c r="J23" s="19">
        <v>102636.5</v>
      </c>
      <c r="K23" s="19">
        <v>211953.4</v>
      </c>
      <c r="L23" s="19">
        <v>7962.2</v>
      </c>
      <c r="M23" s="19">
        <v>33043.800000000003</v>
      </c>
      <c r="N23" s="19">
        <v>176699.19999999998</v>
      </c>
      <c r="Q23" t="s">
        <v>367</v>
      </c>
      <c r="T23">
        <v>2888.9</v>
      </c>
      <c r="U23">
        <v>11695.599999999999</v>
      </c>
      <c r="V23">
        <v>8518.1</v>
      </c>
      <c r="W23">
        <v>52762.399999999994</v>
      </c>
      <c r="X23">
        <v>13103.6</v>
      </c>
      <c r="Y23">
        <v>82390.900000000009</v>
      </c>
      <c r="Z23">
        <v>102636.5</v>
      </c>
      <c r="AA23">
        <v>211953.4</v>
      </c>
      <c r="AB23">
        <v>7962.2</v>
      </c>
      <c r="AC23">
        <v>33043.800000000003</v>
      </c>
      <c r="AD23">
        <v>176699.19999999998</v>
      </c>
      <c r="AF23" s="50" t="s">
        <v>356</v>
      </c>
      <c r="AG23" s="32">
        <f t="shared" si="0"/>
        <v>39776.800000000003</v>
      </c>
      <c r="AH23" s="32">
        <f t="shared" si="1"/>
        <v>35680.400000000001</v>
      </c>
      <c r="AI23" s="32">
        <f t="shared" si="2"/>
        <v>170448.5</v>
      </c>
      <c r="AJ23" s="32">
        <f t="shared" si="3"/>
        <v>500697.8</v>
      </c>
      <c r="AK23" s="32">
        <f t="shared" si="4"/>
        <v>397534.8</v>
      </c>
      <c r="AL23" s="32">
        <f t="shared" si="5"/>
        <v>649954.89999999991</v>
      </c>
      <c r="AM23" s="32">
        <f t="shared" si="6"/>
        <v>966108.2</v>
      </c>
      <c r="AN23" s="32">
        <f t="shared" si="7"/>
        <v>1335717</v>
      </c>
      <c r="AO23" s="32">
        <f t="shared" si="8"/>
        <v>630712.70000000019</v>
      </c>
      <c r="AP23" s="32">
        <f t="shared" si="9"/>
        <v>568445.5</v>
      </c>
      <c r="AQ23" s="32">
        <f t="shared" si="10"/>
        <v>491938.60000000003</v>
      </c>
      <c r="AR23" s="32">
        <f t="shared" si="11"/>
        <v>532319.79999999993</v>
      </c>
      <c r="AS23" s="32">
        <f t="shared" si="12"/>
        <v>759264.2</v>
      </c>
    </row>
    <row r="24" spans="1:45">
      <c r="A24" s="17" t="s">
        <v>368</v>
      </c>
      <c r="B24" s="19"/>
      <c r="C24" s="19">
        <v>5893</v>
      </c>
      <c r="D24" s="19">
        <v>246004.2</v>
      </c>
      <c r="E24" s="19">
        <v>129843.8</v>
      </c>
      <c r="F24" s="19">
        <v>90253.7</v>
      </c>
      <c r="G24" s="19">
        <v>268466.50000000006</v>
      </c>
      <c r="H24" s="19">
        <v>98711.5</v>
      </c>
      <c r="I24" s="19">
        <v>203827.9</v>
      </c>
      <c r="J24" s="19">
        <v>438902.19999999995</v>
      </c>
      <c r="K24" s="19">
        <v>228111.00000000003</v>
      </c>
      <c r="L24" s="19">
        <v>362793.39999999997</v>
      </c>
      <c r="M24" s="19">
        <v>1008522.7999999999</v>
      </c>
      <c r="N24" s="19">
        <v>2409007.4</v>
      </c>
      <c r="Q24" t="s">
        <v>368</v>
      </c>
      <c r="S24">
        <v>5893</v>
      </c>
      <c r="T24">
        <v>246004.2</v>
      </c>
      <c r="U24">
        <v>129843.8</v>
      </c>
      <c r="V24">
        <v>90253.7</v>
      </c>
      <c r="W24">
        <v>268466.50000000006</v>
      </c>
      <c r="X24">
        <v>98711.5</v>
      </c>
      <c r="Y24">
        <v>203827.9</v>
      </c>
      <c r="Z24">
        <v>438902.19999999995</v>
      </c>
      <c r="AA24">
        <v>228111.00000000003</v>
      </c>
      <c r="AB24">
        <v>362793.39999999997</v>
      </c>
      <c r="AC24">
        <v>1008522.7999999999</v>
      </c>
      <c r="AD24">
        <v>2409007.4</v>
      </c>
      <c r="AF24" s="50" t="s">
        <v>357</v>
      </c>
      <c r="AG24" s="32">
        <f t="shared" si="0"/>
        <v>62732.1</v>
      </c>
      <c r="AH24" s="32">
        <f t="shared" si="1"/>
        <v>23037.800000000003</v>
      </c>
      <c r="AI24" s="32">
        <f t="shared" si="2"/>
        <v>546601.69999999984</v>
      </c>
      <c r="AJ24" s="32">
        <f t="shared" si="3"/>
        <v>543657.20000000007</v>
      </c>
      <c r="AK24" s="32">
        <f t="shared" si="4"/>
        <v>524738</v>
      </c>
      <c r="AL24" s="32">
        <f t="shared" si="5"/>
        <v>481564.49999999994</v>
      </c>
      <c r="AM24" s="32">
        <f t="shared" si="6"/>
        <v>951044.59999999986</v>
      </c>
      <c r="AN24" s="32">
        <f t="shared" si="7"/>
        <v>933570.29999999993</v>
      </c>
      <c r="AO24" s="32">
        <f t="shared" si="8"/>
        <v>408165.30000000005</v>
      </c>
      <c r="AP24" s="32">
        <f t="shared" si="9"/>
        <v>641028.1</v>
      </c>
      <c r="AQ24" s="32">
        <f t="shared" si="10"/>
        <v>678524.9</v>
      </c>
      <c r="AR24" s="32">
        <f t="shared" si="11"/>
        <v>283545.49999999994</v>
      </c>
      <c r="AS24" s="32">
        <f t="shared" si="12"/>
        <v>177639</v>
      </c>
    </row>
    <row r="25" spans="1:45">
      <c r="A25" s="17" t="s">
        <v>354</v>
      </c>
      <c r="B25" s="19">
        <v>12816.2</v>
      </c>
      <c r="C25" s="19">
        <v>2700</v>
      </c>
      <c r="D25" s="19">
        <v>220533.69999999998</v>
      </c>
      <c r="E25" s="19">
        <v>465075.9</v>
      </c>
      <c r="F25" s="19">
        <v>635790</v>
      </c>
      <c r="G25" s="19">
        <v>488164.09999999992</v>
      </c>
      <c r="H25" s="19">
        <v>551131.19999999995</v>
      </c>
      <c r="I25" s="19">
        <v>699376.70000000007</v>
      </c>
      <c r="J25" s="19">
        <v>439016.1</v>
      </c>
      <c r="K25" s="19">
        <v>132054.1</v>
      </c>
      <c r="L25" s="19">
        <v>251548.20000000004</v>
      </c>
      <c r="M25" s="19">
        <v>270724.5</v>
      </c>
      <c r="N25" s="19">
        <v>302075.8</v>
      </c>
      <c r="Q25" t="s">
        <v>354</v>
      </c>
      <c r="R25">
        <v>12816.2</v>
      </c>
      <c r="S25">
        <v>2700</v>
      </c>
      <c r="T25">
        <v>220533.69999999998</v>
      </c>
      <c r="U25">
        <v>465075.9</v>
      </c>
      <c r="V25">
        <v>635790</v>
      </c>
      <c r="W25">
        <v>488164.09999999992</v>
      </c>
      <c r="X25">
        <v>551131.19999999995</v>
      </c>
      <c r="Y25">
        <v>699376.70000000007</v>
      </c>
      <c r="Z25">
        <v>439016.1</v>
      </c>
      <c r="AA25">
        <v>132054.1</v>
      </c>
      <c r="AB25">
        <v>251548.20000000004</v>
      </c>
      <c r="AC25">
        <v>270724.5</v>
      </c>
      <c r="AD25">
        <v>302075.8</v>
      </c>
      <c r="AF25" s="50" t="s">
        <v>358</v>
      </c>
      <c r="AG25" s="32">
        <f t="shared" si="0"/>
        <v>175.2</v>
      </c>
      <c r="AH25" s="32">
        <f t="shared" si="1"/>
        <v>172095.59999999998</v>
      </c>
      <c r="AI25" s="32">
        <f t="shared" si="2"/>
        <v>202170</v>
      </c>
      <c r="AJ25" s="32">
        <f t="shared" si="3"/>
        <v>272052.60000000003</v>
      </c>
      <c r="AK25" s="32">
        <f t="shared" si="4"/>
        <v>272291.3</v>
      </c>
      <c r="AL25" s="32">
        <f t="shared" si="5"/>
        <v>260619.30000000002</v>
      </c>
      <c r="AM25" s="32">
        <f t="shared" si="6"/>
        <v>502491.60000000009</v>
      </c>
      <c r="AN25" s="32">
        <f t="shared" si="7"/>
        <v>961205.5</v>
      </c>
      <c r="AO25" s="32">
        <f t="shared" si="8"/>
        <v>249448.2</v>
      </c>
      <c r="AP25" s="32">
        <f t="shared" si="9"/>
        <v>243813.5</v>
      </c>
      <c r="AQ25" s="32">
        <f t="shared" si="10"/>
        <v>129147.20000000001</v>
      </c>
      <c r="AR25" s="32">
        <f t="shared" si="11"/>
        <v>372948.39999999997</v>
      </c>
      <c r="AS25" s="32">
        <f t="shared" si="12"/>
        <v>240792.80000000005</v>
      </c>
    </row>
    <row r="26" spans="1:45">
      <c r="A26" s="17" t="s">
        <v>355</v>
      </c>
      <c r="B26" s="19">
        <v>1850</v>
      </c>
      <c r="C26" s="19">
        <v>3960.4</v>
      </c>
      <c r="D26" s="19">
        <v>3831.6</v>
      </c>
      <c r="E26" s="19">
        <v>5491.5999999999995</v>
      </c>
      <c r="F26" s="19">
        <v>8723.6999999999989</v>
      </c>
      <c r="G26" s="19">
        <v>9851.5</v>
      </c>
      <c r="H26" s="19">
        <v>15077.5</v>
      </c>
      <c r="I26" s="19">
        <v>69852.899999999994</v>
      </c>
      <c r="J26" s="19">
        <v>58244.200000000004</v>
      </c>
      <c r="K26" s="19">
        <v>138993.79999999999</v>
      </c>
      <c r="L26" s="19">
        <v>100369.2</v>
      </c>
      <c r="M26" s="19">
        <v>126830.60000000002</v>
      </c>
      <c r="N26" s="19">
        <v>81256</v>
      </c>
      <c r="Q26" t="s">
        <v>355</v>
      </c>
      <c r="R26">
        <v>1850</v>
      </c>
      <c r="S26">
        <v>3960.4</v>
      </c>
      <c r="T26">
        <v>3831.6</v>
      </c>
      <c r="U26">
        <v>5491.5999999999995</v>
      </c>
      <c r="V26">
        <v>8723.6999999999989</v>
      </c>
      <c r="W26">
        <v>9851.5</v>
      </c>
      <c r="X26">
        <v>15077.5</v>
      </c>
      <c r="Y26">
        <v>69852.899999999994</v>
      </c>
      <c r="Z26">
        <v>58244.200000000004</v>
      </c>
      <c r="AA26">
        <v>138993.79999999999</v>
      </c>
      <c r="AB26">
        <v>100369.2</v>
      </c>
      <c r="AC26">
        <v>126830.60000000002</v>
      </c>
      <c r="AD26">
        <v>81256</v>
      </c>
      <c r="AF26" s="50" t="s">
        <v>359</v>
      </c>
      <c r="AG26" s="32">
        <f t="shared" si="0"/>
        <v>12253.6</v>
      </c>
      <c r="AH26" s="32">
        <f t="shared" si="1"/>
        <v>102297.50000000001</v>
      </c>
      <c r="AI26" s="32">
        <f t="shared" si="2"/>
        <v>1020888.7000000001</v>
      </c>
      <c r="AJ26" s="32">
        <f t="shared" si="3"/>
        <v>528125.30000000005</v>
      </c>
      <c r="AK26" s="32">
        <f t="shared" si="4"/>
        <v>1922182.4000000001</v>
      </c>
      <c r="AL26" s="32">
        <f t="shared" si="5"/>
        <v>1320051.3999999999</v>
      </c>
      <c r="AM26" s="32">
        <f t="shared" si="6"/>
        <v>2145665.1</v>
      </c>
      <c r="AN26" s="32">
        <f t="shared" si="7"/>
        <v>2381442.3000000003</v>
      </c>
      <c r="AO26" s="32">
        <f t="shared" si="8"/>
        <v>1139607.8000000003</v>
      </c>
      <c r="AP26" s="32">
        <f t="shared" si="9"/>
        <v>1285215.1999999997</v>
      </c>
      <c r="AQ26" s="32">
        <f t="shared" si="10"/>
        <v>587501.6</v>
      </c>
      <c r="AR26" s="32">
        <f t="shared" si="11"/>
        <v>861000.70000000019</v>
      </c>
      <c r="AS26" s="32">
        <f t="shared" si="12"/>
        <v>378027.2</v>
      </c>
    </row>
    <row r="27" spans="1:45">
      <c r="A27" s="17" t="s">
        <v>370</v>
      </c>
      <c r="B27" s="19">
        <v>17764.5</v>
      </c>
      <c r="C27" s="19">
        <v>7421.6</v>
      </c>
      <c r="D27" s="19">
        <v>329609</v>
      </c>
      <c r="E27" s="19">
        <v>1312049.5999999999</v>
      </c>
      <c r="F27" s="19">
        <v>1202432.5999999999</v>
      </c>
      <c r="G27" s="19">
        <v>2359999.7000000002</v>
      </c>
      <c r="H27" s="19">
        <v>1260603.5</v>
      </c>
      <c r="I27" s="19">
        <v>897048.6</v>
      </c>
      <c r="J27" s="19">
        <v>1168433.7</v>
      </c>
      <c r="K27" s="19">
        <v>1924108.2000000002</v>
      </c>
      <c r="L27" s="19">
        <v>1132268.7</v>
      </c>
      <c r="M27" s="19">
        <v>940960.89999999991</v>
      </c>
      <c r="N27" s="19">
        <v>567671.29999999993</v>
      </c>
      <c r="Q27" t="s">
        <v>370</v>
      </c>
      <c r="R27">
        <v>17764.5</v>
      </c>
      <c r="S27">
        <v>7421.6</v>
      </c>
      <c r="T27">
        <v>329609</v>
      </c>
      <c r="U27">
        <v>1312049.5999999999</v>
      </c>
      <c r="V27">
        <v>1202432.5999999999</v>
      </c>
      <c r="W27">
        <v>2359999.7000000002</v>
      </c>
      <c r="X27">
        <v>1260603.5</v>
      </c>
      <c r="Y27">
        <v>897048.6</v>
      </c>
      <c r="Z27">
        <v>1168433.7</v>
      </c>
      <c r="AA27">
        <v>1924108.2000000002</v>
      </c>
      <c r="AB27">
        <v>1132268.7</v>
      </c>
      <c r="AC27">
        <v>940960.89999999991</v>
      </c>
      <c r="AD27">
        <v>567671.29999999993</v>
      </c>
      <c r="AF27" s="50" t="s">
        <v>360</v>
      </c>
      <c r="AG27" s="32">
        <f t="shared" si="0"/>
        <v>250</v>
      </c>
      <c r="AH27" s="32">
        <f t="shared" si="1"/>
        <v>0</v>
      </c>
      <c r="AI27" s="32">
        <f t="shared" si="2"/>
        <v>71338.099999999991</v>
      </c>
      <c r="AJ27" s="32">
        <f t="shared" si="3"/>
        <v>74312.299999999988</v>
      </c>
      <c r="AK27" s="32">
        <f t="shared" si="4"/>
        <v>91902.6</v>
      </c>
      <c r="AL27" s="32">
        <f t="shared" si="5"/>
        <v>61211.6</v>
      </c>
      <c r="AM27" s="32">
        <f t="shared" si="6"/>
        <v>108323</v>
      </c>
      <c r="AN27" s="32">
        <f t="shared" si="7"/>
        <v>230919.59999999998</v>
      </c>
      <c r="AO27" s="32">
        <f t="shared" si="8"/>
        <v>160813.19999999998</v>
      </c>
      <c r="AP27" s="32">
        <f t="shared" si="9"/>
        <v>149013.70000000001</v>
      </c>
      <c r="AQ27" s="32">
        <f t="shared" si="10"/>
        <v>67327.5</v>
      </c>
      <c r="AR27" s="32">
        <f t="shared" si="11"/>
        <v>81669.8</v>
      </c>
      <c r="AS27" s="32">
        <f t="shared" si="12"/>
        <v>68428.599999999991</v>
      </c>
    </row>
    <row r="28" spans="1:45">
      <c r="A28" s="17" t="s">
        <v>369</v>
      </c>
      <c r="B28" s="19">
        <v>940</v>
      </c>
      <c r="C28" s="19">
        <v>1000</v>
      </c>
      <c r="D28" s="19">
        <v>17156.399999999998</v>
      </c>
      <c r="E28" s="19">
        <v>33087</v>
      </c>
      <c r="F28" s="19">
        <v>32035.100000000002</v>
      </c>
      <c r="G28" s="19">
        <v>54156.4</v>
      </c>
      <c r="H28" s="19">
        <v>153347.9</v>
      </c>
      <c r="I28" s="19">
        <v>258607.49999999997</v>
      </c>
      <c r="J28" s="19">
        <v>514490.29999999993</v>
      </c>
      <c r="K28" s="19">
        <v>84672.5</v>
      </c>
      <c r="L28" s="19">
        <v>286861</v>
      </c>
      <c r="M28" s="19">
        <v>46203.7</v>
      </c>
      <c r="N28" s="19">
        <v>10585</v>
      </c>
      <c r="Q28" t="s">
        <v>369</v>
      </c>
      <c r="R28">
        <v>940</v>
      </c>
      <c r="S28">
        <v>1000</v>
      </c>
      <c r="T28">
        <v>17156.399999999998</v>
      </c>
      <c r="U28">
        <v>33087</v>
      </c>
      <c r="V28">
        <v>32035.100000000002</v>
      </c>
      <c r="W28">
        <v>54156.4</v>
      </c>
      <c r="X28">
        <v>153347.9</v>
      </c>
      <c r="Y28">
        <v>258607.49999999997</v>
      </c>
      <c r="Z28">
        <v>514490.29999999993</v>
      </c>
      <c r="AA28">
        <v>84672.5</v>
      </c>
      <c r="AB28">
        <v>286861</v>
      </c>
      <c r="AC28">
        <v>46203.7</v>
      </c>
      <c r="AD28">
        <v>10585</v>
      </c>
      <c r="AF28" s="50" t="s">
        <v>361</v>
      </c>
      <c r="AG28" s="32">
        <f t="shared" si="0"/>
        <v>35488</v>
      </c>
      <c r="AH28" s="32">
        <f t="shared" si="1"/>
        <v>57677.2</v>
      </c>
      <c r="AI28" s="32">
        <f t="shared" si="2"/>
        <v>226789.10000000003</v>
      </c>
      <c r="AJ28" s="32">
        <f t="shared" si="3"/>
        <v>220178.1</v>
      </c>
      <c r="AK28" s="32">
        <f t="shared" si="4"/>
        <v>46651.900000000009</v>
      </c>
      <c r="AL28" s="32">
        <f t="shared" si="5"/>
        <v>65706.299999999988</v>
      </c>
      <c r="AM28" s="32">
        <f t="shared" si="6"/>
        <v>98450.900000000023</v>
      </c>
      <c r="AN28" s="32">
        <f t="shared" si="7"/>
        <v>87955</v>
      </c>
      <c r="AO28" s="32">
        <f t="shared" si="8"/>
        <v>382805.30000000005</v>
      </c>
      <c r="AP28" s="32">
        <f t="shared" si="9"/>
        <v>482925.3</v>
      </c>
      <c r="AQ28" s="32">
        <f t="shared" si="10"/>
        <v>295847.8</v>
      </c>
      <c r="AR28" s="32">
        <f t="shared" si="11"/>
        <v>220473.60000000001</v>
      </c>
      <c r="AS28" s="32">
        <f t="shared" si="12"/>
        <v>155689.5</v>
      </c>
    </row>
    <row r="29" spans="1:45">
      <c r="A29" s="17" t="s">
        <v>340</v>
      </c>
      <c r="B29" s="19">
        <v>460883.4</v>
      </c>
      <c r="C29" s="19">
        <v>251871.9</v>
      </c>
      <c r="D29" s="19">
        <v>86633.2</v>
      </c>
      <c r="E29" s="19">
        <v>212338.49999999997</v>
      </c>
      <c r="F29" s="19">
        <v>1152854.9000000004</v>
      </c>
      <c r="G29" s="19">
        <v>1304946.3999999999</v>
      </c>
      <c r="H29" s="19">
        <v>1369564.9</v>
      </c>
      <c r="I29" s="19">
        <v>653394.69999999995</v>
      </c>
      <c r="J29" s="19">
        <v>869105.3</v>
      </c>
      <c r="K29" s="19">
        <v>1061147.0999999999</v>
      </c>
      <c r="L29" s="19">
        <v>1032883</v>
      </c>
      <c r="M29" s="19">
        <v>1034038.6999999998</v>
      </c>
      <c r="N29" s="19">
        <v>1077984.2</v>
      </c>
      <c r="Q29" t="s">
        <v>340</v>
      </c>
      <c r="R29">
        <v>460883.4</v>
      </c>
      <c r="S29">
        <v>251871.9</v>
      </c>
      <c r="T29">
        <v>86633.2</v>
      </c>
      <c r="U29">
        <v>212338.49999999997</v>
      </c>
      <c r="V29">
        <v>1152854.9000000004</v>
      </c>
      <c r="W29">
        <v>1304946.3999999999</v>
      </c>
      <c r="X29">
        <v>1369564.9</v>
      </c>
      <c r="Y29">
        <v>653394.69999999995</v>
      </c>
      <c r="Z29">
        <v>869105.3</v>
      </c>
      <c r="AA29">
        <v>1061147.0999999999</v>
      </c>
      <c r="AB29">
        <v>1032883</v>
      </c>
      <c r="AC29">
        <v>1034038.6999999998</v>
      </c>
      <c r="AD29">
        <v>1077984.2</v>
      </c>
      <c r="AF29" s="50" t="s">
        <v>362</v>
      </c>
      <c r="AG29" s="32">
        <f t="shared" si="0"/>
        <v>1517</v>
      </c>
      <c r="AH29" s="32">
        <f t="shared" si="1"/>
        <v>3301.4</v>
      </c>
      <c r="AI29" s="32">
        <f t="shared" si="2"/>
        <v>138450.80000000002</v>
      </c>
      <c r="AJ29" s="32">
        <f t="shared" si="3"/>
        <v>370357.6</v>
      </c>
      <c r="AK29" s="32">
        <f t="shared" si="4"/>
        <v>806531</v>
      </c>
      <c r="AL29" s="32">
        <f t="shared" si="5"/>
        <v>855027.89999999991</v>
      </c>
      <c r="AM29" s="32">
        <f t="shared" si="6"/>
        <v>1494162.7000000002</v>
      </c>
      <c r="AN29" s="32">
        <f t="shared" si="7"/>
        <v>1085164.0999999999</v>
      </c>
      <c r="AO29" s="32">
        <f t="shared" si="8"/>
        <v>1600338.1</v>
      </c>
      <c r="AP29" s="32">
        <f t="shared" si="9"/>
        <v>1545556</v>
      </c>
      <c r="AQ29" s="32">
        <f t="shared" si="10"/>
        <v>672420.79999999993</v>
      </c>
      <c r="AR29" s="32">
        <f t="shared" si="11"/>
        <v>1805038.9</v>
      </c>
      <c r="AS29" s="32">
        <f t="shared" si="12"/>
        <v>1778986.4</v>
      </c>
    </row>
    <row r="30" spans="1:45">
      <c r="A30" s="17" t="s">
        <v>366</v>
      </c>
      <c r="B30" s="19"/>
      <c r="C30" s="19"/>
      <c r="D30" s="19">
        <v>37348.6</v>
      </c>
      <c r="E30" s="19">
        <v>5616.6</v>
      </c>
      <c r="F30" s="19">
        <v>228.5</v>
      </c>
      <c r="G30" s="19">
        <v>2518.6</v>
      </c>
      <c r="H30" s="19">
        <v>16232.199999999999</v>
      </c>
      <c r="I30" s="19">
        <v>2026.6</v>
      </c>
      <c r="J30" s="19">
        <v>20632.5</v>
      </c>
      <c r="K30" s="19">
        <v>11389.300000000003</v>
      </c>
      <c r="L30" s="19">
        <v>24697.600000000002</v>
      </c>
      <c r="M30" s="19">
        <v>10134.499999999998</v>
      </c>
      <c r="N30" s="19">
        <v>6526.4000000000005</v>
      </c>
      <c r="Q30" t="s">
        <v>366</v>
      </c>
      <c r="T30">
        <v>37348.6</v>
      </c>
      <c r="U30">
        <v>5616.6</v>
      </c>
      <c r="V30">
        <v>228.5</v>
      </c>
      <c r="W30">
        <v>2518.6</v>
      </c>
      <c r="X30">
        <v>16232.199999999999</v>
      </c>
      <c r="Y30">
        <v>2026.6</v>
      </c>
      <c r="Z30">
        <v>20632.5</v>
      </c>
      <c r="AA30">
        <v>11389.300000000003</v>
      </c>
      <c r="AB30">
        <v>24697.600000000002</v>
      </c>
      <c r="AC30">
        <v>10134.499999999998</v>
      </c>
      <c r="AD30">
        <v>6526.4000000000005</v>
      </c>
      <c r="AF30" s="50" t="s">
        <v>363</v>
      </c>
      <c r="AG30" s="32">
        <f t="shared" si="0"/>
        <v>27864.1</v>
      </c>
      <c r="AH30" s="32">
        <f t="shared" si="1"/>
        <v>76982.8</v>
      </c>
      <c r="AI30" s="32">
        <f t="shared" si="2"/>
        <v>441750.69999999995</v>
      </c>
      <c r="AJ30" s="32">
        <f t="shared" si="3"/>
        <v>89563.700000000012</v>
      </c>
      <c r="AK30" s="32">
        <f t="shared" si="4"/>
        <v>582579.19999999995</v>
      </c>
      <c r="AL30" s="32">
        <f t="shared" si="5"/>
        <v>462775.8</v>
      </c>
      <c r="AM30" s="32">
        <f t="shared" si="6"/>
        <v>280927.7</v>
      </c>
      <c r="AN30" s="32">
        <f t="shared" si="7"/>
        <v>233346.5</v>
      </c>
      <c r="AO30" s="32">
        <f t="shared" si="8"/>
        <v>372466.60000000003</v>
      </c>
      <c r="AP30" s="32">
        <f t="shared" si="9"/>
        <v>712788</v>
      </c>
      <c r="AQ30" s="32">
        <f t="shared" si="10"/>
        <v>617188.1</v>
      </c>
      <c r="AR30" s="32">
        <f t="shared" si="11"/>
        <v>302613.79999999993</v>
      </c>
      <c r="AS30" s="32">
        <f t="shared" si="12"/>
        <v>236054.80000000008</v>
      </c>
    </row>
    <row r="31" spans="1:45">
      <c r="A31" s="17" t="s">
        <v>363</v>
      </c>
      <c r="B31" s="19">
        <v>27864.1</v>
      </c>
      <c r="C31" s="19">
        <v>76982.8</v>
      </c>
      <c r="D31" s="19">
        <v>441750.69999999995</v>
      </c>
      <c r="E31" s="19">
        <v>89563.700000000012</v>
      </c>
      <c r="F31" s="19">
        <v>582579.19999999995</v>
      </c>
      <c r="G31" s="19">
        <v>462775.8</v>
      </c>
      <c r="H31" s="19">
        <v>280927.7</v>
      </c>
      <c r="I31" s="19">
        <v>233346.5</v>
      </c>
      <c r="J31" s="19">
        <v>372466.60000000003</v>
      </c>
      <c r="K31" s="19">
        <v>712788</v>
      </c>
      <c r="L31" s="19">
        <v>617188.1</v>
      </c>
      <c r="M31" s="19">
        <v>302613.79999999993</v>
      </c>
      <c r="N31" s="19">
        <v>236054.80000000008</v>
      </c>
      <c r="Q31" t="s">
        <v>363</v>
      </c>
      <c r="R31">
        <v>27864.1</v>
      </c>
      <c r="S31">
        <v>76982.8</v>
      </c>
      <c r="T31">
        <v>441750.69999999995</v>
      </c>
      <c r="U31">
        <v>89563.700000000012</v>
      </c>
      <c r="V31">
        <v>582579.19999999995</v>
      </c>
      <c r="W31">
        <v>462775.8</v>
      </c>
      <c r="X31">
        <v>280927.7</v>
      </c>
      <c r="Y31">
        <v>233346.5</v>
      </c>
      <c r="Z31">
        <v>372466.60000000003</v>
      </c>
      <c r="AA31">
        <v>712788</v>
      </c>
      <c r="AB31">
        <v>617188.1</v>
      </c>
      <c r="AC31">
        <v>302613.79999999993</v>
      </c>
      <c r="AD31">
        <v>236054.80000000008</v>
      </c>
      <c r="AF31" s="50" t="s">
        <v>364</v>
      </c>
      <c r="AG31" s="32">
        <f t="shared" si="0"/>
        <v>500</v>
      </c>
      <c r="AH31" s="32">
        <f t="shared" si="1"/>
        <v>3613.2999999999997</v>
      </c>
      <c r="AI31" s="32">
        <f t="shared" si="2"/>
        <v>13972.2</v>
      </c>
      <c r="AJ31" s="32">
        <f t="shared" si="3"/>
        <v>16995.300000000003</v>
      </c>
      <c r="AK31" s="32">
        <f t="shared" si="4"/>
        <v>35723.199999999997</v>
      </c>
      <c r="AL31" s="32">
        <f t="shared" si="5"/>
        <v>86418.1</v>
      </c>
      <c r="AM31" s="32">
        <f t="shared" si="6"/>
        <v>161796.99999999997</v>
      </c>
      <c r="AN31" s="32">
        <f t="shared" si="7"/>
        <v>145009.5</v>
      </c>
      <c r="AO31" s="32">
        <f t="shared" si="8"/>
        <v>376107.3</v>
      </c>
      <c r="AP31" s="32">
        <f t="shared" si="9"/>
        <v>692983.10000000009</v>
      </c>
      <c r="AQ31" s="32">
        <f t="shared" si="10"/>
        <v>672926.29999999993</v>
      </c>
      <c r="AR31" s="32">
        <f t="shared" si="11"/>
        <v>987661.79999999993</v>
      </c>
      <c r="AS31" s="32">
        <f t="shared" si="12"/>
        <v>1268574.3999999999</v>
      </c>
    </row>
    <row r="32" spans="1:45">
      <c r="A32" s="17" t="s">
        <v>362</v>
      </c>
      <c r="B32" s="19">
        <v>1517</v>
      </c>
      <c r="C32" s="19">
        <v>3301.4</v>
      </c>
      <c r="D32" s="19">
        <v>138450.80000000002</v>
      </c>
      <c r="E32" s="19">
        <v>370357.6</v>
      </c>
      <c r="F32" s="19">
        <v>806531</v>
      </c>
      <c r="G32" s="19">
        <v>855027.89999999991</v>
      </c>
      <c r="H32" s="19">
        <v>1494162.7000000002</v>
      </c>
      <c r="I32" s="19">
        <v>1085164.0999999999</v>
      </c>
      <c r="J32" s="19">
        <v>1600338.1</v>
      </c>
      <c r="K32" s="19">
        <v>1545556</v>
      </c>
      <c r="L32" s="19">
        <v>672420.79999999993</v>
      </c>
      <c r="M32" s="19">
        <v>1805038.9</v>
      </c>
      <c r="N32" s="19">
        <v>1778986.4</v>
      </c>
      <c r="Q32" t="s">
        <v>362</v>
      </c>
      <c r="R32">
        <v>1517</v>
      </c>
      <c r="S32">
        <v>3301.4</v>
      </c>
      <c r="T32">
        <v>138450.80000000002</v>
      </c>
      <c r="U32">
        <v>370357.6</v>
      </c>
      <c r="V32">
        <v>806531</v>
      </c>
      <c r="W32">
        <v>855027.89999999991</v>
      </c>
      <c r="X32">
        <v>1494162.7000000002</v>
      </c>
      <c r="Y32">
        <v>1085164.0999999999</v>
      </c>
      <c r="Z32">
        <v>1600338.1</v>
      </c>
      <c r="AA32">
        <v>1545556</v>
      </c>
      <c r="AB32">
        <v>672420.79999999993</v>
      </c>
      <c r="AC32">
        <v>1805038.9</v>
      </c>
      <c r="AD32">
        <v>1778986.4</v>
      </c>
      <c r="AF32" s="50" t="s">
        <v>365</v>
      </c>
      <c r="AG32" s="32">
        <f t="shared" si="0"/>
        <v>0</v>
      </c>
      <c r="AH32" s="32">
        <f t="shared" si="1"/>
        <v>0</v>
      </c>
      <c r="AI32" s="32">
        <f t="shared" si="2"/>
        <v>785.9</v>
      </c>
      <c r="AJ32" s="32">
        <f t="shared" si="3"/>
        <v>12543.8</v>
      </c>
      <c r="AK32" s="32">
        <f t="shared" si="4"/>
        <v>35314.6</v>
      </c>
      <c r="AL32" s="32">
        <f t="shared" si="5"/>
        <v>25701.4</v>
      </c>
      <c r="AM32" s="32">
        <f t="shared" si="6"/>
        <v>4094.4</v>
      </c>
      <c r="AN32" s="32">
        <f t="shared" si="7"/>
        <v>6921.3</v>
      </c>
      <c r="AO32" s="32">
        <f t="shared" si="8"/>
        <v>12681.7</v>
      </c>
      <c r="AP32" s="32">
        <f t="shared" si="9"/>
        <v>41329.900000000009</v>
      </c>
      <c r="AQ32" s="32">
        <f t="shared" si="10"/>
        <v>40820</v>
      </c>
      <c r="AR32" s="32">
        <f t="shared" si="11"/>
        <v>171306.59999999998</v>
      </c>
      <c r="AS32" s="32">
        <f t="shared" si="12"/>
        <v>67586.8</v>
      </c>
    </row>
    <row r="33" spans="1:45">
      <c r="A33" s="17" t="s">
        <v>364</v>
      </c>
      <c r="B33" s="19">
        <v>500</v>
      </c>
      <c r="C33" s="19">
        <v>3613.2999999999997</v>
      </c>
      <c r="D33" s="19">
        <v>13972.2</v>
      </c>
      <c r="E33" s="19">
        <v>16995.300000000003</v>
      </c>
      <c r="F33" s="19">
        <v>35723.199999999997</v>
      </c>
      <c r="G33" s="19">
        <v>86418.1</v>
      </c>
      <c r="H33" s="19">
        <v>161796.99999999997</v>
      </c>
      <c r="I33" s="19">
        <v>145009.5</v>
      </c>
      <c r="J33" s="19">
        <v>376107.3</v>
      </c>
      <c r="K33" s="19">
        <v>692983.10000000009</v>
      </c>
      <c r="L33" s="19">
        <v>672926.29999999993</v>
      </c>
      <c r="M33" s="19">
        <v>987661.79999999993</v>
      </c>
      <c r="N33" s="19">
        <v>1268574.3999999999</v>
      </c>
      <c r="Q33" t="s">
        <v>364</v>
      </c>
      <c r="R33">
        <v>500</v>
      </c>
      <c r="S33">
        <v>3613.2999999999997</v>
      </c>
      <c r="T33">
        <v>13972.2</v>
      </c>
      <c r="U33">
        <v>16995.300000000003</v>
      </c>
      <c r="V33">
        <v>35723.199999999997</v>
      </c>
      <c r="W33">
        <v>86418.1</v>
      </c>
      <c r="X33">
        <v>161796.99999999997</v>
      </c>
      <c r="Y33">
        <v>145009.5</v>
      </c>
      <c r="Z33">
        <v>376107.3</v>
      </c>
      <c r="AA33">
        <v>692983.10000000009</v>
      </c>
      <c r="AB33">
        <v>672926.29999999993</v>
      </c>
      <c r="AC33">
        <v>987661.79999999993</v>
      </c>
      <c r="AD33">
        <v>1268574.3999999999</v>
      </c>
      <c r="AF33" s="50" t="s">
        <v>366</v>
      </c>
      <c r="AG33" s="32">
        <f t="shared" si="0"/>
        <v>0</v>
      </c>
      <c r="AH33" s="32">
        <f t="shared" si="1"/>
        <v>0</v>
      </c>
      <c r="AI33" s="32">
        <f t="shared" si="2"/>
        <v>37348.6</v>
      </c>
      <c r="AJ33" s="32">
        <f t="shared" si="3"/>
        <v>5616.6</v>
      </c>
      <c r="AK33" s="32">
        <f t="shared" si="4"/>
        <v>228.5</v>
      </c>
      <c r="AL33" s="32">
        <f t="shared" si="5"/>
        <v>2518.6</v>
      </c>
      <c r="AM33" s="32">
        <f t="shared" si="6"/>
        <v>16232.199999999999</v>
      </c>
      <c r="AN33" s="32">
        <f t="shared" si="7"/>
        <v>2026.6</v>
      </c>
      <c r="AO33" s="32">
        <f t="shared" si="8"/>
        <v>20632.5</v>
      </c>
      <c r="AP33" s="32">
        <f t="shared" si="9"/>
        <v>11389.300000000003</v>
      </c>
      <c r="AQ33" s="32">
        <f t="shared" si="10"/>
        <v>24697.600000000002</v>
      </c>
      <c r="AR33" s="32">
        <f t="shared" si="11"/>
        <v>10134.499999999998</v>
      </c>
      <c r="AS33" s="32">
        <f t="shared" si="12"/>
        <v>6526.4000000000005</v>
      </c>
    </row>
    <row r="34" spans="1:45">
      <c r="A34" s="17" t="s">
        <v>361</v>
      </c>
      <c r="B34" s="19">
        <v>35488</v>
      </c>
      <c r="C34" s="19">
        <v>57677.2</v>
      </c>
      <c r="D34" s="19">
        <v>226789.10000000003</v>
      </c>
      <c r="E34" s="19">
        <v>220178.1</v>
      </c>
      <c r="F34" s="19">
        <v>46651.900000000009</v>
      </c>
      <c r="G34" s="19">
        <v>65706.299999999988</v>
      </c>
      <c r="H34" s="19">
        <v>98450.900000000023</v>
      </c>
      <c r="I34" s="19">
        <v>87955</v>
      </c>
      <c r="J34" s="19">
        <v>382805.30000000005</v>
      </c>
      <c r="K34" s="19">
        <v>482925.3</v>
      </c>
      <c r="L34" s="19">
        <v>295847.8</v>
      </c>
      <c r="M34" s="19">
        <v>220473.60000000001</v>
      </c>
      <c r="N34" s="19">
        <v>155689.5</v>
      </c>
      <c r="Q34" t="s">
        <v>361</v>
      </c>
      <c r="R34">
        <v>35488</v>
      </c>
      <c r="S34">
        <v>57677.2</v>
      </c>
      <c r="T34">
        <v>226789.10000000003</v>
      </c>
      <c r="U34">
        <v>220178.1</v>
      </c>
      <c r="V34">
        <v>46651.900000000009</v>
      </c>
      <c r="W34">
        <v>65706.299999999988</v>
      </c>
      <c r="X34">
        <v>98450.900000000023</v>
      </c>
      <c r="Y34">
        <v>87955</v>
      </c>
      <c r="Z34">
        <v>382805.30000000005</v>
      </c>
      <c r="AA34">
        <v>482925.3</v>
      </c>
      <c r="AB34">
        <v>295847.8</v>
      </c>
      <c r="AC34">
        <v>220473.60000000001</v>
      </c>
      <c r="AD34">
        <v>155689.5</v>
      </c>
      <c r="AF34" s="50" t="s">
        <v>367</v>
      </c>
      <c r="AG34" s="32">
        <f t="shared" si="0"/>
        <v>0</v>
      </c>
      <c r="AH34" s="32">
        <f t="shared" si="1"/>
        <v>0</v>
      </c>
      <c r="AI34" s="32">
        <f t="shared" si="2"/>
        <v>2888.9</v>
      </c>
      <c r="AJ34" s="32">
        <f t="shared" si="3"/>
        <v>11695.599999999999</v>
      </c>
      <c r="AK34" s="32">
        <f t="shared" si="4"/>
        <v>8518.1</v>
      </c>
      <c r="AL34" s="32">
        <f t="shared" si="5"/>
        <v>52762.399999999994</v>
      </c>
      <c r="AM34" s="32">
        <f t="shared" si="6"/>
        <v>13103.6</v>
      </c>
      <c r="AN34" s="32">
        <f t="shared" si="7"/>
        <v>82390.900000000009</v>
      </c>
      <c r="AO34" s="32">
        <f t="shared" si="8"/>
        <v>102636.5</v>
      </c>
      <c r="AP34" s="32">
        <f t="shared" si="9"/>
        <v>211953.4</v>
      </c>
      <c r="AQ34" s="32">
        <f t="shared" si="10"/>
        <v>7962.2</v>
      </c>
      <c r="AR34" s="32">
        <f t="shared" si="11"/>
        <v>33043.800000000003</v>
      </c>
      <c r="AS34" s="32">
        <f t="shared" si="12"/>
        <v>176699.19999999998</v>
      </c>
    </row>
    <row r="35" spans="1:45">
      <c r="A35" s="17" t="s">
        <v>339</v>
      </c>
      <c r="B35" s="19">
        <v>28143.7</v>
      </c>
      <c r="C35" s="19">
        <v>200</v>
      </c>
      <c r="D35" s="19">
        <v>7902</v>
      </c>
      <c r="E35" s="19">
        <v>22929.5</v>
      </c>
      <c r="F35" s="19">
        <v>75020.199999999983</v>
      </c>
      <c r="G35" s="19">
        <v>91362.400000000023</v>
      </c>
      <c r="H35" s="19">
        <v>112109.5</v>
      </c>
      <c r="I35" s="19">
        <v>57133.399999999994</v>
      </c>
      <c r="J35" s="19">
        <v>79268.100000000006</v>
      </c>
      <c r="K35" s="19">
        <v>194425.19999999998</v>
      </c>
      <c r="L35" s="19">
        <v>180799.7</v>
      </c>
      <c r="M35" s="19">
        <v>157113.89999999997</v>
      </c>
      <c r="N35" s="19">
        <v>125589.4</v>
      </c>
      <c r="Q35" t="s">
        <v>339</v>
      </c>
      <c r="R35">
        <v>28143.7</v>
      </c>
      <c r="S35">
        <v>200</v>
      </c>
      <c r="T35">
        <v>7902</v>
      </c>
      <c r="U35">
        <v>22929.5</v>
      </c>
      <c r="V35">
        <v>75020.199999999983</v>
      </c>
      <c r="W35">
        <v>91362.400000000023</v>
      </c>
      <c r="X35">
        <v>112109.5</v>
      </c>
      <c r="Y35">
        <v>57133.399999999994</v>
      </c>
      <c r="Z35">
        <v>79268.100000000006</v>
      </c>
      <c r="AA35">
        <v>194425.19999999998</v>
      </c>
      <c r="AB35">
        <v>180799.7</v>
      </c>
      <c r="AC35">
        <v>157113.89999999997</v>
      </c>
      <c r="AD35">
        <v>125589.4</v>
      </c>
      <c r="AF35" s="50" t="s">
        <v>368</v>
      </c>
      <c r="AG35" s="32">
        <f t="shared" si="0"/>
        <v>0</v>
      </c>
      <c r="AH35" s="32">
        <f t="shared" si="1"/>
        <v>5893</v>
      </c>
      <c r="AI35" s="32">
        <f t="shared" si="2"/>
        <v>246004.2</v>
      </c>
      <c r="AJ35" s="32">
        <f t="shared" si="3"/>
        <v>129843.8</v>
      </c>
      <c r="AK35" s="32">
        <f t="shared" si="4"/>
        <v>90253.7</v>
      </c>
      <c r="AL35" s="32">
        <f t="shared" si="5"/>
        <v>268466.50000000006</v>
      </c>
      <c r="AM35" s="32">
        <f t="shared" si="6"/>
        <v>98711.5</v>
      </c>
      <c r="AN35" s="32">
        <f t="shared" si="7"/>
        <v>203827.9</v>
      </c>
      <c r="AO35" s="32">
        <f t="shared" si="8"/>
        <v>438902.19999999995</v>
      </c>
      <c r="AP35" s="32">
        <f t="shared" si="9"/>
        <v>228111.00000000003</v>
      </c>
      <c r="AQ35" s="32">
        <f t="shared" si="10"/>
        <v>362793.39999999997</v>
      </c>
      <c r="AR35" s="32">
        <f t="shared" si="11"/>
        <v>1008522.7999999999</v>
      </c>
      <c r="AS35" s="32">
        <f t="shared" si="12"/>
        <v>2409007.4</v>
      </c>
    </row>
    <row r="36" spans="1:45">
      <c r="A36" s="17" t="s">
        <v>342</v>
      </c>
      <c r="B36" s="19">
        <v>148837.39999999997</v>
      </c>
      <c r="C36" s="19">
        <v>56777.7</v>
      </c>
      <c r="D36" s="19">
        <v>186284.6</v>
      </c>
      <c r="E36" s="19">
        <v>557323.39999999979</v>
      </c>
      <c r="F36" s="19">
        <v>786448.5</v>
      </c>
      <c r="G36" s="19">
        <v>485918.2</v>
      </c>
      <c r="H36" s="19">
        <v>1056515.3999999999</v>
      </c>
      <c r="I36" s="19">
        <v>645821.79999999993</v>
      </c>
      <c r="J36" s="19">
        <v>2793514.0999999992</v>
      </c>
      <c r="K36" s="19">
        <v>1182940.5999999996</v>
      </c>
      <c r="L36" s="19">
        <v>1078554.0999999999</v>
      </c>
      <c r="M36" s="19">
        <v>736482.29999999993</v>
      </c>
      <c r="N36" s="19">
        <v>1543875.1</v>
      </c>
      <c r="Q36" t="s">
        <v>342</v>
      </c>
      <c r="R36">
        <v>148837.39999999997</v>
      </c>
      <c r="S36">
        <v>56777.7</v>
      </c>
      <c r="T36">
        <v>186284.6</v>
      </c>
      <c r="U36">
        <v>557323.39999999979</v>
      </c>
      <c r="V36">
        <v>786448.5</v>
      </c>
      <c r="W36">
        <v>485918.2</v>
      </c>
      <c r="X36">
        <v>1056515.3999999999</v>
      </c>
      <c r="Y36">
        <v>645821.79999999993</v>
      </c>
      <c r="Z36">
        <v>2793514.0999999992</v>
      </c>
      <c r="AA36">
        <v>1182940.5999999996</v>
      </c>
      <c r="AB36">
        <v>1078554.0999999999</v>
      </c>
      <c r="AC36">
        <v>736482.29999999993</v>
      </c>
      <c r="AD36">
        <v>1543875.1</v>
      </c>
      <c r="AF36" s="50" t="s">
        <v>369</v>
      </c>
      <c r="AG36" s="32">
        <f t="shared" si="0"/>
        <v>940</v>
      </c>
      <c r="AH36" s="32">
        <f t="shared" si="1"/>
        <v>1000</v>
      </c>
      <c r="AI36" s="32">
        <f t="shared" si="2"/>
        <v>17156.399999999998</v>
      </c>
      <c r="AJ36" s="32">
        <f t="shared" si="3"/>
        <v>33087</v>
      </c>
      <c r="AK36" s="32">
        <f t="shared" si="4"/>
        <v>32035.100000000002</v>
      </c>
      <c r="AL36" s="32">
        <f t="shared" si="5"/>
        <v>54156.4</v>
      </c>
      <c r="AM36" s="32">
        <f t="shared" si="6"/>
        <v>153347.9</v>
      </c>
      <c r="AN36" s="32">
        <f t="shared" si="7"/>
        <v>258607.49999999997</v>
      </c>
      <c r="AO36" s="32">
        <f t="shared" si="8"/>
        <v>514490.29999999993</v>
      </c>
      <c r="AP36" s="32">
        <f t="shared" si="9"/>
        <v>84672.5</v>
      </c>
      <c r="AQ36" s="32">
        <f t="shared" si="10"/>
        <v>286861</v>
      </c>
      <c r="AR36" s="32">
        <f t="shared" si="11"/>
        <v>46203.7</v>
      </c>
      <c r="AS36" s="32">
        <f t="shared" si="12"/>
        <v>10585</v>
      </c>
    </row>
    <row r="37" spans="1:45">
      <c r="A37" s="17" t="s">
        <v>338</v>
      </c>
      <c r="B37" s="19">
        <v>127259.40000000001</v>
      </c>
      <c r="C37" s="19">
        <v>153847.49999999997</v>
      </c>
      <c r="D37" s="19">
        <v>181116.60000000003</v>
      </c>
      <c r="E37" s="19">
        <v>753701.5</v>
      </c>
      <c r="F37" s="19">
        <v>645321.79999999993</v>
      </c>
      <c r="G37" s="19">
        <v>887451.90000000014</v>
      </c>
      <c r="H37" s="19">
        <v>550835.10000000009</v>
      </c>
      <c r="I37" s="19">
        <v>1246096.2000000002</v>
      </c>
      <c r="J37" s="19">
        <v>1014654.0000000001</v>
      </c>
      <c r="K37" s="19">
        <v>1514942.9000000001</v>
      </c>
      <c r="L37" s="19">
        <v>1227609.4000000001</v>
      </c>
      <c r="M37" s="19">
        <v>379547.2</v>
      </c>
      <c r="N37" s="19">
        <v>974762.7</v>
      </c>
      <c r="Q37" t="s">
        <v>338</v>
      </c>
      <c r="R37">
        <v>127259.40000000001</v>
      </c>
      <c r="S37">
        <v>153847.49999999997</v>
      </c>
      <c r="T37">
        <v>181116.60000000003</v>
      </c>
      <c r="U37">
        <v>753701.5</v>
      </c>
      <c r="V37">
        <v>645321.79999999993</v>
      </c>
      <c r="W37">
        <v>887451.90000000014</v>
      </c>
      <c r="X37">
        <v>550835.10000000009</v>
      </c>
      <c r="Y37">
        <v>1246096.2000000002</v>
      </c>
      <c r="Z37">
        <v>1014654.0000000001</v>
      </c>
      <c r="AA37">
        <v>1514942.9000000001</v>
      </c>
      <c r="AB37">
        <v>1227609.4000000001</v>
      </c>
      <c r="AC37">
        <v>379547.2</v>
      </c>
      <c r="AD37">
        <v>974762.7</v>
      </c>
      <c r="AF37" s="50" t="s">
        <v>370</v>
      </c>
      <c r="AG37" s="32">
        <f t="shared" si="0"/>
        <v>17764.5</v>
      </c>
      <c r="AH37" s="32">
        <f t="shared" si="1"/>
        <v>7421.6</v>
      </c>
      <c r="AI37" s="32">
        <f t="shared" si="2"/>
        <v>329609</v>
      </c>
      <c r="AJ37" s="32">
        <f t="shared" si="3"/>
        <v>1312049.5999999999</v>
      </c>
      <c r="AK37" s="32">
        <f t="shared" si="4"/>
        <v>1202432.5999999999</v>
      </c>
      <c r="AL37" s="32">
        <f t="shared" si="5"/>
        <v>2359999.7000000002</v>
      </c>
      <c r="AM37" s="32">
        <f t="shared" si="6"/>
        <v>1260603.5</v>
      </c>
      <c r="AN37" s="32">
        <f t="shared" si="7"/>
        <v>897048.6</v>
      </c>
      <c r="AO37" s="32">
        <f t="shared" si="8"/>
        <v>1168433.7</v>
      </c>
      <c r="AP37" s="32">
        <f t="shared" si="9"/>
        <v>1924108.2000000002</v>
      </c>
      <c r="AQ37" s="32">
        <f t="shared" si="10"/>
        <v>1132268.7</v>
      </c>
      <c r="AR37" s="32">
        <f t="shared" si="11"/>
        <v>940960.89999999991</v>
      </c>
      <c r="AS37" s="32">
        <f t="shared" si="12"/>
        <v>567671.29999999993</v>
      </c>
    </row>
    <row r="38" spans="1:45">
      <c r="A38" s="17" t="s">
        <v>69</v>
      </c>
      <c r="B38" s="19">
        <v>17561060.399999995</v>
      </c>
      <c r="C38" s="19">
        <v>12574517.199999999</v>
      </c>
      <c r="D38" s="19">
        <v>16214772.299999995</v>
      </c>
      <c r="E38" s="19">
        <v>19442257.000000007</v>
      </c>
      <c r="F38" s="19">
        <v>24564670.200000003</v>
      </c>
      <c r="G38" s="19">
        <v>28617506.099999998</v>
      </c>
      <c r="H38" s="19">
        <v>28529698.5</v>
      </c>
      <c r="I38" s="19">
        <v>29275940.800000001</v>
      </c>
      <c r="J38" s="19">
        <v>28964074.800000004</v>
      </c>
      <c r="K38" s="19">
        <v>32239751.800000004</v>
      </c>
      <c r="L38" s="19">
        <v>29307907.700000003</v>
      </c>
      <c r="M38" s="19">
        <v>28208760.699999996</v>
      </c>
      <c r="N38" s="19">
        <v>28666272.199999996</v>
      </c>
    </row>
  </sheetData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8"/>
  <sheetData/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675"/>
  <sheetViews>
    <sheetView topLeftCell="A298" zoomScale="55" zoomScaleNormal="55" workbookViewId="0">
      <selection activeCell="A328" sqref="A328:B328"/>
    </sheetView>
  </sheetViews>
  <sheetFormatPr defaultRowHeight="18"/>
  <cols>
    <col min="1" max="1" width="11.83203125" bestFit="1" customWidth="1"/>
    <col min="2" max="2" width="26.33203125" customWidth="1"/>
    <col min="3" max="3" width="156.4140625" bestFit="1" customWidth="1"/>
    <col min="4" max="16" width="17.5" bestFit="1" customWidth="1"/>
  </cols>
  <sheetData>
    <row r="1" spans="1:16" ht="26.5">
      <c r="A1" s="40" t="s">
        <v>336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</row>
    <row r="2" spans="1:16"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</row>
    <row r="3" spans="1:16" ht="12.75" customHeight="1"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</row>
    <row r="4" spans="1:16" ht="24" customHeight="1" thickBot="1"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</row>
    <row r="5" spans="1:16" s="3" customFormat="1" ht="18.5" thickBot="1">
      <c r="A5" s="3" t="s">
        <v>371</v>
      </c>
      <c r="B5" s="41" t="s">
        <v>57</v>
      </c>
      <c r="C5" s="42" t="s">
        <v>374</v>
      </c>
      <c r="D5" s="43" t="s">
        <v>52</v>
      </c>
      <c r="E5" s="43" t="s">
        <v>50</v>
      </c>
      <c r="F5" s="43" t="s">
        <v>49</v>
      </c>
      <c r="G5" s="43" t="s">
        <v>48</v>
      </c>
      <c r="H5" s="43" t="s">
        <v>47</v>
      </c>
      <c r="I5" s="43" t="s">
        <v>46</v>
      </c>
      <c r="J5" s="43" t="s">
        <v>45</v>
      </c>
      <c r="K5" s="43" t="s">
        <v>44</v>
      </c>
      <c r="L5" s="43" t="s">
        <v>41</v>
      </c>
      <c r="M5" s="43" t="s">
        <v>42</v>
      </c>
      <c r="N5" s="43" t="s">
        <v>2</v>
      </c>
      <c r="O5" s="43" t="s">
        <v>3</v>
      </c>
      <c r="P5" s="43" t="s">
        <v>40</v>
      </c>
    </row>
    <row r="6" spans="1:16" ht="18.5" thickBot="1">
      <c r="A6" t="s">
        <v>88</v>
      </c>
      <c r="B6" s="33" t="s">
        <v>337</v>
      </c>
      <c r="C6" s="33" t="s">
        <v>313</v>
      </c>
      <c r="D6" s="34"/>
      <c r="E6" s="34"/>
      <c r="F6" s="35">
        <v>108.4</v>
      </c>
      <c r="G6" s="35">
        <v>8860.5</v>
      </c>
      <c r="H6" s="35">
        <v>0</v>
      </c>
      <c r="I6" s="35">
        <v>8061.9</v>
      </c>
      <c r="J6" s="35">
        <v>0</v>
      </c>
      <c r="K6" s="35">
        <v>890.4</v>
      </c>
      <c r="L6" s="35">
        <v>27246.7</v>
      </c>
      <c r="M6" s="35">
        <v>1546.7</v>
      </c>
      <c r="N6" s="35">
        <v>31017</v>
      </c>
      <c r="O6" s="35">
        <v>2391.3000000000002</v>
      </c>
      <c r="P6" s="35">
        <v>2457.4</v>
      </c>
    </row>
    <row r="7" spans="1:16" ht="18.5" thickBot="1">
      <c r="A7" t="s">
        <v>88</v>
      </c>
      <c r="B7" s="33" t="s">
        <v>337</v>
      </c>
      <c r="C7" s="33" t="s">
        <v>314</v>
      </c>
      <c r="D7" s="34"/>
      <c r="E7" s="34"/>
      <c r="F7" s="35">
        <v>108</v>
      </c>
      <c r="G7" s="35">
        <v>65.900000000000006</v>
      </c>
      <c r="H7" s="35">
        <v>136.6</v>
      </c>
      <c r="I7" s="35">
        <v>1112.8</v>
      </c>
      <c r="J7" s="35">
        <v>389.4</v>
      </c>
      <c r="K7" s="35">
        <v>29.4</v>
      </c>
      <c r="L7" s="35">
        <v>25.9</v>
      </c>
      <c r="M7" s="35">
        <v>602.1</v>
      </c>
      <c r="N7" s="35">
        <v>310.3</v>
      </c>
      <c r="O7" s="35">
        <v>0</v>
      </c>
      <c r="P7" s="35">
        <v>774</v>
      </c>
    </row>
    <row r="8" spans="1:16" ht="18.5" thickBot="1">
      <c r="A8" t="s">
        <v>88</v>
      </c>
      <c r="B8" s="33" t="s">
        <v>337</v>
      </c>
      <c r="C8" s="33" t="s">
        <v>315</v>
      </c>
      <c r="D8" s="34"/>
      <c r="E8" s="34"/>
      <c r="F8" s="34"/>
      <c r="G8" s="35">
        <v>15.1</v>
      </c>
      <c r="H8" s="35">
        <v>11.7</v>
      </c>
      <c r="I8" s="35">
        <v>5.5</v>
      </c>
      <c r="J8" s="35">
        <v>20.6</v>
      </c>
      <c r="K8" s="34"/>
      <c r="L8" s="34"/>
      <c r="M8" s="34"/>
      <c r="N8" s="34"/>
      <c r="O8" s="34"/>
      <c r="P8" s="35">
        <v>14.3</v>
      </c>
    </row>
    <row r="9" spans="1:16" ht="18.5" thickBot="1">
      <c r="A9" t="s">
        <v>88</v>
      </c>
      <c r="B9" s="33" t="s">
        <v>337</v>
      </c>
      <c r="C9" s="33" t="s">
        <v>316</v>
      </c>
      <c r="D9" s="34"/>
      <c r="E9" s="34"/>
      <c r="F9" s="35">
        <v>3300</v>
      </c>
      <c r="G9" s="35">
        <v>12047.5</v>
      </c>
      <c r="H9" s="35">
        <v>65820.3</v>
      </c>
      <c r="I9" s="35">
        <v>77060.399999999994</v>
      </c>
      <c r="J9" s="35">
        <v>5881</v>
      </c>
      <c r="K9" s="35">
        <v>482.7</v>
      </c>
      <c r="L9" s="35">
        <v>7488.3</v>
      </c>
      <c r="M9" s="35">
        <v>1594.5</v>
      </c>
      <c r="N9" s="35">
        <v>2063.9</v>
      </c>
      <c r="O9" s="35">
        <v>1224.0999999999999</v>
      </c>
      <c r="P9" s="35">
        <v>599.70000000000005</v>
      </c>
    </row>
    <row r="10" spans="1:16" ht="18.5" thickBot="1">
      <c r="A10" t="s">
        <v>88</v>
      </c>
      <c r="B10" s="33" t="s">
        <v>337</v>
      </c>
      <c r="C10" s="33" t="s">
        <v>317</v>
      </c>
      <c r="D10" s="34"/>
      <c r="E10" s="34"/>
      <c r="F10" s="35">
        <v>154.4</v>
      </c>
      <c r="G10" s="35">
        <v>111.8</v>
      </c>
      <c r="H10" s="34"/>
      <c r="I10" s="35">
        <v>1789.1</v>
      </c>
      <c r="J10" s="35">
        <v>8156.7</v>
      </c>
      <c r="K10" s="35">
        <v>14.3</v>
      </c>
      <c r="L10" s="35">
        <v>24.4</v>
      </c>
      <c r="M10" s="35">
        <v>250.3</v>
      </c>
      <c r="N10" s="35">
        <v>989.5</v>
      </c>
      <c r="O10" s="35">
        <v>1054.9000000000001</v>
      </c>
      <c r="P10" s="35">
        <v>412.2</v>
      </c>
    </row>
    <row r="11" spans="1:16" ht="18.5" thickBot="1">
      <c r="A11" t="s">
        <v>88</v>
      </c>
      <c r="B11" s="33" t="s">
        <v>337</v>
      </c>
      <c r="C11" s="33" t="s">
        <v>318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5">
        <v>0</v>
      </c>
      <c r="O11" s="35">
        <v>0</v>
      </c>
      <c r="P11" s="34"/>
    </row>
    <row r="12" spans="1:16" ht="18.5" thickBot="1">
      <c r="A12" t="s">
        <v>88</v>
      </c>
      <c r="B12" s="33" t="s">
        <v>337</v>
      </c>
      <c r="C12" s="33" t="s">
        <v>319</v>
      </c>
      <c r="D12" s="34"/>
      <c r="E12" s="34"/>
      <c r="F12" s="34"/>
      <c r="G12" s="34"/>
      <c r="H12" s="35">
        <v>0</v>
      </c>
      <c r="I12" s="34"/>
      <c r="J12" s="35">
        <v>9000</v>
      </c>
      <c r="K12" s="35">
        <v>1419</v>
      </c>
      <c r="L12" s="35">
        <v>0</v>
      </c>
      <c r="M12" s="35">
        <v>25.7</v>
      </c>
      <c r="N12" s="35">
        <v>0</v>
      </c>
      <c r="O12" s="35">
        <v>4.3</v>
      </c>
      <c r="P12" s="35">
        <v>318.5</v>
      </c>
    </row>
    <row r="13" spans="1:16" ht="18.5" thickBot="1">
      <c r="A13" t="s">
        <v>88</v>
      </c>
      <c r="B13" s="33" t="s">
        <v>337</v>
      </c>
      <c r="C13" s="33" t="s">
        <v>321</v>
      </c>
      <c r="D13" s="34"/>
      <c r="E13" s="34"/>
      <c r="F13" s="35">
        <v>805.3</v>
      </c>
      <c r="G13" s="35">
        <v>0</v>
      </c>
      <c r="H13" s="34"/>
      <c r="I13" s="34"/>
      <c r="J13" s="34"/>
      <c r="K13" s="34"/>
      <c r="L13" s="34"/>
      <c r="M13" s="34"/>
      <c r="N13" s="34"/>
      <c r="O13" s="34"/>
      <c r="P13" s="34"/>
    </row>
    <row r="14" spans="1:16" ht="18.5" thickBot="1">
      <c r="A14" t="s">
        <v>88</v>
      </c>
      <c r="B14" s="33" t="s">
        <v>337</v>
      </c>
      <c r="C14" s="33" t="s">
        <v>322</v>
      </c>
      <c r="D14" s="34"/>
      <c r="E14" s="34"/>
      <c r="F14" s="34"/>
      <c r="G14" s="35">
        <v>37.5</v>
      </c>
      <c r="H14" s="35">
        <v>3318.5</v>
      </c>
      <c r="I14" s="35">
        <v>2773</v>
      </c>
      <c r="J14" s="35">
        <v>4.9000000000000004</v>
      </c>
      <c r="K14" s="35">
        <v>248</v>
      </c>
      <c r="L14" s="35">
        <v>65.599999999999994</v>
      </c>
      <c r="M14" s="34"/>
      <c r="N14" s="34"/>
      <c r="O14" s="34"/>
      <c r="P14" s="34"/>
    </row>
    <row r="15" spans="1:16" ht="18.5" thickBot="1">
      <c r="A15" t="s">
        <v>88</v>
      </c>
      <c r="B15" s="33" t="s">
        <v>337</v>
      </c>
      <c r="C15" s="33" t="s">
        <v>323</v>
      </c>
      <c r="D15" s="34"/>
      <c r="E15" s="34"/>
      <c r="F15" s="34"/>
      <c r="G15" s="35">
        <v>84.1</v>
      </c>
      <c r="H15" s="34"/>
      <c r="I15" s="34"/>
      <c r="J15" s="34"/>
      <c r="K15" s="34"/>
      <c r="L15" s="34"/>
      <c r="M15" s="34"/>
      <c r="N15" s="34"/>
      <c r="O15" s="34"/>
      <c r="P15" s="34"/>
    </row>
    <row r="16" spans="1:16" ht="18.5" thickBot="1">
      <c r="A16" t="s">
        <v>88</v>
      </c>
      <c r="B16" s="33" t="s">
        <v>337</v>
      </c>
      <c r="C16" s="33" t="s">
        <v>324</v>
      </c>
      <c r="D16" s="34"/>
      <c r="E16" s="34"/>
      <c r="F16" s="34"/>
      <c r="G16" s="34"/>
      <c r="H16" s="34"/>
      <c r="I16" s="35">
        <v>24.7</v>
      </c>
      <c r="J16" s="34"/>
      <c r="K16" s="35">
        <v>800</v>
      </c>
      <c r="L16" s="34"/>
      <c r="M16" s="34"/>
      <c r="N16" s="34"/>
      <c r="O16" s="34"/>
      <c r="P16" s="34"/>
    </row>
    <row r="17" spans="1:16" ht="18.5" thickBot="1">
      <c r="A17" t="s">
        <v>88</v>
      </c>
      <c r="B17" s="33" t="s">
        <v>337</v>
      </c>
      <c r="C17" s="33" t="s">
        <v>325</v>
      </c>
      <c r="D17" s="34"/>
      <c r="E17" s="34"/>
      <c r="F17" s="34"/>
      <c r="G17" s="34"/>
      <c r="H17" s="35">
        <v>7.2</v>
      </c>
      <c r="I17" s="35">
        <v>1.4</v>
      </c>
      <c r="J17" s="35">
        <v>1.8</v>
      </c>
      <c r="K17" s="34"/>
      <c r="L17" s="35">
        <v>0</v>
      </c>
      <c r="M17" s="34"/>
      <c r="N17" s="34"/>
      <c r="O17" s="34"/>
      <c r="P17" s="35">
        <v>0</v>
      </c>
    </row>
    <row r="18" spans="1:16" ht="18.5" thickBot="1">
      <c r="A18" t="s">
        <v>88</v>
      </c>
      <c r="B18" s="33" t="s">
        <v>337</v>
      </c>
      <c r="C18" s="33" t="s">
        <v>326</v>
      </c>
      <c r="D18" s="34"/>
      <c r="E18" s="34"/>
      <c r="F18" s="34"/>
      <c r="G18" s="35">
        <v>1133.3</v>
      </c>
      <c r="H18" s="35">
        <v>100155.9</v>
      </c>
      <c r="I18" s="35">
        <v>716.1</v>
      </c>
      <c r="J18" s="35">
        <v>5396.8</v>
      </c>
      <c r="K18" s="35">
        <v>13911.9</v>
      </c>
      <c r="L18" s="35">
        <v>79244.899999999994</v>
      </c>
      <c r="M18" s="35">
        <v>8727.9</v>
      </c>
      <c r="N18" s="35">
        <v>25274.7</v>
      </c>
      <c r="O18" s="35">
        <v>31463</v>
      </c>
      <c r="P18" s="35">
        <v>46475</v>
      </c>
    </row>
    <row r="19" spans="1:16" ht="18.5" thickBot="1">
      <c r="A19" t="s">
        <v>88</v>
      </c>
      <c r="B19" s="33" t="s">
        <v>337</v>
      </c>
      <c r="C19" s="33" t="s">
        <v>327</v>
      </c>
      <c r="D19" s="34"/>
      <c r="E19" s="34"/>
      <c r="F19" s="34"/>
      <c r="G19" s="34"/>
      <c r="H19" s="34"/>
      <c r="I19" s="35">
        <v>430.1</v>
      </c>
      <c r="J19" s="35">
        <v>95.2</v>
      </c>
      <c r="K19" s="35">
        <v>418.4</v>
      </c>
      <c r="L19" s="35">
        <v>215.8</v>
      </c>
      <c r="M19" s="35">
        <v>298.60000000000002</v>
      </c>
      <c r="N19" s="34"/>
      <c r="O19" s="34"/>
      <c r="P19" s="34"/>
    </row>
    <row r="20" spans="1:16" ht="18.5" thickBot="1">
      <c r="A20" t="s">
        <v>88</v>
      </c>
      <c r="B20" s="33" t="s">
        <v>337</v>
      </c>
      <c r="C20" s="33" t="s">
        <v>328</v>
      </c>
      <c r="D20" s="34"/>
      <c r="E20" s="35">
        <v>395</v>
      </c>
      <c r="F20" s="35">
        <v>0</v>
      </c>
      <c r="G20" s="34"/>
      <c r="H20" s="35">
        <v>2814.1</v>
      </c>
      <c r="I20" s="35">
        <v>1513.5</v>
      </c>
      <c r="J20" s="35">
        <v>1121.2</v>
      </c>
      <c r="K20" s="35">
        <v>1452.2</v>
      </c>
      <c r="L20" s="35">
        <v>662.6</v>
      </c>
      <c r="M20" s="35">
        <v>34.6</v>
      </c>
      <c r="N20" s="35">
        <v>307.39999999999998</v>
      </c>
      <c r="O20" s="35">
        <v>0</v>
      </c>
      <c r="P20" s="35">
        <v>19.899999999999999</v>
      </c>
    </row>
    <row r="21" spans="1:16" ht="18.5" thickBot="1">
      <c r="A21" t="s">
        <v>88</v>
      </c>
      <c r="B21" s="33" t="s">
        <v>337</v>
      </c>
      <c r="C21" s="33" t="s">
        <v>329</v>
      </c>
      <c r="D21" s="34"/>
      <c r="E21" s="34"/>
      <c r="F21" s="34"/>
      <c r="G21" s="34"/>
      <c r="H21" s="34"/>
      <c r="I21" s="35">
        <v>413.9</v>
      </c>
      <c r="J21" s="35">
        <v>145</v>
      </c>
      <c r="K21" s="35">
        <v>955</v>
      </c>
      <c r="L21" s="35">
        <v>219.1</v>
      </c>
      <c r="M21" s="35">
        <v>1356.3</v>
      </c>
      <c r="N21" s="35">
        <v>361.6</v>
      </c>
      <c r="O21" s="35">
        <v>70629.3</v>
      </c>
      <c r="P21" s="35">
        <v>11.9</v>
      </c>
    </row>
    <row r="22" spans="1:16" ht="18.5" thickBot="1">
      <c r="A22" t="s">
        <v>88</v>
      </c>
      <c r="B22" s="33" t="s">
        <v>337</v>
      </c>
      <c r="C22" s="33" t="s">
        <v>330</v>
      </c>
      <c r="D22" s="34"/>
      <c r="E22" s="34"/>
      <c r="F22" s="34"/>
      <c r="G22" s="34"/>
      <c r="H22" s="34"/>
      <c r="I22" s="34"/>
      <c r="J22" s="35">
        <v>155.19999999999999</v>
      </c>
      <c r="K22" s="35">
        <v>0</v>
      </c>
      <c r="L22" s="35">
        <v>0</v>
      </c>
      <c r="M22" s="35">
        <v>6418.7</v>
      </c>
      <c r="N22" s="35">
        <v>10192.1</v>
      </c>
      <c r="O22" s="35">
        <v>29603.1</v>
      </c>
      <c r="P22" s="35">
        <v>0</v>
      </c>
    </row>
    <row r="23" spans="1:16" ht="18.5" thickBot="1">
      <c r="A23" t="s">
        <v>88</v>
      </c>
      <c r="B23" s="33" t="s">
        <v>337</v>
      </c>
      <c r="C23" s="33" t="s">
        <v>331</v>
      </c>
      <c r="D23" s="34"/>
      <c r="E23" s="34"/>
      <c r="F23" s="35">
        <v>89.6</v>
      </c>
      <c r="G23" s="35">
        <v>99.8</v>
      </c>
      <c r="H23" s="35">
        <v>8.5</v>
      </c>
      <c r="I23" s="35">
        <v>264.7</v>
      </c>
      <c r="J23" s="35">
        <v>764.7</v>
      </c>
      <c r="K23" s="35">
        <v>567.79999999999995</v>
      </c>
      <c r="L23" s="35">
        <v>19311.7</v>
      </c>
      <c r="M23" s="35">
        <v>2390.3000000000002</v>
      </c>
      <c r="N23" s="35">
        <v>693.6</v>
      </c>
      <c r="O23" s="35">
        <v>1114.5999999999999</v>
      </c>
      <c r="P23" s="35">
        <v>50.6</v>
      </c>
    </row>
    <row r="24" spans="1:16" ht="18.5" thickBot="1">
      <c r="A24" t="s">
        <v>88</v>
      </c>
      <c r="B24" s="33" t="s">
        <v>338</v>
      </c>
      <c r="C24" s="33" t="s">
        <v>313</v>
      </c>
      <c r="D24" s="35">
        <v>1538.9</v>
      </c>
      <c r="E24" s="34"/>
      <c r="F24" s="35">
        <v>16368.6</v>
      </c>
      <c r="G24" s="35">
        <v>35212.800000000003</v>
      </c>
      <c r="H24" s="35">
        <v>53688.5</v>
      </c>
      <c r="I24" s="35">
        <v>83547.3</v>
      </c>
      <c r="J24" s="35">
        <v>36204.1</v>
      </c>
      <c r="K24" s="35">
        <v>5568.6</v>
      </c>
      <c r="L24" s="35">
        <v>133085.20000000001</v>
      </c>
      <c r="M24" s="35">
        <v>28040.9</v>
      </c>
      <c r="N24" s="35">
        <v>198728.4</v>
      </c>
      <c r="O24" s="35">
        <v>23858.3</v>
      </c>
      <c r="P24" s="35">
        <v>19103.3</v>
      </c>
    </row>
    <row r="25" spans="1:16" ht="18.5" thickBot="1">
      <c r="A25" t="s">
        <v>88</v>
      </c>
      <c r="B25" s="33" t="s">
        <v>338</v>
      </c>
      <c r="C25" s="33" t="s">
        <v>315</v>
      </c>
      <c r="D25" s="34"/>
      <c r="E25" s="34"/>
      <c r="F25" s="34"/>
      <c r="G25" s="34"/>
      <c r="H25" s="34"/>
      <c r="I25" s="34"/>
      <c r="J25" s="34"/>
      <c r="K25" s="35">
        <v>0</v>
      </c>
      <c r="L25" s="35">
        <v>0</v>
      </c>
      <c r="M25" s="35">
        <v>0</v>
      </c>
      <c r="N25" s="35">
        <v>0</v>
      </c>
      <c r="O25" s="35">
        <v>80.5</v>
      </c>
      <c r="P25" s="35">
        <v>31.9</v>
      </c>
    </row>
    <row r="26" spans="1:16" ht="18.5" thickBot="1">
      <c r="A26" t="s">
        <v>88</v>
      </c>
      <c r="B26" s="33" t="s">
        <v>338</v>
      </c>
      <c r="C26" s="33" t="s">
        <v>316</v>
      </c>
      <c r="D26" s="34"/>
      <c r="E26" s="34"/>
      <c r="F26" s="35">
        <v>63086.5</v>
      </c>
      <c r="G26" s="35">
        <v>330537.3</v>
      </c>
      <c r="H26" s="35">
        <v>319143.5</v>
      </c>
      <c r="I26" s="35">
        <v>316391.90000000002</v>
      </c>
      <c r="J26" s="35">
        <v>162483.29999999999</v>
      </c>
      <c r="K26" s="35">
        <v>107226.2</v>
      </c>
      <c r="L26" s="35">
        <v>158957.70000000001</v>
      </c>
      <c r="M26" s="35">
        <v>315311.5</v>
      </c>
      <c r="N26" s="35">
        <v>276543</v>
      </c>
      <c r="O26" s="35">
        <v>39165.699999999997</v>
      </c>
      <c r="P26" s="35">
        <v>48071.9</v>
      </c>
    </row>
    <row r="27" spans="1:16" ht="18.5" thickBot="1">
      <c r="A27" t="s">
        <v>88</v>
      </c>
      <c r="B27" s="33" t="s">
        <v>338</v>
      </c>
      <c r="C27" s="33" t="s">
        <v>317</v>
      </c>
      <c r="D27" s="35">
        <v>18445.099999999999</v>
      </c>
      <c r="E27" s="35">
        <v>14743.5</v>
      </c>
      <c r="F27" s="35">
        <v>43087.8</v>
      </c>
      <c r="G27" s="35">
        <v>17360.099999999999</v>
      </c>
      <c r="H27" s="35">
        <v>71805.399999999994</v>
      </c>
      <c r="I27" s="35">
        <v>117129.2</v>
      </c>
      <c r="J27" s="35">
        <v>81348.399999999994</v>
      </c>
      <c r="K27" s="35">
        <v>145087.20000000001</v>
      </c>
      <c r="L27" s="35">
        <v>84207.8</v>
      </c>
      <c r="M27" s="35">
        <v>117876.9</v>
      </c>
      <c r="N27" s="35">
        <v>72196</v>
      </c>
      <c r="O27" s="35">
        <v>65334.400000000001</v>
      </c>
      <c r="P27" s="35">
        <v>97577.8</v>
      </c>
    </row>
    <row r="28" spans="1:16" ht="18.5" thickBot="1">
      <c r="A28" t="s">
        <v>88</v>
      </c>
      <c r="B28" s="33" t="s">
        <v>338</v>
      </c>
      <c r="C28" s="33" t="s">
        <v>333</v>
      </c>
      <c r="D28" s="34"/>
      <c r="E28" s="34"/>
      <c r="F28" s="34"/>
      <c r="G28" s="34"/>
      <c r="H28" s="34"/>
      <c r="I28" s="34"/>
      <c r="J28" s="34"/>
      <c r="K28" s="34"/>
      <c r="L28" s="35">
        <v>925.9</v>
      </c>
      <c r="M28" s="35">
        <v>0</v>
      </c>
      <c r="N28" s="35">
        <v>1059.8</v>
      </c>
      <c r="O28" s="34"/>
      <c r="P28" s="35">
        <v>3709.1</v>
      </c>
    </row>
    <row r="29" spans="1:16" ht="18.5" thickBot="1">
      <c r="A29" t="s">
        <v>88</v>
      </c>
      <c r="B29" s="33" t="s">
        <v>338</v>
      </c>
      <c r="C29" s="33" t="s">
        <v>334</v>
      </c>
      <c r="D29" s="34"/>
      <c r="E29" s="35">
        <v>159.1</v>
      </c>
      <c r="F29" s="35">
        <v>0.5</v>
      </c>
      <c r="G29" s="35">
        <v>0</v>
      </c>
      <c r="H29" s="34"/>
      <c r="I29" s="34"/>
      <c r="J29" s="34"/>
      <c r="K29" s="34"/>
      <c r="L29" s="34"/>
      <c r="M29" s="34"/>
      <c r="N29" s="34"/>
      <c r="O29" s="34"/>
      <c r="P29" s="34"/>
    </row>
    <row r="30" spans="1:16" ht="18.5" thickBot="1">
      <c r="A30" t="s">
        <v>88</v>
      </c>
      <c r="B30" s="33" t="s">
        <v>338</v>
      </c>
      <c r="C30" s="33" t="s">
        <v>318</v>
      </c>
      <c r="D30" s="35">
        <v>625</v>
      </c>
      <c r="E30" s="34"/>
      <c r="F30" s="35">
        <v>1100</v>
      </c>
      <c r="G30" s="34"/>
      <c r="H30" s="35">
        <v>0</v>
      </c>
      <c r="I30" s="35">
        <v>1400</v>
      </c>
      <c r="J30" s="35">
        <v>1081.3</v>
      </c>
      <c r="K30" s="35">
        <v>26741.599999999999</v>
      </c>
      <c r="L30" s="35">
        <v>481.5</v>
      </c>
      <c r="M30" s="35">
        <v>2041.9</v>
      </c>
      <c r="N30" s="35">
        <v>7.8</v>
      </c>
      <c r="O30" s="35">
        <v>98.2</v>
      </c>
      <c r="P30" s="35">
        <v>1000.2</v>
      </c>
    </row>
    <row r="31" spans="1:16" ht="18.5" thickBot="1">
      <c r="A31" t="s">
        <v>88</v>
      </c>
      <c r="B31" s="33" t="s">
        <v>338</v>
      </c>
      <c r="C31" s="33" t="s">
        <v>320</v>
      </c>
      <c r="D31" s="34"/>
      <c r="E31" s="35">
        <v>36370.400000000001</v>
      </c>
      <c r="F31" s="35">
        <v>0</v>
      </c>
      <c r="G31" s="35">
        <v>8577.9</v>
      </c>
      <c r="H31" s="35">
        <v>0</v>
      </c>
      <c r="I31" s="35">
        <v>0</v>
      </c>
      <c r="J31" s="35">
        <v>446.4</v>
      </c>
      <c r="K31" s="35">
        <v>124.6</v>
      </c>
      <c r="L31" s="35">
        <v>267</v>
      </c>
      <c r="M31" s="35">
        <v>774</v>
      </c>
      <c r="N31" s="35">
        <v>0</v>
      </c>
      <c r="O31" s="35">
        <v>0</v>
      </c>
      <c r="P31" s="35">
        <v>10579.3</v>
      </c>
    </row>
    <row r="32" spans="1:16" ht="18.5" thickBot="1">
      <c r="A32" t="s">
        <v>88</v>
      </c>
      <c r="B32" s="33" t="s">
        <v>338</v>
      </c>
      <c r="C32" s="33" t="s">
        <v>319</v>
      </c>
      <c r="D32" s="35">
        <v>612.1</v>
      </c>
      <c r="E32" s="35">
        <v>3611.1</v>
      </c>
      <c r="F32" s="35">
        <v>836</v>
      </c>
      <c r="G32" s="35">
        <v>13921.8</v>
      </c>
      <c r="H32" s="35">
        <v>99140.6</v>
      </c>
      <c r="I32" s="35">
        <v>165397.4</v>
      </c>
      <c r="J32" s="35">
        <v>156281.29999999999</v>
      </c>
      <c r="K32" s="35">
        <v>434155.4</v>
      </c>
      <c r="L32" s="35">
        <v>245473</v>
      </c>
      <c r="M32" s="35">
        <v>253935.3</v>
      </c>
      <c r="N32" s="35">
        <v>38221.699999999997</v>
      </c>
      <c r="O32" s="35">
        <v>24450.400000000001</v>
      </c>
      <c r="P32" s="35">
        <v>20936.8</v>
      </c>
    </row>
    <row r="33" spans="1:16" ht="18.5" thickBot="1">
      <c r="A33" t="s">
        <v>88</v>
      </c>
      <c r="B33" s="33" t="s">
        <v>338</v>
      </c>
      <c r="C33" s="33" t="s">
        <v>321</v>
      </c>
      <c r="D33" s="35">
        <v>3350</v>
      </c>
      <c r="E33" s="34"/>
      <c r="F33" s="35">
        <v>1513.7</v>
      </c>
      <c r="G33" s="35">
        <v>31420</v>
      </c>
      <c r="H33" s="35">
        <v>394.2</v>
      </c>
      <c r="I33" s="35">
        <v>36347.9</v>
      </c>
      <c r="J33" s="35">
        <v>21777.4</v>
      </c>
      <c r="K33" s="35">
        <v>17943</v>
      </c>
      <c r="L33" s="35">
        <v>72173.100000000006</v>
      </c>
      <c r="M33" s="35">
        <v>2390.1</v>
      </c>
      <c r="N33" s="35">
        <v>1328.4</v>
      </c>
      <c r="O33" s="35">
        <v>3656.4</v>
      </c>
      <c r="P33" s="35">
        <v>2874.9</v>
      </c>
    </row>
    <row r="34" spans="1:16" ht="18.5" thickBot="1">
      <c r="A34" t="s">
        <v>88</v>
      </c>
      <c r="B34" s="33" t="s">
        <v>338</v>
      </c>
      <c r="C34" s="33" t="s">
        <v>322</v>
      </c>
      <c r="D34" s="35">
        <v>2104</v>
      </c>
      <c r="E34" s="35">
        <v>2922</v>
      </c>
      <c r="F34" s="34"/>
      <c r="G34" s="35">
        <v>9558</v>
      </c>
      <c r="H34" s="35">
        <v>14259</v>
      </c>
      <c r="I34" s="35">
        <v>97335.8</v>
      </c>
      <c r="J34" s="35">
        <v>238.2</v>
      </c>
      <c r="K34" s="35">
        <v>4757.5</v>
      </c>
      <c r="L34" s="35">
        <v>6196.5</v>
      </c>
      <c r="M34" s="35">
        <v>16782.7</v>
      </c>
      <c r="N34" s="35">
        <v>2330.5</v>
      </c>
      <c r="O34" s="35">
        <v>8660.7000000000007</v>
      </c>
      <c r="P34" s="35">
        <v>8651.9</v>
      </c>
    </row>
    <row r="35" spans="1:16" ht="18.5" thickBot="1">
      <c r="A35" t="s">
        <v>88</v>
      </c>
      <c r="B35" s="33" t="s">
        <v>338</v>
      </c>
      <c r="C35" s="33" t="s">
        <v>323</v>
      </c>
      <c r="D35" s="35">
        <v>32648</v>
      </c>
      <c r="E35" s="34"/>
      <c r="F35" s="35">
        <v>13899.5</v>
      </c>
      <c r="G35" s="35">
        <v>25665.8</v>
      </c>
      <c r="H35" s="35">
        <v>2877.5</v>
      </c>
      <c r="I35" s="35">
        <v>6912.1</v>
      </c>
      <c r="J35" s="35">
        <v>257.60000000000002</v>
      </c>
      <c r="K35" s="35">
        <v>1.2</v>
      </c>
      <c r="L35" s="35">
        <v>408.8</v>
      </c>
      <c r="M35" s="35">
        <v>1367.5</v>
      </c>
      <c r="N35" s="35">
        <v>451.9</v>
      </c>
      <c r="O35" s="35">
        <v>1204.4000000000001</v>
      </c>
      <c r="P35" s="35">
        <v>376.5</v>
      </c>
    </row>
    <row r="36" spans="1:16" ht="18.5" thickBot="1">
      <c r="A36" t="s">
        <v>88</v>
      </c>
      <c r="B36" s="33" t="s">
        <v>338</v>
      </c>
      <c r="C36" s="33" t="s">
        <v>324</v>
      </c>
      <c r="D36" s="34"/>
      <c r="E36" s="34"/>
      <c r="F36" s="34"/>
      <c r="G36" s="34"/>
      <c r="H36" s="35">
        <v>1404.9</v>
      </c>
      <c r="I36" s="35">
        <v>3225</v>
      </c>
      <c r="J36" s="35">
        <v>250</v>
      </c>
      <c r="K36" s="35">
        <v>0</v>
      </c>
      <c r="L36" s="35">
        <v>1070.5</v>
      </c>
      <c r="M36" s="35">
        <v>8916.1</v>
      </c>
      <c r="N36" s="35">
        <v>387</v>
      </c>
      <c r="O36" s="35">
        <v>986.9</v>
      </c>
      <c r="P36" s="35">
        <v>3140.6</v>
      </c>
    </row>
    <row r="37" spans="1:16" ht="18.5" thickBot="1">
      <c r="A37" t="s">
        <v>88</v>
      </c>
      <c r="B37" s="33" t="s">
        <v>338</v>
      </c>
      <c r="C37" s="33" t="s">
        <v>325</v>
      </c>
      <c r="D37" s="35">
        <v>550</v>
      </c>
      <c r="E37" s="35">
        <v>2000</v>
      </c>
      <c r="F37" s="35">
        <v>0</v>
      </c>
      <c r="G37" s="35">
        <v>1060.7</v>
      </c>
      <c r="H37" s="35">
        <v>830.3</v>
      </c>
      <c r="I37" s="35">
        <v>1759.4</v>
      </c>
      <c r="J37" s="35">
        <v>3046.2</v>
      </c>
      <c r="K37" s="35">
        <v>3290</v>
      </c>
      <c r="L37" s="35">
        <v>55.6</v>
      </c>
      <c r="M37" s="35">
        <v>0</v>
      </c>
      <c r="N37" s="35">
        <v>6491.5</v>
      </c>
      <c r="O37" s="35">
        <v>3397.2</v>
      </c>
      <c r="P37" s="35">
        <v>0</v>
      </c>
    </row>
    <row r="38" spans="1:16" ht="18.5" thickBot="1">
      <c r="A38" t="s">
        <v>88</v>
      </c>
      <c r="B38" s="33" t="s">
        <v>338</v>
      </c>
      <c r="C38" s="33" t="s">
        <v>326</v>
      </c>
      <c r="D38" s="34"/>
      <c r="E38" s="34"/>
      <c r="F38" s="35">
        <v>26015.200000000001</v>
      </c>
      <c r="G38" s="35">
        <v>189621.5</v>
      </c>
      <c r="H38" s="35">
        <v>47941.599999999999</v>
      </c>
      <c r="I38" s="35">
        <v>24514.6</v>
      </c>
      <c r="J38" s="35">
        <v>53176.9</v>
      </c>
      <c r="K38" s="35">
        <v>345120.7</v>
      </c>
      <c r="L38" s="35">
        <v>252924</v>
      </c>
      <c r="M38" s="35">
        <v>699543.1</v>
      </c>
      <c r="N38" s="35">
        <v>574506</v>
      </c>
      <c r="O38" s="35">
        <v>76427.899999999994</v>
      </c>
      <c r="P38" s="35">
        <v>733518</v>
      </c>
    </row>
    <row r="39" spans="1:16" ht="18.5" thickBot="1">
      <c r="A39" t="s">
        <v>88</v>
      </c>
      <c r="B39" s="33" t="s">
        <v>338</v>
      </c>
      <c r="C39" s="33" t="s">
        <v>327</v>
      </c>
      <c r="D39" s="35">
        <v>19812.2</v>
      </c>
      <c r="E39" s="35">
        <v>4353.2</v>
      </c>
      <c r="F39" s="35">
        <v>100</v>
      </c>
      <c r="G39" s="35">
        <v>74080.100000000006</v>
      </c>
      <c r="H39" s="35">
        <v>0</v>
      </c>
      <c r="I39" s="35">
        <v>1772.9</v>
      </c>
      <c r="J39" s="35">
        <v>5865.3</v>
      </c>
      <c r="K39" s="35">
        <v>2998.6</v>
      </c>
      <c r="L39" s="35">
        <v>150</v>
      </c>
      <c r="M39" s="35">
        <v>5209.8</v>
      </c>
      <c r="N39" s="35">
        <v>526.1</v>
      </c>
      <c r="O39" s="35">
        <v>924.2</v>
      </c>
      <c r="P39" s="35">
        <v>3461.6</v>
      </c>
    </row>
    <row r="40" spans="1:16" ht="18.5" thickBot="1">
      <c r="A40" t="s">
        <v>88</v>
      </c>
      <c r="B40" s="33" t="s">
        <v>338</v>
      </c>
      <c r="C40" s="33" t="s">
        <v>328</v>
      </c>
      <c r="D40" s="35">
        <v>6546.9</v>
      </c>
      <c r="E40" s="35">
        <v>74582.399999999994</v>
      </c>
      <c r="F40" s="35">
        <v>3760.5</v>
      </c>
      <c r="G40" s="35">
        <v>242.4</v>
      </c>
      <c r="H40" s="35">
        <v>15082.7</v>
      </c>
      <c r="I40" s="35">
        <v>14763.3</v>
      </c>
      <c r="J40" s="35">
        <v>10525</v>
      </c>
      <c r="K40" s="35">
        <v>3177.3</v>
      </c>
      <c r="L40" s="35">
        <v>11992.4</v>
      </c>
      <c r="M40" s="35">
        <v>1364.1</v>
      </c>
      <c r="N40" s="35">
        <v>7788.3</v>
      </c>
      <c r="O40" s="35">
        <v>17160</v>
      </c>
      <c r="P40" s="35">
        <v>2317</v>
      </c>
    </row>
    <row r="41" spans="1:16" ht="18.5" thickBot="1">
      <c r="A41" t="s">
        <v>88</v>
      </c>
      <c r="B41" s="33" t="s">
        <v>338</v>
      </c>
      <c r="C41" s="33" t="s">
        <v>329</v>
      </c>
      <c r="D41" s="35">
        <v>23586.9</v>
      </c>
      <c r="E41" s="34"/>
      <c r="F41" s="35">
        <v>2780.2</v>
      </c>
      <c r="G41" s="35">
        <v>4672.3</v>
      </c>
      <c r="H41" s="35">
        <v>4143.3999999999996</v>
      </c>
      <c r="I41" s="35">
        <v>1734.9</v>
      </c>
      <c r="J41" s="35">
        <v>28.1</v>
      </c>
      <c r="K41" s="35">
        <v>210.6</v>
      </c>
      <c r="L41" s="35">
        <v>1974</v>
      </c>
      <c r="M41" s="35">
        <v>14047</v>
      </c>
      <c r="N41" s="35">
        <v>2780.9</v>
      </c>
      <c r="O41" s="35">
        <v>2905.6</v>
      </c>
      <c r="P41" s="35">
        <v>1428.4</v>
      </c>
    </row>
    <row r="42" spans="1:16" ht="18.5" thickBot="1">
      <c r="A42" t="s">
        <v>88</v>
      </c>
      <c r="B42" s="33" t="s">
        <v>338</v>
      </c>
      <c r="C42" s="33" t="s">
        <v>330</v>
      </c>
      <c r="D42" s="34"/>
      <c r="E42" s="34"/>
      <c r="F42" s="35">
        <v>0</v>
      </c>
      <c r="G42" s="35">
        <v>0</v>
      </c>
      <c r="H42" s="35">
        <v>17.2</v>
      </c>
      <c r="I42" s="35">
        <v>1330.7</v>
      </c>
      <c r="J42" s="35">
        <v>4489.5</v>
      </c>
      <c r="K42" s="35">
        <v>146219.20000000001</v>
      </c>
      <c r="L42" s="35">
        <v>2754.7</v>
      </c>
      <c r="M42" s="35">
        <v>10454.4</v>
      </c>
      <c r="N42" s="35">
        <v>20683</v>
      </c>
      <c r="O42" s="35">
        <v>12855.2</v>
      </c>
      <c r="P42" s="35">
        <v>1077.5999999999999</v>
      </c>
    </row>
    <row r="43" spans="1:16" ht="18.5" thickBot="1">
      <c r="A43" t="s">
        <v>88</v>
      </c>
      <c r="B43" s="33" t="s">
        <v>338</v>
      </c>
      <c r="C43" s="33" t="s">
        <v>332</v>
      </c>
      <c r="D43" s="35">
        <v>17240.3</v>
      </c>
      <c r="E43" s="34"/>
      <c r="F43" s="35">
        <v>3041.1</v>
      </c>
      <c r="G43" s="35">
        <v>0</v>
      </c>
      <c r="H43" s="35">
        <v>10973.7</v>
      </c>
      <c r="I43" s="35">
        <v>13673.5</v>
      </c>
      <c r="J43" s="35">
        <v>12202.8</v>
      </c>
      <c r="K43" s="35">
        <v>2170.8000000000002</v>
      </c>
      <c r="L43" s="35">
        <v>34411.9</v>
      </c>
      <c r="M43" s="35">
        <v>20776.8</v>
      </c>
      <c r="N43" s="35">
        <v>16564.099999999999</v>
      </c>
      <c r="O43" s="35">
        <v>7945.9</v>
      </c>
      <c r="P43" s="35">
        <v>12154.6</v>
      </c>
    </row>
    <row r="44" spans="1:16" ht="18.5" thickBot="1">
      <c r="A44" t="s">
        <v>88</v>
      </c>
      <c r="B44" s="33" t="s">
        <v>338</v>
      </c>
      <c r="C44" s="33" t="s">
        <v>331</v>
      </c>
      <c r="D44" s="35">
        <v>200</v>
      </c>
      <c r="E44" s="35">
        <v>15105.8</v>
      </c>
      <c r="F44" s="35">
        <v>5527</v>
      </c>
      <c r="G44" s="35">
        <v>11770.8</v>
      </c>
      <c r="H44" s="35">
        <v>3619.3</v>
      </c>
      <c r="I44" s="35">
        <v>216</v>
      </c>
      <c r="J44" s="35">
        <v>1133.3</v>
      </c>
      <c r="K44" s="35">
        <v>1303.7</v>
      </c>
      <c r="L44" s="35">
        <v>7144.4</v>
      </c>
      <c r="M44" s="35">
        <v>16110.8</v>
      </c>
      <c r="N44" s="35">
        <v>7015</v>
      </c>
      <c r="O44" s="35">
        <v>90435.3</v>
      </c>
      <c r="P44" s="35">
        <v>4751.3</v>
      </c>
    </row>
    <row r="45" spans="1:16" ht="18.5" thickBot="1">
      <c r="A45" t="s">
        <v>88</v>
      </c>
      <c r="B45" s="33" t="s">
        <v>339</v>
      </c>
      <c r="C45" s="33" t="s">
        <v>313</v>
      </c>
      <c r="D45" s="35">
        <v>25161.5</v>
      </c>
      <c r="E45" s="34"/>
      <c r="F45" s="34"/>
      <c r="G45" s="35">
        <v>6392.1</v>
      </c>
      <c r="H45" s="35">
        <v>27188.1</v>
      </c>
      <c r="I45" s="35">
        <v>1784.7</v>
      </c>
      <c r="J45" s="35">
        <v>28334.9</v>
      </c>
      <c r="K45" s="35">
        <v>7456.5</v>
      </c>
      <c r="L45" s="35">
        <v>13375.6</v>
      </c>
      <c r="M45" s="35">
        <v>3585.7</v>
      </c>
      <c r="N45" s="35">
        <v>43562.400000000001</v>
      </c>
      <c r="O45" s="35">
        <v>23423.599999999999</v>
      </c>
      <c r="P45" s="35">
        <v>4999.8999999999996</v>
      </c>
    </row>
    <row r="46" spans="1:16" ht="18.5" thickBot="1">
      <c r="A46" t="s">
        <v>88</v>
      </c>
      <c r="B46" s="33" t="s">
        <v>339</v>
      </c>
      <c r="C46" s="33" t="s">
        <v>314</v>
      </c>
      <c r="D46" s="34"/>
      <c r="E46" s="34"/>
      <c r="F46" s="34"/>
      <c r="G46" s="34"/>
      <c r="H46" s="34"/>
      <c r="I46" s="34"/>
      <c r="J46" s="34"/>
      <c r="K46" s="34"/>
      <c r="L46" s="35">
        <v>0</v>
      </c>
      <c r="M46" s="35">
        <v>22.1</v>
      </c>
      <c r="N46" s="35">
        <v>18.7</v>
      </c>
      <c r="O46" s="35">
        <v>4.4000000000000004</v>
      </c>
      <c r="P46" s="35">
        <v>0</v>
      </c>
    </row>
    <row r="47" spans="1:16" ht="18.5" thickBot="1">
      <c r="A47" t="s">
        <v>88</v>
      </c>
      <c r="B47" s="33" t="s">
        <v>339</v>
      </c>
      <c r="C47" s="33" t="s">
        <v>315</v>
      </c>
      <c r="D47" s="34"/>
      <c r="E47" s="34"/>
      <c r="F47" s="34"/>
      <c r="G47" s="34"/>
      <c r="H47" s="34"/>
      <c r="I47" s="34"/>
      <c r="J47" s="35">
        <v>0</v>
      </c>
      <c r="K47" s="35">
        <v>0</v>
      </c>
      <c r="L47" s="35">
        <v>0</v>
      </c>
      <c r="M47" s="35">
        <v>0</v>
      </c>
      <c r="N47" s="34"/>
      <c r="O47" s="35">
        <v>0</v>
      </c>
      <c r="P47" s="35">
        <v>0</v>
      </c>
    </row>
    <row r="48" spans="1:16" ht="18.5" thickBot="1">
      <c r="A48" t="s">
        <v>88</v>
      </c>
      <c r="B48" s="33" t="s">
        <v>339</v>
      </c>
      <c r="C48" s="33" t="s">
        <v>316</v>
      </c>
      <c r="D48" s="34"/>
      <c r="E48" s="34"/>
      <c r="F48" s="35">
        <v>450</v>
      </c>
      <c r="G48" s="35">
        <v>14491.6</v>
      </c>
      <c r="H48" s="35">
        <v>22616.799999999999</v>
      </c>
      <c r="I48" s="35">
        <v>3262.3</v>
      </c>
      <c r="J48" s="35">
        <v>66046.100000000006</v>
      </c>
      <c r="K48" s="35">
        <v>9302.2000000000007</v>
      </c>
      <c r="L48" s="35">
        <v>12384.7</v>
      </c>
      <c r="M48" s="35">
        <v>167625</v>
      </c>
      <c r="N48" s="35">
        <v>51781.1</v>
      </c>
      <c r="O48" s="35">
        <v>71950.2</v>
      </c>
      <c r="P48" s="35">
        <v>14073.6</v>
      </c>
    </row>
    <row r="49" spans="1:16" ht="18.5" thickBot="1">
      <c r="A49" t="s">
        <v>88</v>
      </c>
      <c r="B49" s="33" t="s">
        <v>339</v>
      </c>
      <c r="C49" s="33" t="s">
        <v>317</v>
      </c>
      <c r="D49" s="34"/>
      <c r="E49" s="34"/>
      <c r="F49" s="35">
        <v>1548.3</v>
      </c>
      <c r="G49" s="35">
        <v>218.7</v>
      </c>
      <c r="H49" s="35">
        <v>20238.900000000001</v>
      </c>
      <c r="I49" s="35">
        <v>63351.1</v>
      </c>
      <c r="J49" s="35">
        <v>6719.1</v>
      </c>
      <c r="K49" s="35">
        <v>32506.5</v>
      </c>
      <c r="L49" s="35">
        <v>48961.2</v>
      </c>
      <c r="M49" s="35">
        <v>4570.3999999999996</v>
      </c>
      <c r="N49" s="35">
        <v>18353.400000000001</v>
      </c>
      <c r="O49" s="35">
        <v>31753.8</v>
      </c>
      <c r="P49" s="35">
        <v>76715.600000000006</v>
      </c>
    </row>
    <row r="50" spans="1:16" ht="18.5" thickBot="1">
      <c r="A50" t="s">
        <v>88</v>
      </c>
      <c r="B50" s="33" t="s">
        <v>339</v>
      </c>
      <c r="C50" s="33" t="s">
        <v>318</v>
      </c>
      <c r="D50" s="34"/>
      <c r="E50" s="34"/>
      <c r="F50" s="34"/>
      <c r="G50" s="34"/>
      <c r="H50" s="35">
        <v>0</v>
      </c>
      <c r="I50" s="35">
        <v>572.5</v>
      </c>
      <c r="J50" s="35">
        <v>173.7</v>
      </c>
      <c r="K50" s="35">
        <v>401.5</v>
      </c>
      <c r="L50" s="35">
        <v>218.1</v>
      </c>
      <c r="M50" s="35">
        <v>100.1</v>
      </c>
      <c r="N50" s="35">
        <v>41.3</v>
      </c>
      <c r="O50" s="35">
        <v>3.1</v>
      </c>
      <c r="P50" s="35">
        <v>0</v>
      </c>
    </row>
    <row r="51" spans="1:16" ht="18.5" thickBot="1">
      <c r="A51" t="s">
        <v>88</v>
      </c>
      <c r="B51" s="33" t="s">
        <v>339</v>
      </c>
      <c r="C51" s="33" t="s">
        <v>319</v>
      </c>
      <c r="D51" s="34"/>
      <c r="E51" s="34"/>
      <c r="F51" s="35">
        <v>0</v>
      </c>
      <c r="G51" s="35">
        <v>778.3</v>
      </c>
      <c r="H51" s="35">
        <v>1261.0999999999999</v>
      </c>
      <c r="I51" s="35">
        <v>3417.6</v>
      </c>
      <c r="J51" s="35">
        <v>4361.5</v>
      </c>
      <c r="K51" s="35">
        <v>1100</v>
      </c>
      <c r="L51" s="35">
        <v>146.80000000000001</v>
      </c>
      <c r="M51" s="35">
        <v>0</v>
      </c>
      <c r="N51" s="35">
        <v>22917.8</v>
      </c>
      <c r="O51" s="35">
        <v>39.9</v>
      </c>
      <c r="P51" s="35">
        <v>12208.8</v>
      </c>
    </row>
    <row r="52" spans="1:16" ht="18.5" thickBot="1">
      <c r="A52" t="s">
        <v>88</v>
      </c>
      <c r="B52" s="33" t="s">
        <v>339</v>
      </c>
      <c r="C52" s="33" t="s">
        <v>321</v>
      </c>
      <c r="D52" s="34"/>
      <c r="E52" s="34"/>
      <c r="F52" s="34"/>
      <c r="G52" s="34"/>
      <c r="H52" s="34"/>
      <c r="I52" s="35">
        <v>0</v>
      </c>
      <c r="J52" s="35">
        <v>0</v>
      </c>
      <c r="K52" s="35">
        <v>0</v>
      </c>
      <c r="L52" s="34"/>
      <c r="M52" s="34"/>
      <c r="N52" s="34"/>
      <c r="O52" s="35">
        <v>1145.5</v>
      </c>
      <c r="P52" s="35">
        <v>1450.3</v>
      </c>
    </row>
    <row r="53" spans="1:16" ht="18.5" thickBot="1">
      <c r="A53" t="s">
        <v>88</v>
      </c>
      <c r="B53" s="33" t="s">
        <v>339</v>
      </c>
      <c r="C53" s="33" t="s">
        <v>322</v>
      </c>
      <c r="D53" s="34"/>
      <c r="E53" s="34"/>
      <c r="F53" s="34"/>
      <c r="G53" s="34"/>
      <c r="H53" s="34"/>
      <c r="I53" s="34"/>
      <c r="J53" s="34"/>
      <c r="K53" s="35">
        <v>0</v>
      </c>
      <c r="L53" s="35">
        <v>0</v>
      </c>
      <c r="M53" s="35">
        <v>0</v>
      </c>
      <c r="N53" s="34"/>
      <c r="O53" s="35">
        <v>100</v>
      </c>
      <c r="P53" s="34"/>
    </row>
    <row r="54" spans="1:16" ht="18.5" thickBot="1">
      <c r="A54" t="s">
        <v>88</v>
      </c>
      <c r="B54" s="33" t="s">
        <v>339</v>
      </c>
      <c r="C54" s="33" t="s">
        <v>323</v>
      </c>
      <c r="D54" s="34"/>
      <c r="E54" s="34"/>
      <c r="F54" s="34"/>
      <c r="G54" s="35">
        <v>0</v>
      </c>
      <c r="H54" s="34"/>
      <c r="I54" s="34"/>
      <c r="J54" s="34"/>
      <c r="K54" s="34"/>
      <c r="L54" s="34"/>
      <c r="M54" s="34"/>
      <c r="N54" s="35">
        <v>175</v>
      </c>
      <c r="O54" s="34"/>
      <c r="P54" s="34"/>
    </row>
    <row r="55" spans="1:16" ht="18.5" thickBot="1">
      <c r="A55" t="s">
        <v>88</v>
      </c>
      <c r="B55" s="33" t="s">
        <v>339</v>
      </c>
      <c r="C55" s="33" t="s">
        <v>325</v>
      </c>
      <c r="D55" s="34"/>
      <c r="E55" s="34"/>
      <c r="F55" s="34"/>
      <c r="G55" s="34"/>
      <c r="H55" s="35">
        <v>0</v>
      </c>
      <c r="I55" s="35">
        <v>0</v>
      </c>
      <c r="J55" s="35">
        <v>4</v>
      </c>
      <c r="K55" s="34"/>
      <c r="L55" s="35">
        <v>0</v>
      </c>
      <c r="M55" s="34"/>
      <c r="N55" s="34"/>
      <c r="O55" s="35">
        <v>0</v>
      </c>
      <c r="P55" s="34"/>
    </row>
    <row r="56" spans="1:16" ht="18.5" thickBot="1">
      <c r="A56" t="s">
        <v>88</v>
      </c>
      <c r="B56" s="33" t="s">
        <v>339</v>
      </c>
      <c r="C56" s="33" t="s">
        <v>326</v>
      </c>
      <c r="D56" s="34"/>
      <c r="E56" s="34"/>
      <c r="F56" s="34"/>
      <c r="G56" s="34"/>
      <c r="H56" s="35">
        <v>3.4</v>
      </c>
      <c r="I56" s="35">
        <v>11462.1</v>
      </c>
      <c r="J56" s="35">
        <v>721.1</v>
      </c>
      <c r="K56" s="35">
        <v>235.6</v>
      </c>
      <c r="L56" s="35">
        <v>1320</v>
      </c>
      <c r="M56" s="35">
        <v>10057.6</v>
      </c>
      <c r="N56" s="35">
        <v>6895.8</v>
      </c>
      <c r="O56" s="35">
        <v>20652.400000000001</v>
      </c>
      <c r="P56" s="35">
        <v>14826.4</v>
      </c>
    </row>
    <row r="57" spans="1:16" ht="18.5" thickBot="1">
      <c r="A57" t="s">
        <v>88</v>
      </c>
      <c r="B57" s="33" t="s">
        <v>339</v>
      </c>
      <c r="C57" s="33" t="s">
        <v>327</v>
      </c>
      <c r="D57" s="34"/>
      <c r="E57" s="34"/>
      <c r="F57" s="34"/>
      <c r="G57" s="34"/>
      <c r="H57" s="34"/>
      <c r="I57" s="35">
        <v>2100</v>
      </c>
      <c r="J57" s="34"/>
      <c r="K57" s="34"/>
      <c r="L57" s="35">
        <v>0</v>
      </c>
      <c r="M57" s="35">
        <v>0</v>
      </c>
      <c r="N57" s="34"/>
      <c r="O57" s="35">
        <v>26.1</v>
      </c>
      <c r="P57" s="34"/>
    </row>
    <row r="58" spans="1:16" ht="18.5" thickBot="1">
      <c r="A58" t="s">
        <v>88</v>
      </c>
      <c r="B58" s="33" t="s">
        <v>339</v>
      </c>
      <c r="C58" s="33" t="s">
        <v>328</v>
      </c>
      <c r="D58" s="35">
        <v>2200</v>
      </c>
      <c r="E58" s="35">
        <v>200</v>
      </c>
      <c r="F58" s="35">
        <v>2301.1999999999998</v>
      </c>
      <c r="G58" s="35">
        <v>70</v>
      </c>
      <c r="H58" s="35">
        <v>255.5</v>
      </c>
      <c r="I58" s="35">
        <v>496.6</v>
      </c>
      <c r="J58" s="35">
        <v>120.6</v>
      </c>
      <c r="K58" s="35">
        <v>1525.8</v>
      </c>
      <c r="L58" s="35">
        <v>977.7</v>
      </c>
      <c r="M58" s="35">
        <v>1932.8</v>
      </c>
      <c r="N58" s="35">
        <v>101.1</v>
      </c>
      <c r="O58" s="35">
        <v>954</v>
      </c>
      <c r="P58" s="35">
        <v>23.4</v>
      </c>
    </row>
    <row r="59" spans="1:16" ht="18.5" thickBot="1">
      <c r="A59" t="s">
        <v>88</v>
      </c>
      <c r="B59" s="33" t="s">
        <v>339</v>
      </c>
      <c r="C59" s="33" t="s">
        <v>329</v>
      </c>
      <c r="D59" s="34"/>
      <c r="E59" s="34"/>
      <c r="F59" s="34"/>
      <c r="G59" s="35">
        <v>0</v>
      </c>
      <c r="H59" s="35">
        <v>0</v>
      </c>
      <c r="I59" s="35">
        <v>22.1</v>
      </c>
      <c r="J59" s="35">
        <v>1751.9</v>
      </c>
      <c r="K59" s="35">
        <v>735.9</v>
      </c>
      <c r="L59" s="35">
        <v>512.79999999999995</v>
      </c>
      <c r="M59" s="35">
        <v>3601.2</v>
      </c>
      <c r="N59" s="35">
        <v>22173.4</v>
      </c>
      <c r="O59" s="35">
        <v>694.3</v>
      </c>
      <c r="P59" s="35">
        <v>618.79999999999995</v>
      </c>
    </row>
    <row r="60" spans="1:16" ht="18.5" thickBot="1">
      <c r="A60" t="s">
        <v>88</v>
      </c>
      <c r="B60" s="33" t="s">
        <v>339</v>
      </c>
      <c r="C60" s="33" t="s">
        <v>330</v>
      </c>
      <c r="D60" s="34"/>
      <c r="E60" s="34"/>
      <c r="F60" s="34"/>
      <c r="G60" s="35">
        <v>0</v>
      </c>
      <c r="H60" s="35">
        <v>0</v>
      </c>
      <c r="I60" s="35">
        <v>300</v>
      </c>
      <c r="J60" s="35">
        <v>348.9</v>
      </c>
      <c r="K60" s="35">
        <v>3116.7</v>
      </c>
      <c r="L60" s="35">
        <v>102</v>
      </c>
      <c r="M60" s="35">
        <v>340</v>
      </c>
      <c r="N60" s="35">
        <v>6947.7</v>
      </c>
      <c r="O60" s="35">
        <v>6164.8</v>
      </c>
      <c r="P60" s="35">
        <v>87.2</v>
      </c>
    </row>
    <row r="61" spans="1:16" ht="18.5" thickBot="1">
      <c r="A61" t="s">
        <v>88</v>
      </c>
      <c r="B61" s="33" t="s">
        <v>339</v>
      </c>
      <c r="C61" s="33" t="s">
        <v>332</v>
      </c>
      <c r="D61" s="34"/>
      <c r="E61" s="34"/>
      <c r="F61" s="34"/>
      <c r="G61" s="34"/>
      <c r="H61" s="34"/>
      <c r="I61" s="35">
        <v>3226.4</v>
      </c>
      <c r="J61" s="35">
        <v>600</v>
      </c>
      <c r="K61" s="35">
        <v>0</v>
      </c>
      <c r="L61" s="35">
        <v>0</v>
      </c>
      <c r="M61" s="35">
        <v>387.8</v>
      </c>
      <c r="N61" s="35">
        <v>2417.3000000000002</v>
      </c>
      <c r="O61" s="35">
        <v>86.9</v>
      </c>
      <c r="P61" s="35">
        <v>160.19999999999999</v>
      </c>
    </row>
    <row r="62" spans="1:16" ht="18.5" thickBot="1">
      <c r="A62" t="s">
        <v>88</v>
      </c>
      <c r="B62" s="33" t="s">
        <v>339</v>
      </c>
      <c r="C62" s="33" t="s">
        <v>331</v>
      </c>
      <c r="D62" s="35">
        <v>782.2</v>
      </c>
      <c r="E62" s="34"/>
      <c r="F62" s="35">
        <v>3602.5</v>
      </c>
      <c r="G62" s="35">
        <v>978.8</v>
      </c>
      <c r="H62" s="35">
        <v>3456.4</v>
      </c>
      <c r="I62" s="35">
        <v>1367</v>
      </c>
      <c r="J62" s="35">
        <v>2927.7</v>
      </c>
      <c r="K62" s="35">
        <v>752.7</v>
      </c>
      <c r="L62" s="35">
        <v>1269.2</v>
      </c>
      <c r="M62" s="35">
        <v>2202.5</v>
      </c>
      <c r="N62" s="35">
        <v>5414.7</v>
      </c>
      <c r="O62" s="35">
        <v>114.9</v>
      </c>
      <c r="P62" s="35">
        <v>425.2</v>
      </c>
    </row>
    <row r="63" spans="1:16" ht="18.5" thickBot="1">
      <c r="A63" t="s">
        <v>88</v>
      </c>
      <c r="B63" s="33" t="s">
        <v>340</v>
      </c>
      <c r="C63" s="33" t="s">
        <v>313</v>
      </c>
      <c r="D63" s="34"/>
      <c r="E63" s="35">
        <v>81399.199999999997</v>
      </c>
      <c r="F63" s="35">
        <v>4976.6000000000004</v>
      </c>
      <c r="G63" s="35">
        <v>37745.699999999997</v>
      </c>
      <c r="H63" s="35">
        <v>16453.2</v>
      </c>
      <c r="I63" s="35">
        <v>31839.9</v>
      </c>
      <c r="J63" s="35">
        <v>98542.8</v>
      </c>
      <c r="K63" s="35">
        <v>35191.300000000003</v>
      </c>
      <c r="L63" s="35">
        <v>55446.9</v>
      </c>
      <c r="M63" s="35">
        <v>102243.2</v>
      </c>
      <c r="N63" s="35">
        <v>446694.6</v>
      </c>
      <c r="O63" s="35">
        <v>8338.2999999999993</v>
      </c>
      <c r="P63" s="35">
        <v>286651.09999999998</v>
      </c>
    </row>
    <row r="64" spans="1:16" ht="18.5" thickBot="1">
      <c r="A64" t="s">
        <v>88</v>
      </c>
      <c r="B64" s="33" t="s">
        <v>340</v>
      </c>
      <c r="C64" s="33" t="s">
        <v>314</v>
      </c>
      <c r="D64" s="34"/>
      <c r="E64" s="34"/>
      <c r="F64" s="34"/>
      <c r="G64" s="34"/>
      <c r="H64" s="34"/>
      <c r="I64" s="34"/>
      <c r="J64" s="34"/>
      <c r="K64" s="34"/>
      <c r="L64" s="34"/>
      <c r="M64" s="35">
        <v>12429.1</v>
      </c>
      <c r="N64" s="34"/>
      <c r="O64" s="34"/>
      <c r="P64" s="34"/>
    </row>
    <row r="65" spans="1:16" ht="18.5" thickBot="1">
      <c r="A65" t="s">
        <v>88</v>
      </c>
      <c r="B65" s="33" t="s">
        <v>340</v>
      </c>
      <c r="C65" s="33" t="s">
        <v>316</v>
      </c>
      <c r="D65" s="35">
        <v>4482</v>
      </c>
      <c r="E65" s="34"/>
      <c r="F65" s="35">
        <v>992.9</v>
      </c>
      <c r="G65" s="35">
        <v>6777</v>
      </c>
      <c r="H65" s="35">
        <v>24183.3</v>
      </c>
      <c r="I65" s="35">
        <v>6608.1</v>
      </c>
      <c r="J65" s="35">
        <v>8954.2999999999993</v>
      </c>
      <c r="K65" s="35">
        <v>2150</v>
      </c>
      <c r="L65" s="35">
        <v>437.7</v>
      </c>
      <c r="M65" s="35">
        <v>261.39999999999998</v>
      </c>
      <c r="N65" s="35">
        <v>0</v>
      </c>
      <c r="O65" s="35">
        <v>200</v>
      </c>
      <c r="P65" s="35">
        <v>0</v>
      </c>
    </row>
    <row r="66" spans="1:16" ht="18.5" thickBot="1">
      <c r="A66" t="s">
        <v>88</v>
      </c>
      <c r="B66" s="33" t="s">
        <v>340</v>
      </c>
      <c r="C66" s="33" t="s">
        <v>317</v>
      </c>
      <c r="D66" s="35">
        <v>104444.6</v>
      </c>
      <c r="E66" s="35">
        <v>10719.6</v>
      </c>
      <c r="F66" s="35">
        <v>25789.8</v>
      </c>
      <c r="G66" s="35">
        <v>54643.5</v>
      </c>
      <c r="H66" s="35">
        <v>59912.1</v>
      </c>
      <c r="I66" s="35">
        <v>394909.4</v>
      </c>
      <c r="J66" s="35">
        <v>518193.6</v>
      </c>
      <c r="K66" s="35">
        <v>151999.6</v>
      </c>
      <c r="L66" s="35">
        <v>191052.1</v>
      </c>
      <c r="M66" s="35">
        <v>117713.1</v>
      </c>
      <c r="N66" s="35">
        <v>167718.1</v>
      </c>
      <c r="O66" s="35">
        <v>83001.7</v>
      </c>
      <c r="P66" s="35">
        <v>92095.5</v>
      </c>
    </row>
    <row r="67" spans="1:16" ht="18.5" thickBot="1">
      <c r="A67" t="s">
        <v>88</v>
      </c>
      <c r="B67" s="33" t="s">
        <v>340</v>
      </c>
      <c r="C67" s="33" t="s">
        <v>333</v>
      </c>
      <c r="D67" s="34"/>
      <c r="E67" s="34"/>
      <c r="F67" s="34"/>
      <c r="G67" s="34"/>
      <c r="H67" s="34"/>
      <c r="I67" s="34"/>
      <c r="J67" s="34"/>
      <c r="K67" s="34"/>
      <c r="L67" s="35">
        <v>0</v>
      </c>
      <c r="M67" s="35">
        <v>280</v>
      </c>
      <c r="N67" s="35">
        <v>0</v>
      </c>
      <c r="O67" s="35">
        <v>1639.9</v>
      </c>
      <c r="P67" s="35">
        <v>4177.2</v>
      </c>
    </row>
    <row r="68" spans="1:16" ht="18.5" thickBot="1">
      <c r="A68" t="s">
        <v>88</v>
      </c>
      <c r="B68" s="33" t="s">
        <v>340</v>
      </c>
      <c r="C68" s="33" t="s">
        <v>318</v>
      </c>
      <c r="D68" s="34"/>
      <c r="E68" s="34"/>
      <c r="F68" s="35">
        <v>150</v>
      </c>
      <c r="G68" s="35">
        <v>1547</v>
      </c>
      <c r="H68" s="35">
        <v>128</v>
      </c>
      <c r="I68" s="35">
        <v>1894.7</v>
      </c>
      <c r="J68" s="35">
        <v>1416.9</v>
      </c>
      <c r="K68" s="35">
        <v>0</v>
      </c>
      <c r="L68" s="35">
        <v>283.7</v>
      </c>
      <c r="M68" s="35">
        <v>1798.5</v>
      </c>
      <c r="N68" s="35">
        <v>0</v>
      </c>
      <c r="O68" s="35">
        <v>0</v>
      </c>
      <c r="P68" s="35">
        <v>0</v>
      </c>
    </row>
    <row r="69" spans="1:16" ht="18.5" thickBot="1">
      <c r="A69" t="s">
        <v>88</v>
      </c>
      <c r="B69" s="33" t="s">
        <v>340</v>
      </c>
      <c r="C69" s="33" t="s">
        <v>320</v>
      </c>
      <c r="D69" s="34"/>
      <c r="E69" s="34"/>
      <c r="F69" s="35">
        <v>7109.4</v>
      </c>
      <c r="G69" s="35">
        <v>85565.7</v>
      </c>
      <c r="H69" s="35">
        <v>981743</v>
      </c>
      <c r="I69" s="35">
        <v>673954.3</v>
      </c>
      <c r="J69" s="35">
        <v>501747.1</v>
      </c>
      <c r="K69" s="35">
        <v>159345</v>
      </c>
      <c r="L69" s="35">
        <v>245726.1</v>
      </c>
      <c r="M69" s="35">
        <v>6679.6</v>
      </c>
      <c r="N69" s="35">
        <v>9611.2000000000007</v>
      </c>
      <c r="O69" s="35">
        <v>297064.8</v>
      </c>
      <c r="P69" s="35">
        <v>141228.6</v>
      </c>
    </row>
    <row r="70" spans="1:16" ht="18.5" thickBot="1">
      <c r="A70" t="s">
        <v>88</v>
      </c>
      <c r="B70" s="33" t="s">
        <v>340</v>
      </c>
      <c r="C70" s="33" t="s">
        <v>319</v>
      </c>
      <c r="D70" s="35">
        <v>327320.8</v>
      </c>
      <c r="E70" s="35">
        <v>53758.2</v>
      </c>
      <c r="F70" s="35">
        <v>43946.3</v>
      </c>
      <c r="G70" s="35">
        <v>8747.5</v>
      </c>
      <c r="H70" s="35">
        <v>55020.6</v>
      </c>
      <c r="I70" s="35">
        <v>132278</v>
      </c>
      <c r="J70" s="35">
        <v>200400.3</v>
      </c>
      <c r="K70" s="35">
        <v>213447.8</v>
      </c>
      <c r="L70" s="35">
        <v>357910.6</v>
      </c>
      <c r="M70" s="35">
        <v>777367.5</v>
      </c>
      <c r="N70" s="35">
        <v>197987.6</v>
      </c>
      <c r="O70" s="35">
        <v>445163.5</v>
      </c>
      <c r="P70" s="35">
        <v>356384.4</v>
      </c>
    </row>
    <row r="71" spans="1:16" ht="18.5" thickBot="1">
      <c r="A71" t="s">
        <v>88</v>
      </c>
      <c r="B71" s="33" t="s">
        <v>340</v>
      </c>
      <c r="C71" s="33" t="s">
        <v>321</v>
      </c>
      <c r="D71" s="34"/>
      <c r="E71" s="35">
        <v>5811.2</v>
      </c>
      <c r="F71" s="35">
        <v>1303.7</v>
      </c>
      <c r="G71" s="35">
        <v>4425.8999999999996</v>
      </c>
      <c r="H71" s="35">
        <v>353.1</v>
      </c>
      <c r="I71" s="35">
        <v>0</v>
      </c>
      <c r="J71" s="35">
        <v>0</v>
      </c>
      <c r="K71" s="35">
        <v>0</v>
      </c>
      <c r="L71" s="35">
        <v>2166.8000000000002</v>
      </c>
      <c r="M71" s="35">
        <v>74.2</v>
      </c>
      <c r="N71" s="35">
        <v>997.5</v>
      </c>
      <c r="O71" s="35">
        <v>2502.6</v>
      </c>
      <c r="P71" s="35">
        <v>2.1</v>
      </c>
    </row>
    <row r="72" spans="1:16" ht="18.5" thickBot="1">
      <c r="A72" t="s">
        <v>88</v>
      </c>
      <c r="B72" s="33" t="s">
        <v>340</v>
      </c>
      <c r="C72" s="33" t="s">
        <v>322</v>
      </c>
      <c r="D72" s="34"/>
      <c r="E72" s="34"/>
      <c r="F72" s="34"/>
      <c r="G72" s="34"/>
      <c r="H72" s="35">
        <v>5301.9</v>
      </c>
      <c r="I72" s="34"/>
      <c r="J72" s="35">
        <v>117.8</v>
      </c>
      <c r="K72" s="35">
        <v>0</v>
      </c>
      <c r="L72" s="35">
        <v>0</v>
      </c>
      <c r="M72" s="35">
        <v>5505.8</v>
      </c>
      <c r="N72" s="35">
        <v>5185.3</v>
      </c>
      <c r="O72" s="35">
        <v>15272.2</v>
      </c>
      <c r="P72" s="35">
        <v>10211.5</v>
      </c>
    </row>
    <row r="73" spans="1:16" ht="18.5" thickBot="1">
      <c r="A73" t="s">
        <v>88</v>
      </c>
      <c r="B73" s="33" t="s">
        <v>340</v>
      </c>
      <c r="C73" s="33" t="s">
        <v>323</v>
      </c>
      <c r="D73" s="34"/>
      <c r="E73" s="34"/>
      <c r="F73" s="34"/>
      <c r="G73" s="34"/>
      <c r="H73" s="34"/>
      <c r="I73" s="34"/>
      <c r="J73" s="34"/>
      <c r="K73" s="35">
        <v>840.5</v>
      </c>
      <c r="L73" s="35">
        <v>3226.9</v>
      </c>
      <c r="M73" s="35">
        <v>8873</v>
      </c>
      <c r="N73" s="35">
        <v>0</v>
      </c>
      <c r="O73" s="35">
        <v>0</v>
      </c>
      <c r="P73" s="35">
        <v>0</v>
      </c>
    </row>
    <row r="74" spans="1:16" ht="18.5" thickBot="1">
      <c r="A74" t="s">
        <v>88</v>
      </c>
      <c r="B74" s="33" t="s">
        <v>340</v>
      </c>
      <c r="C74" s="33" t="s">
        <v>324</v>
      </c>
      <c r="D74" s="35">
        <v>1500</v>
      </c>
      <c r="E74" s="34"/>
      <c r="F74" s="34"/>
      <c r="G74" s="34"/>
      <c r="H74" s="34"/>
      <c r="I74" s="34"/>
      <c r="J74" s="35">
        <v>0</v>
      </c>
      <c r="K74" s="35">
        <v>0</v>
      </c>
      <c r="L74" s="35">
        <v>350</v>
      </c>
      <c r="M74" s="35">
        <v>0</v>
      </c>
      <c r="N74" s="35">
        <v>0</v>
      </c>
      <c r="O74" s="35">
        <v>0</v>
      </c>
      <c r="P74" s="35">
        <v>0</v>
      </c>
    </row>
    <row r="75" spans="1:16" ht="18.5" thickBot="1">
      <c r="A75" t="s">
        <v>88</v>
      </c>
      <c r="B75" s="33" t="s">
        <v>340</v>
      </c>
      <c r="C75" s="33" t="s">
        <v>335</v>
      </c>
      <c r="D75" s="34"/>
      <c r="E75" s="34"/>
      <c r="F75" s="34"/>
      <c r="G75" s="34"/>
      <c r="H75" s="34"/>
      <c r="I75" s="34"/>
      <c r="J75" s="35">
        <v>1202.4000000000001</v>
      </c>
      <c r="K75" s="35">
        <v>0</v>
      </c>
      <c r="L75" s="34"/>
      <c r="M75" s="34"/>
      <c r="N75" s="34"/>
      <c r="O75" s="34"/>
      <c r="P75" s="34"/>
    </row>
    <row r="76" spans="1:16" ht="18.5" thickBot="1">
      <c r="A76" t="s">
        <v>88</v>
      </c>
      <c r="B76" s="33" t="s">
        <v>340</v>
      </c>
      <c r="C76" s="33" t="s">
        <v>325</v>
      </c>
      <c r="D76" s="34"/>
      <c r="E76" s="34"/>
      <c r="F76" s="34"/>
      <c r="G76" s="34"/>
      <c r="H76" s="34"/>
      <c r="I76" s="35">
        <v>4.7</v>
      </c>
      <c r="J76" s="34"/>
      <c r="K76" s="34"/>
      <c r="L76" s="35">
        <v>378.4</v>
      </c>
      <c r="M76" s="35">
        <v>1481.2</v>
      </c>
      <c r="N76" s="35">
        <v>15254.9</v>
      </c>
      <c r="O76" s="34"/>
      <c r="P76" s="35">
        <v>0</v>
      </c>
    </row>
    <row r="77" spans="1:16" ht="18.5" thickBot="1">
      <c r="A77" t="s">
        <v>88</v>
      </c>
      <c r="B77" s="33" t="s">
        <v>340</v>
      </c>
      <c r="C77" s="33" t="s">
        <v>326</v>
      </c>
      <c r="D77" s="35">
        <v>16892.8</v>
      </c>
      <c r="E77" s="34"/>
      <c r="F77" s="34"/>
      <c r="G77" s="35">
        <v>2494.4</v>
      </c>
      <c r="H77" s="35">
        <v>6954.3</v>
      </c>
      <c r="I77" s="35">
        <v>45018.7</v>
      </c>
      <c r="J77" s="35">
        <v>460.7</v>
      </c>
      <c r="K77" s="35">
        <v>16511.7</v>
      </c>
      <c r="L77" s="35">
        <v>140.4</v>
      </c>
      <c r="M77" s="35">
        <v>10773.7</v>
      </c>
      <c r="N77" s="35">
        <v>113394.9</v>
      </c>
      <c r="O77" s="35">
        <v>136692.5</v>
      </c>
      <c r="P77" s="35">
        <v>181220.9</v>
      </c>
    </row>
    <row r="78" spans="1:16" ht="18.5" thickBot="1">
      <c r="A78" t="s">
        <v>88</v>
      </c>
      <c r="B78" s="33" t="s">
        <v>340</v>
      </c>
      <c r="C78" s="33" t="s">
        <v>327</v>
      </c>
      <c r="D78" s="34"/>
      <c r="E78" s="35">
        <v>81276.899999999994</v>
      </c>
      <c r="F78" s="35">
        <v>0</v>
      </c>
      <c r="G78" s="34"/>
      <c r="H78" s="34"/>
      <c r="I78" s="35">
        <v>0</v>
      </c>
      <c r="J78" s="35">
        <v>3977.2</v>
      </c>
      <c r="K78" s="35">
        <v>182.7</v>
      </c>
      <c r="L78" s="35">
        <v>2009.4</v>
      </c>
      <c r="M78" s="35">
        <v>0</v>
      </c>
      <c r="N78" s="35">
        <v>37158.5</v>
      </c>
      <c r="O78" s="35">
        <v>2148</v>
      </c>
      <c r="P78" s="35">
        <v>138.30000000000001</v>
      </c>
    </row>
    <row r="79" spans="1:16" ht="18.5" thickBot="1">
      <c r="A79" t="s">
        <v>88</v>
      </c>
      <c r="B79" s="33" t="s">
        <v>340</v>
      </c>
      <c r="C79" s="33" t="s">
        <v>328</v>
      </c>
      <c r="D79" s="35">
        <v>369</v>
      </c>
      <c r="E79" s="35">
        <v>18906.8</v>
      </c>
      <c r="F79" s="35">
        <v>500</v>
      </c>
      <c r="G79" s="35">
        <v>9891.7999999999993</v>
      </c>
      <c r="H79" s="35">
        <v>530.5</v>
      </c>
      <c r="I79" s="35">
        <v>4025.4</v>
      </c>
      <c r="J79" s="35">
        <v>5479.1</v>
      </c>
      <c r="K79" s="35">
        <v>1945.3</v>
      </c>
      <c r="L79" s="35">
        <v>2515.9</v>
      </c>
      <c r="M79" s="35">
        <v>7939</v>
      </c>
      <c r="N79" s="35">
        <v>2928.8</v>
      </c>
      <c r="O79" s="35">
        <v>2028.1</v>
      </c>
      <c r="P79" s="35">
        <v>831</v>
      </c>
    </row>
    <row r="80" spans="1:16" ht="18.5" thickBot="1">
      <c r="A80" t="s">
        <v>88</v>
      </c>
      <c r="B80" s="33" t="s">
        <v>340</v>
      </c>
      <c r="C80" s="33" t="s">
        <v>329</v>
      </c>
      <c r="D80" s="34"/>
      <c r="E80" s="34"/>
      <c r="F80" s="35">
        <v>0</v>
      </c>
      <c r="G80" s="34"/>
      <c r="H80" s="34"/>
      <c r="I80" s="35">
        <v>3449.5</v>
      </c>
      <c r="J80" s="35">
        <v>4456.5</v>
      </c>
      <c r="K80" s="35">
        <v>37.5</v>
      </c>
      <c r="L80" s="35">
        <v>429</v>
      </c>
      <c r="M80" s="35">
        <v>64.8</v>
      </c>
      <c r="N80" s="35">
        <v>34.4</v>
      </c>
      <c r="O80" s="35">
        <v>646.6</v>
      </c>
      <c r="P80" s="35">
        <v>69.400000000000006</v>
      </c>
    </row>
    <row r="81" spans="1:16" ht="18.5" thickBot="1">
      <c r="A81" t="s">
        <v>88</v>
      </c>
      <c r="B81" s="33" t="s">
        <v>340</v>
      </c>
      <c r="C81" s="33" t="s">
        <v>330</v>
      </c>
      <c r="D81" s="34"/>
      <c r="E81" s="34"/>
      <c r="F81" s="35">
        <v>11.8</v>
      </c>
      <c r="G81" s="35">
        <v>0</v>
      </c>
      <c r="H81" s="34"/>
      <c r="I81" s="35">
        <v>6941.4</v>
      </c>
      <c r="J81" s="35">
        <v>9455.4</v>
      </c>
      <c r="K81" s="35">
        <v>66070.399999999994</v>
      </c>
      <c r="L81" s="35">
        <v>3282.2</v>
      </c>
      <c r="M81" s="35">
        <v>4497.5</v>
      </c>
      <c r="N81" s="35">
        <v>9592.2000000000007</v>
      </c>
      <c r="O81" s="35">
        <v>22881.4</v>
      </c>
      <c r="P81" s="35">
        <v>33.200000000000003</v>
      </c>
    </row>
    <row r="82" spans="1:16" ht="18.5" thickBot="1">
      <c r="A82" t="s">
        <v>88</v>
      </c>
      <c r="B82" s="33" t="s">
        <v>340</v>
      </c>
      <c r="C82" s="33" t="s">
        <v>332</v>
      </c>
      <c r="D82" s="35">
        <v>5000</v>
      </c>
      <c r="E82" s="34"/>
      <c r="F82" s="34"/>
      <c r="G82" s="34"/>
      <c r="H82" s="35">
        <v>1111.0999999999999</v>
      </c>
      <c r="I82" s="35">
        <v>4013.5</v>
      </c>
      <c r="J82" s="35">
        <v>15160.8</v>
      </c>
      <c r="K82" s="35">
        <v>5672.9</v>
      </c>
      <c r="L82" s="35">
        <v>3709.1</v>
      </c>
      <c r="M82" s="35">
        <v>2364.6</v>
      </c>
      <c r="N82" s="35">
        <v>25312.3</v>
      </c>
      <c r="O82" s="35">
        <v>11410.9</v>
      </c>
      <c r="P82" s="35">
        <v>4080</v>
      </c>
    </row>
    <row r="83" spans="1:16" ht="18.5" thickBot="1">
      <c r="A83" t="s">
        <v>88</v>
      </c>
      <c r="B83" s="33" t="s">
        <v>340</v>
      </c>
      <c r="C83" s="33" t="s">
        <v>331</v>
      </c>
      <c r="D83" s="35">
        <v>874.2</v>
      </c>
      <c r="E83" s="34"/>
      <c r="F83" s="35">
        <v>1852.7</v>
      </c>
      <c r="G83" s="35">
        <v>500</v>
      </c>
      <c r="H83" s="35">
        <v>1163.8</v>
      </c>
      <c r="I83" s="35">
        <v>8.8000000000000007</v>
      </c>
      <c r="J83" s="34"/>
      <c r="K83" s="34"/>
      <c r="L83" s="35">
        <v>40.1</v>
      </c>
      <c r="M83" s="35">
        <v>800.9</v>
      </c>
      <c r="N83" s="35">
        <v>1012.7</v>
      </c>
      <c r="O83" s="35">
        <v>5048.2</v>
      </c>
      <c r="P83" s="35">
        <v>861</v>
      </c>
    </row>
    <row r="84" spans="1:16" ht="18.5" thickBot="1">
      <c r="A84" t="s">
        <v>88</v>
      </c>
      <c r="B84" s="33" t="s">
        <v>341</v>
      </c>
      <c r="C84" s="33" t="s">
        <v>313</v>
      </c>
      <c r="D84" s="34"/>
      <c r="E84" s="35">
        <v>11322.8</v>
      </c>
      <c r="F84" s="35">
        <v>0</v>
      </c>
      <c r="G84" s="35">
        <v>756</v>
      </c>
      <c r="H84" s="35">
        <v>127938.7</v>
      </c>
      <c r="I84" s="35">
        <v>5875.3</v>
      </c>
      <c r="J84" s="35">
        <v>786.6</v>
      </c>
      <c r="K84" s="35">
        <v>40043.4</v>
      </c>
      <c r="L84" s="35">
        <v>6975.6</v>
      </c>
      <c r="M84" s="35">
        <v>21190.5</v>
      </c>
      <c r="N84" s="35">
        <v>15997.3</v>
      </c>
      <c r="O84" s="35">
        <v>4579.6000000000004</v>
      </c>
      <c r="P84" s="35">
        <v>5679.2</v>
      </c>
    </row>
    <row r="85" spans="1:16" ht="18.5" thickBot="1">
      <c r="A85" t="s">
        <v>88</v>
      </c>
      <c r="B85" s="33" t="s">
        <v>341</v>
      </c>
      <c r="C85" s="33" t="s">
        <v>314</v>
      </c>
      <c r="D85" s="34"/>
      <c r="E85" s="34"/>
      <c r="F85" s="34"/>
      <c r="G85" s="34"/>
      <c r="H85" s="34"/>
      <c r="I85" s="34"/>
      <c r="J85" s="35">
        <v>2438</v>
      </c>
      <c r="K85" s="34"/>
      <c r="L85" s="35">
        <v>2153.9</v>
      </c>
      <c r="M85" s="35">
        <v>1951.6</v>
      </c>
      <c r="N85" s="35">
        <v>23156.6</v>
      </c>
      <c r="O85" s="35">
        <v>2989.1</v>
      </c>
      <c r="P85" s="35">
        <v>2270.6</v>
      </c>
    </row>
    <row r="86" spans="1:16" ht="18.5" thickBot="1">
      <c r="A86" t="s">
        <v>88</v>
      </c>
      <c r="B86" s="33" t="s">
        <v>341</v>
      </c>
      <c r="C86" s="33" t="s">
        <v>316</v>
      </c>
      <c r="D86" s="34"/>
      <c r="E86" s="34"/>
      <c r="F86" s="35">
        <v>35708.9</v>
      </c>
      <c r="G86" s="35">
        <v>3488.7</v>
      </c>
      <c r="H86" s="35">
        <v>2016.3</v>
      </c>
      <c r="I86" s="35">
        <v>7451.1</v>
      </c>
      <c r="J86" s="35">
        <v>10728.8</v>
      </c>
      <c r="K86" s="35">
        <v>28138.400000000001</v>
      </c>
      <c r="L86" s="35">
        <v>4852.6000000000004</v>
      </c>
      <c r="M86" s="35">
        <v>22307</v>
      </c>
      <c r="N86" s="35">
        <v>6178.4</v>
      </c>
      <c r="O86" s="35">
        <v>723.8</v>
      </c>
      <c r="P86" s="35">
        <v>691.6</v>
      </c>
    </row>
    <row r="87" spans="1:16" ht="18.5" thickBot="1">
      <c r="A87" t="s">
        <v>88</v>
      </c>
      <c r="B87" s="33" t="s">
        <v>341</v>
      </c>
      <c r="C87" s="33" t="s">
        <v>317</v>
      </c>
      <c r="D87" s="34"/>
      <c r="E87" s="35">
        <v>6962.7</v>
      </c>
      <c r="F87" s="34"/>
      <c r="G87" s="35">
        <v>0</v>
      </c>
      <c r="H87" s="35">
        <v>341.8</v>
      </c>
      <c r="I87" s="35">
        <v>3352.3</v>
      </c>
      <c r="J87" s="35">
        <v>7810.7</v>
      </c>
      <c r="K87" s="35">
        <v>6493.2</v>
      </c>
      <c r="L87" s="35">
        <v>29610.400000000001</v>
      </c>
      <c r="M87" s="35">
        <v>13749.5</v>
      </c>
      <c r="N87" s="35">
        <v>18035.7</v>
      </c>
      <c r="O87" s="35">
        <v>16171.6</v>
      </c>
      <c r="P87" s="35">
        <v>9553.2999999999993</v>
      </c>
    </row>
    <row r="88" spans="1:16" ht="18.5" thickBot="1">
      <c r="A88" t="s">
        <v>88</v>
      </c>
      <c r="B88" s="33" t="s">
        <v>341</v>
      </c>
      <c r="C88" s="33" t="s">
        <v>318</v>
      </c>
      <c r="D88" s="34"/>
      <c r="E88" s="35">
        <v>22213.4</v>
      </c>
      <c r="F88" s="34"/>
      <c r="G88" s="35">
        <v>1000</v>
      </c>
      <c r="H88" s="35">
        <v>0</v>
      </c>
      <c r="I88" s="34"/>
      <c r="J88" s="34"/>
      <c r="K88" s="35">
        <v>0</v>
      </c>
      <c r="L88" s="35">
        <v>100</v>
      </c>
      <c r="M88" s="34"/>
      <c r="N88" s="35">
        <v>0</v>
      </c>
      <c r="O88" s="35">
        <v>0</v>
      </c>
      <c r="P88" s="35">
        <v>0</v>
      </c>
    </row>
    <row r="89" spans="1:16" ht="18.5" thickBot="1">
      <c r="A89" t="s">
        <v>88</v>
      </c>
      <c r="B89" s="33" t="s">
        <v>341</v>
      </c>
      <c r="C89" s="33" t="s">
        <v>319</v>
      </c>
      <c r="D89" s="34"/>
      <c r="E89" s="34"/>
      <c r="F89" s="34"/>
      <c r="G89" s="34"/>
      <c r="H89" s="34"/>
      <c r="I89" s="34"/>
      <c r="J89" s="34"/>
      <c r="K89" s="34"/>
      <c r="L89" s="35">
        <v>13494.7</v>
      </c>
      <c r="M89" s="35">
        <v>100</v>
      </c>
      <c r="N89" s="35">
        <v>0</v>
      </c>
      <c r="O89" s="35">
        <v>0</v>
      </c>
      <c r="P89" s="35">
        <v>0</v>
      </c>
    </row>
    <row r="90" spans="1:16" ht="18.5" thickBot="1">
      <c r="A90" t="s">
        <v>88</v>
      </c>
      <c r="B90" s="33" t="s">
        <v>341</v>
      </c>
      <c r="C90" s="33" t="s">
        <v>321</v>
      </c>
      <c r="D90" s="35">
        <v>34071</v>
      </c>
      <c r="E90" s="34"/>
      <c r="F90" s="35">
        <v>0</v>
      </c>
      <c r="G90" s="35">
        <v>7886.9</v>
      </c>
      <c r="H90" s="35">
        <v>11790.3</v>
      </c>
      <c r="I90" s="35">
        <v>2392.5</v>
      </c>
      <c r="J90" s="35">
        <v>5023.8</v>
      </c>
      <c r="K90" s="35">
        <v>11.8</v>
      </c>
      <c r="L90" s="35">
        <v>44.6</v>
      </c>
      <c r="M90" s="35">
        <v>9449.7000000000007</v>
      </c>
      <c r="N90" s="35">
        <v>50.5</v>
      </c>
      <c r="O90" s="35">
        <v>150.30000000000001</v>
      </c>
      <c r="P90" s="35">
        <v>4195.1000000000004</v>
      </c>
    </row>
    <row r="91" spans="1:16" ht="18.5" thickBot="1">
      <c r="A91" t="s">
        <v>88</v>
      </c>
      <c r="B91" s="33" t="s">
        <v>341</v>
      </c>
      <c r="C91" s="33" t="s">
        <v>323</v>
      </c>
      <c r="D91" s="34"/>
      <c r="E91" s="34"/>
      <c r="F91" s="34"/>
      <c r="G91" s="34"/>
      <c r="H91" s="34"/>
      <c r="I91" s="35">
        <v>0.7</v>
      </c>
      <c r="J91" s="35">
        <v>0</v>
      </c>
      <c r="K91" s="35">
        <v>17.8</v>
      </c>
      <c r="L91" s="35">
        <v>84.8</v>
      </c>
      <c r="M91" s="35">
        <v>188.7</v>
      </c>
      <c r="N91" s="35">
        <v>15.3</v>
      </c>
      <c r="O91" s="35">
        <v>34.700000000000003</v>
      </c>
      <c r="P91" s="35">
        <v>3.7</v>
      </c>
    </row>
    <row r="92" spans="1:16" ht="18.5" thickBot="1">
      <c r="A92" t="s">
        <v>88</v>
      </c>
      <c r="B92" s="33" t="s">
        <v>341</v>
      </c>
      <c r="C92" s="33" t="s">
        <v>324</v>
      </c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5">
        <v>62</v>
      </c>
      <c r="O92" s="35">
        <v>595.4</v>
      </c>
      <c r="P92" s="34"/>
    </row>
    <row r="93" spans="1:16" ht="18.5" thickBot="1">
      <c r="A93" t="s">
        <v>88</v>
      </c>
      <c r="B93" s="33" t="s">
        <v>341</v>
      </c>
      <c r="C93" s="33" t="s">
        <v>335</v>
      </c>
      <c r="D93" s="34"/>
      <c r="E93" s="34"/>
      <c r="F93" s="34"/>
      <c r="G93" s="34"/>
      <c r="H93" s="34"/>
      <c r="I93" s="34"/>
      <c r="J93" s="34"/>
      <c r="K93" s="35">
        <v>0</v>
      </c>
      <c r="L93" s="34"/>
      <c r="M93" s="34"/>
      <c r="N93" s="34"/>
      <c r="O93" s="34"/>
      <c r="P93" s="34"/>
    </row>
    <row r="94" spans="1:16" ht="18.5" thickBot="1">
      <c r="A94" t="s">
        <v>88</v>
      </c>
      <c r="B94" s="33" t="s">
        <v>341</v>
      </c>
      <c r="C94" s="33" t="s">
        <v>325</v>
      </c>
      <c r="D94" s="34"/>
      <c r="E94" s="34"/>
      <c r="F94" s="34"/>
      <c r="G94" s="34"/>
      <c r="H94" s="35">
        <v>7.2</v>
      </c>
      <c r="I94" s="35">
        <v>3</v>
      </c>
      <c r="J94" s="34"/>
      <c r="K94" s="34"/>
      <c r="L94" s="35">
        <v>0</v>
      </c>
      <c r="M94" s="34"/>
      <c r="N94" s="34"/>
      <c r="O94" s="34"/>
      <c r="P94" s="34"/>
    </row>
    <row r="95" spans="1:16" ht="18.5" thickBot="1">
      <c r="A95" t="s">
        <v>88</v>
      </c>
      <c r="B95" s="33" t="s">
        <v>341</v>
      </c>
      <c r="C95" s="33" t="s">
        <v>326</v>
      </c>
      <c r="D95" s="34"/>
      <c r="E95" s="34"/>
      <c r="F95" s="34"/>
      <c r="G95" s="35">
        <v>888.9</v>
      </c>
      <c r="H95" s="34"/>
      <c r="I95" s="35">
        <v>0</v>
      </c>
      <c r="J95" s="35">
        <v>23449.5</v>
      </c>
      <c r="K95" s="35">
        <v>15</v>
      </c>
      <c r="L95" s="35">
        <v>1012</v>
      </c>
      <c r="M95" s="35">
        <v>4653.1000000000004</v>
      </c>
      <c r="N95" s="35">
        <v>8052.2</v>
      </c>
      <c r="O95" s="35">
        <v>27.4</v>
      </c>
      <c r="P95" s="35">
        <v>0.4</v>
      </c>
    </row>
    <row r="96" spans="1:16" ht="18.5" thickBot="1">
      <c r="A96" t="s">
        <v>88</v>
      </c>
      <c r="B96" s="33" t="s">
        <v>341</v>
      </c>
      <c r="C96" s="33" t="s">
        <v>328</v>
      </c>
      <c r="D96" s="35">
        <v>2000</v>
      </c>
      <c r="E96" s="34"/>
      <c r="F96" s="35">
        <v>1498.4</v>
      </c>
      <c r="G96" s="35">
        <v>4618.7</v>
      </c>
      <c r="H96" s="35">
        <v>4227.5</v>
      </c>
      <c r="I96" s="35">
        <v>14304.1</v>
      </c>
      <c r="J96" s="35">
        <v>296.3</v>
      </c>
      <c r="K96" s="35">
        <v>32868.300000000003</v>
      </c>
      <c r="L96" s="35">
        <v>453.1</v>
      </c>
      <c r="M96" s="35">
        <v>1355.8</v>
      </c>
      <c r="N96" s="35">
        <v>314.39999999999998</v>
      </c>
      <c r="O96" s="35">
        <v>637.29999999999995</v>
      </c>
      <c r="P96" s="35">
        <v>4540.6000000000004</v>
      </c>
    </row>
    <row r="97" spans="1:16" ht="18.5" thickBot="1">
      <c r="A97" t="s">
        <v>88</v>
      </c>
      <c r="B97" s="33" t="s">
        <v>341</v>
      </c>
      <c r="C97" s="33" t="s">
        <v>329</v>
      </c>
      <c r="D97" s="34"/>
      <c r="E97" s="34"/>
      <c r="F97" s="34"/>
      <c r="G97" s="34"/>
      <c r="H97" s="34"/>
      <c r="I97" s="34"/>
      <c r="J97" s="34"/>
      <c r="K97" s="34"/>
      <c r="L97" s="35">
        <v>376.5</v>
      </c>
      <c r="M97" s="35">
        <v>9.3000000000000007</v>
      </c>
      <c r="N97" s="35">
        <v>24.6</v>
      </c>
      <c r="O97" s="35">
        <v>244.7</v>
      </c>
      <c r="P97" s="35">
        <v>8.6999999999999993</v>
      </c>
    </row>
    <row r="98" spans="1:16" ht="18.5" thickBot="1">
      <c r="A98" t="s">
        <v>88</v>
      </c>
      <c r="B98" s="33" t="s">
        <v>341</v>
      </c>
      <c r="C98" s="33" t="s">
        <v>330</v>
      </c>
      <c r="D98" s="34"/>
      <c r="E98" s="34"/>
      <c r="F98" s="34"/>
      <c r="G98" s="34"/>
      <c r="H98" s="35">
        <v>10000</v>
      </c>
      <c r="I98" s="35">
        <v>914.3</v>
      </c>
      <c r="J98" s="35">
        <v>912.7</v>
      </c>
      <c r="K98" s="35">
        <v>0</v>
      </c>
      <c r="L98" s="35">
        <v>0</v>
      </c>
      <c r="M98" s="35">
        <v>1824.3</v>
      </c>
      <c r="N98" s="35">
        <v>28861.3</v>
      </c>
      <c r="O98" s="35">
        <v>24401.5</v>
      </c>
      <c r="P98" s="35">
        <v>0</v>
      </c>
    </row>
    <row r="99" spans="1:16" ht="18.5" thickBot="1">
      <c r="A99" t="s">
        <v>88</v>
      </c>
      <c r="B99" s="33" t="s">
        <v>341</v>
      </c>
      <c r="C99" s="33" t="s">
        <v>332</v>
      </c>
      <c r="D99" s="34"/>
      <c r="E99" s="34"/>
      <c r="F99" s="34"/>
      <c r="G99" s="34"/>
      <c r="H99" s="34"/>
      <c r="I99" s="34"/>
      <c r="J99" s="34"/>
      <c r="K99" s="35">
        <v>143.80000000000001</v>
      </c>
      <c r="L99" s="35">
        <v>1856.9</v>
      </c>
      <c r="M99" s="35">
        <v>55</v>
      </c>
      <c r="N99" s="35">
        <v>1124</v>
      </c>
      <c r="O99" s="35">
        <v>360</v>
      </c>
      <c r="P99" s="35">
        <v>10</v>
      </c>
    </row>
    <row r="100" spans="1:16" ht="18.5" thickBot="1">
      <c r="A100" t="s">
        <v>88</v>
      </c>
      <c r="B100" s="33" t="s">
        <v>341</v>
      </c>
      <c r="C100" s="33" t="s">
        <v>331</v>
      </c>
      <c r="D100" s="34"/>
      <c r="E100" s="34"/>
      <c r="F100" s="34"/>
      <c r="G100" s="35">
        <v>833.3</v>
      </c>
      <c r="H100" s="34"/>
      <c r="I100" s="34"/>
      <c r="J100" s="35">
        <v>0</v>
      </c>
      <c r="K100" s="34"/>
      <c r="L100" s="34"/>
      <c r="M100" s="34"/>
      <c r="N100" s="34"/>
      <c r="O100" s="35">
        <v>3655</v>
      </c>
      <c r="P100" s="35">
        <v>14.2</v>
      </c>
    </row>
    <row r="101" spans="1:16" ht="18.5" thickBot="1">
      <c r="A101" t="s">
        <v>88</v>
      </c>
      <c r="B101" s="33" t="s">
        <v>342</v>
      </c>
      <c r="C101" s="33" t="s">
        <v>313</v>
      </c>
      <c r="D101" s="35">
        <v>34877.699999999997</v>
      </c>
      <c r="E101" s="34"/>
      <c r="F101" s="35">
        <v>21649.7</v>
      </c>
      <c r="G101" s="35">
        <v>41756.5</v>
      </c>
      <c r="H101" s="35">
        <v>147173.29999999999</v>
      </c>
      <c r="I101" s="35">
        <v>128981.1</v>
      </c>
      <c r="J101" s="35">
        <v>201073</v>
      </c>
      <c r="K101" s="35">
        <v>53325</v>
      </c>
      <c r="L101" s="35">
        <v>146698.5</v>
      </c>
      <c r="M101" s="35">
        <v>302632.2</v>
      </c>
      <c r="N101" s="35">
        <v>160012.5</v>
      </c>
      <c r="O101" s="35">
        <v>100833.60000000001</v>
      </c>
      <c r="P101" s="35">
        <v>98995.9</v>
      </c>
    </row>
    <row r="102" spans="1:16" ht="18.5" thickBot="1">
      <c r="A102" t="s">
        <v>88</v>
      </c>
      <c r="B102" s="33" t="s">
        <v>342</v>
      </c>
      <c r="C102" s="33" t="s">
        <v>314</v>
      </c>
      <c r="D102" s="34"/>
      <c r="E102" s="34"/>
      <c r="F102" s="34"/>
      <c r="G102" s="35">
        <v>6685.8</v>
      </c>
      <c r="H102" s="34"/>
      <c r="I102" s="34"/>
      <c r="J102" s="35">
        <v>355.4</v>
      </c>
      <c r="K102" s="35">
        <v>183.2</v>
      </c>
      <c r="L102" s="35">
        <v>0</v>
      </c>
      <c r="M102" s="35">
        <v>451.1</v>
      </c>
      <c r="N102" s="35">
        <v>0</v>
      </c>
      <c r="O102" s="35">
        <v>18171.3</v>
      </c>
      <c r="P102" s="35">
        <v>27047.8</v>
      </c>
    </row>
    <row r="103" spans="1:16" ht="18.5" thickBot="1">
      <c r="A103" t="s">
        <v>88</v>
      </c>
      <c r="B103" s="33" t="s">
        <v>342</v>
      </c>
      <c r="C103" s="33" t="s">
        <v>315</v>
      </c>
      <c r="D103" s="34"/>
      <c r="E103" s="34"/>
      <c r="F103" s="34"/>
      <c r="G103" s="34"/>
      <c r="H103" s="34"/>
      <c r="I103" s="34"/>
      <c r="J103" s="35">
        <v>0</v>
      </c>
      <c r="K103" s="34"/>
      <c r="L103" s="35">
        <v>25.8</v>
      </c>
      <c r="M103" s="35">
        <v>0</v>
      </c>
      <c r="N103" s="35">
        <v>0</v>
      </c>
      <c r="O103" s="35">
        <v>18.899999999999999</v>
      </c>
      <c r="P103" s="35">
        <v>0.7</v>
      </c>
    </row>
    <row r="104" spans="1:16" ht="18.5" thickBot="1">
      <c r="A104" t="s">
        <v>88</v>
      </c>
      <c r="B104" s="33" t="s">
        <v>342</v>
      </c>
      <c r="C104" s="33" t="s">
        <v>316</v>
      </c>
      <c r="D104" s="34"/>
      <c r="E104" s="35">
        <v>7342.7</v>
      </c>
      <c r="F104" s="35">
        <v>67394.899999999994</v>
      </c>
      <c r="G104" s="35">
        <v>294593.7</v>
      </c>
      <c r="H104" s="35">
        <v>50425.7</v>
      </c>
      <c r="I104" s="35">
        <v>65730.100000000006</v>
      </c>
      <c r="J104" s="35">
        <v>245662.7</v>
      </c>
      <c r="K104" s="35">
        <v>91745.1</v>
      </c>
      <c r="L104" s="35">
        <v>47883.7</v>
      </c>
      <c r="M104" s="35">
        <v>102816.4</v>
      </c>
      <c r="N104" s="35">
        <v>197462.2</v>
      </c>
      <c r="O104" s="35">
        <v>112153.2</v>
      </c>
      <c r="P104" s="35">
        <v>148848.6</v>
      </c>
    </row>
    <row r="105" spans="1:16" ht="18.5" thickBot="1">
      <c r="A105" t="s">
        <v>88</v>
      </c>
      <c r="B105" s="33" t="s">
        <v>342</v>
      </c>
      <c r="C105" s="33" t="s">
        <v>317</v>
      </c>
      <c r="D105" s="35">
        <v>15863.7</v>
      </c>
      <c r="E105" s="34"/>
      <c r="F105" s="35">
        <v>40313.5</v>
      </c>
      <c r="G105" s="35">
        <v>48193.8</v>
      </c>
      <c r="H105" s="35">
        <v>187402.8</v>
      </c>
      <c r="I105" s="35">
        <v>92113.5</v>
      </c>
      <c r="J105" s="35">
        <v>98260.800000000003</v>
      </c>
      <c r="K105" s="35">
        <v>12773</v>
      </c>
      <c r="L105" s="35">
        <v>49547.4</v>
      </c>
      <c r="M105" s="35">
        <v>95452.5</v>
      </c>
      <c r="N105" s="35">
        <v>34212.6</v>
      </c>
      <c r="O105" s="35">
        <v>28931.8</v>
      </c>
      <c r="P105" s="35">
        <v>5679.9</v>
      </c>
    </row>
    <row r="106" spans="1:16" ht="18.5" thickBot="1">
      <c r="A106" t="s">
        <v>88</v>
      </c>
      <c r="B106" s="33" t="s">
        <v>342</v>
      </c>
      <c r="C106" s="33" t="s">
        <v>333</v>
      </c>
      <c r="D106" s="34"/>
      <c r="E106" s="34"/>
      <c r="F106" s="34"/>
      <c r="G106" s="34"/>
      <c r="H106" s="34"/>
      <c r="I106" s="34"/>
      <c r="J106" s="34"/>
      <c r="K106" s="34"/>
      <c r="L106" s="35">
        <v>0</v>
      </c>
      <c r="M106" s="35">
        <v>2400</v>
      </c>
      <c r="N106" s="35">
        <v>166.9</v>
      </c>
      <c r="O106" s="34"/>
      <c r="P106" s="35">
        <v>0</v>
      </c>
    </row>
    <row r="107" spans="1:16" ht="18.5" thickBot="1">
      <c r="A107" t="s">
        <v>88</v>
      </c>
      <c r="B107" s="33" t="s">
        <v>342</v>
      </c>
      <c r="C107" s="33" t="s">
        <v>318</v>
      </c>
      <c r="D107" s="35">
        <v>29726.400000000001</v>
      </c>
      <c r="E107" s="34"/>
      <c r="F107" s="35">
        <v>24565.9</v>
      </c>
      <c r="G107" s="35">
        <v>32526.6</v>
      </c>
      <c r="H107" s="35">
        <v>63437.4</v>
      </c>
      <c r="I107" s="35">
        <v>0</v>
      </c>
      <c r="J107" s="35">
        <v>2075.4</v>
      </c>
      <c r="K107" s="35">
        <v>4757.7</v>
      </c>
      <c r="L107" s="35">
        <v>122.1</v>
      </c>
      <c r="M107" s="35">
        <v>1900.1</v>
      </c>
      <c r="N107" s="35">
        <v>5789.8</v>
      </c>
      <c r="O107" s="35">
        <v>17052.099999999999</v>
      </c>
      <c r="P107" s="35">
        <v>3702</v>
      </c>
    </row>
    <row r="108" spans="1:16" ht="18.5" thickBot="1">
      <c r="A108" t="s">
        <v>88</v>
      </c>
      <c r="B108" s="33" t="s">
        <v>342</v>
      </c>
      <c r="C108" s="33" t="s">
        <v>320</v>
      </c>
      <c r="D108" s="34"/>
      <c r="E108" s="34"/>
      <c r="F108" s="34"/>
      <c r="G108" s="35">
        <v>0</v>
      </c>
      <c r="H108" s="35">
        <v>29168.3</v>
      </c>
      <c r="I108" s="35">
        <v>103813.1</v>
      </c>
      <c r="J108" s="35">
        <v>76395</v>
      </c>
      <c r="K108" s="35">
        <v>429771.9</v>
      </c>
      <c r="L108" s="35">
        <v>2423255.5</v>
      </c>
      <c r="M108" s="35">
        <v>369707.2</v>
      </c>
      <c r="N108" s="35">
        <v>386461.5</v>
      </c>
      <c r="O108" s="35">
        <v>0</v>
      </c>
      <c r="P108" s="35">
        <v>692954.4</v>
      </c>
    </row>
    <row r="109" spans="1:16" ht="18.5" thickBot="1">
      <c r="A109" t="s">
        <v>88</v>
      </c>
      <c r="B109" s="33" t="s">
        <v>342</v>
      </c>
      <c r="C109" s="33" t="s">
        <v>319</v>
      </c>
      <c r="D109" s="35">
        <v>46294.7</v>
      </c>
      <c r="E109" s="34"/>
      <c r="F109" s="35">
        <v>26408.7</v>
      </c>
      <c r="G109" s="35">
        <v>122457.9</v>
      </c>
      <c r="H109" s="35">
        <v>206421.7</v>
      </c>
      <c r="I109" s="35">
        <v>56161.8</v>
      </c>
      <c r="J109" s="35">
        <v>88879.7</v>
      </c>
      <c r="K109" s="35">
        <v>2352.6</v>
      </c>
      <c r="L109" s="35">
        <v>2865.8</v>
      </c>
      <c r="M109" s="35">
        <v>126001.8</v>
      </c>
      <c r="N109" s="35">
        <v>123035.6</v>
      </c>
      <c r="O109" s="35">
        <v>15432.5</v>
      </c>
      <c r="P109" s="35">
        <v>236.8</v>
      </c>
    </row>
    <row r="110" spans="1:16" ht="18.5" thickBot="1">
      <c r="A110" t="s">
        <v>88</v>
      </c>
      <c r="B110" s="33" t="s">
        <v>342</v>
      </c>
      <c r="C110" s="33" t="s">
        <v>321</v>
      </c>
      <c r="D110" s="35">
        <v>16221.2</v>
      </c>
      <c r="E110" s="35">
        <v>48435</v>
      </c>
      <c r="F110" s="35">
        <v>4971.8999999999996</v>
      </c>
      <c r="G110" s="35">
        <v>7637.2</v>
      </c>
      <c r="H110" s="35">
        <v>61050.1</v>
      </c>
      <c r="I110" s="35">
        <v>13745.4</v>
      </c>
      <c r="J110" s="35">
        <v>3217.4</v>
      </c>
      <c r="K110" s="35">
        <v>14910.7</v>
      </c>
      <c r="L110" s="35">
        <v>1369.8</v>
      </c>
      <c r="M110" s="35">
        <v>13930.7</v>
      </c>
      <c r="N110" s="35">
        <v>44443.3</v>
      </c>
      <c r="O110" s="35">
        <v>12070.8</v>
      </c>
      <c r="P110" s="35">
        <v>5300.7</v>
      </c>
    </row>
    <row r="111" spans="1:16" ht="18.5" thickBot="1">
      <c r="A111" t="s">
        <v>88</v>
      </c>
      <c r="B111" s="33" t="s">
        <v>342</v>
      </c>
      <c r="C111" s="33" t="s">
        <v>322</v>
      </c>
      <c r="D111" s="34"/>
      <c r="E111" s="34"/>
      <c r="F111" s="34"/>
      <c r="G111" s="34"/>
      <c r="H111" s="34"/>
      <c r="I111" s="34"/>
      <c r="J111" s="34"/>
      <c r="K111" s="34"/>
      <c r="L111" s="35">
        <v>1053.3</v>
      </c>
      <c r="M111" s="35">
        <v>6277.6</v>
      </c>
      <c r="N111" s="35">
        <v>2292.5</v>
      </c>
      <c r="O111" s="35">
        <v>5905.7</v>
      </c>
      <c r="P111" s="35">
        <v>459</v>
      </c>
    </row>
    <row r="112" spans="1:16" ht="18.5" thickBot="1">
      <c r="A112" t="s">
        <v>88</v>
      </c>
      <c r="B112" s="33" t="s">
        <v>342</v>
      </c>
      <c r="C112" s="33" t="s">
        <v>323</v>
      </c>
      <c r="D112" s="34"/>
      <c r="E112" s="34"/>
      <c r="F112" s="34"/>
      <c r="G112" s="34"/>
      <c r="H112" s="34"/>
      <c r="I112" s="34"/>
      <c r="J112" s="35">
        <v>357.5</v>
      </c>
      <c r="K112" s="35">
        <v>0</v>
      </c>
      <c r="L112" s="35">
        <v>0</v>
      </c>
      <c r="M112" s="35">
        <v>0</v>
      </c>
      <c r="N112" s="34"/>
      <c r="O112" s="34"/>
      <c r="P112" s="34"/>
    </row>
    <row r="113" spans="1:16" ht="18.5" thickBot="1">
      <c r="A113" t="s">
        <v>88</v>
      </c>
      <c r="B113" s="33" t="s">
        <v>342</v>
      </c>
      <c r="C113" s="33" t="s">
        <v>325</v>
      </c>
      <c r="D113" s="34"/>
      <c r="E113" s="34"/>
      <c r="F113" s="34"/>
      <c r="G113" s="34"/>
      <c r="H113" s="34"/>
      <c r="I113" s="34"/>
      <c r="J113" s="34"/>
      <c r="K113" s="35">
        <v>2202.6</v>
      </c>
      <c r="L113" s="35">
        <v>0</v>
      </c>
      <c r="M113" s="35">
        <v>6827.1</v>
      </c>
      <c r="N113" s="35">
        <v>1936.7</v>
      </c>
      <c r="O113" s="35">
        <v>4.3</v>
      </c>
      <c r="P113" s="35">
        <v>2</v>
      </c>
    </row>
    <row r="114" spans="1:16" ht="18.5" thickBot="1">
      <c r="A114" t="s">
        <v>88</v>
      </c>
      <c r="B114" s="33" t="s">
        <v>342</v>
      </c>
      <c r="C114" s="33" t="s">
        <v>326</v>
      </c>
      <c r="D114" s="34"/>
      <c r="E114" s="34"/>
      <c r="F114" s="35">
        <v>29.1</v>
      </c>
      <c r="G114" s="35">
        <v>555.6</v>
      </c>
      <c r="H114" s="35">
        <v>4678.8</v>
      </c>
      <c r="I114" s="35">
        <v>24790.6</v>
      </c>
      <c r="J114" s="35">
        <v>325454.09999999998</v>
      </c>
      <c r="K114" s="35">
        <v>0</v>
      </c>
      <c r="L114" s="35">
        <v>33854.800000000003</v>
      </c>
      <c r="M114" s="35">
        <v>120602.9</v>
      </c>
      <c r="N114" s="35">
        <v>90517.9</v>
      </c>
      <c r="O114" s="35">
        <v>383126.1</v>
      </c>
      <c r="P114" s="35">
        <v>549794.80000000005</v>
      </c>
    </row>
    <row r="115" spans="1:16" ht="18.5" thickBot="1">
      <c r="A115" t="s">
        <v>88</v>
      </c>
      <c r="B115" s="33" t="s">
        <v>342</v>
      </c>
      <c r="C115" s="33" t="s">
        <v>327</v>
      </c>
      <c r="D115" s="34"/>
      <c r="E115" s="34"/>
      <c r="F115" s="34"/>
      <c r="G115" s="34"/>
      <c r="H115" s="35">
        <v>0</v>
      </c>
      <c r="I115" s="35">
        <v>250</v>
      </c>
      <c r="J115" s="35">
        <v>250</v>
      </c>
      <c r="K115" s="35">
        <v>1850</v>
      </c>
      <c r="L115" s="35">
        <v>0</v>
      </c>
      <c r="M115" s="35">
        <v>264.89999999999998</v>
      </c>
      <c r="N115" s="35">
        <v>403</v>
      </c>
      <c r="O115" s="35">
        <v>0</v>
      </c>
      <c r="P115" s="35">
        <v>0</v>
      </c>
    </row>
    <row r="116" spans="1:16" ht="18.5" thickBot="1">
      <c r="A116" t="s">
        <v>88</v>
      </c>
      <c r="B116" s="33" t="s">
        <v>342</v>
      </c>
      <c r="C116" s="33" t="s">
        <v>328</v>
      </c>
      <c r="D116" s="35">
        <v>5744.8</v>
      </c>
      <c r="E116" s="35">
        <v>1000</v>
      </c>
      <c r="F116" s="35">
        <v>950.9</v>
      </c>
      <c r="G116" s="35">
        <v>2915.7</v>
      </c>
      <c r="H116" s="35">
        <v>695.4</v>
      </c>
      <c r="I116" s="35">
        <v>332.1</v>
      </c>
      <c r="J116" s="35">
        <v>3792.2</v>
      </c>
      <c r="K116" s="35">
        <v>0</v>
      </c>
      <c r="L116" s="35">
        <v>64443.3</v>
      </c>
      <c r="M116" s="35">
        <v>715.3</v>
      </c>
      <c r="N116" s="35">
        <v>20350.5</v>
      </c>
      <c r="O116" s="35">
        <v>276.60000000000002</v>
      </c>
      <c r="P116" s="35">
        <v>913.3</v>
      </c>
    </row>
    <row r="117" spans="1:16" ht="18.5" thickBot="1">
      <c r="A117" t="s">
        <v>88</v>
      </c>
      <c r="B117" s="33" t="s">
        <v>342</v>
      </c>
      <c r="C117" s="33" t="s">
        <v>329</v>
      </c>
      <c r="D117" s="35">
        <v>108.9</v>
      </c>
      <c r="E117" s="34"/>
      <c r="F117" s="35">
        <v>0</v>
      </c>
      <c r="G117" s="35">
        <v>0</v>
      </c>
      <c r="H117" s="34"/>
      <c r="I117" s="34"/>
      <c r="J117" s="35">
        <v>5885.2</v>
      </c>
      <c r="K117" s="34"/>
      <c r="L117" s="35">
        <v>529.70000000000005</v>
      </c>
      <c r="M117" s="35">
        <v>45.7</v>
      </c>
      <c r="N117" s="35">
        <v>888.9</v>
      </c>
      <c r="O117" s="35">
        <v>653.5</v>
      </c>
      <c r="P117" s="35">
        <v>2077.1999999999998</v>
      </c>
    </row>
    <row r="118" spans="1:16" ht="18.5" thickBot="1">
      <c r="A118" t="s">
        <v>88</v>
      </c>
      <c r="B118" s="33" t="s">
        <v>342</v>
      </c>
      <c r="C118" s="33" t="s">
        <v>330</v>
      </c>
      <c r="D118" s="34"/>
      <c r="E118" s="34"/>
      <c r="F118" s="35">
        <v>0</v>
      </c>
      <c r="G118" s="34"/>
      <c r="H118" s="35">
        <v>0</v>
      </c>
      <c r="I118" s="35">
        <v>0.5</v>
      </c>
      <c r="J118" s="35">
        <v>4857</v>
      </c>
      <c r="K118" s="35">
        <v>750</v>
      </c>
      <c r="L118" s="35">
        <v>13977</v>
      </c>
      <c r="M118" s="35">
        <v>25239.4</v>
      </c>
      <c r="N118" s="35">
        <v>5125.3999999999996</v>
      </c>
      <c r="O118" s="35">
        <v>6572.8</v>
      </c>
      <c r="P118" s="35">
        <v>23.9</v>
      </c>
    </row>
    <row r="119" spans="1:16" ht="18.5" thickBot="1">
      <c r="A119" t="s">
        <v>88</v>
      </c>
      <c r="B119" s="33" t="s">
        <v>342</v>
      </c>
      <c r="C119" s="33" t="s">
        <v>332</v>
      </c>
      <c r="D119" s="34"/>
      <c r="E119" s="34"/>
      <c r="F119" s="34"/>
      <c r="G119" s="35">
        <v>0.6</v>
      </c>
      <c r="H119" s="35">
        <v>30829.599999999999</v>
      </c>
      <c r="I119" s="35">
        <v>0</v>
      </c>
      <c r="J119" s="35">
        <v>0</v>
      </c>
      <c r="K119" s="35">
        <v>31200</v>
      </c>
      <c r="L119" s="35">
        <v>2.5</v>
      </c>
      <c r="M119" s="35">
        <v>0</v>
      </c>
      <c r="N119" s="35">
        <v>2767.5</v>
      </c>
      <c r="O119" s="35">
        <v>22802.7</v>
      </c>
      <c r="P119" s="35">
        <v>0</v>
      </c>
    </row>
    <row r="120" spans="1:16" ht="18.5" thickBot="1">
      <c r="A120" t="s">
        <v>88</v>
      </c>
      <c r="B120" s="33" t="s">
        <v>342</v>
      </c>
      <c r="C120" s="33" t="s">
        <v>331</v>
      </c>
      <c r="D120" s="34"/>
      <c r="E120" s="34"/>
      <c r="F120" s="35">
        <v>0</v>
      </c>
      <c r="G120" s="35">
        <v>0</v>
      </c>
      <c r="H120" s="35">
        <v>5165.3999999999996</v>
      </c>
      <c r="I120" s="35">
        <v>0</v>
      </c>
      <c r="J120" s="35">
        <v>0</v>
      </c>
      <c r="K120" s="34"/>
      <c r="L120" s="35">
        <v>7884.9</v>
      </c>
      <c r="M120" s="35">
        <v>7675.7</v>
      </c>
      <c r="N120" s="35">
        <v>2687.3</v>
      </c>
      <c r="O120" s="35">
        <v>12476.4</v>
      </c>
      <c r="P120" s="35">
        <v>7838.1</v>
      </c>
    </row>
    <row r="121" spans="1:16" ht="18.5" thickBot="1">
      <c r="A121" t="s">
        <v>88</v>
      </c>
      <c r="B121" s="33" t="s">
        <v>343</v>
      </c>
      <c r="C121" s="33" t="s">
        <v>313</v>
      </c>
      <c r="D121" s="35">
        <v>8084.2</v>
      </c>
      <c r="E121" s="34"/>
      <c r="F121" s="35">
        <v>23624.400000000001</v>
      </c>
      <c r="G121" s="35">
        <v>41432.699999999997</v>
      </c>
      <c r="H121" s="35">
        <v>14541</v>
      </c>
      <c r="I121" s="35">
        <v>8407.9</v>
      </c>
      <c r="J121" s="35">
        <v>12708.7</v>
      </c>
      <c r="K121" s="35">
        <v>7201.7</v>
      </c>
      <c r="L121" s="35">
        <v>44684</v>
      </c>
      <c r="M121" s="35">
        <v>12207.8</v>
      </c>
      <c r="N121" s="35">
        <v>5923.9</v>
      </c>
      <c r="O121" s="35">
        <v>17355.2</v>
      </c>
      <c r="P121" s="35">
        <v>3368.9</v>
      </c>
    </row>
    <row r="122" spans="1:16" ht="18.5" thickBot="1">
      <c r="A122" t="s">
        <v>88</v>
      </c>
      <c r="B122" s="33" t="s">
        <v>343</v>
      </c>
      <c r="C122" s="33" t="s">
        <v>316</v>
      </c>
      <c r="D122" s="35">
        <v>1300</v>
      </c>
      <c r="E122" s="35">
        <v>1050</v>
      </c>
      <c r="F122" s="35">
        <v>1453.5</v>
      </c>
      <c r="G122" s="35">
        <v>1622.9</v>
      </c>
      <c r="H122" s="35">
        <v>6828</v>
      </c>
      <c r="I122" s="35">
        <v>4728.3</v>
      </c>
      <c r="J122" s="35">
        <v>911.6</v>
      </c>
      <c r="K122" s="35">
        <v>2453.4</v>
      </c>
      <c r="L122" s="35">
        <v>1874.7</v>
      </c>
      <c r="M122" s="35">
        <v>29.8</v>
      </c>
      <c r="N122" s="35">
        <v>34086.800000000003</v>
      </c>
      <c r="O122" s="35">
        <v>1673.4</v>
      </c>
      <c r="P122" s="35">
        <v>51.7</v>
      </c>
    </row>
    <row r="123" spans="1:16" ht="18.5" thickBot="1">
      <c r="A123" t="s">
        <v>88</v>
      </c>
      <c r="B123" s="33" t="s">
        <v>343</v>
      </c>
      <c r="C123" s="33" t="s">
        <v>317</v>
      </c>
      <c r="D123" s="35">
        <v>3596.9</v>
      </c>
      <c r="E123" s="34"/>
      <c r="F123" s="34"/>
      <c r="G123" s="35">
        <v>0</v>
      </c>
      <c r="H123" s="35">
        <v>9046.2999999999993</v>
      </c>
      <c r="I123" s="35">
        <v>8917.2999999999993</v>
      </c>
      <c r="J123" s="35">
        <v>5275.5</v>
      </c>
      <c r="K123" s="35">
        <v>3888.1</v>
      </c>
      <c r="L123" s="35">
        <v>1807.3</v>
      </c>
      <c r="M123" s="35">
        <v>203.5</v>
      </c>
      <c r="N123" s="35">
        <v>5172.5</v>
      </c>
      <c r="O123" s="35">
        <v>8299.2999999999993</v>
      </c>
      <c r="P123" s="35">
        <v>7701.6</v>
      </c>
    </row>
    <row r="124" spans="1:16" ht="18.5" thickBot="1">
      <c r="A124" t="s">
        <v>88</v>
      </c>
      <c r="B124" s="33" t="s">
        <v>343</v>
      </c>
      <c r="C124" s="33" t="s">
        <v>319</v>
      </c>
      <c r="D124" s="34"/>
      <c r="E124" s="34"/>
      <c r="F124" s="34"/>
      <c r="G124" s="34"/>
      <c r="H124" s="34"/>
      <c r="I124" s="34"/>
      <c r="J124" s="34"/>
      <c r="K124" s="34"/>
      <c r="L124" s="35">
        <v>3269.8</v>
      </c>
      <c r="M124" s="35">
        <v>51.1</v>
      </c>
      <c r="N124" s="35">
        <v>0</v>
      </c>
      <c r="O124" s="35">
        <v>728.9</v>
      </c>
      <c r="P124" s="35">
        <v>0</v>
      </c>
    </row>
    <row r="125" spans="1:16" ht="18.5" thickBot="1">
      <c r="A125" t="s">
        <v>88</v>
      </c>
      <c r="B125" s="33" t="s">
        <v>343</v>
      </c>
      <c r="C125" s="33" t="s">
        <v>321</v>
      </c>
      <c r="D125" s="34"/>
      <c r="E125" s="34"/>
      <c r="F125" s="34"/>
      <c r="G125" s="34"/>
      <c r="H125" s="34"/>
      <c r="I125" s="34"/>
      <c r="J125" s="34"/>
      <c r="K125" s="35">
        <v>4.8</v>
      </c>
      <c r="L125" s="34"/>
      <c r="M125" s="34"/>
      <c r="N125" s="35">
        <v>0</v>
      </c>
      <c r="O125" s="34"/>
      <c r="P125" s="34"/>
    </row>
    <row r="126" spans="1:16" ht="18.5" thickBot="1">
      <c r="A126" t="s">
        <v>88</v>
      </c>
      <c r="B126" s="33" t="s">
        <v>343</v>
      </c>
      <c r="C126" s="33" t="s">
        <v>322</v>
      </c>
      <c r="D126" s="34"/>
      <c r="E126" s="34"/>
      <c r="F126" s="34"/>
      <c r="G126" s="34"/>
      <c r="H126" s="34"/>
      <c r="I126" s="35">
        <v>1.5</v>
      </c>
      <c r="J126" s="34"/>
      <c r="K126" s="35">
        <v>26.2</v>
      </c>
      <c r="L126" s="35">
        <v>1087.9000000000001</v>
      </c>
      <c r="M126" s="35">
        <v>4215.3</v>
      </c>
      <c r="N126" s="35">
        <v>0</v>
      </c>
      <c r="O126" s="35">
        <v>0</v>
      </c>
      <c r="P126" s="34"/>
    </row>
    <row r="127" spans="1:16" ht="18.5" thickBot="1">
      <c r="A127" t="s">
        <v>88</v>
      </c>
      <c r="B127" s="33" t="s">
        <v>343</v>
      </c>
      <c r="C127" s="33" t="s">
        <v>323</v>
      </c>
      <c r="D127" s="34"/>
      <c r="E127" s="34"/>
      <c r="F127" s="34"/>
      <c r="G127" s="34"/>
      <c r="H127" s="34"/>
      <c r="I127" s="34"/>
      <c r="J127" s="35">
        <v>120.9</v>
      </c>
      <c r="K127" s="34"/>
      <c r="L127" s="34"/>
      <c r="M127" s="34"/>
      <c r="N127" s="34"/>
      <c r="O127" s="34"/>
      <c r="P127" s="34"/>
    </row>
    <row r="128" spans="1:16" ht="18.5" thickBot="1">
      <c r="A128" t="s">
        <v>88</v>
      </c>
      <c r="B128" s="33" t="s">
        <v>343</v>
      </c>
      <c r="C128" s="33" t="s">
        <v>326</v>
      </c>
      <c r="D128" s="34"/>
      <c r="E128" s="34"/>
      <c r="F128" s="34"/>
      <c r="G128" s="34"/>
      <c r="H128" s="35">
        <v>3.4</v>
      </c>
      <c r="I128" s="35">
        <v>248.6</v>
      </c>
      <c r="J128" s="35">
        <v>261.60000000000002</v>
      </c>
      <c r="K128" s="35">
        <v>0</v>
      </c>
      <c r="L128" s="35">
        <v>2118.6999999999998</v>
      </c>
      <c r="M128" s="35">
        <v>61750.400000000001</v>
      </c>
      <c r="N128" s="35">
        <v>86275.199999999997</v>
      </c>
      <c r="O128" s="35">
        <v>106819.9</v>
      </c>
      <c r="P128" s="35">
        <v>180644.2</v>
      </c>
    </row>
    <row r="129" spans="1:16" ht="18.5" thickBot="1">
      <c r="A129" t="s">
        <v>88</v>
      </c>
      <c r="B129" s="33" t="s">
        <v>343</v>
      </c>
      <c r="C129" s="33" t="s">
        <v>328</v>
      </c>
      <c r="D129" s="34"/>
      <c r="E129" s="34"/>
      <c r="F129" s="34"/>
      <c r="G129" s="34"/>
      <c r="H129" s="35">
        <v>12.3</v>
      </c>
      <c r="I129" s="35">
        <v>20</v>
      </c>
      <c r="J129" s="35">
        <v>39</v>
      </c>
      <c r="K129" s="35">
        <v>636.5</v>
      </c>
      <c r="L129" s="35">
        <v>777.8</v>
      </c>
      <c r="M129" s="35">
        <v>59625.7</v>
      </c>
      <c r="N129" s="35">
        <v>1567.2</v>
      </c>
      <c r="O129" s="35">
        <v>700</v>
      </c>
      <c r="P129" s="35">
        <v>496.9</v>
      </c>
    </row>
    <row r="130" spans="1:16" ht="18.5" thickBot="1">
      <c r="A130" t="s">
        <v>88</v>
      </c>
      <c r="B130" s="33" t="s">
        <v>343</v>
      </c>
      <c r="C130" s="33" t="s">
        <v>329</v>
      </c>
      <c r="D130" s="34"/>
      <c r="E130" s="34"/>
      <c r="F130" s="34"/>
      <c r="G130" s="34"/>
      <c r="H130" s="34"/>
      <c r="I130" s="34"/>
      <c r="J130" s="34"/>
      <c r="K130" s="34"/>
      <c r="L130" s="35">
        <v>120</v>
      </c>
      <c r="M130" s="35">
        <v>69.5</v>
      </c>
      <c r="N130" s="35">
        <v>36.9</v>
      </c>
      <c r="O130" s="35">
        <v>117.6</v>
      </c>
      <c r="P130" s="35">
        <v>0.2</v>
      </c>
    </row>
    <row r="131" spans="1:16" ht="18.5" thickBot="1">
      <c r="A131" t="s">
        <v>88</v>
      </c>
      <c r="B131" s="33" t="s">
        <v>343</v>
      </c>
      <c r="C131" s="33" t="s">
        <v>330</v>
      </c>
      <c r="D131" s="34"/>
      <c r="E131" s="34"/>
      <c r="F131" s="34"/>
      <c r="G131" s="34"/>
      <c r="H131" s="34"/>
      <c r="I131" s="34"/>
      <c r="J131" s="34"/>
      <c r="K131" s="35">
        <v>6367.7</v>
      </c>
      <c r="L131" s="34"/>
      <c r="M131" s="35">
        <v>400</v>
      </c>
      <c r="N131" s="35">
        <v>3486.6</v>
      </c>
      <c r="O131" s="35">
        <v>9119.7000000000007</v>
      </c>
      <c r="P131" s="35">
        <v>0</v>
      </c>
    </row>
    <row r="132" spans="1:16" ht="18.5" thickBot="1">
      <c r="A132" t="s">
        <v>88</v>
      </c>
      <c r="B132" s="33" t="s">
        <v>343</v>
      </c>
      <c r="C132" s="33" t="s">
        <v>331</v>
      </c>
      <c r="D132" s="35">
        <v>35</v>
      </c>
      <c r="E132" s="34"/>
      <c r="F132" s="34"/>
      <c r="G132" s="34"/>
      <c r="H132" s="34"/>
      <c r="I132" s="34"/>
      <c r="J132" s="34"/>
      <c r="K132" s="34"/>
      <c r="L132" s="34"/>
      <c r="M132" s="35">
        <v>100</v>
      </c>
      <c r="N132" s="35">
        <v>59.7</v>
      </c>
      <c r="O132" s="35">
        <v>30.8</v>
      </c>
      <c r="P132" s="35">
        <v>26.3</v>
      </c>
    </row>
    <row r="133" spans="1:16" ht="18.5" thickBot="1">
      <c r="A133" t="s">
        <v>88</v>
      </c>
      <c r="B133" s="33" t="s">
        <v>344</v>
      </c>
      <c r="C133" s="33" t="s">
        <v>313</v>
      </c>
      <c r="D133" s="35">
        <v>1523.9</v>
      </c>
      <c r="E133" s="34"/>
      <c r="F133" s="35">
        <v>4678.2</v>
      </c>
      <c r="G133" s="35">
        <v>18678.5</v>
      </c>
      <c r="H133" s="35">
        <v>70836.899999999994</v>
      </c>
      <c r="I133" s="35">
        <v>8403.7999999999993</v>
      </c>
      <c r="J133" s="35">
        <v>2285.5</v>
      </c>
      <c r="K133" s="35">
        <v>24273</v>
      </c>
      <c r="L133" s="35">
        <v>5466.5</v>
      </c>
      <c r="M133" s="35">
        <v>4639.1000000000004</v>
      </c>
      <c r="N133" s="35">
        <v>33328.800000000003</v>
      </c>
      <c r="O133" s="35">
        <v>16427.900000000001</v>
      </c>
      <c r="P133" s="35">
        <v>322484.09999999998</v>
      </c>
    </row>
    <row r="134" spans="1:16" ht="18.5" thickBot="1">
      <c r="A134" t="s">
        <v>88</v>
      </c>
      <c r="B134" s="33" t="s">
        <v>344</v>
      </c>
      <c r="C134" s="33" t="s">
        <v>315</v>
      </c>
      <c r="D134" s="34"/>
      <c r="E134" s="34"/>
      <c r="F134" s="35">
        <v>24.4</v>
      </c>
      <c r="G134" s="35">
        <v>0</v>
      </c>
      <c r="H134" s="35">
        <v>3125.4</v>
      </c>
      <c r="I134" s="35">
        <v>706.8</v>
      </c>
      <c r="J134" s="35">
        <v>10552.7</v>
      </c>
      <c r="K134" s="35">
        <v>33604</v>
      </c>
      <c r="L134" s="35">
        <v>2149.8000000000002</v>
      </c>
      <c r="M134" s="35">
        <v>4613.3</v>
      </c>
      <c r="N134" s="35">
        <v>58.8</v>
      </c>
      <c r="O134" s="35">
        <v>49.7</v>
      </c>
      <c r="P134" s="35">
        <v>1661.3</v>
      </c>
    </row>
    <row r="135" spans="1:16" ht="18.5" thickBot="1">
      <c r="A135" t="s">
        <v>88</v>
      </c>
      <c r="B135" s="33" t="s">
        <v>344</v>
      </c>
      <c r="C135" s="33" t="s">
        <v>316</v>
      </c>
      <c r="D135" s="34"/>
      <c r="E135" s="34"/>
      <c r="F135" s="35">
        <v>936.6</v>
      </c>
      <c r="G135" s="35">
        <v>2283.1999999999998</v>
      </c>
      <c r="H135" s="35">
        <v>1599.9</v>
      </c>
      <c r="I135" s="35">
        <v>1200</v>
      </c>
      <c r="J135" s="35">
        <v>16.100000000000001</v>
      </c>
      <c r="K135" s="35">
        <v>0</v>
      </c>
      <c r="L135" s="35">
        <v>0</v>
      </c>
      <c r="M135" s="35">
        <v>9876.4</v>
      </c>
      <c r="N135" s="35">
        <v>2872.5</v>
      </c>
      <c r="O135" s="35">
        <v>719.4</v>
      </c>
      <c r="P135" s="35">
        <v>16175.3</v>
      </c>
    </row>
    <row r="136" spans="1:16" ht="18.5" thickBot="1">
      <c r="A136" t="s">
        <v>88</v>
      </c>
      <c r="B136" s="33" t="s">
        <v>344</v>
      </c>
      <c r="C136" s="33" t="s">
        <v>317</v>
      </c>
      <c r="D136" s="35">
        <v>63274.2</v>
      </c>
      <c r="E136" s="35">
        <v>14133.8</v>
      </c>
      <c r="F136" s="35">
        <v>19349.400000000001</v>
      </c>
      <c r="G136" s="35">
        <v>7007.8</v>
      </c>
      <c r="H136" s="35">
        <v>11630.9</v>
      </c>
      <c r="I136" s="35">
        <v>6352.3</v>
      </c>
      <c r="J136" s="35">
        <v>83437.5</v>
      </c>
      <c r="K136" s="35">
        <v>25795.599999999999</v>
      </c>
      <c r="L136" s="35">
        <v>34214.6</v>
      </c>
      <c r="M136" s="35">
        <v>44286.5</v>
      </c>
      <c r="N136" s="35">
        <v>51734.7</v>
      </c>
      <c r="O136" s="35">
        <v>46140.6</v>
      </c>
      <c r="P136" s="35">
        <v>114155.1</v>
      </c>
    </row>
    <row r="137" spans="1:16" ht="18.5" thickBot="1">
      <c r="A137" t="s">
        <v>88</v>
      </c>
      <c r="B137" s="33" t="s">
        <v>344</v>
      </c>
      <c r="C137" s="33" t="s">
        <v>318</v>
      </c>
      <c r="D137" s="35">
        <v>500</v>
      </c>
      <c r="E137" s="34"/>
      <c r="F137" s="35">
        <v>0</v>
      </c>
      <c r="G137" s="35">
        <v>0</v>
      </c>
      <c r="H137" s="35">
        <v>280</v>
      </c>
      <c r="I137" s="35">
        <v>205</v>
      </c>
      <c r="J137" s="35">
        <v>232.4</v>
      </c>
      <c r="K137" s="35">
        <v>400</v>
      </c>
      <c r="L137" s="35">
        <v>0</v>
      </c>
      <c r="M137" s="35">
        <v>0</v>
      </c>
      <c r="N137" s="35">
        <v>0</v>
      </c>
      <c r="O137" s="35">
        <v>1386.7</v>
      </c>
      <c r="P137" s="35">
        <v>580.6</v>
      </c>
    </row>
    <row r="138" spans="1:16" ht="18.5" thickBot="1">
      <c r="A138" t="s">
        <v>88</v>
      </c>
      <c r="B138" s="33" t="s">
        <v>344</v>
      </c>
      <c r="C138" s="33" t="s">
        <v>319</v>
      </c>
      <c r="D138" s="34"/>
      <c r="E138" s="34"/>
      <c r="F138" s="35">
        <v>2128</v>
      </c>
      <c r="G138" s="35">
        <v>46721.7</v>
      </c>
      <c r="H138" s="35">
        <v>3104.9</v>
      </c>
      <c r="I138" s="35">
        <v>6415</v>
      </c>
      <c r="J138" s="35">
        <v>16461.7</v>
      </c>
      <c r="K138" s="35">
        <v>8512.1</v>
      </c>
      <c r="L138" s="35">
        <v>2352.6999999999998</v>
      </c>
      <c r="M138" s="35">
        <v>1415.9</v>
      </c>
      <c r="N138" s="35">
        <v>193</v>
      </c>
      <c r="O138" s="35">
        <v>620</v>
      </c>
      <c r="P138" s="35">
        <v>69.400000000000006</v>
      </c>
    </row>
    <row r="139" spans="1:16" ht="18.5" thickBot="1">
      <c r="A139" t="s">
        <v>88</v>
      </c>
      <c r="B139" s="33" t="s">
        <v>344</v>
      </c>
      <c r="C139" s="33" t="s">
        <v>321</v>
      </c>
      <c r="D139" s="34"/>
      <c r="E139" s="34"/>
      <c r="F139" s="34"/>
      <c r="G139" s="34"/>
      <c r="H139" s="35">
        <v>0</v>
      </c>
      <c r="I139" s="34"/>
      <c r="J139" s="34"/>
      <c r="K139" s="34"/>
      <c r="L139" s="35">
        <v>0</v>
      </c>
      <c r="M139" s="35">
        <v>1400</v>
      </c>
      <c r="N139" s="35">
        <v>436.6</v>
      </c>
      <c r="O139" s="35">
        <v>5545.5</v>
      </c>
      <c r="P139" s="35">
        <v>599</v>
      </c>
    </row>
    <row r="140" spans="1:16" ht="18.5" thickBot="1">
      <c r="A140" t="s">
        <v>88</v>
      </c>
      <c r="B140" s="33" t="s">
        <v>344</v>
      </c>
      <c r="C140" s="33" t="s">
        <v>322</v>
      </c>
      <c r="D140" s="34"/>
      <c r="E140" s="34"/>
      <c r="F140" s="34"/>
      <c r="G140" s="34"/>
      <c r="H140" s="35">
        <v>0</v>
      </c>
      <c r="I140" s="34"/>
      <c r="J140" s="35">
        <v>1000</v>
      </c>
      <c r="K140" s="35">
        <v>2500</v>
      </c>
      <c r="L140" s="35">
        <v>0</v>
      </c>
      <c r="M140" s="35">
        <v>0</v>
      </c>
      <c r="N140" s="34"/>
      <c r="O140" s="34"/>
      <c r="P140" s="34"/>
    </row>
    <row r="141" spans="1:16" ht="18.5" thickBot="1">
      <c r="A141" t="s">
        <v>88</v>
      </c>
      <c r="B141" s="33" t="s">
        <v>344</v>
      </c>
      <c r="C141" s="33" t="s">
        <v>323</v>
      </c>
      <c r="D141" s="34"/>
      <c r="E141" s="34"/>
      <c r="F141" s="34"/>
      <c r="G141" s="35">
        <v>0</v>
      </c>
      <c r="H141" s="35">
        <v>1440</v>
      </c>
      <c r="I141" s="34"/>
      <c r="J141" s="35">
        <v>650</v>
      </c>
      <c r="K141" s="35">
        <v>93874.8</v>
      </c>
      <c r="L141" s="35">
        <v>0</v>
      </c>
      <c r="M141" s="35">
        <v>7148.9</v>
      </c>
      <c r="N141" s="35">
        <v>750</v>
      </c>
      <c r="O141" s="35">
        <v>0</v>
      </c>
      <c r="P141" s="34"/>
    </row>
    <row r="142" spans="1:16" ht="18.5" thickBot="1">
      <c r="A142" t="s">
        <v>88</v>
      </c>
      <c r="B142" s="33" t="s">
        <v>344</v>
      </c>
      <c r="C142" s="33" t="s">
        <v>324</v>
      </c>
      <c r="D142" s="34"/>
      <c r="E142" s="34"/>
      <c r="F142" s="34"/>
      <c r="G142" s="34"/>
      <c r="H142" s="34"/>
      <c r="I142" s="34"/>
      <c r="J142" s="34"/>
      <c r="K142" s="34"/>
      <c r="L142" s="34"/>
      <c r="M142" s="35">
        <v>0</v>
      </c>
      <c r="N142" s="34"/>
      <c r="O142" s="34"/>
      <c r="P142" s="34"/>
    </row>
    <row r="143" spans="1:16" ht="18.5" thickBot="1">
      <c r="A143" t="s">
        <v>88</v>
      </c>
      <c r="B143" s="33" t="s">
        <v>344</v>
      </c>
      <c r="C143" s="33" t="s">
        <v>335</v>
      </c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5">
        <v>703.1</v>
      </c>
      <c r="O143" s="34"/>
      <c r="P143" s="34"/>
    </row>
    <row r="144" spans="1:16" ht="18.5" thickBot="1">
      <c r="A144" t="s">
        <v>88</v>
      </c>
      <c r="B144" s="33" t="s">
        <v>344</v>
      </c>
      <c r="C144" s="33" t="s">
        <v>325</v>
      </c>
      <c r="D144" s="34"/>
      <c r="E144" s="34"/>
      <c r="F144" s="34"/>
      <c r="G144" s="34"/>
      <c r="H144" s="35">
        <v>0</v>
      </c>
      <c r="I144" s="35">
        <v>412.5</v>
      </c>
      <c r="J144" s="35">
        <v>7.2</v>
      </c>
      <c r="K144" s="35">
        <v>1.2</v>
      </c>
      <c r="L144" s="35">
        <v>2500</v>
      </c>
      <c r="M144" s="35">
        <v>0</v>
      </c>
      <c r="N144" s="35">
        <v>0</v>
      </c>
      <c r="O144" s="35">
        <v>246.3</v>
      </c>
      <c r="P144" s="35">
        <v>0</v>
      </c>
    </row>
    <row r="145" spans="1:16" ht="18.5" thickBot="1">
      <c r="A145" t="s">
        <v>88</v>
      </c>
      <c r="B145" s="33" t="s">
        <v>344</v>
      </c>
      <c r="C145" s="33" t="s">
        <v>326</v>
      </c>
      <c r="D145" s="34"/>
      <c r="E145" s="35">
        <v>18306.3</v>
      </c>
      <c r="F145" s="35">
        <v>3526.9</v>
      </c>
      <c r="G145" s="35">
        <v>4727.7</v>
      </c>
      <c r="H145" s="35">
        <v>9446.9</v>
      </c>
      <c r="I145" s="35">
        <v>18177.2</v>
      </c>
      <c r="J145" s="35">
        <v>37085.800000000003</v>
      </c>
      <c r="K145" s="35">
        <v>67983.8</v>
      </c>
      <c r="L145" s="35">
        <v>36019.1</v>
      </c>
      <c r="M145" s="35">
        <v>36147.699999999997</v>
      </c>
      <c r="N145" s="35">
        <v>25618.1</v>
      </c>
      <c r="O145" s="35">
        <v>29023.5</v>
      </c>
      <c r="P145" s="35">
        <v>25208.9</v>
      </c>
    </row>
    <row r="146" spans="1:16" ht="18.5" thickBot="1">
      <c r="A146" t="s">
        <v>88</v>
      </c>
      <c r="B146" s="33" t="s">
        <v>344</v>
      </c>
      <c r="C146" s="33" t="s">
        <v>327</v>
      </c>
      <c r="D146" s="34"/>
      <c r="E146" s="34"/>
      <c r="F146" s="35">
        <v>0</v>
      </c>
      <c r="G146" s="34"/>
      <c r="H146" s="34"/>
      <c r="I146" s="34"/>
      <c r="J146" s="35">
        <v>0</v>
      </c>
      <c r="K146" s="34"/>
      <c r="L146" s="35">
        <v>0</v>
      </c>
      <c r="M146" s="34"/>
      <c r="N146" s="34"/>
      <c r="O146" s="34"/>
      <c r="P146" s="34"/>
    </row>
    <row r="147" spans="1:16" ht="18.5" thickBot="1">
      <c r="A147" t="s">
        <v>88</v>
      </c>
      <c r="B147" s="33" t="s">
        <v>344</v>
      </c>
      <c r="C147" s="33" t="s">
        <v>328</v>
      </c>
      <c r="D147" s="34"/>
      <c r="E147" s="35">
        <v>250</v>
      </c>
      <c r="F147" s="35">
        <v>0</v>
      </c>
      <c r="G147" s="35">
        <v>0</v>
      </c>
      <c r="H147" s="35">
        <v>12821.6</v>
      </c>
      <c r="I147" s="35">
        <v>4847</v>
      </c>
      <c r="J147" s="35">
        <v>0</v>
      </c>
      <c r="K147" s="35">
        <v>277.7</v>
      </c>
      <c r="L147" s="35">
        <v>826.8</v>
      </c>
      <c r="M147" s="35">
        <v>3255.4</v>
      </c>
      <c r="N147" s="35">
        <v>8115.7</v>
      </c>
      <c r="O147" s="35">
        <v>485.3</v>
      </c>
      <c r="P147" s="35">
        <v>2237.5</v>
      </c>
    </row>
    <row r="148" spans="1:16" ht="18.5" thickBot="1">
      <c r="A148" t="s">
        <v>88</v>
      </c>
      <c r="B148" s="33" t="s">
        <v>344</v>
      </c>
      <c r="C148" s="33" t="s">
        <v>329</v>
      </c>
      <c r="D148" s="35">
        <v>1693.8</v>
      </c>
      <c r="E148" s="34"/>
      <c r="F148" s="34"/>
      <c r="G148" s="34"/>
      <c r="H148" s="35">
        <v>0</v>
      </c>
      <c r="I148" s="34"/>
      <c r="J148" s="35">
        <v>0</v>
      </c>
      <c r="K148" s="35">
        <v>504</v>
      </c>
      <c r="L148" s="35">
        <v>2046.7</v>
      </c>
      <c r="M148" s="35">
        <v>72.3</v>
      </c>
      <c r="N148" s="35">
        <v>34.700000000000003</v>
      </c>
      <c r="O148" s="35">
        <v>27.2</v>
      </c>
      <c r="P148" s="35">
        <v>37</v>
      </c>
    </row>
    <row r="149" spans="1:16" ht="18.5" thickBot="1">
      <c r="A149" t="s">
        <v>88</v>
      </c>
      <c r="B149" s="33" t="s">
        <v>344</v>
      </c>
      <c r="C149" s="33" t="s">
        <v>330</v>
      </c>
      <c r="D149" s="34"/>
      <c r="E149" s="34"/>
      <c r="F149" s="35">
        <v>0</v>
      </c>
      <c r="G149" s="35">
        <v>0</v>
      </c>
      <c r="H149" s="34"/>
      <c r="I149" s="34"/>
      <c r="J149" s="35">
        <v>272.10000000000002</v>
      </c>
      <c r="K149" s="35">
        <v>0</v>
      </c>
      <c r="L149" s="35">
        <v>1</v>
      </c>
      <c r="M149" s="35">
        <v>7622.8</v>
      </c>
      <c r="N149" s="35">
        <v>8414.4</v>
      </c>
      <c r="O149" s="35">
        <v>54203.3</v>
      </c>
      <c r="P149" s="35">
        <v>0</v>
      </c>
    </row>
    <row r="150" spans="1:16" ht="18.5" thickBot="1">
      <c r="A150" t="s">
        <v>88</v>
      </c>
      <c r="B150" s="33" t="s">
        <v>344</v>
      </c>
      <c r="C150" s="33" t="s">
        <v>332</v>
      </c>
      <c r="D150" s="34"/>
      <c r="E150" s="34"/>
      <c r="F150" s="35">
        <v>0</v>
      </c>
      <c r="G150" s="35">
        <v>0</v>
      </c>
      <c r="H150" s="34"/>
      <c r="I150" s="35">
        <v>0</v>
      </c>
      <c r="J150" s="35">
        <v>4350</v>
      </c>
      <c r="K150" s="34"/>
      <c r="L150" s="34"/>
      <c r="M150" s="35">
        <v>0</v>
      </c>
      <c r="N150" s="35">
        <v>0</v>
      </c>
      <c r="O150" s="35">
        <v>0</v>
      </c>
      <c r="P150" s="35">
        <v>15183.7</v>
      </c>
    </row>
    <row r="151" spans="1:16" ht="18.5" thickBot="1">
      <c r="A151" t="s">
        <v>88</v>
      </c>
      <c r="B151" s="33" t="s">
        <v>344</v>
      </c>
      <c r="C151" s="33" t="s">
        <v>331</v>
      </c>
      <c r="D151" s="34"/>
      <c r="E151" s="34"/>
      <c r="F151" s="35">
        <v>63.3</v>
      </c>
      <c r="G151" s="35">
        <v>78.599999999999994</v>
      </c>
      <c r="H151" s="35">
        <v>33.799999999999997</v>
      </c>
      <c r="I151" s="35">
        <v>43.6</v>
      </c>
      <c r="J151" s="35">
        <v>138</v>
      </c>
      <c r="K151" s="35">
        <v>0</v>
      </c>
      <c r="L151" s="35">
        <v>129.5</v>
      </c>
      <c r="M151" s="35">
        <v>123.4</v>
      </c>
      <c r="N151" s="35">
        <v>29.9</v>
      </c>
      <c r="O151" s="35">
        <v>312.3</v>
      </c>
      <c r="P151" s="35">
        <v>19.100000000000001</v>
      </c>
    </row>
    <row r="152" spans="1:16" ht="18.5" thickBot="1">
      <c r="A152" t="s">
        <v>88</v>
      </c>
      <c r="B152" s="33" t="s">
        <v>345</v>
      </c>
      <c r="C152" s="33" t="s">
        <v>313</v>
      </c>
      <c r="D152" s="34"/>
      <c r="E152" s="35">
        <v>10504.5</v>
      </c>
      <c r="F152" s="35">
        <v>9939.6</v>
      </c>
      <c r="G152" s="35">
        <v>79090.8</v>
      </c>
      <c r="H152" s="35">
        <v>41141.800000000003</v>
      </c>
      <c r="I152" s="35">
        <v>37485.1</v>
      </c>
      <c r="J152" s="35">
        <v>59094.3</v>
      </c>
      <c r="K152" s="35">
        <v>16213.6</v>
      </c>
      <c r="L152" s="35">
        <v>30010.6</v>
      </c>
      <c r="M152" s="35">
        <v>92292.9</v>
      </c>
      <c r="N152" s="35">
        <v>23144.5</v>
      </c>
      <c r="O152" s="35">
        <v>7699.2</v>
      </c>
      <c r="P152" s="35">
        <v>3122.2</v>
      </c>
    </row>
    <row r="153" spans="1:16" ht="18.5" thickBot="1">
      <c r="A153" t="s">
        <v>88</v>
      </c>
      <c r="B153" s="33" t="s">
        <v>345</v>
      </c>
      <c r="C153" s="33" t="s">
        <v>314</v>
      </c>
      <c r="D153" s="34"/>
      <c r="E153" s="34"/>
      <c r="F153" s="35">
        <v>0</v>
      </c>
      <c r="G153" s="35">
        <v>2.4</v>
      </c>
      <c r="H153" s="35">
        <v>4803.8</v>
      </c>
      <c r="I153" s="35">
        <v>1192.0999999999999</v>
      </c>
      <c r="J153" s="35">
        <v>61.8</v>
      </c>
      <c r="K153" s="35">
        <v>0</v>
      </c>
      <c r="L153" s="34"/>
      <c r="M153" s="35">
        <v>0</v>
      </c>
      <c r="N153" s="34"/>
      <c r="O153" s="35">
        <v>6.3</v>
      </c>
      <c r="P153" s="35">
        <v>113.2</v>
      </c>
    </row>
    <row r="154" spans="1:16" ht="18.5" thickBot="1">
      <c r="A154" t="s">
        <v>88</v>
      </c>
      <c r="B154" s="33" t="s">
        <v>345</v>
      </c>
      <c r="C154" s="33" t="s">
        <v>315</v>
      </c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5">
        <v>0</v>
      </c>
      <c r="P154" s="35">
        <v>0</v>
      </c>
    </row>
    <row r="155" spans="1:16" ht="18.5" thickBot="1">
      <c r="A155" t="s">
        <v>88</v>
      </c>
      <c r="B155" s="33" t="s">
        <v>345</v>
      </c>
      <c r="C155" s="33" t="s">
        <v>316</v>
      </c>
      <c r="D155" s="35">
        <v>1600</v>
      </c>
      <c r="E155" s="34"/>
      <c r="F155" s="35">
        <v>0</v>
      </c>
      <c r="G155" s="35">
        <v>3068.1</v>
      </c>
      <c r="H155" s="35">
        <v>166.8</v>
      </c>
      <c r="I155" s="35">
        <v>15126.2</v>
      </c>
      <c r="J155" s="35">
        <v>9229.6</v>
      </c>
      <c r="K155" s="35">
        <v>7051.3</v>
      </c>
      <c r="L155" s="35">
        <v>0</v>
      </c>
      <c r="M155" s="35">
        <v>0</v>
      </c>
      <c r="N155" s="35">
        <v>0</v>
      </c>
      <c r="O155" s="35">
        <v>12148.2</v>
      </c>
      <c r="P155" s="35">
        <v>0</v>
      </c>
    </row>
    <row r="156" spans="1:16" ht="18.5" thickBot="1">
      <c r="A156" t="s">
        <v>88</v>
      </c>
      <c r="B156" s="33" t="s">
        <v>345</v>
      </c>
      <c r="C156" s="33" t="s">
        <v>317</v>
      </c>
      <c r="D156" s="34"/>
      <c r="E156" s="35">
        <v>11944</v>
      </c>
      <c r="F156" s="35">
        <v>10594.9</v>
      </c>
      <c r="G156" s="35">
        <v>29882.1</v>
      </c>
      <c r="H156" s="35">
        <v>9349.7999999999993</v>
      </c>
      <c r="I156" s="35">
        <v>31345.4</v>
      </c>
      <c r="J156" s="35">
        <v>28852.2</v>
      </c>
      <c r="K156" s="35">
        <v>29150.3</v>
      </c>
      <c r="L156" s="35">
        <v>22696.7</v>
      </c>
      <c r="M156" s="35">
        <v>41543.599999999999</v>
      </c>
      <c r="N156" s="35">
        <v>17562.3</v>
      </c>
      <c r="O156" s="35">
        <v>18417.8</v>
      </c>
      <c r="P156" s="35">
        <v>29031.1</v>
      </c>
    </row>
    <row r="157" spans="1:16" ht="18.5" thickBot="1">
      <c r="A157" t="s">
        <v>88</v>
      </c>
      <c r="B157" s="33" t="s">
        <v>345</v>
      </c>
      <c r="C157" s="33" t="s">
        <v>318</v>
      </c>
      <c r="D157" s="34"/>
      <c r="E157" s="34"/>
      <c r="F157" s="34"/>
      <c r="G157" s="34"/>
      <c r="H157" s="34"/>
      <c r="I157" s="35">
        <v>13072.8</v>
      </c>
      <c r="J157" s="35">
        <v>1767.8</v>
      </c>
      <c r="K157" s="35">
        <v>888.7</v>
      </c>
      <c r="L157" s="34"/>
      <c r="M157" s="34"/>
      <c r="N157" s="34"/>
      <c r="O157" s="34"/>
      <c r="P157" s="34"/>
    </row>
    <row r="158" spans="1:16" ht="18.5" thickBot="1">
      <c r="A158" t="s">
        <v>88</v>
      </c>
      <c r="B158" s="33" t="s">
        <v>345</v>
      </c>
      <c r="C158" s="33" t="s">
        <v>319</v>
      </c>
      <c r="D158" s="34"/>
      <c r="E158" s="34"/>
      <c r="F158" s="34"/>
      <c r="G158" s="35">
        <v>10774.5</v>
      </c>
      <c r="H158" s="35">
        <v>325.10000000000002</v>
      </c>
      <c r="I158" s="35">
        <v>2431</v>
      </c>
      <c r="J158" s="35">
        <v>0</v>
      </c>
      <c r="K158" s="35">
        <v>2350</v>
      </c>
      <c r="L158" s="35">
        <v>0.1</v>
      </c>
      <c r="M158" s="35">
        <v>0</v>
      </c>
      <c r="N158" s="35">
        <v>0</v>
      </c>
      <c r="O158" s="35">
        <v>0</v>
      </c>
      <c r="P158" s="35">
        <v>0</v>
      </c>
    </row>
    <row r="159" spans="1:16" ht="18.5" thickBot="1">
      <c r="A159" t="s">
        <v>88</v>
      </c>
      <c r="B159" s="33" t="s">
        <v>345</v>
      </c>
      <c r="C159" s="33" t="s">
        <v>322</v>
      </c>
      <c r="D159" s="34"/>
      <c r="E159" s="34"/>
      <c r="F159" s="34"/>
      <c r="G159" s="34"/>
      <c r="H159" s="34"/>
      <c r="I159" s="34"/>
      <c r="J159" s="34"/>
      <c r="K159" s="34"/>
      <c r="L159" s="35">
        <v>0</v>
      </c>
      <c r="M159" s="35">
        <v>0</v>
      </c>
      <c r="N159" s="35">
        <v>8.9</v>
      </c>
      <c r="O159" s="35">
        <v>1540.8</v>
      </c>
      <c r="P159" s="35">
        <v>198.3</v>
      </c>
    </row>
    <row r="160" spans="1:16" ht="18.5" thickBot="1">
      <c r="A160" t="s">
        <v>88</v>
      </c>
      <c r="B160" s="33" t="s">
        <v>345</v>
      </c>
      <c r="C160" s="33" t="s">
        <v>323</v>
      </c>
      <c r="D160" s="34"/>
      <c r="E160" s="34"/>
      <c r="F160" s="34"/>
      <c r="G160" s="34"/>
      <c r="H160" s="34"/>
      <c r="I160" s="35">
        <v>100</v>
      </c>
      <c r="J160" s="35">
        <v>100</v>
      </c>
      <c r="K160" s="35">
        <v>0</v>
      </c>
      <c r="L160" s="35">
        <v>0</v>
      </c>
      <c r="M160" s="35">
        <v>0</v>
      </c>
      <c r="N160" s="35">
        <v>0</v>
      </c>
      <c r="O160" s="35">
        <v>4333.3</v>
      </c>
      <c r="P160" s="34"/>
    </row>
    <row r="161" spans="1:16" ht="18.5" thickBot="1">
      <c r="A161" t="s">
        <v>88</v>
      </c>
      <c r="B161" s="33" t="s">
        <v>345</v>
      </c>
      <c r="C161" s="33" t="s">
        <v>324</v>
      </c>
      <c r="D161" s="34"/>
      <c r="E161" s="34"/>
      <c r="F161" s="35">
        <v>592.9</v>
      </c>
      <c r="G161" s="35">
        <v>2356.4</v>
      </c>
      <c r="H161" s="35">
        <v>417</v>
      </c>
      <c r="I161" s="35">
        <v>8102.8</v>
      </c>
      <c r="J161" s="35">
        <v>1338</v>
      </c>
      <c r="K161" s="35">
        <v>491</v>
      </c>
      <c r="L161" s="34"/>
      <c r="M161" s="34"/>
      <c r="N161" s="35">
        <v>0</v>
      </c>
      <c r="O161" s="35">
        <v>83.3</v>
      </c>
      <c r="P161" s="35">
        <v>729.2</v>
      </c>
    </row>
    <row r="162" spans="1:16" ht="18.5" thickBot="1">
      <c r="A162" t="s">
        <v>88</v>
      </c>
      <c r="B162" s="33" t="s">
        <v>345</v>
      </c>
      <c r="C162" s="33" t="s">
        <v>335</v>
      </c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5">
        <v>0</v>
      </c>
      <c r="P162" s="35">
        <v>0</v>
      </c>
    </row>
    <row r="163" spans="1:16" ht="18.5" thickBot="1">
      <c r="A163" t="s">
        <v>88</v>
      </c>
      <c r="B163" s="33" t="s">
        <v>345</v>
      </c>
      <c r="C163" s="33" t="s">
        <v>325</v>
      </c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5">
        <v>0</v>
      </c>
    </row>
    <row r="164" spans="1:16" ht="18.5" thickBot="1">
      <c r="A164" t="s">
        <v>88</v>
      </c>
      <c r="B164" s="33" t="s">
        <v>345</v>
      </c>
      <c r="C164" s="33" t="s">
        <v>326</v>
      </c>
      <c r="D164" s="34"/>
      <c r="E164" s="34"/>
      <c r="F164" s="34"/>
      <c r="G164" s="35">
        <v>18596.2</v>
      </c>
      <c r="H164" s="35">
        <v>2883.2</v>
      </c>
      <c r="I164" s="35">
        <v>3537.2</v>
      </c>
      <c r="J164" s="35">
        <v>1180.0999999999999</v>
      </c>
      <c r="K164" s="35">
        <v>39</v>
      </c>
      <c r="L164" s="35">
        <v>29.7</v>
      </c>
      <c r="M164" s="35">
        <v>4312</v>
      </c>
      <c r="N164" s="35">
        <v>5516.1</v>
      </c>
      <c r="O164" s="35">
        <v>539.79999999999995</v>
      </c>
      <c r="P164" s="35">
        <v>585.6</v>
      </c>
    </row>
    <row r="165" spans="1:16" ht="18.5" thickBot="1">
      <c r="A165" t="s">
        <v>88</v>
      </c>
      <c r="B165" s="33" t="s">
        <v>345</v>
      </c>
      <c r="C165" s="33" t="s">
        <v>327</v>
      </c>
      <c r="D165" s="34"/>
      <c r="E165" s="34"/>
      <c r="F165" s="35">
        <v>0</v>
      </c>
      <c r="G165" s="35">
        <v>1888.9</v>
      </c>
      <c r="H165" s="34"/>
      <c r="I165" s="34"/>
      <c r="J165" s="34"/>
      <c r="K165" s="34"/>
      <c r="L165" s="35">
        <v>0</v>
      </c>
      <c r="M165" s="34"/>
      <c r="N165" s="34"/>
      <c r="O165" s="35">
        <v>616.1</v>
      </c>
      <c r="P165" s="34"/>
    </row>
    <row r="166" spans="1:16" ht="18.5" thickBot="1">
      <c r="A166" t="s">
        <v>88</v>
      </c>
      <c r="B166" s="33" t="s">
        <v>345</v>
      </c>
      <c r="C166" s="33" t="s">
        <v>328</v>
      </c>
      <c r="D166" s="35">
        <v>100</v>
      </c>
      <c r="E166" s="34"/>
      <c r="F166" s="35">
        <v>518.70000000000005</v>
      </c>
      <c r="G166" s="35">
        <v>0</v>
      </c>
      <c r="H166" s="34"/>
      <c r="I166" s="34"/>
      <c r="J166" s="35">
        <v>3420</v>
      </c>
      <c r="K166" s="35">
        <v>165.7</v>
      </c>
      <c r="L166" s="34"/>
      <c r="M166" s="35">
        <v>0</v>
      </c>
      <c r="N166" s="35">
        <v>6.8</v>
      </c>
      <c r="O166" s="35">
        <v>13.7</v>
      </c>
      <c r="P166" s="35">
        <v>83.5</v>
      </c>
    </row>
    <row r="167" spans="1:16" ht="18.5" thickBot="1">
      <c r="A167" t="s">
        <v>88</v>
      </c>
      <c r="B167" s="33" t="s">
        <v>345</v>
      </c>
      <c r="C167" s="33" t="s">
        <v>329</v>
      </c>
      <c r="D167" s="34"/>
      <c r="E167" s="34"/>
      <c r="F167" s="34"/>
      <c r="G167" s="34"/>
      <c r="H167" s="34"/>
      <c r="I167" s="34"/>
      <c r="J167" s="34"/>
      <c r="K167" s="34"/>
      <c r="L167" s="35">
        <v>0</v>
      </c>
      <c r="M167" s="35">
        <v>0</v>
      </c>
      <c r="N167" s="35">
        <v>39</v>
      </c>
      <c r="O167" s="35">
        <v>7857.8</v>
      </c>
      <c r="P167" s="35">
        <v>14349.8</v>
      </c>
    </row>
    <row r="168" spans="1:16" ht="18.5" thickBot="1">
      <c r="A168" t="s">
        <v>88</v>
      </c>
      <c r="B168" s="33" t="s">
        <v>345</v>
      </c>
      <c r="C168" s="33" t="s">
        <v>330</v>
      </c>
      <c r="D168" s="34"/>
      <c r="E168" s="34"/>
      <c r="F168" s="35">
        <v>318.2</v>
      </c>
      <c r="G168" s="35">
        <v>318.2</v>
      </c>
      <c r="H168" s="34"/>
      <c r="I168" s="34"/>
      <c r="J168" s="35">
        <v>0</v>
      </c>
      <c r="K168" s="35">
        <v>26313.5</v>
      </c>
      <c r="L168" s="35">
        <v>0</v>
      </c>
      <c r="M168" s="35">
        <v>14957.2</v>
      </c>
      <c r="N168" s="35">
        <v>0</v>
      </c>
      <c r="O168" s="35">
        <v>34215.4</v>
      </c>
      <c r="P168" s="35">
        <v>0</v>
      </c>
    </row>
    <row r="169" spans="1:16" ht="18.5" thickBot="1">
      <c r="A169" t="s">
        <v>88</v>
      </c>
      <c r="B169" s="33" t="s">
        <v>345</v>
      </c>
      <c r="C169" s="33" t="s">
        <v>332</v>
      </c>
      <c r="D169" s="34"/>
      <c r="E169" s="34"/>
      <c r="F169" s="35">
        <v>0</v>
      </c>
      <c r="G169" s="35">
        <v>72.2</v>
      </c>
      <c r="H169" s="35">
        <v>95.9</v>
      </c>
      <c r="I169" s="34"/>
      <c r="J169" s="34"/>
      <c r="K169" s="34"/>
      <c r="L169" s="35">
        <v>0</v>
      </c>
      <c r="M169" s="35">
        <v>0</v>
      </c>
      <c r="N169" s="35">
        <v>0</v>
      </c>
      <c r="O169" s="35">
        <v>1257.2</v>
      </c>
      <c r="P169" s="35">
        <v>217.2</v>
      </c>
    </row>
    <row r="170" spans="1:16" ht="18.5" thickBot="1">
      <c r="A170" t="s">
        <v>88</v>
      </c>
      <c r="B170" s="33" t="s">
        <v>345</v>
      </c>
      <c r="C170" s="33" t="s">
        <v>331</v>
      </c>
      <c r="D170" s="34"/>
      <c r="E170" s="34"/>
      <c r="F170" s="34"/>
      <c r="G170" s="34"/>
      <c r="H170" s="34"/>
      <c r="I170" s="34"/>
      <c r="J170" s="34"/>
      <c r="K170" s="34"/>
      <c r="L170" s="34"/>
      <c r="M170" s="35">
        <v>0</v>
      </c>
      <c r="N170" s="35">
        <v>0</v>
      </c>
      <c r="O170" s="35">
        <v>0</v>
      </c>
      <c r="P170" s="35">
        <v>0.4</v>
      </c>
    </row>
    <row r="171" spans="1:16" ht="18.5" thickBot="1">
      <c r="A171" t="s">
        <v>88</v>
      </c>
      <c r="B171" s="33" t="s">
        <v>346</v>
      </c>
      <c r="C171" s="33" t="s">
        <v>313</v>
      </c>
      <c r="D171" s="34"/>
      <c r="E171" s="34"/>
      <c r="F171" s="35">
        <v>868.3</v>
      </c>
      <c r="G171" s="35">
        <v>0</v>
      </c>
      <c r="H171" s="35">
        <v>1384.8</v>
      </c>
      <c r="I171" s="35">
        <v>0</v>
      </c>
      <c r="J171" s="35">
        <v>0</v>
      </c>
      <c r="K171" s="35">
        <v>459.9</v>
      </c>
      <c r="L171" s="35">
        <v>3371.2</v>
      </c>
      <c r="M171" s="35">
        <v>1241.7</v>
      </c>
      <c r="N171" s="35">
        <v>669.9</v>
      </c>
      <c r="O171" s="35">
        <v>5559.3</v>
      </c>
      <c r="P171" s="35">
        <v>106</v>
      </c>
    </row>
    <row r="172" spans="1:16" ht="18.5" thickBot="1">
      <c r="A172" t="s">
        <v>88</v>
      </c>
      <c r="B172" s="33" t="s">
        <v>346</v>
      </c>
      <c r="C172" s="33" t="s">
        <v>314</v>
      </c>
      <c r="D172" s="34"/>
      <c r="E172" s="34"/>
      <c r="F172" s="35">
        <v>0</v>
      </c>
      <c r="G172" s="34"/>
      <c r="H172" s="34"/>
      <c r="I172" s="35">
        <v>100</v>
      </c>
      <c r="J172" s="35">
        <v>198.7</v>
      </c>
      <c r="K172" s="35">
        <v>1.1000000000000001</v>
      </c>
      <c r="L172" s="35">
        <v>10.4</v>
      </c>
      <c r="M172" s="35">
        <v>22.3</v>
      </c>
      <c r="N172" s="35">
        <v>26.1</v>
      </c>
      <c r="O172" s="35">
        <v>11.7</v>
      </c>
      <c r="P172" s="35">
        <v>11.9</v>
      </c>
    </row>
    <row r="173" spans="1:16" ht="18.5" thickBot="1">
      <c r="A173" t="s">
        <v>88</v>
      </c>
      <c r="B173" s="33" t="s">
        <v>346</v>
      </c>
      <c r="C173" s="33" t="s">
        <v>315</v>
      </c>
      <c r="D173" s="34"/>
      <c r="E173" s="34"/>
      <c r="F173" s="34"/>
      <c r="G173" s="34"/>
      <c r="H173" s="34"/>
      <c r="I173" s="34"/>
      <c r="J173" s="34"/>
      <c r="K173" s="34"/>
      <c r="L173" s="35">
        <v>0</v>
      </c>
      <c r="M173" s="35">
        <v>543.5</v>
      </c>
      <c r="N173" s="35">
        <v>1771.4</v>
      </c>
      <c r="O173" s="35">
        <v>2340.6</v>
      </c>
      <c r="P173" s="35">
        <v>1289.5</v>
      </c>
    </row>
    <row r="174" spans="1:16" ht="18.5" thickBot="1">
      <c r="A174" t="s">
        <v>88</v>
      </c>
      <c r="B174" s="33" t="s">
        <v>346</v>
      </c>
      <c r="C174" s="33" t="s">
        <v>316</v>
      </c>
      <c r="D174" s="35">
        <v>1000</v>
      </c>
      <c r="E174" s="35">
        <v>3990.2</v>
      </c>
      <c r="F174" s="35">
        <v>714.3</v>
      </c>
      <c r="G174" s="35">
        <v>0</v>
      </c>
      <c r="H174" s="35">
        <v>2050</v>
      </c>
      <c r="I174" s="35">
        <v>0</v>
      </c>
      <c r="J174" s="35">
        <v>19934.2</v>
      </c>
      <c r="K174" s="35">
        <v>113985.5</v>
      </c>
      <c r="L174" s="35">
        <v>33529.1</v>
      </c>
      <c r="M174" s="35">
        <v>255996.5</v>
      </c>
      <c r="N174" s="35">
        <v>27646.6</v>
      </c>
      <c r="O174" s="35">
        <v>74036.3</v>
      </c>
      <c r="P174" s="35">
        <v>71899.5</v>
      </c>
    </row>
    <row r="175" spans="1:16" ht="18.5" thickBot="1">
      <c r="A175" t="s">
        <v>88</v>
      </c>
      <c r="B175" s="33" t="s">
        <v>346</v>
      </c>
      <c r="C175" s="33" t="s">
        <v>317</v>
      </c>
      <c r="D175" s="35">
        <v>2100</v>
      </c>
      <c r="E175" s="35">
        <v>7200</v>
      </c>
      <c r="F175" s="35">
        <v>274.60000000000002</v>
      </c>
      <c r="G175" s="35">
        <v>0</v>
      </c>
      <c r="H175" s="35">
        <v>42816.6</v>
      </c>
      <c r="I175" s="35">
        <v>10287.9</v>
      </c>
      <c r="J175" s="35">
        <v>6952</v>
      </c>
      <c r="K175" s="35">
        <v>4247.3999999999996</v>
      </c>
      <c r="L175" s="35">
        <v>10390.200000000001</v>
      </c>
      <c r="M175" s="35">
        <v>6571.7</v>
      </c>
      <c r="N175" s="35">
        <v>13166.4</v>
      </c>
      <c r="O175" s="35">
        <v>10836.7</v>
      </c>
      <c r="P175" s="35">
        <v>164987.1</v>
      </c>
    </row>
    <row r="176" spans="1:16" ht="18.5" thickBot="1">
      <c r="A176" t="s">
        <v>88</v>
      </c>
      <c r="B176" s="33" t="s">
        <v>346</v>
      </c>
      <c r="C176" s="33" t="s">
        <v>333</v>
      </c>
      <c r="D176" s="35">
        <v>400</v>
      </c>
      <c r="E176" s="35">
        <v>400</v>
      </c>
      <c r="F176" s="35">
        <v>0</v>
      </c>
      <c r="G176" s="35">
        <v>950</v>
      </c>
      <c r="H176" s="35">
        <v>1400</v>
      </c>
      <c r="I176" s="34"/>
      <c r="J176" s="34"/>
      <c r="K176" s="35">
        <v>879.5</v>
      </c>
      <c r="L176" s="35">
        <v>4084.5</v>
      </c>
      <c r="M176" s="35">
        <v>834.3</v>
      </c>
      <c r="N176" s="35">
        <v>253.2</v>
      </c>
      <c r="O176" s="35">
        <v>327.60000000000002</v>
      </c>
      <c r="P176" s="35">
        <v>1071.2</v>
      </c>
    </row>
    <row r="177" spans="1:16" ht="18.5" thickBot="1">
      <c r="A177" t="s">
        <v>88</v>
      </c>
      <c r="B177" s="33" t="s">
        <v>346</v>
      </c>
      <c r="C177" s="33" t="s">
        <v>334</v>
      </c>
      <c r="D177" s="34"/>
      <c r="E177" s="35">
        <v>624</v>
      </c>
      <c r="F177" s="34"/>
      <c r="G177" s="34"/>
      <c r="H177" s="35">
        <v>10406.200000000001</v>
      </c>
      <c r="I177" s="35">
        <v>0</v>
      </c>
      <c r="J177" s="35">
        <v>317</v>
      </c>
      <c r="K177" s="35">
        <v>1885</v>
      </c>
      <c r="L177" s="35">
        <v>57.7</v>
      </c>
      <c r="M177" s="35">
        <v>2590.3000000000002</v>
      </c>
      <c r="N177" s="35">
        <v>106.7</v>
      </c>
      <c r="O177" s="35">
        <v>202</v>
      </c>
      <c r="P177" s="35">
        <v>12.4</v>
      </c>
    </row>
    <row r="178" spans="1:16" ht="18.5" thickBot="1">
      <c r="A178" t="s">
        <v>88</v>
      </c>
      <c r="B178" s="33" t="s">
        <v>346</v>
      </c>
      <c r="C178" s="33" t="s">
        <v>318</v>
      </c>
      <c r="D178" s="35">
        <v>400</v>
      </c>
      <c r="E178" s="35">
        <v>1150</v>
      </c>
      <c r="F178" s="35">
        <v>0</v>
      </c>
      <c r="G178" s="34"/>
      <c r="H178" s="34"/>
      <c r="I178" s="35">
        <v>1195.5999999999999</v>
      </c>
      <c r="J178" s="35">
        <v>0</v>
      </c>
      <c r="K178" s="34"/>
      <c r="L178" s="34"/>
      <c r="M178" s="35">
        <v>0</v>
      </c>
      <c r="N178" s="35">
        <v>100</v>
      </c>
      <c r="O178" s="35">
        <v>0</v>
      </c>
      <c r="P178" s="34"/>
    </row>
    <row r="179" spans="1:16" ht="18.5" thickBot="1">
      <c r="A179" t="s">
        <v>88</v>
      </c>
      <c r="B179" s="33" t="s">
        <v>346</v>
      </c>
      <c r="C179" s="33" t="s">
        <v>320</v>
      </c>
      <c r="D179" s="35">
        <v>100</v>
      </c>
      <c r="E179" s="35">
        <v>1375</v>
      </c>
      <c r="F179" s="35">
        <v>81.5</v>
      </c>
      <c r="G179" s="35">
        <v>0</v>
      </c>
      <c r="H179" s="35">
        <v>174.6</v>
      </c>
      <c r="I179" s="35">
        <v>1000</v>
      </c>
      <c r="J179" s="35">
        <v>420.9</v>
      </c>
      <c r="K179" s="35">
        <v>363</v>
      </c>
      <c r="L179" s="35">
        <v>484.6</v>
      </c>
      <c r="M179" s="35">
        <v>4590.6000000000004</v>
      </c>
      <c r="N179" s="35">
        <v>649.70000000000005</v>
      </c>
      <c r="O179" s="35">
        <v>739.5</v>
      </c>
      <c r="P179" s="35">
        <v>7017.8</v>
      </c>
    </row>
    <row r="180" spans="1:16" ht="18.5" thickBot="1">
      <c r="A180" t="s">
        <v>88</v>
      </c>
      <c r="B180" s="33" t="s">
        <v>346</v>
      </c>
      <c r="C180" s="33" t="s">
        <v>319</v>
      </c>
      <c r="D180" s="35">
        <v>61006.1</v>
      </c>
      <c r="E180" s="34"/>
      <c r="F180" s="35">
        <v>1029.2</v>
      </c>
      <c r="G180" s="35">
        <v>0</v>
      </c>
      <c r="H180" s="35">
        <v>400</v>
      </c>
      <c r="I180" s="35">
        <v>6643.5</v>
      </c>
      <c r="J180" s="35">
        <v>83929.4</v>
      </c>
      <c r="K180" s="35">
        <v>89318.5</v>
      </c>
      <c r="L180" s="35">
        <v>38780.300000000003</v>
      </c>
      <c r="M180" s="35">
        <v>13150.2</v>
      </c>
      <c r="N180" s="35">
        <v>165005.5</v>
      </c>
      <c r="O180" s="35">
        <v>29571.3</v>
      </c>
      <c r="P180" s="35">
        <v>52213.9</v>
      </c>
    </row>
    <row r="181" spans="1:16" ht="18.5" thickBot="1">
      <c r="A181" t="s">
        <v>88</v>
      </c>
      <c r="B181" s="33" t="s">
        <v>346</v>
      </c>
      <c r="C181" s="33" t="s">
        <v>321</v>
      </c>
      <c r="D181" s="35">
        <v>1100</v>
      </c>
      <c r="E181" s="35">
        <v>9654.6</v>
      </c>
      <c r="F181" s="35">
        <v>830.1</v>
      </c>
      <c r="G181" s="35">
        <v>2288.9</v>
      </c>
      <c r="H181" s="35">
        <v>1410.9</v>
      </c>
      <c r="I181" s="35">
        <v>2023.2</v>
      </c>
      <c r="J181" s="35">
        <v>500</v>
      </c>
      <c r="K181" s="35">
        <v>52413.3</v>
      </c>
      <c r="L181" s="35">
        <v>58046.9</v>
      </c>
      <c r="M181" s="35">
        <v>10946.3</v>
      </c>
      <c r="N181" s="35">
        <v>11628.9</v>
      </c>
      <c r="O181" s="35">
        <v>17217.5</v>
      </c>
      <c r="P181" s="35">
        <v>31345.200000000001</v>
      </c>
    </row>
    <row r="182" spans="1:16" ht="18.5" thickBot="1">
      <c r="A182" t="s">
        <v>88</v>
      </c>
      <c r="B182" s="33" t="s">
        <v>346</v>
      </c>
      <c r="C182" s="33" t="s">
        <v>322</v>
      </c>
      <c r="D182" s="34"/>
      <c r="E182" s="34"/>
      <c r="F182" s="34"/>
      <c r="G182" s="35">
        <v>0</v>
      </c>
      <c r="H182" s="34"/>
      <c r="I182" s="34"/>
      <c r="J182" s="34"/>
      <c r="K182" s="35">
        <v>10335.700000000001</v>
      </c>
      <c r="L182" s="35">
        <v>7124.1</v>
      </c>
      <c r="M182" s="35">
        <v>794.6</v>
      </c>
      <c r="N182" s="35">
        <v>856.9</v>
      </c>
      <c r="O182" s="35">
        <v>8083.9</v>
      </c>
      <c r="P182" s="35">
        <v>10234.6</v>
      </c>
    </row>
    <row r="183" spans="1:16" ht="18.5" thickBot="1">
      <c r="A183" t="s">
        <v>88</v>
      </c>
      <c r="B183" s="33" t="s">
        <v>346</v>
      </c>
      <c r="C183" s="33" t="s">
        <v>323</v>
      </c>
      <c r="D183" s="35">
        <v>27369.3</v>
      </c>
      <c r="E183" s="35">
        <v>12332.7</v>
      </c>
      <c r="F183" s="35">
        <v>4450</v>
      </c>
      <c r="G183" s="35">
        <v>9049.2000000000007</v>
      </c>
      <c r="H183" s="35">
        <v>17073.2</v>
      </c>
      <c r="I183" s="35">
        <v>1095.9000000000001</v>
      </c>
      <c r="J183" s="35">
        <v>25528.799999999999</v>
      </c>
      <c r="K183" s="35">
        <v>17451.900000000001</v>
      </c>
      <c r="L183" s="35">
        <v>47405.3</v>
      </c>
      <c r="M183" s="35">
        <v>118694.7</v>
      </c>
      <c r="N183" s="35">
        <v>272735.09999999998</v>
      </c>
      <c r="O183" s="35">
        <v>520758.1</v>
      </c>
      <c r="P183" s="35">
        <v>787230.4</v>
      </c>
    </row>
    <row r="184" spans="1:16" ht="18.5" thickBot="1">
      <c r="A184" t="s">
        <v>88</v>
      </c>
      <c r="B184" s="33" t="s">
        <v>346</v>
      </c>
      <c r="C184" s="33" t="s">
        <v>324</v>
      </c>
      <c r="D184" s="35">
        <v>51025.9</v>
      </c>
      <c r="E184" s="35">
        <v>127278.2</v>
      </c>
      <c r="F184" s="35">
        <v>19912.5</v>
      </c>
      <c r="G184" s="35">
        <v>16829.099999999999</v>
      </c>
      <c r="H184" s="35">
        <v>108195.7</v>
      </c>
      <c r="I184" s="35">
        <v>237670.7</v>
      </c>
      <c r="J184" s="35">
        <v>53213.8</v>
      </c>
      <c r="K184" s="35">
        <v>96237.1</v>
      </c>
      <c r="L184" s="35">
        <v>124442.6</v>
      </c>
      <c r="M184" s="35">
        <v>123973</v>
      </c>
      <c r="N184" s="35">
        <v>126758.3</v>
      </c>
      <c r="O184" s="35">
        <v>378370.8</v>
      </c>
      <c r="P184" s="35">
        <v>291492.40000000002</v>
      </c>
    </row>
    <row r="185" spans="1:16" ht="18.5" thickBot="1">
      <c r="A185" t="s">
        <v>88</v>
      </c>
      <c r="B185" s="33" t="s">
        <v>346</v>
      </c>
      <c r="C185" s="33" t="s">
        <v>335</v>
      </c>
      <c r="D185" s="35">
        <v>16953</v>
      </c>
      <c r="E185" s="35">
        <v>38813.599999999999</v>
      </c>
      <c r="F185" s="35">
        <v>20355.7</v>
      </c>
      <c r="G185" s="35">
        <v>3950.2</v>
      </c>
      <c r="H185" s="35">
        <v>75994.8</v>
      </c>
      <c r="I185" s="35">
        <v>39363.599999999999</v>
      </c>
      <c r="J185" s="35">
        <v>20295</v>
      </c>
      <c r="K185" s="35">
        <v>27522.9</v>
      </c>
      <c r="L185" s="35">
        <v>85544.8</v>
      </c>
      <c r="M185" s="35">
        <v>23015.599999999999</v>
      </c>
      <c r="N185" s="35">
        <v>30044.2</v>
      </c>
      <c r="O185" s="35">
        <v>29086.1</v>
      </c>
      <c r="P185" s="35">
        <v>55012.6</v>
      </c>
    </row>
    <row r="186" spans="1:16" ht="18.5" thickBot="1">
      <c r="A186" t="s">
        <v>88</v>
      </c>
      <c r="B186" s="33" t="s">
        <v>346</v>
      </c>
      <c r="C186" s="33" t="s">
        <v>325</v>
      </c>
      <c r="D186" s="35">
        <v>1500</v>
      </c>
      <c r="E186" s="35">
        <v>3550</v>
      </c>
      <c r="F186" s="35">
        <v>1374</v>
      </c>
      <c r="G186" s="35">
        <v>888.9</v>
      </c>
      <c r="H186" s="35">
        <v>2000</v>
      </c>
      <c r="I186" s="34"/>
      <c r="J186" s="35">
        <v>19</v>
      </c>
      <c r="K186" s="35">
        <v>2684.6</v>
      </c>
      <c r="L186" s="35">
        <v>5941</v>
      </c>
      <c r="M186" s="35">
        <v>7042.2</v>
      </c>
      <c r="N186" s="35">
        <v>7082.8</v>
      </c>
      <c r="O186" s="35">
        <v>10722.2</v>
      </c>
      <c r="P186" s="35">
        <v>7924.7</v>
      </c>
    </row>
    <row r="187" spans="1:16" ht="18.5" thickBot="1">
      <c r="A187" t="s">
        <v>88</v>
      </c>
      <c r="B187" s="33" t="s">
        <v>346</v>
      </c>
      <c r="C187" s="33" t="s">
        <v>326</v>
      </c>
      <c r="D187" s="34"/>
      <c r="E187" s="34"/>
      <c r="F187" s="34"/>
      <c r="G187" s="35">
        <v>35723</v>
      </c>
      <c r="H187" s="35">
        <v>7391.8</v>
      </c>
      <c r="I187" s="35">
        <v>14053</v>
      </c>
      <c r="J187" s="35">
        <v>21958.1</v>
      </c>
      <c r="K187" s="35">
        <v>18303.2</v>
      </c>
      <c r="L187" s="35">
        <v>4752.6000000000004</v>
      </c>
      <c r="M187" s="35">
        <v>12313.9</v>
      </c>
      <c r="N187" s="35">
        <v>3601.5</v>
      </c>
      <c r="O187" s="35">
        <v>2967.4</v>
      </c>
      <c r="P187" s="35">
        <v>13074.5</v>
      </c>
    </row>
    <row r="188" spans="1:16" ht="18.5" thickBot="1">
      <c r="A188" t="s">
        <v>88</v>
      </c>
      <c r="B188" s="33" t="s">
        <v>346</v>
      </c>
      <c r="C188" s="33" t="s">
        <v>327</v>
      </c>
      <c r="D188" s="34"/>
      <c r="E188" s="35">
        <v>3172.7</v>
      </c>
      <c r="F188" s="35">
        <v>767.9</v>
      </c>
      <c r="G188" s="35">
        <v>0</v>
      </c>
      <c r="H188" s="35">
        <v>400</v>
      </c>
      <c r="I188" s="35">
        <v>0</v>
      </c>
      <c r="J188" s="35">
        <v>0</v>
      </c>
      <c r="K188" s="35">
        <v>6259.5</v>
      </c>
      <c r="L188" s="35">
        <v>10755.3</v>
      </c>
      <c r="M188" s="35">
        <v>4078.2</v>
      </c>
      <c r="N188" s="35">
        <v>2577.5</v>
      </c>
      <c r="O188" s="35">
        <v>15793.7</v>
      </c>
      <c r="P188" s="35">
        <v>2017.2</v>
      </c>
    </row>
    <row r="189" spans="1:16" ht="18.5" thickBot="1">
      <c r="A189" t="s">
        <v>88</v>
      </c>
      <c r="B189" s="33" t="s">
        <v>346</v>
      </c>
      <c r="C189" s="33" t="s">
        <v>328</v>
      </c>
      <c r="D189" s="35">
        <v>5365.8</v>
      </c>
      <c r="E189" s="35">
        <v>6690</v>
      </c>
      <c r="F189" s="35">
        <v>0</v>
      </c>
      <c r="G189" s="35">
        <v>3599.2</v>
      </c>
      <c r="H189" s="35">
        <v>34337.199999999997</v>
      </c>
      <c r="I189" s="35">
        <v>689.2</v>
      </c>
      <c r="J189" s="35">
        <v>815</v>
      </c>
      <c r="K189" s="35">
        <v>4765.3999999999996</v>
      </c>
      <c r="L189" s="35">
        <v>17410.2</v>
      </c>
      <c r="M189" s="35">
        <v>94436.5</v>
      </c>
      <c r="N189" s="35">
        <v>11138.3</v>
      </c>
      <c r="O189" s="35">
        <v>7693.8</v>
      </c>
      <c r="P189" s="35">
        <v>4167.8</v>
      </c>
    </row>
    <row r="190" spans="1:16" ht="18.5" thickBot="1">
      <c r="A190" t="s">
        <v>88</v>
      </c>
      <c r="B190" s="33" t="s">
        <v>346</v>
      </c>
      <c r="C190" s="33" t="s">
        <v>329</v>
      </c>
      <c r="D190" s="35">
        <v>1647.9</v>
      </c>
      <c r="E190" s="35">
        <v>2180</v>
      </c>
      <c r="F190" s="35">
        <v>10598.7</v>
      </c>
      <c r="G190" s="35">
        <v>56.8</v>
      </c>
      <c r="H190" s="35">
        <v>149250.29999999999</v>
      </c>
      <c r="I190" s="35">
        <v>1135.9000000000001</v>
      </c>
      <c r="J190" s="35">
        <v>33127</v>
      </c>
      <c r="K190" s="35">
        <v>130836.3</v>
      </c>
      <c r="L190" s="35">
        <v>49150.9</v>
      </c>
      <c r="M190" s="35">
        <v>204442.7</v>
      </c>
      <c r="N190" s="35">
        <v>30683.4</v>
      </c>
      <c r="O190" s="35">
        <v>68160.899999999994</v>
      </c>
      <c r="P190" s="35">
        <v>92906.6</v>
      </c>
    </row>
    <row r="191" spans="1:16" ht="18.5" thickBot="1">
      <c r="A191" t="s">
        <v>88</v>
      </c>
      <c r="B191" s="33" t="s">
        <v>346</v>
      </c>
      <c r="C191" s="33" t="s">
        <v>330</v>
      </c>
      <c r="D191" s="34"/>
      <c r="E191" s="35">
        <v>3000</v>
      </c>
      <c r="F191" s="34"/>
      <c r="G191" s="35">
        <v>5764.7</v>
      </c>
      <c r="H191" s="35">
        <v>21375</v>
      </c>
      <c r="I191" s="35">
        <v>0</v>
      </c>
      <c r="J191" s="35">
        <v>115964.6</v>
      </c>
      <c r="K191" s="35">
        <v>27116.6</v>
      </c>
      <c r="L191" s="35">
        <v>13711.9</v>
      </c>
      <c r="M191" s="35">
        <v>38695.599999999999</v>
      </c>
      <c r="N191" s="35">
        <v>5643</v>
      </c>
      <c r="O191" s="35">
        <v>137627.6</v>
      </c>
      <c r="P191" s="35">
        <v>4565</v>
      </c>
    </row>
    <row r="192" spans="1:16" ht="18.5" thickBot="1">
      <c r="A192" t="s">
        <v>88</v>
      </c>
      <c r="B192" s="33" t="s">
        <v>346</v>
      </c>
      <c r="C192" s="33" t="s">
        <v>332</v>
      </c>
      <c r="D192" s="35">
        <v>425</v>
      </c>
      <c r="E192" s="35">
        <v>8670</v>
      </c>
      <c r="F192" s="35">
        <v>0</v>
      </c>
      <c r="G192" s="35">
        <v>122.8</v>
      </c>
      <c r="H192" s="35">
        <v>177.8</v>
      </c>
      <c r="I192" s="35">
        <v>221.6</v>
      </c>
      <c r="J192" s="35">
        <v>6155.5</v>
      </c>
      <c r="K192" s="35">
        <v>32115.9</v>
      </c>
      <c r="L192" s="35">
        <v>308.89999999999998</v>
      </c>
      <c r="M192" s="35">
        <v>83826.2</v>
      </c>
      <c r="N192" s="35">
        <v>55354.5</v>
      </c>
      <c r="O192" s="35">
        <v>36491.4</v>
      </c>
      <c r="P192" s="35">
        <v>43777.599999999999</v>
      </c>
    </row>
    <row r="193" spans="1:16" ht="18.5" thickBot="1">
      <c r="A193" t="s">
        <v>88</v>
      </c>
      <c r="B193" s="33" t="s">
        <v>346</v>
      </c>
      <c r="C193" s="33" t="s">
        <v>331</v>
      </c>
      <c r="D193" s="35">
        <v>3948.9</v>
      </c>
      <c r="E193" s="35">
        <v>1505.7</v>
      </c>
      <c r="F193" s="35">
        <v>104419.7</v>
      </c>
      <c r="G193" s="35">
        <v>140514.20000000001</v>
      </c>
      <c r="H193" s="35">
        <v>60871.8</v>
      </c>
      <c r="I193" s="35">
        <v>250</v>
      </c>
      <c r="J193" s="35">
        <v>2785.7</v>
      </c>
      <c r="K193" s="35">
        <v>3239</v>
      </c>
      <c r="L193" s="35">
        <v>3775.2</v>
      </c>
      <c r="M193" s="35">
        <v>23738.2</v>
      </c>
      <c r="N193" s="35">
        <v>63748</v>
      </c>
      <c r="O193" s="35">
        <v>6766.6</v>
      </c>
      <c r="P193" s="35">
        <v>7007.3</v>
      </c>
    </row>
    <row r="194" spans="1:16" ht="18.5" thickBot="1">
      <c r="A194" t="s">
        <v>98</v>
      </c>
      <c r="B194" s="33" t="s">
        <v>347</v>
      </c>
      <c r="C194" s="33" t="s">
        <v>313</v>
      </c>
      <c r="D194" s="34"/>
      <c r="E194" s="35">
        <v>17724.2</v>
      </c>
      <c r="F194" s="34"/>
      <c r="G194" s="34"/>
      <c r="H194" s="34"/>
      <c r="I194" s="35">
        <v>250</v>
      </c>
      <c r="J194" s="35">
        <v>0</v>
      </c>
      <c r="K194" s="34"/>
      <c r="L194" s="35">
        <v>5401</v>
      </c>
      <c r="M194" s="35">
        <v>0</v>
      </c>
      <c r="N194" s="35">
        <v>0</v>
      </c>
      <c r="O194" s="35">
        <v>4673</v>
      </c>
      <c r="P194" s="35">
        <v>0</v>
      </c>
    </row>
    <row r="195" spans="1:16" ht="18.5" thickBot="1">
      <c r="A195" t="s">
        <v>98</v>
      </c>
      <c r="B195" s="33" t="s">
        <v>347</v>
      </c>
      <c r="C195" s="33" t="s">
        <v>315</v>
      </c>
      <c r="D195" s="34"/>
      <c r="E195" s="34"/>
      <c r="F195" s="34"/>
      <c r="G195" s="34"/>
      <c r="H195" s="34"/>
      <c r="I195" s="35">
        <v>0</v>
      </c>
      <c r="J195" s="35">
        <v>0</v>
      </c>
      <c r="K195" s="35">
        <v>0</v>
      </c>
      <c r="L195" s="34"/>
      <c r="M195" s="34"/>
      <c r="N195" s="34"/>
      <c r="O195" s="35">
        <v>11.9</v>
      </c>
      <c r="P195" s="35">
        <v>618.20000000000005</v>
      </c>
    </row>
    <row r="196" spans="1:16" ht="18.5" thickBot="1">
      <c r="A196" t="s">
        <v>98</v>
      </c>
      <c r="B196" s="33" t="s">
        <v>347</v>
      </c>
      <c r="C196" s="33" t="s">
        <v>316</v>
      </c>
      <c r="D196" s="35">
        <v>157666.79999999999</v>
      </c>
      <c r="E196" s="35">
        <v>16157.4</v>
      </c>
      <c r="F196" s="35">
        <v>18352.900000000001</v>
      </c>
      <c r="G196" s="35">
        <v>59715.1</v>
      </c>
      <c r="H196" s="35">
        <v>31203.1</v>
      </c>
      <c r="I196" s="35">
        <v>62664</v>
      </c>
      <c r="J196" s="35">
        <v>31618.1</v>
      </c>
      <c r="K196" s="35">
        <v>22198.1</v>
      </c>
      <c r="L196" s="35">
        <v>170806.8</v>
      </c>
      <c r="M196" s="35">
        <v>62976.3</v>
      </c>
      <c r="N196" s="35">
        <v>32008.400000000001</v>
      </c>
      <c r="O196" s="35">
        <v>58582.1</v>
      </c>
      <c r="P196" s="35">
        <v>13229.1</v>
      </c>
    </row>
    <row r="197" spans="1:16" ht="18.5" thickBot="1">
      <c r="A197" t="s">
        <v>98</v>
      </c>
      <c r="B197" s="33" t="s">
        <v>347</v>
      </c>
      <c r="C197" s="33" t="s">
        <v>317</v>
      </c>
      <c r="D197" s="35">
        <v>31112</v>
      </c>
      <c r="E197" s="35">
        <v>79490.5</v>
      </c>
      <c r="F197" s="35">
        <v>65361.5</v>
      </c>
      <c r="G197" s="35">
        <v>80629.3</v>
      </c>
      <c r="H197" s="35">
        <v>24892.9</v>
      </c>
      <c r="I197" s="35">
        <v>7895.3</v>
      </c>
      <c r="J197" s="35">
        <v>22655.200000000001</v>
      </c>
      <c r="K197" s="35">
        <v>43655.3</v>
      </c>
      <c r="L197" s="35">
        <v>115690.7</v>
      </c>
      <c r="M197" s="35">
        <v>61926.1</v>
      </c>
      <c r="N197" s="35">
        <v>13168.6</v>
      </c>
      <c r="O197" s="35">
        <v>10723.9</v>
      </c>
      <c r="P197" s="35">
        <v>3846.5</v>
      </c>
    </row>
    <row r="198" spans="1:16" ht="18.5" thickBot="1">
      <c r="A198" t="s">
        <v>98</v>
      </c>
      <c r="B198" s="33" t="s">
        <v>347</v>
      </c>
      <c r="C198" s="33" t="s">
        <v>333</v>
      </c>
      <c r="D198" s="35">
        <v>4456.1000000000004</v>
      </c>
      <c r="E198" s="35">
        <v>10521.4</v>
      </c>
      <c r="F198" s="35">
        <v>4171.8</v>
      </c>
      <c r="G198" s="35">
        <v>1200</v>
      </c>
      <c r="H198" s="35">
        <v>33455.599999999999</v>
      </c>
      <c r="I198" s="35">
        <v>5395.8</v>
      </c>
      <c r="J198" s="35">
        <v>26283.200000000001</v>
      </c>
      <c r="K198" s="35">
        <v>14788</v>
      </c>
      <c r="L198" s="35">
        <v>3056.5</v>
      </c>
      <c r="M198" s="35">
        <v>5032.6000000000004</v>
      </c>
      <c r="N198" s="35">
        <v>234.4</v>
      </c>
      <c r="O198" s="35">
        <v>1169.4000000000001</v>
      </c>
      <c r="P198" s="35">
        <v>21521.9</v>
      </c>
    </row>
    <row r="199" spans="1:16" ht="18.5" thickBot="1">
      <c r="A199" t="s">
        <v>98</v>
      </c>
      <c r="B199" s="33" t="s">
        <v>347</v>
      </c>
      <c r="C199" s="33" t="s">
        <v>334</v>
      </c>
      <c r="D199" s="34"/>
      <c r="E199" s="34"/>
      <c r="F199" s="34"/>
      <c r="G199" s="35">
        <v>555.6</v>
      </c>
      <c r="H199" s="35">
        <v>0</v>
      </c>
      <c r="I199" s="35">
        <v>0</v>
      </c>
      <c r="J199" s="35">
        <v>0</v>
      </c>
      <c r="K199" s="35">
        <v>0</v>
      </c>
      <c r="L199" s="35">
        <v>2210</v>
      </c>
      <c r="M199" s="35">
        <v>0</v>
      </c>
      <c r="N199" s="35">
        <v>0</v>
      </c>
      <c r="O199" s="35">
        <v>0</v>
      </c>
      <c r="P199" s="35">
        <v>0</v>
      </c>
    </row>
    <row r="200" spans="1:16" ht="18.5" thickBot="1">
      <c r="A200" t="s">
        <v>98</v>
      </c>
      <c r="B200" s="33" t="s">
        <v>347</v>
      </c>
      <c r="C200" s="33" t="s">
        <v>318</v>
      </c>
      <c r="D200" s="35">
        <v>1350</v>
      </c>
      <c r="E200" s="34"/>
      <c r="F200" s="34"/>
      <c r="G200" s="34"/>
      <c r="H200" s="34"/>
      <c r="I200" s="34"/>
      <c r="J200" s="34"/>
      <c r="K200" s="35">
        <v>0</v>
      </c>
      <c r="L200" s="35">
        <v>0</v>
      </c>
      <c r="M200" s="35">
        <v>0</v>
      </c>
      <c r="N200" s="35">
        <v>0</v>
      </c>
      <c r="O200" s="35">
        <v>441.4</v>
      </c>
      <c r="P200" s="35">
        <v>0</v>
      </c>
    </row>
    <row r="201" spans="1:16" ht="18.5" thickBot="1">
      <c r="A201" t="s">
        <v>98</v>
      </c>
      <c r="B201" s="33" t="s">
        <v>347</v>
      </c>
      <c r="C201" s="33" t="s">
        <v>320</v>
      </c>
      <c r="D201" s="34"/>
      <c r="E201" s="35">
        <v>375</v>
      </c>
      <c r="F201" s="35">
        <v>3110</v>
      </c>
      <c r="G201" s="35">
        <v>0</v>
      </c>
      <c r="H201" s="35">
        <v>0</v>
      </c>
      <c r="I201" s="35">
        <v>3229</v>
      </c>
      <c r="J201" s="35">
        <v>2213.1999999999998</v>
      </c>
      <c r="K201" s="35">
        <v>5696.2</v>
      </c>
      <c r="L201" s="35">
        <v>2162.1</v>
      </c>
      <c r="M201" s="35">
        <v>9813.4</v>
      </c>
      <c r="N201" s="35">
        <v>13913.5</v>
      </c>
      <c r="O201" s="35">
        <v>3228.7</v>
      </c>
      <c r="P201" s="35">
        <v>10045.200000000001</v>
      </c>
    </row>
    <row r="202" spans="1:16" ht="18.5" thickBot="1">
      <c r="A202" t="s">
        <v>98</v>
      </c>
      <c r="B202" s="33" t="s">
        <v>347</v>
      </c>
      <c r="C202" s="33" t="s">
        <v>319</v>
      </c>
      <c r="D202" s="35">
        <v>24399.4</v>
      </c>
      <c r="E202" s="35">
        <v>13064.6</v>
      </c>
      <c r="F202" s="35">
        <v>14638.8</v>
      </c>
      <c r="G202" s="35">
        <v>18374.2</v>
      </c>
      <c r="H202" s="35">
        <v>9406.5</v>
      </c>
      <c r="I202" s="35">
        <v>26203.8</v>
      </c>
      <c r="J202" s="35">
        <v>16883.7</v>
      </c>
      <c r="K202" s="35">
        <v>14328.1</v>
      </c>
      <c r="L202" s="35">
        <v>163211.79999999999</v>
      </c>
      <c r="M202" s="35">
        <v>44353.2</v>
      </c>
      <c r="N202" s="35">
        <v>26816.3</v>
      </c>
      <c r="O202" s="35">
        <v>24206.1</v>
      </c>
      <c r="P202" s="35">
        <v>15401.3</v>
      </c>
    </row>
    <row r="203" spans="1:16" ht="18.5" thickBot="1">
      <c r="A203" t="s">
        <v>98</v>
      </c>
      <c r="B203" s="33" t="s">
        <v>347</v>
      </c>
      <c r="C203" s="33" t="s">
        <v>321</v>
      </c>
      <c r="D203" s="35">
        <v>1300</v>
      </c>
      <c r="E203" s="34"/>
      <c r="F203" s="35">
        <v>0</v>
      </c>
      <c r="G203" s="35">
        <v>2027.3</v>
      </c>
      <c r="H203" s="34"/>
      <c r="I203" s="35">
        <v>2324.6999999999998</v>
      </c>
      <c r="J203" s="35">
        <v>2179.4</v>
      </c>
      <c r="K203" s="35">
        <v>11761.5</v>
      </c>
      <c r="L203" s="35">
        <v>6152.4</v>
      </c>
      <c r="M203" s="35">
        <v>23153.4</v>
      </c>
      <c r="N203" s="35">
        <v>2825.3</v>
      </c>
      <c r="O203" s="35">
        <v>928.9</v>
      </c>
      <c r="P203" s="35">
        <v>774.5</v>
      </c>
    </row>
    <row r="204" spans="1:16" ht="18.5" thickBot="1">
      <c r="A204" t="s">
        <v>98</v>
      </c>
      <c r="B204" s="33" t="s">
        <v>347</v>
      </c>
      <c r="C204" s="33" t="s">
        <v>322</v>
      </c>
      <c r="D204" s="35">
        <v>7396.7</v>
      </c>
      <c r="E204" s="35">
        <v>215.7</v>
      </c>
      <c r="F204" s="35">
        <v>215.7</v>
      </c>
      <c r="G204" s="35">
        <v>37.200000000000003</v>
      </c>
      <c r="H204" s="35">
        <v>654.4</v>
      </c>
      <c r="I204" s="35">
        <v>0</v>
      </c>
      <c r="J204" s="35">
        <v>2.4</v>
      </c>
      <c r="K204" s="35">
        <v>396.2</v>
      </c>
      <c r="L204" s="35">
        <v>1821.8</v>
      </c>
      <c r="M204" s="35">
        <v>5287.6</v>
      </c>
      <c r="N204" s="35">
        <v>1872</v>
      </c>
      <c r="O204" s="35">
        <v>116.7</v>
      </c>
      <c r="P204" s="35">
        <v>10.199999999999999</v>
      </c>
    </row>
    <row r="205" spans="1:16" ht="18.5" thickBot="1">
      <c r="A205" t="s">
        <v>98</v>
      </c>
      <c r="B205" s="33" t="s">
        <v>347</v>
      </c>
      <c r="C205" s="33" t="s">
        <v>323</v>
      </c>
      <c r="D205" s="35">
        <v>62191.1</v>
      </c>
      <c r="E205" s="35">
        <v>29550</v>
      </c>
      <c r="F205" s="35">
        <v>16467</v>
      </c>
      <c r="G205" s="35">
        <v>7313.7</v>
      </c>
      <c r="H205" s="35">
        <v>7694.1</v>
      </c>
      <c r="I205" s="35">
        <v>764.1</v>
      </c>
      <c r="J205" s="35">
        <v>27769</v>
      </c>
      <c r="K205" s="35">
        <v>3624.4</v>
      </c>
      <c r="L205" s="35">
        <v>4102.8999999999996</v>
      </c>
      <c r="M205" s="35">
        <v>5184.2</v>
      </c>
      <c r="N205" s="35">
        <v>14434.1</v>
      </c>
      <c r="O205" s="35">
        <v>5221.6000000000004</v>
      </c>
      <c r="P205" s="35">
        <v>4692.7</v>
      </c>
    </row>
    <row r="206" spans="1:16" ht="18.5" thickBot="1">
      <c r="A206" t="s">
        <v>98</v>
      </c>
      <c r="B206" s="33" t="s">
        <v>347</v>
      </c>
      <c r="C206" s="33" t="s">
        <v>324</v>
      </c>
      <c r="D206" s="35">
        <v>168546.9</v>
      </c>
      <c r="E206" s="35">
        <v>3152.1</v>
      </c>
      <c r="F206" s="35">
        <v>1660.5</v>
      </c>
      <c r="G206" s="35">
        <v>0</v>
      </c>
      <c r="H206" s="35">
        <v>11577.3</v>
      </c>
      <c r="I206" s="35">
        <v>106096.8</v>
      </c>
      <c r="J206" s="35">
        <v>14841.7</v>
      </c>
      <c r="K206" s="35">
        <v>83114.2</v>
      </c>
      <c r="L206" s="35">
        <v>29580.5</v>
      </c>
      <c r="M206" s="35">
        <v>21259.3</v>
      </c>
      <c r="N206" s="35">
        <v>56926.5</v>
      </c>
      <c r="O206" s="35">
        <v>31331.5</v>
      </c>
      <c r="P206" s="35">
        <v>10510.2</v>
      </c>
    </row>
    <row r="207" spans="1:16" ht="18.5" thickBot="1">
      <c r="A207" t="s">
        <v>98</v>
      </c>
      <c r="B207" s="33" t="s">
        <v>347</v>
      </c>
      <c r="C207" s="33" t="s">
        <v>335</v>
      </c>
      <c r="D207" s="35">
        <v>178477.3</v>
      </c>
      <c r="E207" s="35">
        <v>30637.3</v>
      </c>
      <c r="F207" s="35">
        <v>31300</v>
      </c>
      <c r="G207" s="35">
        <v>46528.1</v>
      </c>
      <c r="H207" s="35">
        <v>169694.7</v>
      </c>
      <c r="I207" s="35">
        <v>127705.60000000001</v>
      </c>
      <c r="J207" s="35">
        <v>93883</v>
      </c>
      <c r="K207" s="35">
        <v>29149.200000000001</v>
      </c>
      <c r="L207" s="35">
        <v>10508.4</v>
      </c>
      <c r="M207" s="35">
        <v>21910.799999999999</v>
      </c>
      <c r="N207" s="35">
        <v>49400.9</v>
      </c>
      <c r="O207" s="35">
        <v>10499.7</v>
      </c>
      <c r="P207" s="35">
        <v>43752.5</v>
      </c>
    </row>
    <row r="208" spans="1:16" ht="18.5" thickBot="1">
      <c r="A208" t="s">
        <v>98</v>
      </c>
      <c r="B208" s="33" t="s">
        <v>347</v>
      </c>
      <c r="C208" s="33" t="s">
        <v>325</v>
      </c>
      <c r="D208" s="35">
        <v>11481.7</v>
      </c>
      <c r="E208" s="35">
        <v>800</v>
      </c>
      <c r="F208" s="35">
        <v>1316.6</v>
      </c>
      <c r="G208" s="35">
        <v>1147.2</v>
      </c>
      <c r="H208" s="35">
        <v>2996.2</v>
      </c>
      <c r="I208" s="35">
        <v>0</v>
      </c>
      <c r="J208" s="35">
        <v>5019.7</v>
      </c>
      <c r="K208" s="35">
        <v>16.3</v>
      </c>
      <c r="L208" s="35">
        <v>573</v>
      </c>
      <c r="M208" s="35">
        <v>4214.3999999999996</v>
      </c>
      <c r="N208" s="35">
        <v>3715.5</v>
      </c>
      <c r="O208" s="35">
        <v>1429.6</v>
      </c>
      <c r="P208" s="35">
        <v>902.3</v>
      </c>
    </row>
    <row r="209" spans="1:16" ht="18.5" thickBot="1">
      <c r="A209" t="s">
        <v>98</v>
      </c>
      <c r="B209" s="33" t="s">
        <v>347</v>
      </c>
      <c r="C209" s="33" t="s">
        <v>326</v>
      </c>
      <c r="D209" s="35">
        <v>350</v>
      </c>
      <c r="E209" s="35">
        <v>700</v>
      </c>
      <c r="F209" s="35">
        <v>2783.4</v>
      </c>
      <c r="G209" s="35">
        <v>20333.900000000001</v>
      </c>
      <c r="H209" s="35">
        <v>8475.4</v>
      </c>
      <c r="I209" s="35">
        <v>437</v>
      </c>
      <c r="J209" s="35">
        <v>78594.2</v>
      </c>
      <c r="K209" s="35">
        <v>4603.2</v>
      </c>
      <c r="L209" s="35">
        <v>11863.6</v>
      </c>
      <c r="M209" s="35">
        <v>17799.8</v>
      </c>
      <c r="N209" s="35">
        <v>8223.4</v>
      </c>
      <c r="O209" s="35">
        <v>16815.400000000001</v>
      </c>
      <c r="P209" s="35">
        <v>20396.5</v>
      </c>
    </row>
    <row r="210" spans="1:16" ht="18.5" thickBot="1">
      <c r="A210" t="s">
        <v>98</v>
      </c>
      <c r="B210" s="33" t="s">
        <v>347</v>
      </c>
      <c r="C210" s="33" t="s">
        <v>327</v>
      </c>
      <c r="D210" s="35">
        <v>322409.3</v>
      </c>
      <c r="E210" s="35">
        <v>234850.6</v>
      </c>
      <c r="F210" s="35">
        <v>288175.5</v>
      </c>
      <c r="G210" s="35">
        <v>75797</v>
      </c>
      <c r="H210" s="35">
        <v>203619.7</v>
      </c>
      <c r="I210" s="35">
        <v>58589.599999999999</v>
      </c>
      <c r="J210" s="35">
        <v>295981.59999999998</v>
      </c>
      <c r="K210" s="35">
        <v>575509.19999999995</v>
      </c>
      <c r="L210" s="35">
        <v>120260</v>
      </c>
      <c r="M210" s="35">
        <v>98018.8</v>
      </c>
      <c r="N210" s="35">
        <v>75817.7</v>
      </c>
      <c r="O210" s="35">
        <v>30005.200000000001</v>
      </c>
      <c r="P210" s="35">
        <v>27517.1</v>
      </c>
    </row>
    <row r="211" spans="1:16" ht="18.5" thickBot="1">
      <c r="A211" t="s">
        <v>98</v>
      </c>
      <c r="B211" s="33" t="s">
        <v>347</v>
      </c>
      <c r="C211" s="33" t="s">
        <v>328</v>
      </c>
      <c r="D211" s="35">
        <v>350329.3</v>
      </c>
      <c r="E211" s="35">
        <v>312204.3</v>
      </c>
      <c r="F211" s="35">
        <v>553844.19999999995</v>
      </c>
      <c r="G211" s="35">
        <v>432143.8</v>
      </c>
      <c r="H211" s="35">
        <v>245078</v>
      </c>
      <c r="I211" s="35">
        <v>382291.4</v>
      </c>
      <c r="J211" s="35">
        <v>609923.80000000005</v>
      </c>
      <c r="K211" s="35">
        <v>404728.9</v>
      </c>
      <c r="L211" s="35">
        <v>367569.4</v>
      </c>
      <c r="M211" s="35">
        <v>768368.2</v>
      </c>
      <c r="N211" s="35">
        <v>312456.59999999998</v>
      </c>
      <c r="O211" s="35">
        <v>166063.9</v>
      </c>
      <c r="P211" s="35">
        <v>243625</v>
      </c>
    </row>
    <row r="212" spans="1:16" ht="18.5" thickBot="1">
      <c r="A212" t="s">
        <v>98</v>
      </c>
      <c r="B212" s="33" t="s">
        <v>347</v>
      </c>
      <c r="C212" s="33" t="s">
        <v>329</v>
      </c>
      <c r="D212" s="35">
        <v>15421.8</v>
      </c>
      <c r="E212" s="35">
        <v>96023.3</v>
      </c>
      <c r="F212" s="35">
        <v>22687.3</v>
      </c>
      <c r="G212" s="35">
        <v>31511.1</v>
      </c>
      <c r="H212" s="35">
        <v>66452.899999999994</v>
      </c>
      <c r="I212" s="35">
        <v>122425.1</v>
      </c>
      <c r="J212" s="35">
        <v>242084.9</v>
      </c>
      <c r="K212" s="35">
        <v>88104.9</v>
      </c>
      <c r="L212" s="35">
        <v>383714.4</v>
      </c>
      <c r="M212" s="35">
        <v>122961.2</v>
      </c>
      <c r="N212" s="35">
        <v>102368.4</v>
      </c>
      <c r="O212" s="35">
        <v>38051.4</v>
      </c>
      <c r="P212" s="35">
        <v>44765.8</v>
      </c>
    </row>
    <row r="213" spans="1:16" ht="18.5" thickBot="1">
      <c r="A213" t="s">
        <v>98</v>
      </c>
      <c r="B213" s="33" t="s">
        <v>347</v>
      </c>
      <c r="C213" s="33" t="s">
        <v>330</v>
      </c>
      <c r="D213" s="35">
        <v>8428265.5999999996</v>
      </c>
      <c r="E213" s="35">
        <v>4104322.1</v>
      </c>
      <c r="F213" s="35">
        <v>4949717.9000000004</v>
      </c>
      <c r="G213" s="35">
        <v>3722249.9</v>
      </c>
      <c r="H213" s="35">
        <v>2709949.4</v>
      </c>
      <c r="I213" s="35">
        <v>1310087.7</v>
      </c>
      <c r="J213" s="35">
        <v>2105910.1</v>
      </c>
      <c r="K213" s="35">
        <v>1180669.8</v>
      </c>
      <c r="L213" s="35">
        <v>498221.9</v>
      </c>
      <c r="M213" s="35">
        <v>1056157</v>
      </c>
      <c r="N213" s="35">
        <v>1786319.5</v>
      </c>
      <c r="O213" s="35">
        <v>2251355.6</v>
      </c>
      <c r="P213" s="35">
        <v>1957235.3</v>
      </c>
    </row>
    <row r="214" spans="1:16" ht="18.5" thickBot="1">
      <c r="A214" t="s">
        <v>98</v>
      </c>
      <c r="B214" s="33" t="s">
        <v>347</v>
      </c>
      <c r="C214" s="33" t="s">
        <v>332</v>
      </c>
      <c r="D214" s="35">
        <v>46788.2</v>
      </c>
      <c r="E214" s="35">
        <v>246605.1</v>
      </c>
      <c r="F214" s="35">
        <v>235963.8</v>
      </c>
      <c r="G214" s="35">
        <v>69579</v>
      </c>
      <c r="H214" s="35">
        <v>75082.7</v>
      </c>
      <c r="I214" s="35">
        <v>142466.1</v>
      </c>
      <c r="J214" s="35">
        <v>753404</v>
      </c>
      <c r="K214" s="35">
        <v>955865.7</v>
      </c>
      <c r="L214" s="35">
        <v>998263.3</v>
      </c>
      <c r="M214" s="35">
        <v>1596531.6</v>
      </c>
      <c r="N214" s="35">
        <v>2087726.9</v>
      </c>
      <c r="O214" s="35">
        <v>1138211.6000000001</v>
      </c>
      <c r="P214" s="35">
        <v>834059.3</v>
      </c>
    </row>
    <row r="215" spans="1:16" ht="18.5" thickBot="1">
      <c r="A215" t="s">
        <v>98</v>
      </c>
      <c r="B215" s="33" t="s">
        <v>347</v>
      </c>
      <c r="C215" s="33" t="s">
        <v>331</v>
      </c>
      <c r="D215" s="35">
        <v>117818.9</v>
      </c>
      <c r="E215" s="35">
        <v>144034.70000000001</v>
      </c>
      <c r="F215" s="35">
        <v>219502.4</v>
      </c>
      <c r="G215" s="35">
        <v>254936.4</v>
      </c>
      <c r="H215" s="35">
        <v>507487.9</v>
      </c>
      <c r="I215" s="35">
        <v>232301.6</v>
      </c>
      <c r="J215" s="35">
        <v>180115.6</v>
      </c>
      <c r="K215" s="35">
        <v>181183.3</v>
      </c>
      <c r="L215" s="35">
        <v>503051.6</v>
      </c>
      <c r="M215" s="35">
        <v>670053.5</v>
      </c>
      <c r="N215" s="35">
        <v>269502.90000000002</v>
      </c>
      <c r="O215" s="35">
        <v>329930.5</v>
      </c>
      <c r="P215" s="35">
        <v>360358.9</v>
      </c>
    </row>
    <row r="216" spans="1:16" ht="18.5" thickBot="1">
      <c r="A216" t="s">
        <v>98</v>
      </c>
      <c r="B216" s="33" t="s">
        <v>348</v>
      </c>
      <c r="C216" s="33" t="s">
        <v>313</v>
      </c>
      <c r="D216" s="35">
        <v>3748.3</v>
      </c>
      <c r="E216" s="35">
        <v>1741.5</v>
      </c>
      <c r="F216" s="35">
        <v>13185.6</v>
      </c>
      <c r="G216" s="35">
        <v>11869</v>
      </c>
      <c r="H216" s="35">
        <v>22197.4</v>
      </c>
      <c r="I216" s="35">
        <v>3627.4</v>
      </c>
      <c r="J216" s="35">
        <v>23183</v>
      </c>
      <c r="K216" s="35">
        <v>49987</v>
      </c>
      <c r="L216" s="35">
        <v>14432.3</v>
      </c>
      <c r="M216" s="35">
        <v>44707.4</v>
      </c>
      <c r="N216" s="35">
        <v>39028.199999999997</v>
      </c>
      <c r="O216" s="35">
        <v>33255.4</v>
      </c>
      <c r="P216" s="35">
        <v>20857.599999999999</v>
      </c>
    </row>
    <row r="217" spans="1:16" ht="18.5" thickBot="1">
      <c r="A217" t="s">
        <v>98</v>
      </c>
      <c r="B217" s="33" t="s">
        <v>348</v>
      </c>
      <c r="C217" s="33" t="s">
        <v>314</v>
      </c>
      <c r="D217" s="34"/>
      <c r="E217" s="34"/>
      <c r="F217" s="35">
        <v>600</v>
      </c>
      <c r="G217" s="34"/>
      <c r="H217" s="34"/>
      <c r="I217" s="34"/>
      <c r="J217" s="35">
        <v>500</v>
      </c>
      <c r="K217" s="34"/>
      <c r="L217" s="35">
        <v>3429.3</v>
      </c>
      <c r="M217" s="35">
        <v>114</v>
      </c>
      <c r="N217" s="35">
        <v>120.7</v>
      </c>
      <c r="O217" s="35">
        <v>454.1</v>
      </c>
      <c r="P217" s="35">
        <v>17.5</v>
      </c>
    </row>
    <row r="218" spans="1:16" ht="18.5" thickBot="1">
      <c r="A218" t="s">
        <v>98</v>
      </c>
      <c r="B218" s="33" t="s">
        <v>348</v>
      </c>
      <c r="C218" s="33" t="s">
        <v>315</v>
      </c>
      <c r="D218" s="34"/>
      <c r="E218" s="34"/>
      <c r="F218" s="35">
        <v>0</v>
      </c>
      <c r="G218" s="35">
        <v>0</v>
      </c>
      <c r="H218" s="35">
        <v>16171.5</v>
      </c>
      <c r="I218" s="35">
        <v>254.5</v>
      </c>
      <c r="J218" s="35">
        <v>6457.5</v>
      </c>
      <c r="K218" s="35">
        <v>467</v>
      </c>
      <c r="L218" s="35">
        <v>0</v>
      </c>
      <c r="M218" s="35">
        <v>5556.9</v>
      </c>
      <c r="N218" s="35">
        <v>1220.7</v>
      </c>
      <c r="O218" s="35">
        <v>916.6</v>
      </c>
      <c r="P218" s="35">
        <v>164.2</v>
      </c>
    </row>
    <row r="219" spans="1:16" ht="18.5" thickBot="1">
      <c r="A219" t="s">
        <v>98</v>
      </c>
      <c r="B219" s="33" t="s">
        <v>348</v>
      </c>
      <c r="C219" s="33" t="s">
        <v>316</v>
      </c>
      <c r="D219" s="35">
        <v>400</v>
      </c>
      <c r="E219" s="35">
        <v>500</v>
      </c>
      <c r="F219" s="35">
        <v>5271.1</v>
      </c>
      <c r="G219" s="35">
        <v>31554.2</v>
      </c>
      <c r="H219" s="35">
        <v>4538.6000000000004</v>
      </c>
      <c r="I219" s="35">
        <v>15693.2</v>
      </c>
      <c r="J219" s="35">
        <v>60273.5</v>
      </c>
      <c r="K219" s="35">
        <v>15894.7</v>
      </c>
      <c r="L219" s="35">
        <v>42119.8</v>
      </c>
      <c r="M219" s="35">
        <v>4594.3</v>
      </c>
      <c r="N219" s="35">
        <v>1577.9</v>
      </c>
      <c r="O219" s="35">
        <v>2890.6</v>
      </c>
      <c r="P219" s="35">
        <v>779.8</v>
      </c>
    </row>
    <row r="220" spans="1:16" ht="18.5" thickBot="1">
      <c r="A220" t="s">
        <v>98</v>
      </c>
      <c r="B220" s="33" t="s">
        <v>348</v>
      </c>
      <c r="C220" s="33" t="s">
        <v>317</v>
      </c>
      <c r="D220" s="35">
        <v>106198.39999999999</v>
      </c>
      <c r="E220" s="35">
        <v>75771.399999999994</v>
      </c>
      <c r="F220" s="35">
        <v>138229.5</v>
      </c>
      <c r="G220" s="35">
        <v>202727.7</v>
      </c>
      <c r="H220" s="35">
        <v>432456.6</v>
      </c>
      <c r="I220" s="35">
        <v>509041.1</v>
      </c>
      <c r="J220" s="35">
        <v>525328.30000000005</v>
      </c>
      <c r="K220" s="35">
        <v>213438.7</v>
      </c>
      <c r="L220" s="35">
        <v>584822</v>
      </c>
      <c r="M220" s="35">
        <v>183357.7</v>
      </c>
      <c r="N220" s="35">
        <v>202884.7</v>
      </c>
      <c r="O220" s="35">
        <v>170685.5</v>
      </c>
      <c r="P220" s="35">
        <v>229389.2</v>
      </c>
    </row>
    <row r="221" spans="1:16" ht="18.5" thickBot="1">
      <c r="A221" t="s">
        <v>98</v>
      </c>
      <c r="B221" s="33" t="s">
        <v>348</v>
      </c>
      <c r="C221" s="33" t="s">
        <v>333</v>
      </c>
      <c r="D221" s="35">
        <v>149850.9</v>
      </c>
      <c r="E221" s="35">
        <v>180430.9</v>
      </c>
      <c r="F221" s="35">
        <v>134884.9</v>
      </c>
      <c r="G221" s="35">
        <v>324242.3</v>
      </c>
      <c r="H221" s="35">
        <v>230383</v>
      </c>
      <c r="I221" s="35">
        <v>430410</v>
      </c>
      <c r="J221" s="35">
        <v>255933.5</v>
      </c>
      <c r="K221" s="35">
        <v>171295.2</v>
      </c>
      <c r="L221" s="35">
        <v>126586.2</v>
      </c>
      <c r="M221" s="35">
        <v>159797.5</v>
      </c>
      <c r="N221" s="35">
        <v>140398.20000000001</v>
      </c>
      <c r="O221" s="35">
        <v>139153</v>
      </c>
      <c r="P221" s="35">
        <v>77942.8</v>
      </c>
    </row>
    <row r="222" spans="1:16" ht="18.5" thickBot="1">
      <c r="A222" t="s">
        <v>98</v>
      </c>
      <c r="B222" s="33" t="s">
        <v>348</v>
      </c>
      <c r="C222" s="33" t="s">
        <v>334</v>
      </c>
      <c r="D222" s="35">
        <v>25012.3</v>
      </c>
      <c r="E222" s="35">
        <v>66553</v>
      </c>
      <c r="F222" s="35">
        <v>46944.4</v>
      </c>
      <c r="G222" s="35">
        <v>48071.5</v>
      </c>
      <c r="H222" s="35">
        <v>39884.400000000001</v>
      </c>
      <c r="I222" s="35">
        <v>49100.9</v>
      </c>
      <c r="J222" s="35">
        <v>24981.7</v>
      </c>
      <c r="K222" s="35">
        <v>105721.7</v>
      </c>
      <c r="L222" s="35">
        <v>29651.4</v>
      </c>
      <c r="M222" s="35">
        <v>51122.5</v>
      </c>
      <c r="N222" s="35">
        <v>69929.899999999994</v>
      </c>
      <c r="O222" s="35">
        <v>49717.3</v>
      </c>
      <c r="P222" s="35">
        <v>52871.5</v>
      </c>
    </row>
    <row r="223" spans="1:16" ht="18.5" thickBot="1">
      <c r="A223" t="s">
        <v>98</v>
      </c>
      <c r="B223" s="33" t="s">
        <v>348</v>
      </c>
      <c r="C223" s="33" t="s">
        <v>318</v>
      </c>
      <c r="D223" s="34"/>
      <c r="E223" s="35">
        <v>5225</v>
      </c>
      <c r="F223" s="35">
        <v>0</v>
      </c>
      <c r="G223" s="35">
        <v>275</v>
      </c>
      <c r="H223" s="35">
        <v>199.1</v>
      </c>
      <c r="I223" s="35">
        <v>1200</v>
      </c>
      <c r="J223" s="35">
        <v>890.5</v>
      </c>
      <c r="K223" s="35">
        <v>950</v>
      </c>
      <c r="L223" s="35">
        <v>2673.9</v>
      </c>
      <c r="M223" s="35">
        <v>1245</v>
      </c>
      <c r="N223" s="35">
        <v>8904.2000000000007</v>
      </c>
      <c r="O223" s="35">
        <v>10693.4</v>
      </c>
      <c r="P223" s="35">
        <v>10364.700000000001</v>
      </c>
    </row>
    <row r="224" spans="1:16" ht="18.5" thickBot="1">
      <c r="A224" t="s">
        <v>98</v>
      </c>
      <c r="B224" s="33" t="s">
        <v>348</v>
      </c>
      <c r="C224" s="33" t="s">
        <v>320</v>
      </c>
      <c r="D224" s="35">
        <v>164323.20000000001</v>
      </c>
      <c r="E224" s="35">
        <v>25608.9</v>
      </c>
      <c r="F224" s="35">
        <v>28439.9</v>
      </c>
      <c r="G224" s="35">
        <v>15961.9</v>
      </c>
      <c r="H224" s="35">
        <v>128818.5</v>
      </c>
      <c r="I224" s="35">
        <v>55975</v>
      </c>
      <c r="J224" s="35">
        <v>41409.9</v>
      </c>
      <c r="K224" s="35">
        <v>37712.300000000003</v>
      </c>
      <c r="L224" s="35">
        <v>60823.5</v>
      </c>
      <c r="M224" s="35">
        <v>136487.5</v>
      </c>
      <c r="N224" s="35">
        <v>209267.4</v>
      </c>
      <c r="O224" s="35">
        <v>103039.5</v>
      </c>
      <c r="P224" s="35">
        <v>38263.800000000003</v>
      </c>
    </row>
    <row r="225" spans="1:16" ht="18.5" thickBot="1">
      <c r="A225" t="s">
        <v>98</v>
      </c>
      <c r="B225" s="33" t="s">
        <v>348</v>
      </c>
      <c r="C225" s="33" t="s">
        <v>319</v>
      </c>
      <c r="D225" s="35">
        <v>2183847.5</v>
      </c>
      <c r="E225" s="35">
        <v>127632.8</v>
      </c>
      <c r="F225" s="35">
        <v>66466.8</v>
      </c>
      <c r="G225" s="35">
        <v>362829.9</v>
      </c>
      <c r="H225" s="35">
        <v>351435</v>
      </c>
      <c r="I225" s="35">
        <v>475070.6</v>
      </c>
      <c r="J225" s="35">
        <v>269909.40000000002</v>
      </c>
      <c r="K225" s="35">
        <v>329579.8</v>
      </c>
      <c r="L225" s="35">
        <v>227311.2</v>
      </c>
      <c r="M225" s="35">
        <v>330307.09999999998</v>
      </c>
      <c r="N225" s="35">
        <v>318110.40000000002</v>
      </c>
      <c r="O225" s="35">
        <v>350206.5</v>
      </c>
      <c r="P225" s="35">
        <v>152202.20000000001</v>
      </c>
    </row>
    <row r="226" spans="1:16" ht="18.5" thickBot="1">
      <c r="A226" t="s">
        <v>98</v>
      </c>
      <c r="B226" s="33" t="s">
        <v>348</v>
      </c>
      <c r="C226" s="33" t="s">
        <v>321</v>
      </c>
      <c r="D226" s="35">
        <v>193935.8</v>
      </c>
      <c r="E226" s="35">
        <v>129368.3</v>
      </c>
      <c r="F226" s="35">
        <v>64519.8</v>
      </c>
      <c r="G226" s="35">
        <v>257986.1</v>
      </c>
      <c r="H226" s="35">
        <v>476223.2</v>
      </c>
      <c r="I226" s="35">
        <v>363625.7</v>
      </c>
      <c r="J226" s="35">
        <v>452267.4</v>
      </c>
      <c r="K226" s="35">
        <v>459843.8</v>
      </c>
      <c r="L226" s="35">
        <v>387500.5</v>
      </c>
      <c r="M226" s="35">
        <v>299511</v>
      </c>
      <c r="N226" s="35">
        <v>194308.6</v>
      </c>
      <c r="O226" s="35">
        <v>158732.29999999999</v>
      </c>
      <c r="P226" s="35">
        <v>52996.5</v>
      </c>
    </row>
    <row r="227" spans="1:16" ht="18.5" thickBot="1">
      <c r="A227" t="s">
        <v>98</v>
      </c>
      <c r="B227" s="33" t="s">
        <v>348</v>
      </c>
      <c r="C227" s="33" t="s">
        <v>322</v>
      </c>
      <c r="D227" s="35">
        <v>226179.5</v>
      </c>
      <c r="E227" s="35">
        <v>15715</v>
      </c>
      <c r="F227" s="35">
        <v>27827.200000000001</v>
      </c>
      <c r="G227" s="35">
        <v>45180.6</v>
      </c>
      <c r="H227" s="35">
        <v>35276.199999999997</v>
      </c>
      <c r="I227" s="35">
        <v>373010.4</v>
      </c>
      <c r="J227" s="35">
        <v>367052.1</v>
      </c>
      <c r="K227" s="35">
        <v>270025</v>
      </c>
      <c r="L227" s="35">
        <v>144338</v>
      </c>
      <c r="M227" s="35">
        <v>232391.8</v>
      </c>
      <c r="N227" s="35">
        <v>225433.7</v>
      </c>
      <c r="O227" s="35">
        <v>102243.3</v>
      </c>
      <c r="P227" s="35">
        <v>24691.5</v>
      </c>
    </row>
    <row r="228" spans="1:16" ht="18.5" thickBot="1">
      <c r="A228" t="s">
        <v>98</v>
      </c>
      <c r="B228" s="33" t="s">
        <v>348</v>
      </c>
      <c r="C228" s="33" t="s">
        <v>323</v>
      </c>
      <c r="D228" s="35">
        <v>285486.40000000002</v>
      </c>
      <c r="E228" s="35">
        <v>88625.7</v>
      </c>
      <c r="F228" s="35">
        <v>66905.600000000006</v>
      </c>
      <c r="G228" s="35">
        <v>89318.7</v>
      </c>
      <c r="H228" s="35">
        <v>114803.9</v>
      </c>
      <c r="I228" s="35">
        <v>408302.3</v>
      </c>
      <c r="J228" s="35">
        <v>237672</v>
      </c>
      <c r="K228" s="35">
        <v>473395.20000000001</v>
      </c>
      <c r="L228" s="35">
        <v>195890.5</v>
      </c>
      <c r="M228" s="35">
        <v>258504.1</v>
      </c>
      <c r="N228" s="35">
        <v>72335.100000000006</v>
      </c>
      <c r="O228" s="35">
        <v>39095.699999999997</v>
      </c>
      <c r="P228" s="35">
        <v>9214.2999999999993</v>
      </c>
    </row>
    <row r="229" spans="1:16" ht="18.5" thickBot="1">
      <c r="A229" t="s">
        <v>98</v>
      </c>
      <c r="B229" s="33" t="s">
        <v>348</v>
      </c>
      <c r="C229" s="33" t="s">
        <v>324</v>
      </c>
      <c r="D229" s="35">
        <v>464509.6</v>
      </c>
      <c r="E229" s="35">
        <v>244264.9</v>
      </c>
      <c r="F229" s="35">
        <v>237216.7</v>
      </c>
      <c r="G229" s="35">
        <v>812489.4</v>
      </c>
      <c r="H229" s="35">
        <v>554629.69999999995</v>
      </c>
      <c r="I229" s="35">
        <v>585470.9</v>
      </c>
      <c r="J229" s="35">
        <v>889598.6</v>
      </c>
      <c r="K229" s="35">
        <v>426546.8</v>
      </c>
      <c r="L229" s="35">
        <v>393573.2</v>
      </c>
      <c r="M229" s="35">
        <v>530782.80000000005</v>
      </c>
      <c r="N229" s="35">
        <v>960870</v>
      </c>
      <c r="O229" s="35">
        <v>49818.9</v>
      </c>
      <c r="P229" s="35">
        <v>177380.4</v>
      </c>
    </row>
    <row r="230" spans="1:16" ht="18.5" thickBot="1">
      <c r="A230" t="s">
        <v>98</v>
      </c>
      <c r="B230" s="33" t="s">
        <v>348</v>
      </c>
      <c r="C230" s="33" t="s">
        <v>335</v>
      </c>
      <c r="D230" s="35">
        <v>520523.9</v>
      </c>
      <c r="E230" s="35">
        <v>445546</v>
      </c>
      <c r="F230" s="35">
        <v>330492</v>
      </c>
      <c r="G230" s="35">
        <v>680061.8</v>
      </c>
      <c r="H230" s="35">
        <v>1456672.7</v>
      </c>
      <c r="I230" s="35">
        <v>3474151.8</v>
      </c>
      <c r="J230" s="35">
        <v>1837606.4</v>
      </c>
      <c r="K230" s="35">
        <v>1599215.4</v>
      </c>
      <c r="L230" s="35">
        <v>2183667</v>
      </c>
      <c r="M230" s="35">
        <v>1145895.8</v>
      </c>
      <c r="N230" s="35">
        <v>862827.6</v>
      </c>
      <c r="O230" s="35">
        <v>643523.30000000005</v>
      </c>
      <c r="P230" s="35">
        <v>784883.6</v>
      </c>
    </row>
    <row r="231" spans="1:16" ht="18.5" thickBot="1">
      <c r="A231" t="s">
        <v>98</v>
      </c>
      <c r="B231" s="33" t="s">
        <v>348</v>
      </c>
      <c r="C231" s="33" t="s">
        <v>325</v>
      </c>
      <c r="D231" s="35">
        <v>1097.5999999999999</v>
      </c>
      <c r="E231" s="35">
        <v>91897.7</v>
      </c>
      <c r="F231" s="35">
        <v>11908</v>
      </c>
      <c r="G231" s="35">
        <v>17176.7</v>
      </c>
      <c r="H231" s="35">
        <v>22027.4</v>
      </c>
      <c r="I231" s="35">
        <v>23754.799999999999</v>
      </c>
      <c r="J231" s="35">
        <v>84445.2</v>
      </c>
      <c r="K231" s="35">
        <v>28643.200000000001</v>
      </c>
      <c r="L231" s="35">
        <v>15926</v>
      </c>
      <c r="M231" s="35">
        <v>49703.1</v>
      </c>
      <c r="N231" s="35">
        <v>69735.600000000006</v>
      </c>
      <c r="O231" s="35">
        <v>177066.4</v>
      </c>
      <c r="P231" s="35">
        <v>219084.4</v>
      </c>
    </row>
    <row r="232" spans="1:16" ht="18.5" thickBot="1">
      <c r="A232" t="s">
        <v>98</v>
      </c>
      <c r="B232" s="33" t="s">
        <v>348</v>
      </c>
      <c r="C232" s="33" t="s">
        <v>326</v>
      </c>
      <c r="D232" s="34"/>
      <c r="E232" s="35">
        <v>91984.8</v>
      </c>
      <c r="F232" s="35">
        <v>297264.40000000002</v>
      </c>
      <c r="G232" s="35">
        <v>538961</v>
      </c>
      <c r="H232" s="35">
        <v>183454.7</v>
      </c>
      <c r="I232" s="35">
        <v>24352.5</v>
      </c>
      <c r="J232" s="35">
        <v>48203.1</v>
      </c>
      <c r="K232" s="35">
        <v>12535.2</v>
      </c>
      <c r="L232" s="35">
        <v>72801.100000000006</v>
      </c>
      <c r="M232" s="35">
        <v>307164.59999999998</v>
      </c>
      <c r="N232" s="35">
        <v>351733.7</v>
      </c>
      <c r="O232" s="35">
        <v>1172286.3999999999</v>
      </c>
      <c r="P232" s="35">
        <v>716395.7</v>
      </c>
    </row>
    <row r="233" spans="1:16" ht="18.5" thickBot="1">
      <c r="A233" t="s">
        <v>98</v>
      </c>
      <c r="B233" s="33" t="s">
        <v>348</v>
      </c>
      <c r="C233" s="33" t="s">
        <v>327</v>
      </c>
      <c r="D233" s="35">
        <v>58755.4</v>
      </c>
      <c r="E233" s="35">
        <v>154184.29999999999</v>
      </c>
      <c r="F233" s="35">
        <v>33930.199999999997</v>
      </c>
      <c r="G233" s="35">
        <v>177049.4</v>
      </c>
      <c r="H233" s="35">
        <v>368.2</v>
      </c>
      <c r="I233" s="35">
        <v>59417.9</v>
      </c>
      <c r="J233" s="35">
        <v>986621.1</v>
      </c>
      <c r="K233" s="35">
        <v>301279.09999999998</v>
      </c>
      <c r="L233" s="35">
        <v>11416.7</v>
      </c>
      <c r="M233" s="35">
        <v>80516.600000000006</v>
      </c>
      <c r="N233" s="35">
        <v>6779.2</v>
      </c>
      <c r="O233" s="35">
        <v>36049.4</v>
      </c>
      <c r="P233" s="35">
        <v>100270.5</v>
      </c>
    </row>
    <row r="234" spans="1:16" ht="18.5" thickBot="1">
      <c r="A234" t="s">
        <v>98</v>
      </c>
      <c r="B234" s="33" t="s">
        <v>348</v>
      </c>
      <c r="C234" s="33" t="s">
        <v>328</v>
      </c>
      <c r="D234" s="35">
        <v>133905.29999999999</v>
      </c>
      <c r="E234" s="35">
        <v>67153.8</v>
      </c>
      <c r="F234" s="35">
        <v>134697.60000000001</v>
      </c>
      <c r="G234" s="35">
        <v>167513.70000000001</v>
      </c>
      <c r="H234" s="35">
        <v>70856.600000000006</v>
      </c>
      <c r="I234" s="35">
        <v>73536.800000000003</v>
      </c>
      <c r="J234" s="35">
        <v>104006</v>
      </c>
      <c r="K234" s="35">
        <v>66961.399999999994</v>
      </c>
      <c r="L234" s="35">
        <v>105881.7</v>
      </c>
      <c r="M234" s="35">
        <v>102696.5</v>
      </c>
      <c r="N234" s="35">
        <v>70030.100000000006</v>
      </c>
      <c r="O234" s="35">
        <v>73573.100000000006</v>
      </c>
      <c r="P234" s="35">
        <v>40165.699999999997</v>
      </c>
    </row>
    <row r="235" spans="1:16" ht="18.5" thickBot="1">
      <c r="A235" t="s">
        <v>98</v>
      </c>
      <c r="B235" s="33" t="s">
        <v>348</v>
      </c>
      <c r="C235" s="33" t="s">
        <v>329</v>
      </c>
      <c r="D235" s="35">
        <v>16111.9</v>
      </c>
      <c r="E235" s="35">
        <v>2744.5</v>
      </c>
      <c r="F235" s="35">
        <v>42223.7</v>
      </c>
      <c r="G235" s="35">
        <v>16150.6</v>
      </c>
      <c r="H235" s="35">
        <v>718.1</v>
      </c>
      <c r="I235" s="35">
        <v>17653.8</v>
      </c>
      <c r="J235" s="35">
        <v>36603.5</v>
      </c>
      <c r="K235" s="35">
        <v>115330.2</v>
      </c>
      <c r="L235" s="35">
        <v>82042.600000000006</v>
      </c>
      <c r="M235" s="35">
        <v>109333.7</v>
      </c>
      <c r="N235" s="35">
        <v>12360.7</v>
      </c>
      <c r="O235" s="35">
        <v>14434.7</v>
      </c>
      <c r="P235" s="35">
        <v>16488.900000000001</v>
      </c>
    </row>
    <row r="236" spans="1:16" ht="18.5" thickBot="1">
      <c r="A236" t="s">
        <v>98</v>
      </c>
      <c r="B236" s="33" t="s">
        <v>348</v>
      </c>
      <c r="C236" s="33" t="s">
        <v>330</v>
      </c>
      <c r="D236" s="35">
        <v>84095.6</v>
      </c>
      <c r="E236" s="34"/>
      <c r="F236" s="35">
        <v>141.30000000000001</v>
      </c>
      <c r="G236" s="35">
        <v>154</v>
      </c>
      <c r="H236" s="35">
        <v>13897.3</v>
      </c>
      <c r="I236" s="35">
        <v>21140.799999999999</v>
      </c>
      <c r="J236" s="35">
        <v>64783.7</v>
      </c>
      <c r="K236" s="35">
        <v>594205.69999999995</v>
      </c>
      <c r="L236" s="35">
        <v>104638.6</v>
      </c>
      <c r="M236" s="35">
        <v>234708.1</v>
      </c>
      <c r="N236" s="35">
        <v>400883.20000000001</v>
      </c>
      <c r="O236" s="35">
        <v>1587333.7</v>
      </c>
      <c r="P236" s="35">
        <v>1212845.8</v>
      </c>
    </row>
    <row r="237" spans="1:16" ht="18.5" thickBot="1">
      <c r="A237" t="s">
        <v>98</v>
      </c>
      <c r="B237" s="33" t="s">
        <v>348</v>
      </c>
      <c r="C237" s="33" t="s">
        <v>332</v>
      </c>
      <c r="D237" s="35">
        <v>38782</v>
      </c>
      <c r="E237" s="35">
        <v>24558.7</v>
      </c>
      <c r="F237" s="35">
        <v>5620.6</v>
      </c>
      <c r="G237" s="35">
        <v>38665.199999999997</v>
      </c>
      <c r="H237" s="35">
        <v>29981.1</v>
      </c>
      <c r="I237" s="35">
        <v>128633.9</v>
      </c>
      <c r="J237" s="35">
        <v>195794.7</v>
      </c>
      <c r="K237" s="35">
        <v>416610.7</v>
      </c>
      <c r="L237" s="35">
        <v>607267</v>
      </c>
      <c r="M237" s="35">
        <v>791733.4</v>
      </c>
      <c r="N237" s="35">
        <v>1255845.3</v>
      </c>
      <c r="O237" s="35">
        <v>933544.6</v>
      </c>
      <c r="P237" s="35">
        <v>652268.30000000005</v>
      </c>
    </row>
    <row r="238" spans="1:16" ht="18.5" thickBot="1">
      <c r="A238" t="s">
        <v>98</v>
      </c>
      <c r="B238" s="33" t="s">
        <v>348</v>
      </c>
      <c r="C238" s="33" t="s">
        <v>331</v>
      </c>
      <c r="D238" s="35">
        <v>6309.6</v>
      </c>
      <c r="E238" s="35">
        <v>14396.3</v>
      </c>
      <c r="F238" s="35">
        <v>5236.5</v>
      </c>
      <c r="G238" s="35">
        <v>1120.9000000000001</v>
      </c>
      <c r="H238" s="35">
        <v>25710.6</v>
      </c>
      <c r="I238" s="35">
        <v>31456.400000000001</v>
      </c>
      <c r="J238" s="35">
        <v>48425.3</v>
      </c>
      <c r="K238" s="35">
        <v>49076.2</v>
      </c>
      <c r="L238" s="35">
        <v>74064.2</v>
      </c>
      <c r="M238" s="35">
        <v>82717.899999999994</v>
      </c>
      <c r="N238" s="35">
        <v>98935</v>
      </c>
      <c r="O238" s="35">
        <v>32331.7</v>
      </c>
      <c r="P238" s="35">
        <v>204168.3</v>
      </c>
    </row>
    <row r="239" spans="1:16" ht="18.5" thickBot="1">
      <c r="A239" t="s">
        <v>98</v>
      </c>
      <c r="B239" s="33" t="s">
        <v>349</v>
      </c>
      <c r="C239" s="33" t="s">
        <v>313</v>
      </c>
      <c r="D239" s="34"/>
      <c r="E239" s="35">
        <v>212.1</v>
      </c>
      <c r="F239" s="35">
        <v>160</v>
      </c>
      <c r="G239" s="35">
        <v>30869.7</v>
      </c>
      <c r="H239" s="35">
        <v>5878.2</v>
      </c>
      <c r="I239" s="34"/>
      <c r="J239" s="35">
        <v>3712.4</v>
      </c>
      <c r="K239" s="35">
        <v>1000</v>
      </c>
      <c r="L239" s="35">
        <v>9628.2999999999993</v>
      </c>
      <c r="M239" s="35">
        <v>101506.2</v>
      </c>
      <c r="N239" s="35">
        <v>4522.8999999999996</v>
      </c>
      <c r="O239" s="35">
        <v>143.1</v>
      </c>
      <c r="P239" s="35">
        <v>1688.3</v>
      </c>
    </row>
    <row r="240" spans="1:16" ht="18.5" thickBot="1">
      <c r="A240" t="s">
        <v>98</v>
      </c>
      <c r="B240" s="33" t="s">
        <v>349</v>
      </c>
      <c r="C240" s="33" t="s">
        <v>314</v>
      </c>
      <c r="D240" s="34"/>
      <c r="E240" s="34"/>
      <c r="F240" s="34"/>
      <c r="G240" s="34"/>
      <c r="H240" s="34"/>
      <c r="I240" s="34"/>
      <c r="J240" s="35">
        <v>0</v>
      </c>
      <c r="K240" s="35">
        <v>0</v>
      </c>
      <c r="L240" s="35">
        <v>259.3</v>
      </c>
      <c r="M240" s="35">
        <v>158.4</v>
      </c>
      <c r="N240" s="35">
        <v>28.1</v>
      </c>
      <c r="O240" s="35">
        <v>2566.1999999999998</v>
      </c>
      <c r="P240" s="35">
        <v>2965</v>
      </c>
    </row>
    <row r="241" spans="1:16" ht="18.5" thickBot="1">
      <c r="A241" t="s">
        <v>98</v>
      </c>
      <c r="B241" s="33" t="s">
        <v>349</v>
      </c>
      <c r="C241" s="33" t="s">
        <v>315</v>
      </c>
      <c r="D241" s="34"/>
      <c r="E241" s="34"/>
      <c r="F241" s="34"/>
      <c r="G241" s="35">
        <v>1150</v>
      </c>
      <c r="H241" s="35">
        <v>0</v>
      </c>
      <c r="I241" s="35">
        <v>0</v>
      </c>
      <c r="J241" s="35">
        <v>0</v>
      </c>
      <c r="K241" s="35">
        <v>177</v>
      </c>
      <c r="L241" s="35">
        <v>22.2</v>
      </c>
      <c r="M241" s="35">
        <v>4676.3</v>
      </c>
      <c r="N241" s="35">
        <v>1246.3</v>
      </c>
      <c r="O241" s="35">
        <v>574.1</v>
      </c>
      <c r="P241" s="35">
        <v>5.5</v>
      </c>
    </row>
    <row r="242" spans="1:16" ht="18.5" thickBot="1">
      <c r="A242" t="s">
        <v>98</v>
      </c>
      <c r="B242" s="33" t="s">
        <v>349</v>
      </c>
      <c r="C242" s="33" t="s">
        <v>316</v>
      </c>
      <c r="D242" s="34"/>
      <c r="E242" s="34"/>
      <c r="F242" s="35">
        <v>0</v>
      </c>
      <c r="G242" s="35">
        <v>6443</v>
      </c>
      <c r="H242" s="35">
        <v>2958.5</v>
      </c>
      <c r="I242" s="35">
        <v>3335.6</v>
      </c>
      <c r="J242" s="35">
        <v>3546.1</v>
      </c>
      <c r="K242" s="35">
        <v>530.70000000000005</v>
      </c>
      <c r="L242" s="35">
        <v>8784.1</v>
      </c>
      <c r="M242" s="35">
        <v>25158.799999999999</v>
      </c>
      <c r="N242" s="35">
        <v>55245</v>
      </c>
      <c r="O242" s="35">
        <v>5199.6000000000004</v>
      </c>
      <c r="P242" s="35">
        <v>1817.5</v>
      </c>
    </row>
    <row r="243" spans="1:16" ht="18.5" thickBot="1">
      <c r="A243" t="s">
        <v>98</v>
      </c>
      <c r="B243" s="33" t="s">
        <v>349</v>
      </c>
      <c r="C243" s="33" t="s">
        <v>317</v>
      </c>
      <c r="D243" s="35">
        <v>55243.7</v>
      </c>
      <c r="E243" s="35">
        <v>32682.1</v>
      </c>
      <c r="F243" s="35">
        <v>5052.3</v>
      </c>
      <c r="G243" s="35">
        <v>52476.9</v>
      </c>
      <c r="H243" s="35">
        <v>76811.399999999994</v>
      </c>
      <c r="I243" s="35">
        <v>16951</v>
      </c>
      <c r="J243" s="35">
        <v>102273.9</v>
      </c>
      <c r="K243" s="35">
        <v>95924.7</v>
      </c>
      <c r="L243" s="35">
        <v>44931</v>
      </c>
      <c r="M243" s="35">
        <v>16893.599999999999</v>
      </c>
      <c r="N243" s="35">
        <v>24638.799999999999</v>
      </c>
      <c r="O243" s="35">
        <v>45945.599999999999</v>
      </c>
      <c r="P243" s="35">
        <v>11945.3</v>
      </c>
    </row>
    <row r="244" spans="1:16" ht="18.5" thickBot="1">
      <c r="A244" t="s">
        <v>98</v>
      </c>
      <c r="B244" s="33" t="s">
        <v>349</v>
      </c>
      <c r="C244" s="33" t="s">
        <v>333</v>
      </c>
      <c r="D244" s="35">
        <v>24156.9</v>
      </c>
      <c r="E244" s="35">
        <v>16687.5</v>
      </c>
      <c r="F244" s="35">
        <v>3829.6</v>
      </c>
      <c r="G244" s="35">
        <v>9579.2000000000007</v>
      </c>
      <c r="H244" s="35">
        <v>13344.4</v>
      </c>
      <c r="I244" s="35">
        <v>227650.3</v>
      </c>
      <c r="J244" s="35">
        <v>56953.8</v>
      </c>
      <c r="K244" s="35">
        <v>209236.8</v>
      </c>
      <c r="L244" s="35">
        <v>131360.20000000001</v>
      </c>
      <c r="M244" s="35">
        <v>145040.6</v>
      </c>
      <c r="N244" s="35">
        <v>123096.4</v>
      </c>
      <c r="O244" s="35">
        <v>53515.4</v>
      </c>
      <c r="P244" s="35">
        <v>136261.70000000001</v>
      </c>
    </row>
    <row r="245" spans="1:16" ht="18.5" thickBot="1">
      <c r="A245" t="s">
        <v>98</v>
      </c>
      <c r="B245" s="33" t="s">
        <v>349</v>
      </c>
      <c r="C245" s="33" t="s">
        <v>334</v>
      </c>
      <c r="D245" s="34"/>
      <c r="E245" s="35">
        <v>126</v>
      </c>
      <c r="F245" s="35">
        <v>244</v>
      </c>
      <c r="G245" s="35">
        <v>2392.3000000000002</v>
      </c>
      <c r="H245" s="35">
        <v>1658.9</v>
      </c>
      <c r="I245" s="35">
        <v>252.4</v>
      </c>
      <c r="J245" s="35">
        <v>6204.9</v>
      </c>
      <c r="K245" s="35">
        <v>15594.8</v>
      </c>
      <c r="L245" s="35">
        <v>84219.6</v>
      </c>
      <c r="M245" s="35">
        <v>189542.5</v>
      </c>
      <c r="N245" s="35">
        <v>92405</v>
      </c>
      <c r="O245" s="35">
        <v>80754.5</v>
      </c>
      <c r="P245" s="35">
        <v>92532.4</v>
      </c>
    </row>
    <row r="246" spans="1:16" ht="18.5" thickBot="1">
      <c r="A246" t="s">
        <v>98</v>
      </c>
      <c r="B246" s="33" t="s">
        <v>349</v>
      </c>
      <c r="C246" s="33" t="s">
        <v>318</v>
      </c>
      <c r="D246" s="35">
        <v>23469.8</v>
      </c>
      <c r="E246" s="35">
        <v>300</v>
      </c>
      <c r="F246" s="35">
        <v>2211.1</v>
      </c>
      <c r="G246" s="35">
        <v>1050</v>
      </c>
      <c r="H246" s="35">
        <v>8661</v>
      </c>
      <c r="I246" s="35">
        <v>520.79999999999995</v>
      </c>
      <c r="J246" s="35">
        <v>1650</v>
      </c>
      <c r="K246" s="35">
        <v>2644.2</v>
      </c>
      <c r="L246" s="35">
        <v>22665.7</v>
      </c>
      <c r="M246" s="35">
        <v>269076.5</v>
      </c>
      <c r="N246" s="35">
        <v>13942.3</v>
      </c>
      <c r="O246" s="35">
        <v>3467.2</v>
      </c>
      <c r="P246" s="35">
        <v>3425.1</v>
      </c>
    </row>
    <row r="247" spans="1:16" ht="18.5" thickBot="1">
      <c r="A247" t="s">
        <v>98</v>
      </c>
      <c r="B247" s="33" t="s">
        <v>349</v>
      </c>
      <c r="C247" s="33" t="s">
        <v>320</v>
      </c>
      <c r="D247" s="35">
        <v>450</v>
      </c>
      <c r="E247" s="35">
        <v>2982.5</v>
      </c>
      <c r="F247" s="35">
        <v>0</v>
      </c>
      <c r="G247" s="35">
        <v>0</v>
      </c>
      <c r="H247" s="35">
        <v>811.7</v>
      </c>
      <c r="I247" s="35">
        <v>9599.2000000000007</v>
      </c>
      <c r="J247" s="35">
        <v>727.7</v>
      </c>
      <c r="K247" s="35">
        <v>9318.7999999999993</v>
      </c>
      <c r="L247" s="35">
        <v>1184.5999999999999</v>
      </c>
      <c r="M247" s="35">
        <v>17471.099999999999</v>
      </c>
      <c r="N247" s="35">
        <v>9030.6</v>
      </c>
      <c r="O247" s="35">
        <v>8458.2999999999993</v>
      </c>
      <c r="P247" s="35">
        <v>1107.2</v>
      </c>
    </row>
    <row r="248" spans="1:16" ht="18.5" thickBot="1">
      <c r="A248" t="s">
        <v>98</v>
      </c>
      <c r="B248" s="33" t="s">
        <v>349</v>
      </c>
      <c r="C248" s="33" t="s">
        <v>319</v>
      </c>
      <c r="D248" s="34"/>
      <c r="E248" s="35">
        <v>9541.2999999999993</v>
      </c>
      <c r="F248" s="35">
        <v>4258.1000000000004</v>
      </c>
      <c r="G248" s="35">
        <v>17506.099999999999</v>
      </c>
      <c r="H248" s="35">
        <v>12445.5</v>
      </c>
      <c r="I248" s="35">
        <v>26522.799999999999</v>
      </c>
      <c r="J248" s="35">
        <v>138305.4</v>
      </c>
      <c r="K248" s="35">
        <v>96428.3</v>
      </c>
      <c r="L248" s="35">
        <v>129881.9</v>
      </c>
      <c r="M248" s="35">
        <v>15425.8</v>
      </c>
      <c r="N248" s="35">
        <v>61213.1</v>
      </c>
      <c r="O248" s="35">
        <v>11080.2</v>
      </c>
      <c r="P248" s="35">
        <v>17476.599999999999</v>
      </c>
    </row>
    <row r="249" spans="1:16" ht="18.5" thickBot="1">
      <c r="A249" t="s">
        <v>98</v>
      </c>
      <c r="B249" s="33" t="s">
        <v>349</v>
      </c>
      <c r="C249" s="33" t="s">
        <v>321</v>
      </c>
      <c r="D249" s="35">
        <v>3200</v>
      </c>
      <c r="E249" s="35">
        <v>600</v>
      </c>
      <c r="F249" s="35">
        <v>2049.5</v>
      </c>
      <c r="G249" s="35">
        <v>10750</v>
      </c>
      <c r="H249" s="35">
        <v>43410</v>
      </c>
      <c r="I249" s="35">
        <v>2750</v>
      </c>
      <c r="J249" s="35">
        <v>640</v>
      </c>
      <c r="K249" s="35">
        <v>2280.8000000000002</v>
      </c>
      <c r="L249" s="35">
        <v>1531.5</v>
      </c>
      <c r="M249" s="35">
        <v>5336.4</v>
      </c>
      <c r="N249" s="35">
        <v>14299.2</v>
      </c>
      <c r="O249" s="35">
        <v>3714.9</v>
      </c>
      <c r="P249" s="35">
        <v>8648.6</v>
      </c>
    </row>
    <row r="250" spans="1:16" ht="18.5" thickBot="1">
      <c r="A250" t="s">
        <v>98</v>
      </c>
      <c r="B250" s="33" t="s">
        <v>349</v>
      </c>
      <c r="C250" s="33" t="s">
        <v>322</v>
      </c>
      <c r="D250" s="34"/>
      <c r="E250" s="34"/>
      <c r="F250" s="34"/>
      <c r="G250" s="35">
        <v>0</v>
      </c>
      <c r="H250" s="34"/>
      <c r="I250" s="35">
        <v>64.400000000000006</v>
      </c>
      <c r="J250" s="35">
        <v>270.39999999999998</v>
      </c>
      <c r="K250" s="35">
        <v>524.70000000000005</v>
      </c>
      <c r="L250" s="35">
        <v>242.1</v>
      </c>
      <c r="M250" s="35">
        <v>25</v>
      </c>
      <c r="N250" s="35">
        <v>2380.5</v>
      </c>
      <c r="O250" s="35">
        <v>6357.8</v>
      </c>
      <c r="P250" s="35">
        <v>1635.8</v>
      </c>
    </row>
    <row r="251" spans="1:16" ht="18.5" thickBot="1">
      <c r="A251" t="s">
        <v>98</v>
      </c>
      <c r="B251" s="33" t="s">
        <v>349</v>
      </c>
      <c r="C251" s="33" t="s">
        <v>323</v>
      </c>
      <c r="D251" s="35">
        <v>2200</v>
      </c>
      <c r="E251" s="34"/>
      <c r="F251" s="35">
        <v>1000</v>
      </c>
      <c r="G251" s="35">
        <v>0</v>
      </c>
      <c r="H251" s="35">
        <v>0</v>
      </c>
      <c r="I251" s="35">
        <v>0</v>
      </c>
      <c r="J251" s="35">
        <v>1000</v>
      </c>
      <c r="K251" s="35">
        <v>600.70000000000005</v>
      </c>
      <c r="L251" s="35">
        <v>1411.9</v>
      </c>
      <c r="M251" s="35">
        <v>0</v>
      </c>
      <c r="N251" s="35">
        <v>1939.1</v>
      </c>
      <c r="O251" s="35">
        <v>893.9</v>
      </c>
      <c r="P251" s="35">
        <v>4011.2</v>
      </c>
    </row>
    <row r="252" spans="1:16" ht="18.5" thickBot="1">
      <c r="A252" t="s">
        <v>98</v>
      </c>
      <c r="B252" s="33" t="s">
        <v>349</v>
      </c>
      <c r="C252" s="33" t="s">
        <v>324</v>
      </c>
      <c r="D252" s="35">
        <v>300</v>
      </c>
      <c r="E252" s="35">
        <v>3692.6</v>
      </c>
      <c r="F252" s="35">
        <v>250</v>
      </c>
      <c r="G252" s="35">
        <v>14617.3</v>
      </c>
      <c r="H252" s="35">
        <v>0</v>
      </c>
      <c r="I252" s="35">
        <v>0</v>
      </c>
      <c r="J252" s="35">
        <v>17525.2</v>
      </c>
      <c r="K252" s="35">
        <v>1633.2</v>
      </c>
      <c r="L252" s="35">
        <v>3824.6</v>
      </c>
      <c r="M252" s="35">
        <v>22929.3</v>
      </c>
      <c r="N252" s="35">
        <v>7517.3</v>
      </c>
      <c r="O252" s="35">
        <v>9851.9</v>
      </c>
      <c r="P252" s="35">
        <v>21971.4</v>
      </c>
    </row>
    <row r="253" spans="1:16" ht="18.5" thickBot="1">
      <c r="A253" t="s">
        <v>98</v>
      </c>
      <c r="B253" s="33" t="s">
        <v>349</v>
      </c>
      <c r="C253" s="33" t="s">
        <v>335</v>
      </c>
      <c r="D253" s="34"/>
      <c r="E253" s="35">
        <v>3300</v>
      </c>
      <c r="F253" s="34"/>
      <c r="G253" s="35">
        <v>1250</v>
      </c>
      <c r="H253" s="34"/>
      <c r="I253" s="35">
        <v>380.7</v>
      </c>
      <c r="J253" s="35">
        <v>56200</v>
      </c>
      <c r="K253" s="35">
        <v>7622</v>
      </c>
      <c r="L253" s="35">
        <v>2216.9</v>
      </c>
      <c r="M253" s="35">
        <v>4654.5</v>
      </c>
      <c r="N253" s="35">
        <v>3891.4</v>
      </c>
      <c r="O253" s="35">
        <v>57306</v>
      </c>
      <c r="P253" s="35">
        <v>3205</v>
      </c>
    </row>
    <row r="254" spans="1:16" ht="18.5" thickBot="1">
      <c r="A254" t="s">
        <v>98</v>
      </c>
      <c r="B254" s="33" t="s">
        <v>349</v>
      </c>
      <c r="C254" s="33" t="s">
        <v>325</v>
      </c>
      <c r="D254" s="35">
        <v>9039.7999999999993</v>
      </c>
      <c r="E254" s="35">
        <v>8800.1</v>
      </c>
      <c r="F254" s="35">
        <v>10266.799999999999</v>
      </c>
      <c r="G254" s="35">
        <v>20421</v>
      </c>
      <c r="H254" s="35">
        <v>6896.3</v>
      </c>
      <c r="I254" s="35">
        <v>16667.400000000001</v>
      </c>
      <c r="J254" s="35">
        <v>18206.3</v>
      </c>
      <c r="K254" s="35">
        <v>24510.6</v>
      </c>
      <c r="L254" s="35">
        <v>20388.400000000001</v>
      </c>
      <c r="M254" s="35">
        <v>377426.5</v>
      </c>
      <c r="N254" s="35">
        <v>38009.599999999999</v>
      </c>
      <c r="O254" s="35">
        <v>33677.1</v>
      </c>
      <c r="P254" s="35">
        <v>22484.9</v>
      </c>
    </row>
    <row r="255" spans="1:16" ht="18.5" thickBot="1">
      <c r="A255" t="s">
        <v>98</v>
      </c>
      <c r="B255" s="33" t="s">
        <v>349</v>
      </c>
      <c r="C255" s="33" t="s">
        <v>326</v>
      </c>
      <c r="D255" s="34"/>
      <c r="E255" s="35">
        <v>750</v>
      </c>
      <c r="F255" s="35">
        <v>16872.599999999999</v>
      </c>
      <c r="G255" s="35">
        <v>3777.8</v>
      </c>
      <c r="H255" s="35">
        <v>56378.3</v>
      </c>
      <c r="I255" s="35">
        <v>119153.8</v>
      </c>
      <c r="J255" s="35">
        <v>12771.1</v>
      </c>
      <c r="K255" s="35">
        <v>23658</v>
      </c>
      <c r="L255" s="35">
        <v>466758.8</v>
      </c>
      <c r="M255" s="35">
        <v>1079113.8999999999</v>
      </c>
      <c r="N255" s="35">
        <v>1854363.4</v>
      </c>
      <c r="O255" s="35">
        <v>2346006.2999999998</v>
      </c>
      <c r="P255" s="35">
        <v>958554.2</v>
      </c>
    </row>
    <row r="256" spans="1:16" ht="18.5" thickBot="1">
      <c r="A256" t="s">
        <v>98</v>
      </c>
      <c r="B256" s="33" t="s">
        <v>349</v>
      </c>
      <c r="C256" s="33" t="s">
        <v>327</v>
      </c>
      <c r="D256" s="34"/>
      <c r="E256" s="34"/>
      <c r="F256" s="35">
        <v>0</v>
      </c>
      <c r="G256" s="35">
        <v>32</v>
      </c>
      <c r="H256" s="35">
        <v>35.700000000000003</v>
      </c>
      <c r="I256" s="35">
        <v>9408.9</v>
      </c>
      <c r="J256" s="35">
        <v>0</v>
      </c>
      <c r="K256" s="35">
        <v>11112.9</v>
      </c>
      <c r="L256" s="35">
        <v>3100</v>
      </c>
      <c r="M256" s="35">
        <v>1373.2</v>
      </c>
      <c r="N256" s="35">
        <v>229.6</v>
      </c>
      <c r="O256" s="35">
        <v>453.3</v>
      </c>
      <c r="P256" s="35">
        <v>0</v>
      </c>
    </row>
    <row r="257" spans="1:16" ht="18.5" thickBot="1">
      <c r="A257" t="s">
        <v>98</v>
      </c>
      <c r="B257" s="33" t="s">
        <v>349</v>
      </c>
      <c r="C257" s="33" t="s">
        <v>328</v>
      </c>
      <c r="D257" s="35">
        <v>8840.6</v>
      </c>
      <c r="E257" s="35">
        <v>5420</v>
      </c>
      <c r="F257" s="35">
        <v>11303.9</v>
      </c>
      <c r="G257" s="35">
        <v>1980.9</v>
      </c>
      <c r="H257" s="35">
        <v>2943.5</v>
      </c>
      <c r="I257" s="35">
        <v>5321.4</v>
      </c>
      <c r="J257" s="35">
        <v>13132.1</v>
      </c>
      <c r="K257" s="35">
        <v>13270.5</v>
      </c>
      <c r="L257" s="35">
        <v>5387.6</v>
      </c>
      <c r="M257" s="35">
        <v>19740.400000000001</v>
      </c>
      <c r="N257" s="35">
        <v>6078</v>
      </c>
      <c r="O257" s="35">
        <v>6421.9</v>
      </c>
      <c r="P257" s="35">
        <v>12975</v>
      </c>
    </row>
    <row r="258" spans="1:16" ht="18.5" thickBot="1">
      <c r="A258" t="s">
        <v>98</v>
      </c>
      <c r="B258" s="33" t="s">
        <v>349</v>
      </c>
      <c r="C258" s="33" t="s">
        <v>329</v>
      </c>
      <c r="D258" s="35">
        <v>4392.6000000000004</v>
      </c>
      <c r="E258" s="34"/>
      <c r="F258" s="35">
        <v>1610</v>
      </c>
      <c r="G258" s="35">
        <v>314.3</v>
      </c>
      <c r="H258" s="35">
        <v>8931.5</v>
      </c>
      <c r="I258" s="35">
        <v>16649.7</v>
      </c>
      <c r="J258" s="35">
        <v>25234</v>
      </c>
      <c r="K258" s="35">
        <v>15383.8</v>
      </c>
      <c r="L258" s="35">
        <v>25455.8</v>
      </c>
      <c r="M258" s="35">
        <v>17074</v>
      </c>
      <c r="N258" s="35">
        <v>4554.6000000000004</v>
      </c>
      <c r="O258" s="35">
        <v>5021.3999999999996</v>
      </c>
      <c r="P258" s="35">
        <v>4433.8</v>
      </c>
    </row>
    <row r="259" spans="1:16" ht="18.5" thickBot="1">
      <c r="A259" t="s">
        <v>98</v>
      </c>
      <c r="B259" s="33" t="s">
        <v>349</v>
      </c>
      <c r="C259" s="33" t="s">
        <v>330</v>
      </c>
      <c r="D259" s="34"/>
      <c r="E259" s="34"/>
      <c r="F259" s="34"/>
      <c r="G259" s="34"/>
      <c r="H259" s="34"/>
      <c r="I259" s="35">
        <v>2217.9</v>
      </c>
      <c r="J259" s="35">
        <v>4449.2</v>
      </c>
      <c r="K259" s="35">
        <v>264835.8</v>
      </c>
      <c r="L259" s="35">
        <v>13120.4</v>
      </c>
      <c r="M259" s="35">
        <v>30679.1</v>
      </c>
      <c r="N259" s="35">
        <v>5117.6000000000004</v>
      </c>
      <c r="O259" s="35">
        <v>26906.1</v>
      </c>
      <c r="P259" s="35">
        <v>13575.1</v>
      </c>
    </row>
    <row r="260" spans="1:16" ht="18.5" thickBot="1">
      <c r="A260" t="s">
        <v>98</v>
      </c>
      <c r="B260" s="33" t="s">
        <v>349</v>
      </c>
      <c r="C260" s="33" t="s">
        <v>332</v>
      </c>
      <c r="D260" s="35">
        <v>3702.1</v>
      </c>
      <c r="E260" s="34"/>
      <c r="F260" s="35">
        <v>22.2</v>
      </c>
      <c r="G260" s="35">
        <v>2.2000000000000002</v>
      </c>
      <c r="H260" s="35">
        <v>69.900000000000006</v>
      </c>
      <c r="I260" s="35">
        <v>6803.3</v>
      </c>
      <c r="J260" s="35">
        <v>162.19999999999999</v>
      </c>
      <c r="K260" s="35">
        <v>49239.6</v>
      </c>
      <c r="L260" s="35">
        <v>44052.5</v>
      </c>
      <c r="M260" s="35">
        <v>13677.6</v>
      </c>
      <c r="N260" s="35">
        <v>47748.800000000003</v>
      </c>
      <c r="O260" s="35">
        <v>9959.4</v>
      </c>
      <c r="P260" s="35">
        <v>18099.400000000001</v>
      </c>
    </row>
    <row r="261" spans="1:16" ht="18.5" thickBot="1">
      <c r="A261" t="s">
        <v>98</v>
      </c>
      <c r="B261" s="33" t="s">
        <v>349</v>
      </c>
      <c r="C261" s="33" t="s">
        <v>331</v>
      </c>
      <c r="D261" s="35">
        <v>275</v>
      </c>
      <c r="E261" s="34"/>
      <c r="F261" s="35">
        <v>0.1</v>
      </c>
      <c r="G261" s="35">
        <v>352.2</v>
      </c>
      <c r="H261" s="35">
        <v>277.8</v>
      </c>
      <c r="I261" s="35">
        <v>50</v>
      </c>
      <c r="J261" s="35">
        <v>395.9</v>
      </c>
      <c r="K261" s="35">
        <v>4869.7</v>
      </c>
      <c r="L261" s="35">
        <v>10368.5</v>
      </c>
      <c r="M261" s="35">
        <v>15542.8</v>
      </c>
      <c r="N261" s="35">
        <v>1205.7</v>
      </c>
      <c r="O261" s="35">
        <v>4966</v>
      </c>
      <c r="P261" s="35">
        <v>24816</v>
      </c>
    </row>
    <row r="262" spans="1:16" ht="18.5" thickBot="1">
      <c r="A262" t="s">
        <v>98</v>
      </c>
      <c r="B262" s="33" t="s">
        <v>350</v>
      </c>
      <c r="C262" s="33" t="s">
        <v>313</v>
      </c>
      <c r="D262" s="34"/>
      <c r="E262" s="34"/>
      <c r="F262" s="35">
        <v>1746.6</v>
      </c>
      <c r="G262" s="35">
        <v>0</v>
      </c>
      <c r="H262" s="35">
        <v>0</v>
      </c>
      <c r="I262" s="35">
        <v>53.5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  <c r="O262" s="35">
        <v>0</v>
      </c>
      <c r="P262" s="35">
        <v>24.6</v>
      </c>
    </row>
    <row r="263" spans="1:16" ht="18.5" thickBot="1">
      <c r="A263" t="s">
        <v>98</v>
      </c>
      <c r="B263" s="33" t="s">
        <v>350</v>
      </c>
      <c r="C263" s="33" t="s">
        <v>314</v>
      </c>
      <c r="D263" s="34"/>
      <c r="E263" s="34"/>
      <c r="F263" s="34"/>
      <c r="G263" s="34"/>
      <c r="H263" s="34"/>
      <c r="I263" s="35">
        <v>328</v>
      </c>
      <c r="J263" s="34"/>
      <c r="K263" s="34"/>
      <c r="L263" s="34"/>
      <c r="M263" s="34"/>
      <c r="N263" s="34"/>
      <c r="O263" s="34"/>
      <c r="P263" s="35">
        <v>0</v>
      </c>
    </row>
    <row r="264" spans="1:16" ht="18.5" thickBot="1">
      <c r="A264" t="s">
        <v>98</v>
      </c>
      <c r="B264" s="33" t="s">
        <v>350</v>
      </c>
      <c r="C264" s="33" t="s">
        <v>315</v>
      </c>
      <c r="D264" s="34"/>
      <c r="E264" s="34"/>
      <c r="F264" s="34"/>
      <c r="G264" s="34"/>
      <c r="H264" s="34"/>
      <c r="I264" s="34"/>
      <c r="J264" s="34"/>
      <c r="K264" s="35">
        <v>883</v>
      </c>
      <c r="L264" s="35">
        <v>141</v>
      </c>
      <c r="M264" s="35">
        <v>3.9</v>
      </c>
      <c r="N264" s="35">
        <v>24.4</v>
      </c>
      <c r="O264" s="35">
        <v>0</v>
      </c>
      <c r="P264" s="34"/>
    </row>
    <row r="265" spans="1:16" ht="18.5" thickBot="1">
      <c r="A265" t="s">
        <v>98</v>
      </c>
      <c r="B265" s="33" t="s">
        <v>350</v>
      </c>
      <c r="C265" s="33" t="s">
        <v>316</v>
      </c>
      <c r="D265" s="34"/>
      <c r="E265" s="34"/>
      <c r="F265" s="34"/>
      <c r="G265" s="34"/>
      <c r="H265" s="35">
        <v>16050.3</v>
      </c>
      <c r="I265" s="35">
        <v>0</v>
      </c>
      <c r="J265" s="35">
        <v>42473.9</v>
      </c>
      <c r="K265" s="35">
        <v>9585.5</v>
      </c>
      <c r="L265" s="35">
        <v>2098</v>
      </c>
      <c r="M265" s="35">
        <v>3966.3</v>
      </c>
      <c r="N265" s="35">
        <v>3260.2</v>
      </c>
      <c r="O265" s="35">
        <v>597.6</v>
      </c>
      <c r="P265" s="35">
        <v>1398.4</v>
      </c>
    </row>
    <row r="266" spans="1:16" ht="18.5" thickBot="1">
      <c r="A266" t="s">
        <v>98</v>
      </c>
      <c r="B266" s="33" t="s">
        <v>350</v>
      </c>
      <c r="C266" s="33" t="s">
        <v>317</v>
      </c>
      <c r="D266" s="35">
        <v>2081.1</v>
      </c>
      <c r="E266" s="34"/>
      <c r="F266" s="34"/>
      <c r="G266" s="35">
        <v>0</v>
      </c>
      <c r="H266" s="35">
        <v>1748.4</v>
      </c>
      <c r="I266" s="35">
        <v>0</v>
      </c>
      <c r="J266" s="35">
        <v>0</v>
      </c>
      <c r="K266" s="35">
        <v>400.1</v>
      </c>
      <c r="L266" s="35">
        <v>610.79999999999995</v>
      </c>
      <c r="M266" s="35">
        <v>549.4</v>
      </c>
      <c r="N266" s="35">
        <v>86</v>
      </c>
      <c r="O266" s="35">
        <v>0</v>
      </c>
      <c r="P266" s="35">
        <v>0</v>
      </c>
    </row>
    <row r="267" spans="1:16" ht="18.5" thickBot="1">
      <c r="A267" t="s">
        <v>98</v>
      </c>
      <c r="B267" s="33" t="s">
        <v>350</v>
      </c>
      <c r="C267" s="33" t="s">
        <v>333</v>
      </c>
      <c r="D267" s="35">
        <v>1350</v>
      </c>
      <c r="E267" s="34"/>
      <c r="F267" s="35">
        <v>1000</v>
      </c>
      <c r="G267" s="35">
        <v>600</v>
      </c>
      <c r="H267" s="35">
        <v>564.29999999999995</v>
      </c>
      <c r="I267" s="35">
        <v>813.8</v>
      </c>
      <c r="J267" s="35">
        <v>1719.3</v>
      </c>
      <c r="K267" s="35">
        <v>3346</v>
      </c>
      <c r="L267" s="35">
        <v>1713</v>
      </c>
      <c r="M267" s="35">
        <v>5045</v>
      </c>
      <c r="N267" s="35">
        <v>3137.3</v>
      </c>
      <c r="O267" s="35">
        <v>1151.8</v>
      </c>
      <c r="P267" s="35">
        <v>193</v>
      </c>
    </row>
    <row r="268" spans="1:16" ht="18.5" thickBot="1">
      <c r="A268" t="s">
        <v>98</v>
      </c>
      <c r="B268" s="33" t="s">
        <v>350</v>
      </c>
      <c r="C268" s="33" t="s">
        <v>334</v>
      </c>
      <c r="D268" s="35">
        <v>3600</v>
      </c>
      <c r="E268" s="34"/>
      <c r="F268" s="35">
        <v>0</v>
      </c>
      <c r="G268" s="35">
        <v>129</v>
      </c>
      <c r="H268" s="35">
        <v>205.6</v>
      </c>
      <c r="I268" s="35">
        <v>308.89999999999998</v>
      </c>
      <c r="J268" s="35">
        <v>0</v>
      </c>
      <c r="K268" s="35">
        <v>1798.7</v>
      </c>
      <c r="L268" s="35">
        <v>778.1</v>
      </c>
      <c r="M268" s="35">
        <v>1128.2</v>
      </c>
      <c r="N268" s="35">
        <v>310.89999999999998</v>
      </c>
      <c r="O268" s="35">
        <v>1732.2</v>
      </c>
      <c r="P268" s="35">
        <v>661.5</v>
      </c>
    </row>
    <row r="269" spans="1:16" ht="18.5" thickBot="1">
      <c r="A269" t="s">
        <v>98</v>
      </c>
      <c r="B269" s="33" t="s">
        <v>350</v>
      </c>
      <c r="C269" s="33" t="s">
        <v>318</v>
      </c>
      <c r="D269" s="34"/>
      <c r="E269" s="34"/>
      <c r="F269" s="34"/>
      <c r="G269" s="34"/>
      <c r="H269" s="34"/>
      <c r="I269" s="34"/>
      <c r="J269" s="34"/>
      <c r="K269" s="35">
        <v>0</v>
      </c>
      <c r="L269" s="35">
        <v>16.2</v>
      </c>
      <c r="M269" s="35">
        <v>0</v>
      </c>
      <c r="N269" s="35">
        <v>0</v>
      </c>
      <c r="O269" s="35">
        <v>0</v>
      </c>
      <c r="P269" s="35">
        <v>0</v>
      </c>
    </row>
    <row r="270" spans="1:16" ht="18.5" thickBot="1">
      <c r="A270" t="s">
        <v>98</v>
      </c>
      <c r="B270" s="33" t="s">
        <v>350</v>
      </c>
      <c r="C270" s="33" t="s">
        <v>320</v>
      </c>
      <c r="D270" s="34"/>
      <c r="E270" s="34"/>
      <c r="F270" s="34"/>
      <c r="G270" s="34"/>
      <c r="H270" s="34"/>
      <c r="I270" s="35">
        <v>1201.3</v>
      </c>
      <c r="J270" s="35">
        <v>200</v>
      </c>
      <c r="K270" s="35">
        <v>528.79999999999995</v>
      </c>
      <c r="L270" s="35">
        <v>2173.5</v>
      </c>
      <c r="M270" s="35">
        <v>1684.1</v>
      </c>
      <c r="N270" s="35">
        <v>88</v>
      </c>
      <c r="O270" s="35">
        <v>33.5</v>
      </c>
      <c r="P270" s="35">
        <v>52.9</v>
      </c>
    </row>
    <row r="271" spans="1:16" ht="18.5" thickBot="1">
      <c r="A271" t="s">
        <v>98</v>
      </c>
      <c r="B271" s="33" t="s">
        <v>350</v>
      </c>
      <c r="C271" s="33" t="s">
        <v>319</v>
      </c>
      <c r="D271" s="34"/>
      <c r="E271" s="35">
        <v>1118</v>
      </c>
      <c r="F271" s="35">
        <v>165.1</v>
      </c>
      <c r="G271" s="35">
        <v>0</v>
      </c>
      <c r="H271" s="34"/>
      <c r="I271" s="35">
        <v>771.1</v>
      </c>
      <c r="J271" s="35">
        <v>2343.5</v>
      </c>
      <c r="K271" s="35">
        <v>121.7</v>
      </c>
      <c r="L271" s="35">
        <v>5.9</v>
      </c>
      <c r="M271" s="34"/>
      <c r="N271" s="35">
        <v>7.5</v>
      </c>
      <c r="O271" s="35">
        <v>0</v>
      </c>
      <c r="P271" s="35">
        <v>0</v>
      </c>
    </row>
    <row r="272" spans="1:16" ht="18.5" thickBot="1">
      <c r="A272" t="s">
        <v>98</v>
      </c>
      <c r="B272" s="33" t="s">
        <v>350</v>
      </c>
      <c r="C272" s="33" t="s">
        <v>321</v>
      </c>
      <c r="D272" s="34"/>
      <c r="E272" s="34"/>
      <c r="F272" s="34"/>
      <c r="G272" s="34"/>
      <c r="H272" s="34"/>
      <c r="I272" s="34"/>
      <c r="J272" s="34"/>
      <c r="K272" s="34"/>
      <c r="L272" s="34"/>
      <c r="M272" s="35">
        <v>211</v>
      </c>
      <c r="N272" s="34"/>
      <c r="O272" s="34"/>
      <c r="P272" s="34"/>
    </row>
    <row r="273" spans="1:16" ht="18.5" thickBot="1">
      <c r="A273" t="s">
        <v>98</v>
      </c>
      <c r="B273" s="33" t="s">
        <v>350</v>
      </c>
      <c r="C273" s="33" t="s">
        <v>322</v>
      </c>
      <c r="D273" s="34"/>
      <c r="E273" s="34"/>
      <c r="F273" s="34"/>
      <c r="G273" s="34"/>
      <c r="H273" s="34"/>
      <c r="I273" s="35">
        <v>161.4</v>
      </c>
      <c r="J273" s="35">
        <v>994.3</v>
      </c>
      <c r="K273" s="35">
        <v>629.20000000000005</v>
      </c>
      <c r="L273" s="35">
        <v>8.3000000000000007</v>
      </c>
      <c r="M273" s="35">
        <v>90.5</v>
      </c>
      <c r="N273" s="35">
        <v>14</v>
      </c>
      <c r="O273" s="35">
        <v>1</v>
      </c>
      <c r="P273" s="35">
        <v>147.6</v>
      </c>
    </row>
    <row r="274" spans="1:16" ht="18.5" thickBot="1">
      <c r="A274" t="s">
        <v>98</v>
      </c>
      <c r="B274" s="33" t="s">
        <v>350</v>
      </c>
      <c r="C274" s="33" t="s">
        <v>324</v>
      </c>
      <c r="D274" s="34"/>
      <c r="E274" s="34"/>
      <c r="F274" s="34"/>
      <c r="G274" s="35">
        <v>0</v>
      </c>
      <c r="H274" s="35">
        <v>0</v>
      </c>
      <c r="I274" s="35">
        <v>1329</v>
      </c>
      <c r="J274" s="35">
        <v>180.8</v>
      </c>
      <c r="K274" s="35">
        <v>0</v>
      </c>
      <c r="L274" s="35">
        <v>12.7</v>
      </c>
      <c r="M274" s="35">
        <v>11.3</v>
      </c>
      <c r="N274" s="35">
        <v>26.3</v>
      </c>
      <c r="O274" s="35">
        <v>4.4000000000000004</v>
      </c>
      <c r="P274" s="35">
        <v>4.2</v>
      </c>
    </row>
    <row r="275" spans="1:16" ht="18.5" thickBot="1">
      <c r="A275" t="s">
        <v>98</v>
      </c>
      <c r="B275" s="33" t="s">
        <v>350</v>
      </c>
      <c r="C275" s="33" t="s">
        <v>325</v>
      </c>
      <c r="D275" s="35">
        <v>500</v>
      </c>
      <c r="E275" s="35">
        <v>599</v>
      </c>
      <c r="F275" s="35">
        <v>212.3</v>
      </c>
      <c r="G275" s="35">
        <v>0</v>
      </c>
      <c r="H275" s="35">
        <v>0</v>
      </c>
      <c r="I275" s="35">
        <v>200</v>
      </c>
      <c r="J275" s="35">
        <v>593.29999999999995</v>
      </c>
      <c r="K275" s="35">
        <v>625</v>
      </c>
      <c r="L275" s="35">
        <v>1478.1</v>
      </c>
      <c r="M275" s="35">
        <v>1922.9</v>
      </c>
      <c r="N275" s="35">
        <v>246.1</v>
      </c>
      <c r="O275" s="35">
        <v>72.599999999999994</v>
      </c>
      <c r="P275" s="35">
        <v>943.2</v>
      </c>
    </row>
    <row r="276" spans="1:16" ht="18.5" thickBot="1">
      <c r="A276" t="s">
        <v>98</v>
      </c>
      <c r="B276" s="33" t="s">
        <v>350</v>
      </c>
      <c r="C276" s="33" t="s">
        <v>326</v>
      </c>
      <c r="D276" s="34"/>
      <c r="E276" s="34"/>
      <c r="F276" s="34"/>
      <c r="G276" s="34"/>
      <c r="H276" s="34"/>
      <c r="I276" s="34"/>
      <c r="J276" s="34"/>
      <c r="K276" s="35">
        <v>2341.3000000000002</v>
      </c>
      <c r="L276" s="35">
        <v>974.5</v>
      </c>
      <c r="M276" s="35">
        <v>1270.4000000000001</v>
      </c>
      <c r="N276" s="35">
        <v>0</v>
      </c>
      <c r="O276" s="35">
        <v>0</v>
      </c>
      <c r="P276" s="35">
        <v>0</v>
      </c>
    </row>
    <row r="277" spans="1:16" ht="18.5" thickBot="1">
      <c r="A277" t="s">
        <v>98</v>
      </c>
      <c r="B277" s="33" t="s">
        <v>350</v>
      </c>
      <c r="C277" s="33" t="s">
        <v>327</v>
      </c>
      <c r="D277" s="34"/>
      <c r="E277" s="34"/>
      <c r="F277" s="34"/>
      <c r="G277" s="34"/>
      <c r="H277" s="34"/>
      <c r="I277" s="34"/>
      <c r="J277" s="35">
        <v>0</v>
      </c>
      <c r="K277" s="35">
        <v>0</v>
      </c>
      <c r="L277" s="34"/>
      <c r="M277" s="34"/>
      <c r="N277" s="34"/>
      <c r="O277" s="34"/>
      <c r="P277" s="34"/>
    </row>
    <row r="278" spans="1:16" ht="18.5" thickBot="1">
      <c r="A278" t="s">
        <v>98</v>
      </c>
      <c r="B278" s="33" t="s">
        <v>350</v>
      </c>
      <c r="C278" s="33" t="s">
        <v>328</v>
      </c>
      <c r="D278" s="35">
        <v>6514.3</v>
      </c>
      <c r="E278" s="35">
        <v>477.6</v>
      </c>
      <c r="F278" s="35">
        <v>1222</v>
      </c>
      <c r="G278" s="35">
        <v>1378</v>
      </c>
      <c r="H278" s="35">
        <v>2006.9</v>
      </c>
      <c r="I278" s="35">
        <v>1500</v>
      </c>
      <c r="J278" s="35">
        <v>2980.4</v>
      </c>
      <c r="K278" s="35">
        <v>5915.9</v>
      </c>
      <c r="L278" s="35">
        <v>2925.8</v>
      </c>
      <c r="M278" s="35">
        <v>3081.3</v>
      </c>
      <c r="N278" s="35">
        <v>3602.6</v>
      </c>
      <c r="O278" s="35">
        <v>735.4</v>
      </c>
      <c r="P278" s="35">
        <v>2380.5</v>
      </c>
    </row>
    <row r="279" spans="1:16" ht="18.5" thickBot="1">
      <c r="A279" t="s">
        <v>98</v>
      </c>
      <c r="B279" s="33" t="s">
        <v>350</v>
      </c>
      <c r="C279" s="33" t="s">
        <v>329</v>
      </c>
      <c r="D279" s="35">
        <v>2498.8000000000002</v>
      </c>
      <c r="E279" s="35">
        <v>5891.8</v>
      </c>
      <c r="F279" s="35">
        <v>300</v>
      </c>
      <c r="G279" s="35">
        <v>250</v>
      </c>
      <c r="H279" s="35">
        <v>63950.6</v>
      </c>
      <c r="I279" s="35">
        <v>21694.2</v>
      </c>
      <c r="J279" s="35">
        <v>12105.7</v>
      </c>
      <c r="K279" s="35">
        <v>1355.6</v>
      </c>
      <c r="L279" s="35">
        <v>1031.5</v>
      </c>
      <c r="M279" s="35">
        <v>2749.2</v>
      </c>
      <c r="N279" s="35">
        <v>3822.6</v>
      </c>
      <c r="O279" s="35">
        <v>2693.2</v>
      </c>
      <c r="P279" s="35">
        <v>1326.5</v>
      </c>
    </row>
    <row r="280" spans="1:16" ht="18.5" thickBot="1">
      <c r="A280" t="s">
        <v>98</v>
      </c>
      <c r="B280" s="33" t="s">
        <v>350</v>
      </c>
      <c r="C280" s="33" t="s">
        <v>330</v>
      </c>
      <c r="D280" s="34"/>
      <c r="E280" s="34"/>
      <c r="F280" s="34"/>
      <c r="G280" s="34"/>
      <c r="H280" s="35">
        <v>0</v>
      </c>
      <c r="I280" s="34"/>
      <c r="J280" s="34"/>
      <c r="K280" s="35">
        <v>60598.400000000001</v>
      </c>
      <c r="L280" s="35">
        <v>86.8</v>
      </c>
      <c r="M280" s="35">
        <v>0</v>
      </c>
      <c r="N280" s="35">
        <v>0</v>
      </c>
      <c r="O280" s="35">
        <v>2288.8000000000002</v>
      </c>
      <c r="P280" s="35">
        <v>0.9</v>
      </c>
    </row>
    <row r="281" spans="1:16" ht="18.5" thickBot="1">
      <c r="A281" t="s">
        <v>98</v>
      </c>
      <c r="B281" s="33" t="s">
        <v>350</v>
      </c>
      <c r="C281" s="33" t="s">
        <v>332</v>
      </c>
      <c r="D281" s="34"/>
      <c r="E281" s="34"/>
      <c r="F281" s="34"/>
      <c r="G281" s="34"/>
      <c r="H281" s="34"/>
      <c r="I281" s="34"/>
      <c r="J281" s="34"/>
      <c r="K281" s="35">
        <v>587.70000000000005</v>
      </c>
      <c r="L281" s="35">
        <v>190.6</v>
      </c>
      <c r="M281" s="35">
        <v>8383.6</v>
      </c>
      <c r="N281" s="35">
        <v>63507.7</v>
      </c>
      <c r="O281" s="35">
        <v>313.2</v>
      </c>
      <c r="P281" s="35">
        <v>623.9</v>
      </c>
    </row>
    <row r="282" spans="1:16" ht="18.5" thickBot="1">
      <c r="A282" t="s">
        <v>98</v>
      </c>
      <c r="B282" s="33" t="s">
        <v>350</v>
      </c>
      <c r="C282" s="33" t="s">
        <v>331</v>
      </c>
      <c r="D282" s="35">
        <v>100</v>
      </c>
      <c r="E282" s="34"/>
      <c r="F282" s="35">
        <v>300</v>
      </c>
      <c r="G282" s="35">
        <v>50</v>
      </c>
      <c r="H282" s="35">
        <v>413.1</v>
      </c>
      <c r="I282" s="35">
        <v>1217.3</v>
      </c>
      <c r="J282" s="35">
        <v>1300</v>
      </c>
      <c r="K282" s="35">
        <v>388.9</v>
      </c>
      <c r="L282" s="35">
        <v>5400.6</v>
      </c>
      <c r="M282" s="35">
        <v>6384.4</v>
      </c>
      <c r="N282" s="35">
        <v>3208.4</v>
      </c>
      <c r="O282" s="35">
        <v>5006.1000000000004</v>
      </c>
      <c r="P282" s="35">
        <v>1965.5</v>
      </c>
    </row>
    <row r="283" spans="1:16" ht="18.5" thickBot="1">
      <c r="A283" t="s">
        <v>98</v>
      </c>
      <c r="B283" s="33" t="s">
        <v>351</v>
      </c>
      <c r="C283" s="33" t="s">
        <v>313</v>
      </c>
      <c r="D283" s="35">
        <v>708.2</v>
      </c>
      <c r="E283" s="34"/>
      <c r="F283" s="35">
        <v>1335</v>
      </c>
      <c r="G283" s="35">
        <v>24201.5</v>
      </c>
      <c r="H283" s="35">
        <v>120.6</v>
      </c>
      <c r="I283" s="35">
        <v>3874</v>
      </c>
      <c r="J283" s="35">
        <v>8474.7999999999993</v>
      </c>
      <c r="K283" s="35">
        <v>9123.4</v>
      </c>
      <c r="L283" s="35">
        <v>16813.3</v>
      </c>
      <c r="M283" s="35">
        <v>21530.1</v>
      </c>
      <c r="N283" s="35">
        <v>36821.4</v>
      </c>
      <c r="O283" s="35">
        <v>25907.1</v>
      </c>
      <c r="P283" s="35">
        <v>7480.2</v>
      </c>
    </row>
    <row r="284" spans="1:16" ht="18.5" thickBot="1">
      <c r="A284" t="s">
        <v>98</v>
      </c>
      <c r="B284" s="33" t="s">
        <v>351</v>
      </c>
      <c r="C284" s="33" t="s">
        <v>314</v>
      </c>
      <c r="D284" s="34"/>
      <c r="E284" s="34"/>
      <c r="F284" s="35">
        <v>0</v>
      </c>
      <c r="G284" s="34"/>
      <c r="H284" s="35">
        <v>96</v>
      </c>
      <c r="I284" s="35">
        <v>0</v>
      </c>
      <c r="J284" s="34"/>
      <c r="K284" s="34"/>
      <c r="L284" s="34"/>
      <c r="M284" s="35">
        <v>2220</v>
      </c>
      <c r="N284" s="35">
        <v>50</v>
      </c>
      <c r="O284" s="34"/>
      <c r="P284" s="35">
        <v>0</v>
      </c>
    </row>
    <row r="285" spans="1:16" ht="18.5" thickBot="1">
      <c r="A285" t="s">
        <v>98</v>
      </c>
      <c r="B285" s="33" t="s">
        <v>351</v>
      </c>
      <c r="C285" s="33" t="s">
        <v>315</v>
      </c>
      <c r="D285" s="34"/>
      <c r="E285" s="34"/>
      <c r="F285" s="34"/>
      <c r="G285" s="34"/>
      <c r="H285" s="35">
        <v>2761.2</v>
      </c>
      <c r="I285" s="35">
        <v>1873.9</v>
      </c>
      <c r="J285" s="35">
        <v>0</v>
      </c>
      <c r="K285" s="35">
        <v>56.2</v>
      </c>
      <c r="L285" s="35">
        <v>1332.3</v>
      </c>
      <c r="M285" s="35">
        <v>3218.9</v>
      </c>
      <c r="N285" s="35">
        <v>2763.7</v>
      </c>
      <c r="O285" s="35">
        <v>8301.2999999999993</v>
      </c>
      <c r="P285" s="35">
        <v>1355.7</v>
      </c>
    </row>
    <row r="286" spans="1:16" ht="18.5" thickBot="1">
      <c r="A286" t="s">
        <v>98</v>
      </c>
      <c r="B286" s="33" t="s">
        <v>351</v>
      </c>
      <c r="C286" s="33" t="s">
        <v>316</v>
      </c>
      <c r="D286" s="34"/>
      <c r="E286" s="35">
        <v>685</v>
      </c>
      <c r="F286" s="34"/>
      <c r="G286" s="35">
        <v>7605.9</v>
      </c>
      <c r="H286" s="35">
        <v>4690.6000000000004</v>
      </c>
      <c r="I286" s="35">
        <v>1195</v>
      </c>
      <c r="J286" s="35">
        <v>1800</v>
      </c>
      <c r="K286" s="35">
        <v>230</v>
      </c>
      <c r="L286" s="35">
        <v>10048.6</v>
      </c>
      <c r="M286" s="35">
        <v>2715.4</v>
      </c>
      <c r="N286" s="35">
        <v>254.5</v>
      </c>
      <c r="O286" s="35">
        <v>318</v>
      </c>
      <c r="P286" s="35">
        <v>50027.6</v>
      </c>
    </row>
    <row r="287" spans="1:16" ht="18.5" thickBot="1">
      <c r="A287" t="s">
        <v>98</v>
      </c>
      <c r="B287" s="33" t="s">
        <v>351</v>
      </c>
      <c r="C287" s="33" t="s">
        <v>317</v>
      </c>
      <c r="D287" s="35">
        <v>23978.3</v>
      </c>
      <c r="E287" s="35">
        <v>138597.6</v>
      </c>
      <c r="F287" s="35">
        <v>393993.2</v>
      </c>
      <c r="G287" s="35">
        <v>141992.4</v>
      </c>
      <c r="H287" s="35">
        <v>513466.1</v>
      </c>
      <c r="I287" s="35">
        <v>354869</v>
      </c>
      <c r="J287" s="35">
        <v>635144.19999999995</v>
      </c>
      <c r="K287" s="35">
        <v>280643.09999999998</v>
      </c>
      <c r="L287" s="35">
        <v>302255.7</v>
      </c>
      <c r="M287" s="35">
        <v>506027.1</v>
      </c>
      <c r="N287" s="35">
        <v>172955.1</v>
      </c>
      <c r="O287" s="35">
        <v>234409.1</v>
      </c>
      <c r="P287" s="35">
        <v>280653.59999999998</v>
      </c>
    </row>
    <row r="288" spans="1:16" ht="18.5" thickBot="1">
      <c r="A288" t="s">
        <v>98</v>
      </c>
      <c r="B288" s="33" t="s">
        <v>351</v>
      </c>
      <c r="C288" s="33" t="s">
        <v>333</v>
      </c>
      <c r="D288" s="35">
        <v>17854.5</v>
      </c>
      <c r="E288" s="35">
        <v>17627.2</v>
      </c>
      <c r="F288" s="35">
        <v>553.6</v>
      </c>
      <c r="G288" s="35">
        <v>7356.4</v>
      </c>
      <c r="H288" s="35">
        <v>17507.3</v>
      </c>
      <c r="I288" s="35">
        <v>23069.200000000001</v>
      </c>
      <c r="J288" s="35">
        <v>38035.199999999997</v>
      </c>
      <c r="K288" s="35">
        <v>29072.2</v>
      </c>
      <c r="L288" s="35">
        <v>35813.199999999997</v>
      </c>
      <c r="M288" s="35">
        <v>33970.199999999997</v>
      </c>
      <c r="N288" s="35">
        <v>24285</v>
      </c>
      <c r="O288" s="35">
        <v>76.599999999999994</v>
      </c>
      <c r="P288" s="35">
        <v>3806.9</v>
      </c>
    </row>
    <row r="289" spans="1:16" ht="18.5" thickBot="1">
      <c r="A289" t="s">
        <v>98</v>
      </c>
      <c r="B289" s="33" t="s">
        <v>351</v>
      </c>
      <c r="C289" s="33" t="s">
        <v>334</v>
      </c>
      <c r="D289" s="35">
        <v>31977.7</v>
      </c>
      <c r="E289" s="35">
        <v>12241.4</v>
      </c>
      <c r="F289" s="35">
        <v>1000</v>
      </c>
      <c r="G289" s="35">
        <v>56955.1</v>
      </c>
      <c r="H289" s="35">
        <v>16659.599999999999</v>
      </c>
      <c r="I289" s="35">
        <v>8880.5</v>
      </c>
      <c r="J289" s="35">
        <v>84283.3</v>
      </c>
      <c r="K289" s="35">
        <v>7471.7</v>
      </c>
      <c r="L289" s="35">
        <v>12702.8</v>
      </c>
      <c r="M289" s="35">
        <v>12965.4</v>
      </c>
      <c r="N289" s="35">
        <v>6998.2</v>
      </c>
      <c r="O289" s="35">
        <v>11574.9</v>
      </c>
      <c r="P289" s="35">
        <v>7395.2</v>
      </c>
    </row>
    <row r="290" spans="1:16" ht="18.5" thickBot="1">
      <c r="A290" t="s">
        <v>98</v>
      </c>
      <c r="B290" s="33" t="s">
        <v>351</v>
      </c>
      <c r="C290" s="33" t="s">
        <v>318</v>
      </c>
      <c r="D290" s="35">
        <v>51588.9</v>
      </c>
      <c r="E290" s="35">
        <v>53459.7</v>
      </c>
      <c r="F290" s="35">
        <v>3263.3</v>
      </c>
      <c r="G290" s="35">
        <v>5444.5</v>
      </c>
      <c r="H290" s="35">
        <v>1338.5</v>
      </c>
      <c r="I290" s="35">
        <v>15037.3</v>
      </c>
      <c r="J290" s="35">
        <v>2974.7</v>
      </c>
      <c r="K290" s="35">
        <v>1312.9</v>
      </c>
      <c r="L290" s="35">
        <v>86797.9</v>
      </c>
      <c r="M290" s="35">
        <v>22942.9</v>
      </c>
      <c r="N290" s="35">
        <v>198800.9</v>
      </c>
      <c r="O290" s="35">
        <v>7548</v>
      </c>
      <c r="P290" s="35">
        <v>64312.4</v>
      </c>
    </row>
    <row r="291" spans="1:16" ht="18.5" thickBot="1">
      <c r="A291" t="s">
        <v>98</v>
      </c>
      <c r="B291" s="33" t="s">
        <v>351</v>
      </c>
      <c r="C291" s="33" t="s">
        <v>320</v>
      </c>
      <c r="D291" s="35">
        <v>5400</v>
      </c>
      <c r="E291" s="34"/>
      <c r="F291" s="35">
        <v>3469.3</v>
      </c>
      <c r="G291" s="34"/>
      <c r="H291" s="35">
        <v>63298.6</v>
      </c>
      <c r="I291" s="35">
        <v>129892.5</v>
      </c>
      <c r="J291" s="35">
        <v>67892.899999999994</v>
      </c>
      <c r="K291" s="35">
        <v>57986.6</v>
      </c>
      <c r="L291" s="35">
        <v>34296.800000000003</v>
      </c>
      <c r="M291" s="35">
        <v>43433</v>
      </c>
      <c r="N291" s="35">
        <v>25027.8</v>
      </c>
      <c r="O291" s="35">
        <v>26119</v>
      </c>
      <c r="P291" s="35">
        <v>32340.1</v>
      </c>
    </row>
    <row r="292" spans="1:16" ht="18.5" thickBot="1">
      <c r="A292" t="s">
        <v>98</v>
      </c>
      <c r="B292" s="33" t="s">
        <v>351</v>
      </c>
      <c r="C292" s="33" t="s">
        <v>319</v>
      </c>
      <c r="D292" s="35">
        <v>86641</v>
      </c>
      <c r="E292" s="35">
        <v>19077.099999999999</v>
      </c>
      <c r="F292" s="35">
        <v>294639</v>
      </c>
      <c r="G292" s="35">
        <v>79960.100000000006</v>
      </c>
      <c r="H292" s="35">
        <v>350383.4</v>
      </c>
      <c r="I292" s="35">
        <v>790255.5</v>
      </c>
      <c r="J292" s="35">
        <v>56454</v>
      </c>
      <c r="K292" s="35">
        <v>61677.2</v>
      </c>
      <c r="L292" s="35">
        <v>244404.4</v>
      </c>
      <c r="M292" s="35">
        <v>168566.1</v>
      </c>
      <c r="N292" s="35">
        <v>314664</v>
      </c>
      <c r="O292" s="35">
        <v>260238.3</v>
      </c>
      <c r="P292" s="35">
        <v>619130</v>
      </c>
    </row>
    <row r="293" spans="1:16" ht="18.5" thickBot="1">
      <c r="A293" t="s">
        <v>98</v>
      </c>
      <c r="B293" s="33" t="s">
        <v>351</v>
      </c>
      <c r="C293" s="33" t="s">
        <v>321</v>
      </c>
      <c r="D293" s="35">
        <v>9911.2000000000007</v>
      </c>
      <c r="E293" s="35">
        <v>5340</v>
      </c>
      <c r="F293" s="35">
        <v>1631.6</v>
      </c>
      <c r="G293" s="35">
        <v>17492.599999999999</v>
      </c>
      <c r="H293" s="35">
        <v>45255.3</v>
      </c>
      <c r="I293" s="35">
        <v>22558.7</v>
      </c>
      <c r="J293" s="35">
        <v>25207.7</v>
      </c>
      <c r="K293" s="35">
        <v>99015</v>
      </c>
      <c r="L293" s="35">
        <v>139203.1</v>
      </c>
      <c r="M293" s="35">
        <v>67247.5</v>
      </c>
      <c r="N293" s="35">
        <v>71229.2</v>
      </c>
      <c r="O293" s="35">
        <v>38042.199999999997</v>
      </c>
      <c r="P293" s="35">
        <v>54919.8</v>
      </c>
    </row>
    <row r="294" spans="1:16" ht="18.5" thickBot="1">
      <c r="A294" t="s">
        <v>98</v>
      </c>
      <c r="B294" s="33" t="s">
        <v>351</v>
      </c>
      <c r="C294" s="33" t="s">
        <v>322</v>
      </c>
      <c r="D294" s="35">
        <v>7031</v>
      </c>
      <c r="E294" s="34"/>
      <c r="F294" s="35">
        <v>0</v>
      </c>
      <c r="G294" s="35">
        <v>15340.2</v>
      </c>
      <c r="H294" s="35">
        <v>42150.1</v>
      </c>
      <c r="I294" s="35">
        <v>75140.100000000006</v>
      </c>
      <c r="J294" s="35">
        <v>142866.5</v>
      </c>
      <c r="K294" s="35">
        <v>58930.2</v>
      </c>
      <c r="L294" s="35">
        <v>67908.899999999994</v>
      </c>
      <c r="M294" s="35">
        <v>56191.4</v>
      </c>
      <c r="N294" s="35">
        <v>57216.3</v>
      </c>
      <c r="O294" s="35">
        <v>111176.7</v>
      </c>
      <c r="P294" s="35">
        <v>101639.3</v>
      </c>
    </row>
    <row r="295" spans="1:16" ht="18.5" thickBot="1">
      <c r="A295" t="s">
        <v>98</v>
      </c>
      <c r="B295" s="33" t="s">
        <v>351</v>
      </c>
      <c r="C295" s="33" t="s">
        <v>323</v>
      </c>
      <c r="D295" s="35">
        <v>91244.1</v>
      </c>
      <c r="E295" s="35">
        <v>64609.1</v>
      </c>
      <c r="F295" s="35">
        <v>4399.7</v>
      </c>
      <c r="G295" s="35">
        <v>44908.2</v>
      </c>
      <c r="H295" s="35">
        <v>228197.1</v>
      </c>
      <c r="I295" s="35">
        <v>102729</v>
      </c>
      <c r="J295" s="35">
        <v>319944.5</v>
      </c>
      <c r="K295" s="35">
        <v>38536</v>
      </c>
      <c r="L295" s="35">
        <v>249757.5</v>
      </c>
      <c r="M295" s="35">
        <v>189320</v>
      </c>
      <c r="N295" s="35">
        <v>115141.3</v>
      </c>
      <c r="O295" s="35">
        <v>4597.7</v>
      </c>
      <c r="P295" s="35">
        <v>63317.1</v>
      </c>
    </row>
    <row r="296" spans="1:16" ht="18.5" thickBot="1">
      <c r="A296" t="s">
        <v>98</v>
      </c>
      <c r="B296" s="33" t="s">
        <v>351</v>
      </c>
      <c r="C296" s="33" t="s">
        <v>324</v>
      </c>
      <c r="D296" s="35">
        <v>22241.4</v>
      </c>
      <c r="E296" s="35">
        <v>10884.6</v>
      </c>
      <c r="F296" s="35">
        <v>56141.2</v>
      </c>
      <c r="G296" s="35">
        <v>23868.3</v>
      </c>
      <c r="H296" s="35">
        <v>14466.5</v>
      </c>
      <c r="I296" s="35">
        <v>50374.7</v>
      </c>
      <c r="J296" s="35">
        <v>3993.7</v>
      </c>
      <c r="K296" s="35">
        <v>3269</v>
      </c>
      <c r="L296" s="35">
        <v>164675.29999999999</v>
      </c>
      <c r="M296" s="35">
        <v>34367.699999999997</v>
      </c>
      <c r="N296" s="35">
        <v>59904.800000000003</v>
      </c>
      <c r="O296" s="35">
        <v>10039.299999999999</v>
      </c>
      <c r="P296" s="35">
        <v>67745.899999999994</v>
      </c>
    </row>
    <row r="297" spans="1:16" ht="18.5" thickBot="1">
      <c r="A297" t="s">
        <v>98</v>
      </c>
      <c r="B297" s="33" t="s">
        <v>351</v>
      </c>
      <c r="C297" s="33" t="s">
        <v>335</v>
      </c>
      <c r="D297" s="35">
        <v>41473.800000000003</v>
      </c>
      <c r="E297" s="35">
        <v>63502.1</v>
      </c>
      <c r="F297" s="35">
        <v>0</v>
      </c>
      <c r="G297" s="35">
        <v>6870.5</v>
      </c>
      <c r="H297" s="35">
        <v>28337.4</v>
      </c>
      <c r="I297" s="35">
        <v>87681.1</v>
      </c>
      <c r="J297" s="35">
        <v>268.10000000000002</v>
      </c>
      <c r="K297" s="35">
        <v>3726.6</v>
      </c>
      <c r="L297" s="35">
        <v>68203.3</v>
      </c>
      <c r="M297" s="35">
        <v>13868</v>
      </c>
      <c r="N297" s="35">
        <v>13702</v>
      </c>
      <c r="O297" s="35">
        <v>2291.3000000000002</v>
      </c>
      <c r="P297" s="35">
        <v>49832.4</v>
      </c>
    </row>
    <row r="298" spans="1:16" ht="18.5" thickBot="1">
      <c r="A298" t="s">
        <v>98</v>
      </c>
      <c r="B298" s="33" t="s">
        <v>351</v>
      </c>
      <c r="C298" s="33" t="s">
        <v>325</v>
      </c>
      <c r="D298" s="35">
        <v>13303</v>
      </c>
      <c r="E298" s="35">
        <v>8380</v>
      </c>
      <c r="F298" s="35">
        <v>160</v>
      </c>
      <c r="G298" s="35">
        <v>16933.3</v>
      </c>
      <c r="H298" s="35">
        <v>51033.3</v>
      </c>
      <c r="I298" s="35">
        <v>11835.5</v>
      </c>
      <c r="J298" s="35">
        <v>12632.4</v>
      </c>
      <c r="K298" s="35">
        <v>18534.8</v>
      </c>
      <c r="L298" s="35">
        <v>18985</v>
      </c>
      <c r="M298" s="35">
        <v>45320</v>
      </c>
      <c r="N298" s="35">
        <v>17995.900000000001</v>
      </c>
      <c r="O298" s="35">
        <v>7772.4</v>
      </c>
      <c r="P298" s="35">
        <v>27840.2</v>
      </c>
    </row>
    <row r="299" spans="1:16" ht="18.5" thickBot="1">
      <c r="A299" t="s">
        <v>98</v>
      </c>
      <c r="B299" s="33" t="s">
        <v>351</v>
      </c>
      <c r="C299" s="33" t="s">
        <v>326</v>
      </c>
      <c r="D299" s="34"/>
      <c r="E299" s="35">
        <v>2000000</v>
      </c>
      <c r="F299" s="35">
        <v>960233.6</v>
      </c>
      <c r="G299" s="35">
        <v>665741.6</v>
      </c>
      <c r="H299" s="35">
        <v>829792.6</v>
      </c>
      <c r="I299" s="35">
        <v>1488067</v>
      </c>
      <c r="J299" s="35">
        <v>16594.3</v>
      </c>
      <c r="K299" s="35">
        <v>1394288.3</v>
      </c>
      <c r="L299" s="35">
        <v>293105.40000000002</v>
      </c>
      <c r="M299" s="35">
        <v>11942.2</v>
      </c>
      <c r="N299" s="35">
        <v>15353.7</v>
      </c>
      <c r="O299" s="35">
        <v>46738.9</v>
      </c>
      <c r="P299" s="35">
        <v>8093.8</v>
      </c>
    </row>
    <row r="300" spans="1:16" ht="18.5" thickBot="1">
      <c r="A300" t="s">
        <v>98</v>
      </c>
      <c r="B300" s="33" t="s">
        <v>351</v>
      </c>
      <c r="C300" s="33" t="s">
        <v>327</v>
      </c>
      <c r="D300" s="34"/>
      <c r="E300" s="35">
        <v>3498</v>
      </c>
      <c r="F300" s="34"/>
      <c r="G300" s="35">
        <v>0</v>
      </c>
      <c r="H300" s="35">
        <v>0</v>
      </c>
      <c r="I300" s="35">
        <v>112238.39999999999</v>
      </c>
      <c r="J300" s="35">
        <v>1180.5</v>
      </c>
      <c r="K300" s="35">
        <v>23699</v>
      </c>
      <c r="L300" s="35">
        <v>2705.2</v>
      </c>
      <c r="M300" s="35">
        <v>60.5</v>
      </c>
      <c r="N300" s="35">
        <v>44.6</v>
      </c>
      <c r="O300" s="35">
        <v>1763</v>
      </c>
      <c r="P300" s="35">
        <v>13020.8</v>
      </c>
    </row>
    <row r="301" spans="1:16" ht="18.5" thickBot="1">
      <c r="A301" t="s">
        <v>98</v>
      </c>
      <c r="B301" s="33" t="s">
        <v>351</v>
      </c>
      <c r="C301" s="33" t="s">
        <v>328</v>
      </c>
      <c r="D301" s="35">
        <v>13731.4</v>
      </c>
      <c r="E301" s="35">
        <v>16219.9</v>
      </c>
      <c r="F301" s="35">
        <v>2687.9</v>
      </c>
      <c r="G301" s="35">
        <v>14081.7</v>
      </c>
      <c r="H301" s="35">
        <v>22889.200000000001</v>
      </c>
      <c r="I301" s="35">
        <v>34392.199999999997</v>
      </c>
      <c r="J301" s="35">
        <v>13053.7</v>
      </c>
      <c r="K301" s="35">
        <v>8415.2999999999993</v>
      </c>
      <c r="L301" s="35">
        <v>28970.2</v>
      </c>
      <c r="M301" s="35">
        <v>94705.2</v>
      </c>
      <c r="N301" s="35">
        <v>27153.9</v>
      </c>
      <c r="O301" s="35">
        <v>17103.5</v>
      </c>
      <c r="P301" s="35">
        <v>68365.2</v>
      </c>
    </row>
    <row r="302" spans="1:16" ht="18.5" thickBot="1">
      <c r="A302" t="s">
        <v>98</v>
      </c>
      <c r="B302" s="33" t="s">
        <v>351</v>
      </c>
      <c r="C302" s="33" t="s">
        <v>329</v>
      </c>
      <c r="D302" s="35">
        <v>12232.4</v>
      </c>
      <c r="E302" s="35">
        <v>1208.7</v>
      </c>
      <c r="F302" s="35">
        <v>4450</v>
      </c>
      <c r="G302" s="35">
        <v>73592.100000000006</v>
      </c>
      <c r="H302" s="35">
        <v>53130</v>
      </c>
      <c r="I302" s="35">
        <v>10681.5</v>
      </c>
      <c r="J302" s="35">
        <v>4723.2</v>
      </c>
      <c r="K302" s="35">
        <v>6378.8</v>
      </c>
      <c r="L302" s="35">
        <v>9248.4</v>
      </c>
      <c r="M302" s="35">
        <v>6279.6</v>
      </c>
      <c r="N302" s="35">
        <v>780</v>
      </c>
      <c r="O302" s="35">
        <v>2861.6</v>
      </c>
      <c r="P302" s="35">
        <v>3342.4</v>
      </c>
    </row>
    <row r="303" spans="1:16" ht="18.5" thickBot="1">
      <c r="A303" t="s">
        <v>98</v>
      </c>
      <c r="B303" s="33" t="s">
        <v>351</v>
      </c>
      <c r="C303" s="33" t="s">
        <v>330</v>
      </c>
      <c r="D303" s="34"/>
      <c r="E303" s="35">
        <v>36906.400000000001</v>
      </c>
      <c r="F303" s="35">
        <v>15244.4</v>
      </c>
      <c r="G303" s="35">
        <v>32950</v>
      </c>
      <c r="H303" s="35">
        <v>7126.9</v>
      </c>
      <c r="I303" s="35">
        <v>28411.7</v>
      </c>
      <c r="J303" s="35">
        <v>340135.2</v>
      </c>
      <c r="K303" s="35">
        <v>475188.9</v>
      </c>
      <c r="L303" s="35">
        <v>1789.2</v>
      </c>
      <c r="M303" s="35">
        <v>106013.5</v>
      </c>
      <c r="N303" s="35">
        <v>57747.4</v>
      </c>
      <c r="O303" s="35">
        <v>29289.9</v>
      </c>
      <c r="P303" s="35">
        <v>25357.200000000001</v>
      </c>
    </row>
    <row r="304" spans="1:16" ht="18.5" thickBot="1">
      <c r="A304" t="s">
        <v>98</v>
      </c>
      <c r="B304" s="33" t="s">
        <v>351</v>
      </c>
      <c r="C304" s="33" t="s">
        <v>332</v>
      </c>
      <c r="D304" s="35">
        <v>37119.300000000003</v>
      </c>
      <c r="E304" s="35">
        <v>201.7</v>
      </c>
      <c r="F304" s="35">
        <v>25531.9</v>
      </c>
      <c r="G304" s="35">
        <v>29307.599999999999</v>
      </c>
      <c r="H304" s="35">
        <v>444.4</v>
      </c>
      <c r="I304" s="35">
        <v>26872.400000000001</v>
      </c>
      <c r="J304" s="35">
        <v>5813.1</v>
      </c>
      <c r="K304" s="35">
        <v>6092</v>
      </c>
      <c r="L304" s="35">
        <v>136221.29999999999</v>
      </c>
      <c r="M304" s="35">
        <v>45058</v>
      </c>
      <c r="N304" s="35">
        <v>57279</v>
      </c>
      <c r="O304" s="35">
        <v>9810.1</v>
      </c>
      <c r="P304" s="35">
        <v>3449.4</v>
      </c>
    </row>
    <row r="305" spans="1:16" ht="18.5" thickBot="1">
      <c r="A305" t="s">
        <v>98</v>
      </c>
      <c r="B305" s="33" t="s">
        <v>351</v>
      </c>
      <c r="C305" s="33" t="s">
        <v>331</v>
      </c>
      <c r="D305" s="35">
        <v>200</v>
      </c>
      <c r="E305" s="35">
        <v>340</v>
      </c>
      <c r="F305" s="35">
        <v>500</v>
      </c>
      <c r="G305" s="35">
        <v>15163.1</v>
      </c>
      <c r="H305" s="35">
        <v>5631.5</v>
      </c>
      <c r="I305" s="35">
        <v>16324.9</v>
      </c>
      <c r="J305" s="35">
        <v>21033.9</v>
      </c>
      <c r="K305" s="35">
        <v>9730.1</v>
      </c>
      <c r="L305" s="35">
        <v>15796.7</v>
      </c>
      <c r="M305" s="35">
        <v>78694.3</v>
      </c>
      <c r="N305" s="35">
        <v>57211.6</v>
      </c>
      <c r="O305" s="35">
        <v>10302.700000000001</v>
      </c>
      <c r="P305" s="35">
        <v>22034.6</v>
      </c>
    </row>
    <row r="306" spans="1:16" ht="18.5" thickBot="1">
      <c r="A306" t="s">
        <v>98</v>
      </c>
      <c r="B306" s="33" t="s">
        <v>352</v>
      </c>
      <c r="C306" s="33" t="s">
        <v>313</v>
      </c>
      <c r="D306" s="34"/>
      <c r="E306" s="34"/>
      <c r="F306" s="35">
        <v>13891.9</v>
      </c>
      <c r="G306" s="35">
        <v>8143.7</v>
      </c>
      <c r="H306" s="35">
        <v>9362.6</v>
      </c>
      <c r="I306" s="35">
        <v>50</v>
      </c>
      <c r="J306" s="35">
        <v>0</v>
      </c>
      <c r="K306" s="35">
        <v>9013</v>
      </c>
      <c r="L306" s="35">
        <v>6106.9</v>
      </c>
      <c r="M306" s="35">
        <v>436.2</v>
      </c>
      <c r="N306" s="35">
        <v>15762.8</v>
      </c>
      <c r="O306" s="35">
        <v>6944.4</v>
      </c>
      <c r="P306" s="35">
        <v>4177.6000000000004</v>
      </c>
    </row>
    <row r="307" spans="1:16" ht="18.5" thickBot="1">
      <c r="A307" t="s">
        <v>98</v>
      </c>
      <c r="B307" s="33" t="s">
        <v>352</v>
      </c>
      <c r="C307" s="33" t="s">
        <v>314</v>
      </c>
      <c r="D307" s="34"/>
      <c r="E307" s="34"/>
      <c r="F307" s="34"/>
      <c r="G307" s="34"/>
      <c r="H307" s="35">
        <v>172</v>
      </c>
      <c r="I307" s="34"/>
      <c r="J307" s="34"/>
      <c r="K307" s="34"/>
      <c r="L307" s="35">
        <v>2207.4</v>
      </c>
      <c r="M307" s="35">
        <v>161.5</v>
      </c>
      <c r="N307" s="35">
        <v>70.3</v>
      </c>
      <c r="O307" s="35">
        <v>68.099999999999994</v>
      </c>
      <c r="P307" s="35">
        <v>74.400000000000006</v>
      </c>
    </row>
    <row r="308" spans="1:16" ht="18.5" thickBot="1">
      <c r="A308" t="s">
        <v>98</v>
      </c>
      <c r="B308" s="33" t="s">
        <v>352</v>
      </c>
      <c r="C308" s="33" t="s">
        <v>315</v>
      </c>
      <c r="D308" s="34"/>
      <c r="E308" s="34"/>
      <c r="F308" s="35">
        <v>1958</v>
      </c>
      <c r="G308" s="35">
        <v>0</v>
      </c>
      <c r="H308" s="35">
        <v>0</v>
      </c>
      <c r="I308" s="35">
        <v>0</v>
      </c>
      <c r="J308" s="34"/>
      <c r="K308" s="35">
        <v>372.5</v>
      </c>
      <c r="L308" s="35">
        <v>93</v>
      </c>
      <c r="M308" s="35">
        <v>30.5</v>
      </c>
      <c r="N308" s="35">
        <v>0</v>
      </c>
      <c r="O308" s="35">
        <v>33.9</v>
      </c>
      <c r="P308" s="35">
        <v>117.3</v>
      </c>
    </row>
    <row r="309" spans="1:16" ht="18.5" thickBot="1">
      <c r="A309" t="s">
        <v>98</v>
      </c>
      <c r="B309" s="33" t="s">
        <v>352</v>
      </c>
      <c r="C309" s="33" t="s">
        <v>316</v>
      </c>
      <c r="D309" s="35">
        <v>50</v>
      </c>
      <c r="E309" s="35">
        <v>92560</v>
      </c>
      <c r="F309" s="35">
        <v>5915.6</v>
      </c>
      <c r="G309" s="35">
        <v>5504.8</v>
      </c>
      <c r="H309" s="35">
        <v>3623.1</v>
      </c>
      <c r="I309" s="35">
        <v>7819.9</v>
      </c>
      <c r="J309" s="35">
        <v>4805.1000000000004</v>
      </c>
      <c r="K309" s="35">
        <v>0</v>
      </c>
      <c r="L309" s="35">
        <v>1128</v>
      </c>
      <c r="M309" s="35">
        <v>4628</v>
      </c>
      <c r="N309" s="35">
        <v>246.6</v>
      </c>
      <c r="O309" s="35">
        <v>48.9</v>
      </c>
      <c r="P309" s="35">
        <v>366.1</v>
      </c>
    </row>
    <row r="310" spans="1:16" ht="18.5" thickBot="1">
      <c r="A310" t="s">
        <v>98</v>
      </c>
      <c r="B310" s="33" t="s">
        <v>352</v>
      </c>
      <c r="C310" s="33" t="s">
        <v>317</v>
      </c>
      <c r="D310" s="35">
        <v>1477.3</v>
      </c>
      <c r="E310" s="35">
        <v>76581.3</v>
      </c>
      <c r="F310" s="35">
        <v>97941.9</v>
      </c>
      <c r="G310" s="35">
        <v>175118</v>
      </c>
      <c r="H310" s="35">
        <v>127170.9</v>
      </c>
      <c r="I310" s="35">
        <v>165949.6</v>
      </c>
      <c r="J310" s="35">
        <v>383678.9</v>
      </c>
      <c r="K310" s="35">
        <v>24653.9</v>
      </c>
      <c r="L310" s="35">
        <v>50244.6</v>
      </c>
      <c r="M310" s="35">
        <v>95589.8</v>
      </c>
      <c r="N310" s="35">
        <v>174411.3</v>
      </c>
      <c r="O310" s="35">
        <v>234370.6</v>
      </c>
      <c r="P310" s="35">
        <v>136902.5</v>
      </c>
    </row>
    <row r="311" spans="1:16" ht="18.5" thickBot="1">
      <c r="A311" t="s">
        <v>98</v>
      </c>
      <c r="B311" s="33" t="s">
        <v>352</v>
      </c>
      <c r="C311" s="33" t="s">
        <v>333</v>
      </c>
      <c r="D311" s="35">
        <v>11182.9</v>
      </c>
      <c r="E311" s="35">
        <v>24900</v>
      </c>
      <c r="F311" s="35">
        <v>10331.799999999999</v>
      </c>
      <c r="G311" s="35">
        <v>152582.70000000001</v>
      </c>
      <c r="H311" s="35">
        <v>176465.4</v>
      </c>
      <c r="I311" s="35">
        <v>63268.7</v>
      </c>
      <c r="J311" s="35">
        <v>42481.1</v>
      </c>
      <c r="K311" s="35">
        <v>4681.7</v>
      </c>
      <c r="L311" s="35">
        <v>14173.6</v>
      </c>
      <c r="M311" s="35">
        <v>19626.599999999999</v>
      </c>
      <c r="N311" s="35">
        <v>12722.6</v>
      </c>
      <c r="O311" s="35">
        <v>40716</v>
      </c>
      <c r="P311" s="35">
        <v>30468.2</v>
      </c>
    </row>
    <row r="312" spans="1:16" ht="18.5" thickBot="1">
      <c r="A312" t="s">
        <v>98</v>
      </c>
      <c r="B312" s="33" t="s">
        <v>352</v>
      </c>
      <c r="C312" s="33" t="s">
        <v>334</v>
      </c>
      <c r="D312" s="35">
        <v>85259.9</v>
      </c>
      <c r="E312" s="35">
        <v>42914.9</v>
      </c>
      <c r="F312" s="35">
        <v>82192.600000000006</v>
      </c>
      <c r="G312" s="35">
        <v>146904.4</v>
      </c>
      <c r="H312" s="35">
        <v>90070</v>
      </c>
      <c r="I312" s="35">
        <v>37654.5</v>
      </c>
      <c r="J312" s="35">
        <v>94874.4</v>
      </c>
      <c r="K312" s="35">
        <v>29104.400000000001</v>
      </c>
      <c r="L312" s="35">
        <v>14752.8</v>
      </c>
      <c r="M312" s="35">
        <v>111178.6</v>
      </c>
      <c r="N312" s="35">
        <v>73899.100000000006</v>
      </c>
      <c r="O312" s="35">
        <v>44359.1</v>
      </c>
      <c r="P312" s="35">
        <v>60565.7</v>
      </c>
    </row>
    <row r="313" spans="1:16" ht="18.5" thickBot="1">
      <c r="A313" t="s">
        <v>98</v>
      </c>
      <c r="B313" s="33" t="s">
        <v>352</v>
      </c>
      <c r="C313" s="33" t="s">
        <v>318</v>
      </c>
      <c r="D313" s="35">
        <v>450</v>
      </c>
      <c r="E313" s="35">
        <v>1467</v>
      </c>
      <c r="F313" s="35">
        <v>771.8</v>
      </c>
      <c r="G313" s="35">
        <v>0</v>
      </c>
      <c r="H313" s="35">
        <v>2242</v>
      </c>
      <c r="I313" s="35">
        <v>1068</v>
      </c>
      <c r="J313" s="35">
        <v>666.7</v>
      </c>
      <c r="K313" s="35">
        <v>586.20000000000005</v>
      </c>
      <c r="L313" s="35">
        <v>0</v>
      </c>
      <c r="M313" s="35">
        <v>78955.8</v>
      </c>
      <c r="N313" s="35">
        <v>970.1</v>
      </c>
      <c r="O313" s="35">
        <v>0</v>
      </c>
      <c r="P313" s="35">
        <v>202.7</v>
      </c>
    </row>
    <row r="314" spans="1:16" ht="18.5" thickBot="1">
      <c r="A314" t="s">
        <v>98</v>
      </c>
      <c r="B314" s="33" t="s">
        <v>352</v>
      </c>
      <c r="C314" s="33" t="s">
        <v>320</v>
      </c>
      <c r="D314" s="35">
        <v>124443.1</v>
      </c>
      <c r="E314" s="35">
        <v>2025</v>
      </c>
      <c r="F314" s="35">
        <v>4198.2</v>
      </c>
      <c r="G314" s="35">
        <v>147424.1</v>
      </c>
      <c r="H314" s="35">
        <v>102592.3</v>
      </c>
      <c r="I314" s="35">
        <v>191173.8</v>
      </c>
      <c r="J314" s="35">
        <v>15600.5</v>
      </c>
      <c r="K314" s="35">
        <v>10689.5</v>
      </c>
      <c r="L314" s="35">
        <v>18129.8</v>
      </c>
      <c r="M314" s="35">
        <v>13282.8</v>
      </c>
      <c r="N314" s="35">
        <v>12028.8</v>
      </c>
      <c r="O314" s="35">
        <v>7460.9</v>
      </c>
      <c r="P314" s="35">
        <v>9216.9</v>
      </c>
    </row>
    <row r="315" spans="1:16" ht="18.5" thickBot="1">
      <c r="A315" t="s">
        <v>98</v>
      </c>
      <c r="B315" s="33" t="s">
        <v>352</v>
      </c>
      <c r="C315" s="33" t="s">
        <v>319</v>
      </c>
      <c r="D315" s="35">
        <v>31657.4</v>
      </c>
      <c r="E315" s="35">
        <v>957346</v>
      </c>
      <c r="F315" s="35">
        <v>16181.1</v>
      </c>
      <c r="G315" s="35">
        <v>466602</v>
      </c>
      <c r="H315" s="35">
        <v>297516</v>
      </c>
      <c r="I315" s="35">
        <v>305111.59999999998</v>
      </c>
      <c r="J315" s="35">
        <v>317709.3</v>
      </c>
      <c r="K315" s="35">
        <v>489774.8</v>
      </c>
      <c r="L315" s="35">
        <v>1109053</v>
      </c>
      <c r="M315" s="35">
        <v>471093.2</v>
      </c>
      <c r="N315" s="35">
        <v>537343.80000000005</v>
      </c>
      <c r="O315" s="35">
        <v>225231.6</v>
      </c>
      <c r="P315" s="35">
        <v>391888.1</v>
      </c>
    </row>
    <row r="316" spans="1:16" ht="18.5" thickBot="1">
      <c r="A316" t="s">
        <v>98</v>
      </c>
      <c r="B316" s="33" t="s">
        <v>352</v>
      </c>
      <c r="C316" s="33" t="s">
        <v>321</v>
      </c>
      <c r="D316" s="35">
        <v>8480.5</v>
      </c>
      <c r="E316" s="35">
        <v>2350</v>
      </c>
      <c r="F316" s="35">
        <v>26677.200000000001</v>
      </c>
      <c r="G316" s="35">
        <v>26519.9</v>
      </c>
      <c r="H316" s="35">
        <v>19559.900000000001</v>
      </c>
      <c r="I316" s="35">
        <v>14006.4</v>
      </c>
      <c r="J316" s="35">
        <v>23993.1</v>
      </c>
      <c r="K316" s="35">
        <v>35631.599999999999</v>
      </c>
      <c r="L316" s="35">
        <v>66343.899999999994</v>
      </c>
      <c r="M316" s="35">
        <v>167694.5</v>
      </c>
      <c r="N316" s="35">
        <v>104208</v>
      </c>
      <c r="O316" s="35">
        <v>46947</v>
      </c>
      <c r="P316" s="35">
        <v>122715.1</v>
      </c>
    </row>
    <row r="317" spans="1:16" ht="18.5" thickBot="1">
      <c r="A317" t="s">
        <v>98</v>
      </c>
      <c r="B317" s="33" t="s">
        <v>352</v>
      </c>
      <c r="C317" s="33" t="s">
        <v>322</v>
      </c>
      <c r="D317" s="35">
        <v>23693.1</v>
      </c>
      <c r="E317" s="35">
        <v>697</v>
      </c>
      <c r="F317" s="35">
        <v>352.9</v>
      </c>
      <c r="G317" s="35">
        <v>34709.300000000003</v>
      </c>
      <c r="H317" s="35">
        <v>44787.199999999997</v>
      </c>
      <c r="I317" s="35">
        <v>184332.4</v>
      </c>
      <c r="J317" s="35">
        <v>399308.9</v>
      </c>
      <c r="K317" s="35">
        <v>455594.4</v>
      </c>
      <c r="L317" s="35">
        <v>217634.1</v>
      </c>
      <c r="M317" s="35">
        <v>141779.79999999999</v>
      </c>
      <c r="N317" s="35">
        <v>98508.2</v>
      </c>
      <c r="O317" s="35">
        <v>149814.5</v>
      </c>
      <c r="P317" s="35">
        <v>64107.7</v>
      </c>
    </row>
    <row r="318" spans="1:16" ht="18.5" thickBot="1">
      <c r="A318" t="s">
        <v>98</v>
      </c>
      <c r="B318" s="33" t="s">
        <v>352</v>
      </c>
      <c r="C318" s="33" t="s">
        <v>323</v>
      </c>
      <c r="D318" s="35">
        <v>59300.3</v>
      </c>
      <c r="E318" s="35">
        <v>46336.6</v>
      </c>
      <c r="F318" s="35">
        <v>83245.2</v>
      </c>
      <c r="G318" s="35">
        <v>714383.3</v>
      </c>
      <c r="H318" s="35">
        <v>1148923.8999999999</v>
      </c>
      <c r="I318" s="35">
        <v>1635491.2</v>
      </c>
      <c r="J318" s="35">
        <v>75895.3</v>
      </c>
      <c r="K318" s="35">
        <v>293869.8</v>
      </c>
      <c r="L318" s="35">
        <v>469541.1</v>
      </c>
      <c r="M318" s="35">
        <v>396006.3</v>
      </c>
      <c r="N318" s="35">
        <v>268570</v>
      </c>
      <c r="O318" s="35">
        <v>28100.7</v>
      </c>
      <c r="P318" s="35">
        <v>81268.600000000006</v>
      </c>
    </row>
    <row r="319" spans="1:16" ht="18.5" thickBot="1">
      <c r="A319" t="s">
        <v>98</v>
      </c>
      <c r="B319" s="33" t="s">
        <v>352</v>
      </c>
      <c r="C319" s="33" t="s">
        <v>324</v>
      </c>
      <c r="D319" s="35">
        <v>41094.1</v>
      </c>
      <c r="E319" s="35">
        <v>22507.3</v>
      </c>
      <c r="F319" s="35">
        <v>39926.6</v>
      </c>
      <c r="G319" s="35">
        <v>35808.199999999997</v>
      </c>
      <c r="H319" s="35">
        <v>77800.600000000006</v>
      </c>
      <c r="I319" s="35">
        <v>92857.7</v>
      </c>
      <c r="J319" s="35">
        <v>67696.3</v>
      </c>
      <c r="K319" s="35">
        <v>62748.6</v>
      </c>
      <c r="L319" s="35">
        <v>120105.60000000001</v>
      </c>
      <c r="M319" s="35">
        <v>71947.5</v>
      </c>
      <c r="N319" s="35">
        <v>127214.39999999999</v>
      </c>
      <c r="O319" s="35">
        <v>14788</v>
      </c>
      <c r="P319" s="35">
        <v>24360.400000000001</v>
      </c>
    </row>
    <row r="320" spans="1:16" ht="18.5" thickBot="1">
      <c r="A320" t="s">
        <v>98</v>
      </c>
      <c r="B320" s="33" t="s">
        <v>352</v>
      </c>
      <c r="C320" s="33" t="s">
        <v>335</v>
      </c>
      <c r="D320" s="35">
        <v>4846.6000000000004</v>
      </c>
      <c r="E320" s="35">
        <v>1580</v>
      </c>
      <c r="F320" s="35">
        <v>9138.2999999999993</v>
      </c>
      <c r="G320" s="35">
        <v>27264.400000000001</v>
      </c>
      <c r="H320" s="35">
        <v>108698.1</v>
      </c>
      <c r="I320" s="35">
        <v>652.29999999999995</v>
      </c>
      <c r="J320" s="35">
        <v>51685.8</v>
      </c>
      <c r="K320" s="35">
        <v>89187.3</v>
      </c>
      <c r="L320" s="35">
        <v>19447.5</v>
      </c>
      <c r="M320" s="35">
        <v>61771.6</v>
      </c>
      <c r="N320" s="35">
        <v>10411.9</v>
      </c>
      <c r="O320" s="35">
        <v>10395.1</v>
      </c>
      <c r="P320" s="35">
        <v>5354.3</v>
      </c>
    </row>
    <row r="321" spans="1:16" ht="18.5" thickBot="1">
      <c r="A321" t="s">
        <v>98</v>
      </c>
      <c r="B321" s="33" t="s">
        <v>352</v>
      </c>
      <c r="C321" s="33" t="s">
        <v>325</v>
      </c>
      <c r="D321" s="35">
        <v>2276.3000000000002</v>
      </c>
      <c r="E321" s="35">
        <v>5775.9</v>
      </c>
      <c r="F321" s="35">
        <v>2171.6</v>
      </c>
      <c r="G321" s="35">
        <v>6741.1</v>
      </c>
      <c r="H321" s="35">
        <v>14130.3</v>
      </c>
      <c r="I321" s="35">
        <v>55487</v>
      </c>
      <c r="J321" s="35">
        <v>25616.1</v>
      </c>
      <c r="K321" s="35">
        <v>2167.6999999999998</v>
      </c>
      <c r="L321" s="35">
        <v>7018.3</v>
      </c>
      <c r="M321" s="35">
        <v>8100.9</v>
      </c>
      <c r="N321" s="35">
        <v>10563.2</v>
      </c>
      <c r="O321" s="35">
        <v>9296.6</v>
      </c>
      <c r="P321" s="35">
        <v>12131.2</v>
      </c>
    </row>
    <row r="322" spans="1:16" ht="18.5" thickBot="1">
      <c r="A322" t="s">
        <v>98</v>
      </c>
      <c r="B322" s="33" t="s">
        <v>352</v>
      </c>
      <c r="C322" s="33" t="s">
        <v>326</v>
      </c>
      <c r="D322" s="35">
        <v>9048.2000000000007</v>
      </c>
      <c r="E322" s="34"/>
      <c r="F322" s="35">
        <v>57199.7</v>
      </c>
      <c r="G322" s="35">
        <v>82015.3</v>
      </c>
      <c r="H322" s="35">
        <v>168328.8</v>
      </c>
      <c r="I322" s="35">
        <v>362246.1</v>
      </c>
      <c r="J322" s="35">
        <v>307779.7</v>
      </c>
      <c r="K322" s="35">
        <v>414225.8</v>
      </c>
      <c r="L322" s="35">
        <v>298465.09999999998</v>
      </c>
      <c r="M322" s="35">
        <v>633493.19999999995</v>
      </c>
      <c r="N322" s="35">
        <v>494262.4</v>
      </c>
      <c r="O322" s="35">
        <v>351399.9</v>
      </c>
      <c r="P322" s="35">
        <v>680618.6</v>
      </c>
    </row>
    <row r="323" spans="1:16" ht="18.5" thickBot="1">
      <c r="A323" t="s">
        <v>98</v>
      </c>
      <c r="B323" s="33" t="s">
        <v>352</v>
      </c>
      <c r="C323" s="33" t="s">
        <v>327</v>
      </c>
      <c r="D323" s="35">
        <v>11475.1</v>
      </c>
      <c r="E323" s="35">
        <v>0</v>
      </c>
      <c r="F323" s="35">
        <v>250698.6</v>
      </c>
      <c r="G323" s="35">
        <v>21736.3</v>
      </c>
      <c r="H323" s="35">
        <v>33249.199999999997</v>
      </c>
      <c r="I323" s="35">
        <v>279098</v>
      </c>
      <c r="J323" s="35">
        <v>85643.6</v>
      </c>
      <c r="K323" s="35">
        <v>21371.7</v>
      </c>
      <c r="L323" s="35">
        <v>32658.5</v>
      </c>
      <c r="M323" s="35">
        <v>32386.5</v>
      </c>
      <c r="N323" s="35">
        <v>114648.2</v>
      </c>
      <c r="O323" s="35">
        <v>59306.400000000001</v>
      </c>
      <c r="P323" s="35">
        <v>31873.599999999999</v>
      </c>
    </row>
    <row r="324" spans="1:16" ht="18.5" thickBot="1">
      <c r="A324" t="s">
        <v>98</v>
      </c>
      <c r="B324" s="33" t="s">
        <v>352</v>
      </c>
      <c r="C324" s="33" t="s">
        <v>328</v>
      </c>
      <c r="D324" s="35">
        <v>29444.5</v>
      </c>
      <c r="E324" s="35">
        <v>14264</v>
      </c>
      <c r="F324" s="35">
        <v>22387.9</v>
      </c>
      <c r="G324" s="35">
        <v>19729.099999999999</v>
      </c>
      <c r="H324" s="35">
        <v>31254.3</v>
      </c>
      <c r="I324" s="35">
        <v>41488.6</v>
      </c>
      <c r="J324" s="35">
        <v>59042.6</v>
      </c>
      <c r="K324" s="35">
        <v>47473.1</v>
      </c>
      <c r="L324" s="35">
        <v>27851.200000000001</v>
      </c>
      <c r="M324" s="35">
        <v>91570.8</v>
      </c>
      <c r="N324" s="35">
        <v>76694.5</v>
      </c>
      <c r="O324" s="35">
        <v>90339.7</v>
      </c>
      <c r="P324" s="35">
        <v>30387.3</v>
      </c>
    </row>
    <row r="325" spans="1:16" ht="18.5" thickBot="1">
      <c r="A325" t="s">
        <v>98</v>
      </c>
      <c r="B325" s="33" t="s">
        <v>352</v>
      </c>
      <c r="C325" s="33" t="s">
        <v>329</v>
      </c>
      <c r="D325" s="35">
        <v>6271.3</v>
      </c>
      <c r="E325" s="35">
        <v>11807.9</v>
      </c>
      <c r="F325" s="35">
        <v>3508.5</v>
      </c>
      <c r="G325" s="35">
        <v>5208.3999999999996</v>
      </c>
      <c r="H325" s="35">
        <v>1803.4</v>
      </c>
      <c r="I325" s="35">
        <v>3517.6</v>
      </c>
      <c r="J325" s="35">
        <v>9731.9</v>
      </c>
      <c r="K325" s="35">
        <v>5895.8</v>
      </c>
      <c r="L325" s="35">
        <v>22264.400000000001</v>
      </c>
      <c r="M325" s="35">
        <v>27200.1</v>
      </c>
      <c r="N325" s="35">
        <v>17601.900000000001</v>
      </c>
      <c r="O325" s="35">
        <v>11439.4</v>
      </c>
      <c r="P325" s="35">
        <v>4275.3</v>
      </c>
    </row>
    <row r="326" spans="1:16" ht="18.5" thickBot="1">
      <c r="A326" t="s">
        <v>98</v>
      </c>
      <c r="B326" s="33" t="s">
        <v>352</v>
      </c>
      <c r="C326" s="33" t="s">
        <v>330</v>
      </c>
      <c r="D326" s="35">
        <v>2797.2</v>
      </c>
      <c r="E326" s="35">
        <v>4879.1000000000004</v>
      </c>
      <c r="F326" s="35">
        <v>43023.9</v>
      </c>
      <c r="G326" s="35">
        <v>36797.1</v>
      </c>
      <c r="H326" s="35">
        <v>42092.1</v>
      </c>
      <c r="I326" s="35">
        <v>100</v>
      </c>
      <c r="J326" s="35">
        <v>25409.4</v>
      </c>
      <c r="K326" s="35">
        <v>5639.6</v>
      </c>
      <c r="L326" s="35">
        <v>33376</v>
      </c>
      <c r="M326" s="35">
        <v>62810.2</v>
      </c>
      <c r="N326" s="35">
        <v>195727.8</v>
      </c>
      <c r="O326" s="35">
        <v>75029.100000000006</v>
      </c>
      <c r="P326" s="35">
        <v>105752.5</v>
      </c>
    </row>
    <row r="327" spans="1:16" ht="18.5" thickBot="1">
      <c r="A327" t="s">
        <v>98</v>
      </c>
      <c r="B327" s="33" t="s">
        <v>352</v>
      </c>
      <c r="C327" s="33" t="s">
        <v>332</v>
      </c>
      <c r="D327" s="35">
        <v>21856.6</v>
      </c>
      <c r="E327" s="35">
        <v>6546.1</v>
      </c>
      <c r="F327" s="35">
        <v>771873.6</v>
      </c>
      <c r="G327" s="35">
        <v>58338.9</v>
      </c>
      <c r="H327" s="35">
        <v>199547.7</v>
      </c>
      <c r="I327" s="35">
        <v>265580.40000000002</v>
      </c>
      <c r="J327" s="35">
        <v>7012.4</v>
      </c>
      <c r="K327" s="35">
        <v>525450.1</v>
      </c>
      <c r="L327" s="35">
        <v>317183.7</v>
      </c>
      <c r="M327" s="35">
        <v>524766.80000000005</v>
      </c>
      <c r="N327" s="35">
        <v>425775.1</v>
      </c>
      <c r="O327" s="35">
        <v>432640.9</v>
      </c>
      <c r="P327" s="35">
        <v>321235.3</v>
      </c>
    </row>
    <row r="328" spans="1:16" ht="18.5" thickBot="1">
      <c r="A328" t="s">
        <v>98</v>
      </c>
      <c r="B328" s="33" t="s">
        <v>352</v>
      </c>
      <c r="C328" s="33" t="s">
        <v>331</v>
      </c>
      <c r="D328" s="35">
        <v>4655.5</v>
      </c>
      <c r="E328" s="35">
        <v>5508.9</v>
      </c>
      <c r="F328" s="35">
        <v>601.6</v>
      </c>
      <c r="G328" s="35">
        <v>161</v>
      </c>
      <c r="H328" s="35">
        <v>16873.900000000001</v>
      </c>
      <c r="I328" s="35">
        <v>13256.5</v>
      </c>
      <c r="J328" s="35">
        <v>35996</v>
      </c>
      <c r="K328" s="35">
        <v>13837</v>
      </c>
      <c r="L328" s="35">
        <v>64283.6</v>
      </c>
      <c r="M328" s="35">
        <v>32958.300000000003</v>
      </c>
      <c r="N328" s="35">
        <v>55634.400000000001</v>
      </c>
      <c r="O328" s="35">
        <v>29447.7</v>
      </c>
      <c r="P328" s="35">
        <v>25499.8</v>
      </c>
    </row>
    <row r="329" spans="1:16" ht="18.5" thickBot="1">
      <c r="A329" t="s">
        <v>372</v>
      </c>
      <c r="B329" s="33" t="s">
        <v>353</v>
      </c>
      <c r="C329" s="33" t="s">
        <v>313</v>
      </c>
      <c r="D329" s="35">
        <v>90</v>
      </c>
      <c r="E329" s="35">
        <v>180</v>
      </c>
      <c r="F329" s="35">
        <v>25</v>
      </c>
      <c r="G329" s="35">
        <v>230</v>
      </c>
      <c r="H329" s="35">
        <v>1515</v>
      </c>
      <c r="I329" s="35">
        <v>15</v>
      </c>
      <c r="J329" s="35">
        <v>108</v>
      </c>
      <c r="K329" s="35">
        <v>0</v>
      </c>
      <c r="L329" s="35">
        <v>0</v>
      </c>
      <c r="M329" s="35">
        <v>0</v>
      </c>
      <c r="N329" s="35">
        <v>3042.8</v>
      </c>
      <c r="O329" s="35">
        <v>0</v>
      </c>
      <c r="P329" s="35">
        <v>212.6</v>
      </c>
    </row>
    <row r="330" spans="1:16" ht="18.5" thickBot="1">
      <c r="A330" t="s">
        <v>372</v>
      </c>
      <c r="B330" s="33" t="s">
        <v>353</v>
      </c>
      <c r="C330" s="33" t="s">
        <v>314</v>
      </c>
      <c r="D330" s="34"/>
      <c r="E330" s="34"/>
      <c r="F330" s="35">
        <v>0</v>
      </c>
      <c r="G330" s="35">
        <v>106</v>
      </c>
      <c r="H330" s="35">
        <v>0</v>
      </c>
      <c r="I330" s="35">
        <v>0</v>
      </c>
      <c r="J330" s="34"/>
      <c r="K330" s="35">
        <v>0</v>
      </c>
      <c r="L330" s="34"/>
      <c r="M330" s="35">
        <v>0</v>
      </c>
      <c r="N330" s="34"/>
      <c r="O330" s="34"/>
      <c r="P330" s="34"/>
    </row>
    <row r="331" spans="1:16" ht="18.5" thickBot="1">
      <c r="A331" t="s">
        <v>372</v>
      </c>
      <c r="B331" s="33" t="s">
        <v>353</v>
      </c>
      <c r="C331" s="33" t="s">
        <v>315</v>
      </c>
      <c r="D331" s="35">
        <v>400</v>
      </c>
      <c r="E331" s="35">
        <v>300</v>
      </c>
      <c r="F331" s="35">
        <v>0</v>
      </c>
      <c r="G331" s="35">
        <v>1704.3</v>
      </c>
      <c r="H331" s="35">
        <v>0</v>
      </c>
      <c r="I331" s="35">
        <v>300</v>
      </c>
      <c r="J331" s="35">
        <v>0</v>
      </c>
      <c r="K331" s="35">
        <v>0</v>
      </c>
      <c r="L331" s="35">
        <v>841.4</v>
      </c>
      <c r="M331" s="35">
        <v>10654.5</v>
      </c>
      <c r="N331" s="35">
        <v>3734.1</v>
      </c>
      <c r="O331" s="35">
        <v>6947.7</v>
      </c>
      <c r="P331" s="35">
        <v>6547.9</v>
      </c>
    </row>
    <row r="332" spans="1:16" ht="18.5" thickBot="1">
      <c r="A332" t="s">
        <v>372</v>
      </c>
      <c r="B332" s="33" t="s">
        <v>353</v>
      </c>
      <c r="C332" s="33" t="s">
        <v>316</v>
      </c>
      <c r="D332" s="34"/>
      <c r="E332" s="34"/>
      <c r="F332" s="34"/>
      <c r="G332" s="34"/>
      <c r="H332" s="35">
        <v>1000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35.4</v>
      </c>
    </row>
    <row r="333" spans="1:16" ht="18.5" thickBot="1">
      <c r="A333" t="s">
        <v>372</v>
      </c>
      <c r="B333" s="33" t="s">
        <v>353</v>
      </c>
      <c r="C333" s="33" t="s">
        <v>317</v>
      </c>
      <c r="D333" s="35">
        <v>652.4</v>
      </c>
      <c r="E333" s="35">
        <v>472.1</v>
      </c>
      <c r="F333" s="35">
        <v>68.099999999999994</v>
      </c>
      <c r="G333" s="35">
        <v>61600.4</v>
      </c>
      <c r="H333" s="35">
        <v>14042.3</v>
      </c>
      <c r="I333" s="35">
        <v>2100.6999999999998</v>
      </c>
      <c r="J333" s="35">
        <v>3412.2</v>
      </c>
      <c r="K333" s="35">
        <v>1648.3</v>
      </c>
      <c r="L333" s="35">
        <v>7348.2</v>
      </c>
      <c r="M333" s="35">
        <v>17516.8</v>
      </c>
      <c r="N333" s="35">
        <v>13513.3</v>
      </c>
      <c r="O333" s="35">
        <v>11361.4</v>
      </c>
      <c r="P333" s="35">
        <v>10759.8</v>
      </c>
    </row>
    <row r="334" spans="1:16" ht="18.5" thickBot="1">
      <c r="A334" t="s">
        <v>372</v>
      </c>
      <c r="B334" s="33" t="s">
        <v>353</v>
      </c>
      <c r="C334" s="33" t="s">
        <v>333</v>
      </c>
      <c r="D334" s="35">
        <v>935</v>
      </c>
      <c r="E334" s="35">
        <v>1215</v>
      </c>
      <c r="F334" s="35">
        <v>23.4</v>
      </c>
      <c r="G334" s="35">
        <v>750</v>
      </c>
      <c r="H334" s="35">
        <v>0</v>
      </c>
      <c r="I334" s="35">
        <v>96</v>
      </c>
      <c r="J334" s="35">
        <v>1083</v>
      </c>
      <c r="K334" s="35">
        <v>126.1</v>
      </c>
      <c r="L334" s="35">
        <v>1488.7</v>
      </c>
      <c r="M334" s="35">
        <v>189.5</v>
      </c>
      <c r="N334" s="35">
        <v>38.6</v>
      </c>
      <c r="O334" s="35">
        <v>1139.2</v>
      </c>
      <c r="P334" s="35">
        <v>638.29999999999995</v>
      </c>
    </row>
    <row r="335" spans="1:16" ht="18.5" thickBot="1">
      <c r="A335" t="s">
        <v>372</v>
      </c>
      <c r="B335" s="33" t="s">
        <v>353</v>
      </c>
      <c r="C335" s="33" t="s">
        <v>334</v>
      </c>
      <c r="D335" s="34"/>
      <c r="E335" s="34"/>
      <c r="F335" s="34"/>
      <c r="G335" s="34"/>
      <c r="H335" s="34"/>
      <c r="I335" s="34"/>
      <c r="J335" s="34"/>
      <c r="K335" s="34"/>
      <c r="L335" s="34"/>
      <c r="M335" s="35">
        <v>361</v>
      </c>
      <c r="N335" s="34"/>
      <c r="O335" s="35">
        <v>0</v>
      </c>
      <c r="P335" s="35">
        <v>0</v>
      </c>
    </row>
    <row r="336" spans="1:16" ht="18.5" thickBot="1">
      <c r="A336" t="s">
        <v>372</v>
      </c>
      <c r="B336" s="33" t="s">
        <v>353</v>
      </c>
      <c r="C336" s="33" t="s">
        <v>318</v>
      </c>
      <c r="D336" s="34"/>
      <c r="E336" s="34"/>
      <c r="F336" s="35">
        <v>0</v>
      </c>
      <c r="G336" s="35">
        <v>0</v>
      </c>
      <c r="H336" s="34"/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410</v>
      </c>
      <c r="O336" s="35">
        <v>0</v>
      </c>
      <c r="P336" s="35">
        <v>20.100000000000001</v>
      </c>
    </row>
    <row r="337" spans="1:16" ht="18.5" thickBot="1">
      <c r="A337" t="s">
        <v>372</v>
      </c>
      <c r="B337" s="33" t="s">
        <v>353</v>
      </c>
      <c r="C337" s="33" t="s">
        <v>320</v>
      </c>
      <c r="D337" s="34"/>
      <c r="E337" s="34"/>
      <c r="F337" s="35">
        <v>3.1</v>
      </c>
      <c r="G337" s="35">
        <v>0</v>
      </c>
      <c r="H337" s="34"/>
      <c r="I337" s="35">
        <v>185.4</v>
      </c>
      <c r="J337" s="35">
        <v>1156.7</v>
      </c>
      <c r="K337" s="35">
        <v>321.7</v>
      </c>
      <c r="L337" s="35">
        <v>664</v>
      </c>
      <c r="M337" s="35">
        <v>0</v>
      </c>
      <c r="N337" s="35">
        <v>0</v>
      </c>
      <c r="O337" s="35">
        <v>0</v>
      </c>
      <c r="P337" s="35">
        <v>3.4</v>
      </c>
    </row>
    <row r="338" spans="1:16" ht="18.5" thickBot="1">
      <c r="A338" t="s">
        <v>372</v>
      </c>
      <c r="B338" s="33" t="s">
        <v>353</v>
      </c>
      <c r="C338" s="33" t="s">
        <v>319</v>
      </c>
      <c r="D338" s="34"/>
      <c r="E338" s="35">
        <v>160</v>
      </c>
      <c r="F338" s="35">
        <v>0</v>
      </c>
      <c r="G338" s="35">
        <v>0</v>
      </c>
      <c r="H338" s="34"/>
      <c r="I338" s="35">
        <v>930</v>
      </c>
      <c r="J338" s="35">
        <v>147.19999999999999</v>
      </c>
      <c r="K338" s="35">
        <v>0</v>
      </c>
      <c r="L338" s="35">
        <v>988.8</v>
      </c>
      <c r="M338" s="35">
        <v>1176.3</v>
      </c>
      <c r="N338" s="35">
        <v>12.6</v>
      </c>
      <c r="O338" s="35">
        <v>9.1</v>
      </c>
      <c r="P338" s="35">
        <v>443.9</v>
      </c>
    </row>
    <row r="339" spans="1:16" ht="18.5" thickBot="1">
      <c r="A339" t="s">
        <v>372</v>
      </c>
      <c r="B339" s="33" t="s">
        <v>353</v>
      </c>
      <c r="C339" s="33" t="s">
        <v>321</v>
      </c>
      <c r="D339" s="34"/>
      <c r="E339" s="35">
        <v>210</v>
      </c>
      <c r="F339" s="34"/>
      <c r="G339" s="34"/>
      <c r="H339" s="35">
        <v>0</v>
      </c>
      <c r="I339" s="35">
        <v>8300</v>
      </c>
      <c r="J339" s="35">
        <v>0</v>
      </c>
      <c r="K339" s="35">
        <v>23.6</v>
      </c>
      <c r="L339" s="35">
        <v>23.6</v>
      </c>
      <c r="M339" s="35">
        <v>0</v>
      </c>
      <c r="N339" s="35">
        <v>0</v>
      </c>
      <c r="O339" s="35">
        <v>0</v>
      </c>
      <c r="P339" s="35">
        <v>0</v>
      </c>
    </row>
    <row r="340" spans="1:16" ht="18.5" thickBot="1">
      <c r="A340" t="s">
        <v>372</v>
      </c>
      <c r="B340" s="33" t="s">
        <v>353</v>
      </c>
      <c r="C340" s="33" t="s">
        <v>322</v>
      </c>
      <c r="D340" s="34"/>
      <c r="E340" s="34"/>
      <c r="F340" s="34"/>
      <c r="G340" s="35">
        <v>10.4</v>
      </c>
      <c r="H340" s="35">
        <v>0</v>
      </c>
      <c r="I340" s="35">
        <v>0</v>
      </c>
      <c r="J340" s="35">
        <v>1530</v>
      </c>
      <c r="K340" s="35">
        <v>0</v>
      </c>
      <c r="L340" s="35">
        <v>19</v>
      </c>
      <c r="M340" s="35">
        <v>3599.4</v>
      </c>
      <c r="N340" s="35">
        <v>2347.9</v>
      </c>
      <c r="O340" s="35">
        <v>193.4</v>
      </c>
      <c r="P340" s="35">
        <v>909.8</v>
      </c>
    </row>
    <row r="341" spans="1:16" ht="18.5" thickBot="1">
      <c r="A341" t="s">
        <v>372</v>
      </c>
      <c r="B341" s="33" t="s">
        <v>353</v>
      </c>
      <c r="C341" s="33" t="s">
        <v>323</v>
      </c>
      <c r="D341" s="34"/>
      <c r="E341" s="34"/>
      <c r="F341" s="34"/>
      <c r="G341" s="35">
        <v>300</v>
      </c>
      <c r="H341" s="34"/>
      <c r="I341" s="34"/>
      <c r="J341" s="34"/>
      <c r="K341" s="35">
        <v>0</v>
      </c>
      <c r="L341" s="35">
        <v>13.9</v>
      </c>
      <c r="M341" s="34"/>
      <c r="N341" s="35">
        <v>0</v>
      </c>
      <c r="O341" s="35">
        <v>0</v>
      </c>
      <c r="P341" s="35">
        <v>0</v>
      </c>
    </row>
    <row r="342" spans="1:16" ht="18.5" thickBot="1">
      <c r="A342" t="s">
        <v>372</v>
      </c>
      <c r="B342" s="33" t="s">
        <v>353</v>
      </c>
      <c r="C342" s="33" t="s">
        <v>324</v>
      </c>
      <c r="D342" s="34"/>
      <c r="E342" s="34"/>
      <c r="F342" s="35">
        <v>311.7</v>
      </c>
      <c r="G342" s="34"/>
      <c r="H342" s="35">
        <v>1118.5999999999999</v>
      </c>
      <c r="I342" s="35">
        <v>472.1</v>
      </c>
      <c r="J342" s="35">
        <v>0</v>
      </c>
      <c r="K342" s="35">
        <v>128</v>
      </c>
      <c r="L342" s="35">
        <v>0</v>
      </c>
      <c r="M342" s="35">
        <v>471</v>
      </c>
      <c r="N342" s="35">
        <v>600</v>
      </c>
      <c r="O342" s="35">
        <v>72.2</v>
      </c>
      <c r="P342" s="35">
        <v>7.1</v>
      </c>
    </row>
    <row r="343" spans="1:16" ht="18.5" thickBot="1">
      <c r="A343" t="s">
        <v>372</v>
      </c>
      <c r="B343" s="33" t="s">
        <v>353</v>
      </c>
      <c r="C343" s="33" t="s">
        <v>335</v>
      </c>
      <c r="D343" s="34"/>
      <c r="E343" s="34"/>
      <c r="F343" s="35">
        <v>687.5</v>
      </c>
      <c r="G343" s="35">
        <v>2310</v>
      </c>
      <c r="H343" s="35">
        <v>650</v>
      </c>
      <c r="I343" s="35">
        <v>0</v>
      </c>
      <c r="J343" s="35">
        <v>33.4</v>
      </c>
      <c r="K343" s="34"/>
      <c r="L343" s="34"/>
      <c r="M343" s="34"/>
      <c r="N343" s="35">
        <v>328.5</v>
      </c>
      <c r="O343" s="34"/>
      <c r="P343" s="34"/>
    </row>
    <row r="344" spans="1:16" ht="18.5" thickBot="1">
      <c r="A344" t="s">
        <v>372</v>
      </c>
      <c r="B344" s="33" t="s">
        <v>353</v>
      </c>
      <c r="C344" s="33" t="s">
        <v>325</v>
      </c>
      <c r="D344" s="34"/>
      <c r="E344" s="34"/>
      <c r="F344" s="35">
        <v>150</v>
      </c>
      <c r="G344" s="35">
        <v>0</v>
      </c>
      <c r="H344" s="35">
        <v>258.3</v>
      </c>
      <c r="I344" s="35">
        <v>309.2</v>
      </c>
      <c r="J344" s="35">
        <v>391</v>
      </c>
      <c r="K344" s="35">
        <v>530.5</v>
      </c>
      <c r="L344" s="35">
        <v>1109.9000000000001</v>
      </c>
      <c r="M344" s="35">
        <v>1176.0999999999999</v>
      </c>
      <c r="N344" s="35">
        <v>1237.0999999999999</v>
      </c>
      <c r="O344" s="35">
        <v>1054</v>
      </c>
      <c r="P344" s="35">
        <v>466.7</v>
      </c>
    </row>
    <row r="345" spans="1:16" ht="18.5" thickBot="1">
      <c r="A345" t="s">
        <v>372</v>
      </c>
      <c r="B345" s="33" t="s">
        <v>353</v>
      </c>
      <c r="C345" s="33" t="s">
        <v>326</v>
      </c>
      <c r="D345" s="35">
        <v>518538.2</v>
      </c>
      <c r="E345" s="34"/>
      <c r="F345" s="35">
        <v>2371.8000000000002</v>
      </c>
      <c r="G345" s="35">
        <v>227830.6</v>
      </c>
      <c r="H345" s="35">
        <v>0</v>
      </c>
      <c r="I345" s="35">
        <v>2846</v>
      </c>
      <c r="J345" s="35">
        <v>256439.1</v>
      </c>
      <c r="K345" s="35">
        <v>104671.4</v>
      </c>
      <c r="L345" s="35">
        <v>4704.7</v>
      </c>
      <c r="M345" s="35">
        <v>255457</v>
      </c>
      <c r="N345" s="35">
        <v>171.6</v>
      </c>
      <c r="O345" s="35">
        <v>41.1</v>
      </c>
      <c r="P345" s="35">
        <v>147.80000000000001</v>
      </c>
    </row>
    <row r="346" spans="1:16" ht="18.5" thickBot="1">
      <c r="A346" t="s">
        <v>372</v>
      </c>
      <c r="B346" s="33" t="s">
        <v>353</v>
      </c>
      <c r="C346" s="33" t="s">
        <v>327</v>
      </c>
      <c r="D346" s="34"/>
      <c r="E346" s="34"/>
      <c r="F346" s="35">
        <v>4700</v>
      </c>
      <c r="G346" s="35">
        <v>3057.6</v>
      </c>
      <c r="H346" s="35">
        <v>1175.8</v>
      </c>
      <c r="I346" s="35">
        <v>1900</v>
      </c>
      <c r="J346" s="35">
        <v>8.1</v>
      </c>
      <c r="K346" s="35">
        <v>1500.4</v>
      </c>
      <c r="L346" s="35">
        <v>41.3</v>
      </c>
      <c r="M346" s="35">
        <v>41.8</v>
      </c>
      <c r="N346" s="35">
        <v>3064</v>
      </c>
      <c r="O346" s="35">
        <v>0</v>
      </c>
      <c r="P346" s="35">
        <v>736.1</v>
      </c>
    </row>
    <row r="347" spans="1:16" ht="18.5" thickBot="1">
      <c r="A347" t="s">
        <v>372</v>
      </c>
      <c r="B347" s="33" t="s">
        <v>353</v>
      </c>
      <c r="C347" s="33" t="s">
        <v>328</v>
      </c>
      <c r="D347" s="35">
        <v>10004.9</v>
      </c>
      <c r="E347" s="35">
        <v>11953.8</v>
      </c>
      <c r="F347" s="35">
        <v>4697.8999999999996</v>
      </c>
      <c r="G347" s="35">
        <v>4240.1000000000004</v>
      </c>
      <c r="H347" s="35">
        <v>19603.3</v>
      </c>
      <c r="I347" s="35">
        <v>9335.9</v>
      </c>
      <c r="J347" s="35">
        <v>9617.1</v>
      </c>
      <c r="K347" s="35">
        <v>7119.7</v>
      </c>
      <c r="L347" s="35">
        <v>22550.2</v>
      </c>
      <c r="M347" s="35">
        <v>13265.1</v>
      </c>
      <c r="N347" s="35">
        <v>24298.1</v>
      </c>
      <c r="O347" s="35">
        <v>14978.8</v>
      </c>
      <c r="P347" s="35">
        <v>7925.8</v>
      </c>
    </row>
    <row r="348" spans="1:16" ht="18.5" thickBot="1">
      <c r="A348" t="s">
        <v>372</v>
      </c>
      <c r="B348" s="33" t="s">
        <v>353</v>
      </c>
      <c r="C348" s="33" t="s">
        <v>329</v>
      </c>
      <c r="D348" s="35">
        <v>57593.599999999999</v>
      </c>
      <c r="E348" s="35">
        <v>180619.5</v>
      </c>
      <c r="F348" s="35">
        <v>249310.2</v>
      </c>
      <c r="G348" s="35">
        <v>100382.1</v>
      </c>
      <c r="H348" s="35">
        <v>380942.5</v>
      </c>
      <c r="I348" s="35">
        <v>249473.6</v>
      </c>
      <c r="J348" s="35">
        <v>116026.8</v>
      </c>
      <c r="K348" s="35">
        <v>237770.3</v>
      </c>
      <c r="L348" s="35">
        <v>227838.7</v>
      </c>
      <c r="M348" s="35">
        <v>423728</v>
      </c>
      <c r="N348" s="35">
        <v>531203.1</v>
      </c>
      <c r="O348" s="35">
        <v>239634.4</v>
      </c>
      <c r="P348" s="35">
        <v>173529.4</v>
      </c>
    </row>
    <row r="349" spans="1:16" ht="18.5" thickBot="1">
      <c r="A349" t="s">
        <v>372</v>
      </c>
      <c r="B349" s="33" t="s">
        <v>353</v>
      </c>
      <c r="C349" s="33" t="s">
        <v>330</v>
      </c>
      <c r="D349" s="34"/>
      <c r="E349" s="35">
        <v>5.2</v>
      </c>
      <c r="F349" s="35">
        <v>500</v>
      </c>
      <c r="G349" s="35">
        <v>0</v>
      </c>
      <c r="H349" s="35">
        <v>548.20000000000005</v>
      </c>
      <c r="I349" s="35">
        <v>15</v>
      </c>
      <c r="J349" s="35">
        <v>6161</v>
      </c>
      <c r="K349" s="35">
        <v>122016.1</v>
      </c>
      <c r="L349" s="35">
        <v>1611.7</v>
      </c>
      <c r="M349" s="35">
        <v>40862.6</v>
      </c>
      <c r="N349" s="35">
        <v>226189.6</v>
      </c>
      <c r="O349" s="35">
        <v>6259.3</v>
      </c>
      <c r="P349" s="35">
        <v>273.89999999999998</v>
      </c>
    </row>
    <row r="350" spans="1:16" ht="18.5" thickBot="1">
      <c r="A350" t="s">
        <v>372</v>
      </c>
      <c r="B350" s="33" t="s">
        <v>353</v>
      </c>
      <c r="C350" s="33" t="s">
        <v>332</v>
      </c>
      <c r="D350" s="35">
        <v>1900</v>
      </c>
      <c r="E350" s="35">
        <v>21750</v>
      </c>
      <c r="F350" s="35">
        <v>6641.7</v>
      </c>
      <c r="G350" s="35">
        <v>919</v>
      </c>
      <c r="H350" s="35">
        <v>49343.199999999997</v>
      </c>
      <c r="I350" s="35">
        <v>83946.6</v>
      </c>
      <c r="J350" s="35">
        <v>2982.7</v>
      </c>
      <c r="K350" s="35">
        <v>2480.1999999999998</v>
      </c>
      <c r="L350" s="35">
        <v>146794.9</v>
      </c>
      <c r="M350" s="35">
        <v>63062</v>
      </c>
      <c r="N350" s="35">
        <v>101010.6</v>
      </c>
      <c r="O350" s="35">
        <v>109483.6</v>
      </c>
      <c r="P350" s="35">
        <v>56018.3</v>
      </c>
    </row>
    <row r="351" spans="1:16" ht="18.5" thickBot="1">
      <c r="A351" t="s">
        <v>372</v>
      </c>
      <c r="B351" s="33" t="s">
        <v>353</v>
      </c>
      <c r="C351" s="33" t="s">
        <v>331</v>
      </c>
      <c r="D351" s="35">
        <v>8628.9</v>
      </c>
      <c r="E351" s="35">
        <v>10286.4</v>
      </c>
      <c r="F351" s="35">
        <v>8805.4</v>
      </c>
      <c r="G351" s="35">
        <v>78644.5</v>
      </c>
      <c r="H351" s="35">
        <v>11840.6</v>
      </c>
      <c r="I351" s="35">
        <v>30630.6</v>
      </c>
      <c r="J351" s="35">
        <v>28067</v>
      </c>
      <c r="K351" s="35">
        <v>17510.400000000001</v>
      </c>
      <c r="L351" s="35">
        <v>34594.1</v>
      </c>
      <c r="M351" s="35">
        <v>55293.599999999999</v>
      </c>
      <c r="N351" s="35">
        <v>91257.5</v>
      </c>
      <c r="O351" s="35">
        <v>34849.699999999997</v>
      </c>
      <c r="P351" s="35">
        <v>34575.9</v>
      </c>
    </row>
    <row r="352" spans="1:16" ht="18.5" thickBot="1">
      <c r="A352" t="s">
        <v>372</v>
      </c>
      <c r="B352" s="33" t="s">
        <v>354</v>
      </c>
      <c r="C352" s="33" t="s">
        <v>313</v>
      </c>
      <c r="D352" s="34"/>
      <c r="E352" s="34"/>
      <c r="F352" s="35">
        <v>209.8</v>
      </c>
      <c r="G352" s="35">
        <v>3895.1</v>
      </c>
      <c r="H352" s="35">
        <v>152.6</v>
      </c>
      <c r="I352" s="35">
        <v>497.6</v>
      </c>
      <c r="J352" s="35">
        <v>1984.3</v>
      </c>
      <c r="K352" s="35">
        <v>121.3</v>
      </c>
      <c r="L352" s="35">
        <v>0</v>
      </c>
      <c r="M352" s="35">
        <v>1231.3</v>
      </c>
      <c r="N352" s="35">
        <v>0.9</v>
      </c>
      <c r="O352" s="35">
        <v>9.9</v>
      </c>
      <c r="P352" s="35">
        <v>0</v>
      </c>
    </row>
    <row r="353" spans="1:16" ht="18.5" thickBot="1">
      <c r="A353" t="s">
        <v>372</v>
      </c>
      <c r="B353" s="33" t="s">
        <v>354</v>
      </c>
      <c r="C353" s="33" t="s">
        <v>314</v>
      </c>
      <c r="D353" s="34"/>
      <c r="E353" s="34"/>
      <c r="F353" s="35">
        <v>559.79999999999995</v>
      </c>
      <c r="G353" s="34"/>
      <c r="H353" s="34"/>
      <c r="I353" s="34"/>
      <c r="J353" s="34"/>
      <c r="K353" s="34"/>
      <c r="L353" s="34"/>
      <c r="M353" s="34"/>
      <c r="N353" s="34"/>
      <c r="O353" s="34"/>
      <c r="P353" s="34"/>
    </row>
    <row r="354" spans="1:16" ht="18.5" thickBot="1">
      <c r="A354" t="s">
        <v>372</v>
      </c>
      <c r="B354" s="33" t="s">
        <v>354</v>
      </c>
      <c r="C354" s="33" t="s">
        <v>315</v>
      </c>
      <c r="D354" s="34"/>
      <c r="E354" s="34"/>
      <c r="F354" s="35">
        <v>2120</v>
      </c>
      <c r="G354" s="35">
        <v>838.7</v>
      </c>
      <c r="H354" s="35">
        <v>0</v>
      </c>
      <c r="I354" s="35">
        <v>0</v>
      </c>
      <c r="J354" s="35">
        <v>1</v>
      </c>
      <c r="K354" s="35">
        <v>10</v>
      </c>
      <c r="L354" s="35">
        <v>19.600000000000001</v>
      </c>
      <c r="M354" s="35">
        <v>954.7</v>
      </c>
      <c r="N354" s="35">
        <v>2096.1999999999998</v>
      </c>
      <c r="O354" s="35">
        <v>1674.1</v>
      </c>
      <c r="P354" s="35">
        <v>1694.8</v>
      </c>
    </row>
    <row r="355" spans="1:16" ht="18.5" thickBot="1">
      <c r="A355" t="s">
        <v>372</v>
      </c>
      <c r="B355" s="33" t="s">
        <v>354</v>
      </c>
      <c r="C355" s="33" t="s">
        <v>316</v>
      </c>
      <c r="D355" s="34"/>
      <c r="E355" s="35">
        <v>1400</v>
      </c>
      <c r="F355" s="35">
        <v>137.4</v>
      </c>
      <c r="G355" s="35">
        <v>446847.9</v>
      </c>
      <c r="H355" s="35">
        <v>597749.5</v>
      </c>
      <c r="I355" s="35">
        <v>474226.1</v>
      </c>
      <c r="J355" s="35">
        <v>524215.3</v>
      </c>
      <c r="K355" s="35">
        <v>533842.4</v>
      </c>
      <c r="L355" s="35">
        <v>393786.2</v>
      </c>
      <c r="M355" s="35">
        <v>145.5</v>
      </c>
      <c r="N355" s="35">
        <v>161054.5</v>
      </c>
      <c r="O355" s="35">
        <v>108452.7</v>
      </c>
      <c r="P355" s="35">
        <v>215742.8</v>
      </c>
    </row>
    <row r="356" spans="1:16" ht="18.5" thickBot="1">
      <c r="A356" t="s">
        <v>372</v>
      </c>
      <c r="B356" s="33" t="s">
        <v>354</v>
      </c>
      <c r="C356" s="33" t="s">
        <v>317</v>
      </c>
      <c r="D356" s="34"/>
      <c r="E356" s="34"/>
      <c r="F356" s="34"/>
      <c r="G356" s="34"/>
      <c r="H356" s="34"/>
      <c r="I356" s="34"/>
      <c r="J356" s="34"/>
      <c r="K356" s="35">
        <v>35</v>
      </c>
      <c r="L356" s="35">
        <v>296.2</v>
      </c>
      <c r="M356" s="35">
        <v>6301.6</v>
      </c>
      <c r="N356" s="35">
        <v>12.1</v>
      </c>
      <c r="O356" s="35">
        <v>13.3</v>
      </c>
      <c r="P356" s="35">
        <v>0</v>
      </c>
    </row>
    <row r="357" spans="1:16" ht="18.5" thickBot="1">
      <c r="A357" t="s">
        <v>372</v>
      </c>
      <c r="B357" s="33" t="s">
        <v>354</v>
      </c>
      <c r="C357" s="33" t="s">
        <v>319</v>
      </c>
      <c r="D357" s="34"/>
      <c r="E357" s="34"/>
      <c r="F357" s="35">
        <v>7146.5</v>
      </c>
      <c r="G357" s="35">
        <v>200</v>
      </c>
      <c r="H357" s="35">
        <v>14230.8</v>
      </c>
      <c r="I357" s="35">
        <v>0</v>
      </c>
      <c r="J357" s="35">
        <v>0</v>
      </c>
      <c r="K357" s="35">
        <v>0</v>
      </c>
      <c r="L357" s="35">
        <v>4351.8999999999996</v>
      </c>
      <c r="M357" s="35">
        <v>0</v>
      </c>
      <c r="N357" s="35">
        <v>0</v>
      </c>
      <c r="O357" s="34"/>
      <c r="P357" s="34"/>
    </row>
    <row r="358" spans="1:16" ht="18.5" thickBot="1">
      <c r="A358" t="s">
        <v>372</v>
      </c>
      <c r="B358" s="33" t="s">
        <v>354</v>
      </c>
      <c r="C358" s="33" t="s">
        <v>322</v>
      </c>
      <c r="D358" s="34"/>
      <c r="E358" s="34"/>
      <c r="F358" s="34"/>
      <c r="G358" s="34"/>
      <c r="H358" s="34"/>
      <c r="I358" s="35">
        <v>118</v>
      </c>
      <c r="J358" s="35">
        <v>1642.1</v>
      </c>
      <c r="K358" s="35">
        <v>0</v>
      </c>
      <c r="L358" s="35">
        <v>1</v>
      </c>
      <c r="M358" s="35">
        <v>0</v>
      </c>
      <c r="N358" s="34"/>
      <c r="O358" s="35">
        <v>0.7</v>
      </c>
      <c r="P358" s="35">
        <v>0</v>
      </c>
    </row>
    <row r="359" spans="1:16" ht="18.5" thickBot="1">
      <c r="A359" t="s">
        <v>372</v>
      </c>
      <c r="B359" s="33" t="s">
        <v>354</v>
      </c>
      <c r="C359" s="33" t="s">
        <v>323</v>
      </c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5">
        <v>7.3</v>
      </c>
      <c r="P359" s="35">
        <v>0</v>
      </c>
    </row>
    <row r="360" spans="1:16" ht="18.5" thickBot="1">
      <c r="A360" t="s">
        <v>372</v>
      </c>
      <c r="B360" s="33" t="s">
        <v>354</v>
      </c>
      <c r="C360" s="33" t="s">
        <v>324</v>
      </c>
      <c r="D360" s="34"/>
      <c r="E360" s="34"/>
      <c r="F360" s="34"/>
      <c r="G360" s="34"/>
      <c r="H360" s="35">
        <v>2210</v>
      </c>
      <c r="I360" s="35">
        <v>0</v>
      </c>
      <c r="J360" s="34"/>
      <c r="K360" s="34"/>
      <c r="L360" s="34"/>
      <c r="M360" s="34"/>
      <c r="N360" s="35">
        <v>0</v>
      </c>
      <c r="O360" s="35">
        <v>766.7</v>
      </c>
      <c r="P360" s="35">
        <v>0</v>
      </c>
    </row>
    <row r="361" spans="1:16" ht="18.5" thickBot="1">
      <c r="A361" t="s">
        <v>372</v>
      </c>
      <c r="B361" s="33" t="s">
        <v>354</v>
      </c>
      <c r="C361" s="33" t="s">
        <v>335</v>
      </c>
      <c r="D361" s="34"/>
      <c r="E361" s="34"/>
      <c r="F361" s="35">
        <v>950</v>
      </c>
      <c r="G361" s="35">
        <v>1891</v>
      </c>
      <c r="H361" s="35">
        <v>0</v>
      </c>
      <c r="I361" s="35">
        <v>0</v>
      </c>
      <c r="J361" s="34"/>
      <c r="K361" s="34"/>
      <c r="L361" s="35">
        <v>1.3</v>
      </c>
      <c r="M361" s="35">
        <v>1.2</v>
      </c>
      <c r="N361" s="35">
        <v>2.8</v>
      </c>
      <c r="O361" s="35">
        <v>435.7</v>
      </c>
      <c r="P361" s="35">
        <v>0</v>
      </c>
    </row>
    <row r="362" spans="1:16" ht="18.5" thickBot="1">
      <c r="A362" t="s">
        <v>372</v>
      </c>
      <c r="B362" s="33" t="s">
        <v>354</v>
      </c>
      <c r="C362" s="33" t="s">
        <v>325</v>
      </c>
      <c r="D362" s="34"/>
      <c r="E362" s="34"/>
      <c r="F362" s="34"/>
      <c r="G362" s="34"/>
      <c r="H362" s="34"/>
      <c r="I362" s="34"/>
      <c r="J362" s="34"/>
      <c r="K362" s="34"/>
      <c r="L362" s="35">
        <v>0</v>
      </c>
      <c r="M362" s="35">
        <v>113.6</v>
      </c>
      <c r="N362" s="35">
        <v>2.5</v>
      </c>
      <c r="O362" s="35">
        <v>0</v>
      </c>
      <c r="P362" s="35">
        <v>140.1</v>
      </c>
    </row>
    <row r="363" spans="1:16" ht="18.5" thickBot="1">
      <c r="A363" t="s">
        <v>372</v>
      </c>
      <c r="B363" s="33" t="s">
        <v>354</v>
      </c>
      <c r="C363" s="33" t="s">
        <v>326</v>
      </c>
      <c r="D363" s="34"/>
      <c r="E363" s="34"/>
      <c r="F363" s="34"/>
      <c r="G363" s="34"/>
      <c r="H363" s="34"/>
      <c r="I363" s="34"/>
      <c r="J363" s="35">
        <v>94.8</v>
      </c>
      <c r="K363" s="35">
        <v>14300.2</v>
      </c>
      <c r="L363" s="35">
        <v>6710.9</v>
      </c>
      <c r="M363" s="35">
        <v>12373.6</v>
      </c>
      <c r="N363" s="35">
        <v>25020.6</v>
      </c>
      <c r="O363" s="35">
        <v>10607.9</v>
      </c>
      <c r="P363" s="35">
        <v>929.2</v>
      </c>
    </row>
    <row r="364" spans="1:16" ht="18.5" thickBot="1">
      <c r="A364" t="s">
        <v>372</v>
      </c>
      <c r="B364" s="33" t="s">
        <v>354</v>
      </c>
      <c r="C364" s="33" t="s">
        <v>327</v>
      </c>
      <c r="D364" s="34"/>
      <c r="E364" s="34"/>
      <c r="F364" s="34"/>
      <c r="G364" s="35">
        <v>60</v>
      </c>
      <c r="H364" s="35">
        <v>710</v>
      </c>
      <c r="I364" s="35">
        <v>100</v>
      </c>
      <c r="J364" s="34"/>
      <c r="K364" s="35">
        <v>0</v>
      </c>
      <c r="L364" s="35">
        <v>0</v>
      </c>
      <c r="M364" s="34"/>
      <c r="N364" s="35">
        <v>0</v>
      </c>
      <c r="O364" s="35">
        <v>4</v>
      </c>
      <c r="P364" s="35">
        <v>757.4</v>
      </c>
    </row>
    <row r="365" spans="1:16" ht="18.5" thickBot="1">
      <c r="A365" t="s">
        <v>372</v>
      </c>
      <c r="B365" s="33" t="s">
        <v>354</v>
      </c>
      <c r="C365" s="33" t="s">
        <v>328</v>
      </c>
      <c r="D365" s="35">
        <v>200</v>
      </c>
      <c r="E365" s="35">
        <v>250</v>
      </c>
      <c r="F365" s="35">
        <v>584</v>
      </c>
      <c r="G365" s="35">
        <v>320</v>
      </c>
      <c r="H365" s="35">
        <v>3354.1</v>
      </c>
      <c r="I365" s="35">
        <v>670.3</v>
      </c>
      <c r="J365" s="35">
        <v>1010.4</v>
      </c>
      <c r="K365" s="35">
        <v>1002.3</v>
      </c>
      <c r="L365" s="35">
        <v>643.79999999999995</v>
      </c>
      <c r="M365" s="35">
        <v>3947.6</v>
      </c>
      <c r="N365" s="35">
        <v>579</v>
      </c>
      <c r="O365" s="35">
        <v>2266.6</v>
      </c>
      <c r="P365" s="35">
        <v>1705.2</v>
      </c>
    </row>
    <row r="366" spans="1:16" ht="18.5" thickBot="1">
      <c r="A366" t="s">
        <v>372</v>
      </c>
      <c r="B366" s="33" t="s">
        <v>354</v>
      </c>
      <c r="C366" s="33" t="s">
        <v>329</v>
      </c>
      <c r="D366" s="35">
        <v>11866.2</v>
      </c>
      <c r="E366" s="35">
        <v>800</v>
      </c>
      <c r="F366" s="35">
        <v>5274.3</v>
      </c>
      <c r="G366" s="35">
        <v>8318.2000000000007</v>
      </c>
      <c r="H366" s="35">
        <v>12189.6</v>
      </c>
      <c r="I366" s="35">
        <v>6890.6</v>
      </c>
      <c r="J366" s="35">
        <v>13177.2</v>
      </c>
      <c r="K366" s="35">
        <v>16930.900000000001</v>
      </c>
      <c r="L366" s="35">
        <v>29755.1</v>
      </c>
      <c r="M366" s="35">
        <v>78884.3</v>
      </c>
      <c r="N366" s="35">
        <v>45767.3</v>
      </c>
      <c r="O366" s="35">
        <v>125007</v>
      </c>
      <c r="P366" s="35">
        <v>57238.1</v>
      </c>
    </row>
    <row r="367" spans="1:16" ht="18.5" thickBot="1">
      <c r="A367" t="s">
        <v>372</v>
      </c>
      <c r="B367" s="33" t="s">
        <v>354</v>
      </c>
      <c r="C367" s="33" t="s">
        <v>330</v>
      </c>
      <c r="D367" s="34"/>
      <c r="E367" s="34"/>
      <c r="F367" s="35">
        <v>280</v>
      </c>
      <c r="G367" s="35">
        <v>0</v>
      </c>
      <c r="H367" s="35">
        <v>141.5</v>
      </c>
      <c r="I367" s="35">
        <v>18</v>
      </c>
      <c r="J367" s="35">
        <v>165.5</v>
      </c>
      <c r="K367" s="35">
        <v>119768.7</v>
      </c>
      <c r="L367" s="35">
        <v>10</v>
      </c>
      <c r="M367" s="35">
        <v>14075.6</v>
      </c>
      <c r="N367" s="35">
        <v>6.5</v>
      </c>
      <c r="O367" s="35">
        <v>2079.3000000000002</v>
      </c>
      <c r="P367" s="35">
        <v>11.2</v>
      </c>
    </row>
    <row r="368" spans="1:16" ht="18.5" thickBot="1">
      <c r="A368" t="s">
        <v>372</v>
      </c>
      <c r="B368" s="33" t="s">
        <v>354</v>
      </c>
      <c r="C368" s="33" t="s">
        <v>332</v>
      </c>
      <c r="D368" s="34"/>
      <c r="E368" s="34"/>
      <c r="F368" s="35">
        <v>1485.1</v>
      </c>
      <c r="G368" s="35">
        <v>1515</v>
      </c>
      <c r="H368" s="35">
        <v>4119</v>
      </c>
      <c r="I368" s="35">
        <v>1605</v>
      </c>
      <c r="J368" s="35">
        <v>4424.6000000000004</v>
      </c>
      <c r="K368" s="35">
        <v>13037.8</v>
      </c>
      <c r="L368" s="35">
        <v>2720.1</v>
      </c>
      <c r="M368" s="35">
        <v>7843.7</v>
      </c>
      <c r="N368" s="35">
        <v>12480.1</v>
      </c>
      <c r="O368" s="35">
        <v>13578.1</v>
      </c>
      <c r="P368" s="35">
        <v>12962.9</v>
      </c>
    </row>
    <row r="369" spans="1:16" ht="18.5" thickBot="1">
      <c r="A369" t="s">
        <v>372</v>
      </c>
      <c r="B369" s="33" t="s">
        <v>354</v>
      </c>
      <c r="C369" s="33" t="s">
        <v>331</v>
      </c>
      <c r="D369" s="35">
        <v>750</v>
      </c>
      <c r="E369" s="35">
        <v>250</v>
      </c>
      <c r="F369" s="35">
        <v>201786.8</v>
      </c>
      <c r="G369" s="35">
        <v>1190</v>
      </c>
      <c r="H369" s="35">
        <v>932.9</v>
      </c>
      <c r="I369" s="35">
        <v>4038.5</v>
      </c>
      <c r="J369" s="35">
        <v>4416</v>
      </c>
      <c r="K369" s="35">
        <v>328.1</v>
      </c>
      <c r="L369" s="35">
        <v>720</v>
      </c>
      <c r="M369" s="35">
        <v>6181.4</v>
      </c>
      <c r="N369" s="35">
        <v>4525.7</v>
      </c>
      <c r="O369" s="35">
        <v>5821.2</v>
      </c>
      <c r="P369" s="35">
        <v>10894.1</v>
      </c>
    </row>
    <row r="370" spans="1:16" ht="18.5" thickBot="1">
      <c r="A370" t="s">
        <v>372</v>
      </c>
      <c r="B370" s="33" t="s">
        <v>355</v>
      </c>
      <c r="C370" s="33" t="s">
        <v>313</v>
      </c>
      <c r="D370" s="34"/>
      <c r="E370" s="34"/>
      <c r="F370" s="34"/>
      <c r="G370" s="35">
        <v>1358.4</v>
      </c>
      <c r="H370" s="35">
        <v>2300</v>
      </c>
      <c r="I370" s="35">
        <v>1110.4000000000001</v>
      </c>
      <c r="J370" s="35">
        <v>807.8</v>
      </c>
      <c r="K370" s="35">
        <v>3240</v>
      </c>
      <c r="L370" s="35">
        <v>1502.6</v>
      </c>
      <c r="M370" s="35">
        <v>1110.9000000000001</v>
      </c>
      <c r="N370" s="35">
        <v>1129.5</v>
      </c>
      <c r="O370" s="35">
        <v>2735.1</v>
      </c>
      <c r="P370" s="35">
        <v>882.2</v>
      </c>
    </row>
    <row r="371" spans="1:16" ht="18.5" thickBot="1">
      <c r="A371" t="s">
        <v>372</v>
      </c>
      <c r="B371" s="33" t="s">
        <v>355</v>
      </c>
      <c r="C371" s="33" t="s">
        <v>314</v>
      </c>
      <c r="D371" s="34"/>
      <c r="E371" s="34"/>
      <c r="F371" s="34"/>
      <c r="G371" s="35">
        <v>0</v>
      </c>
      <c r="H371" s="34"/>
      <c r="I371" s="34"/>
      <c r="J371" s="34"/>
      <c r="K371" s="34"/>
      <c r="L371" s="34"/>
      <c r="M371" s="34"/>
      <c r="N371" s="34"/>
      <c r="O371" s="34"/>
      <c r="P371" s="34"/>
    </row>
    <row r="372" spans="1:16" ht="18.5" thickBot="1">
      <c r="A372" t="s">
        <v>372</v>
      </c>
      <c r="B372" s="33" t="s">
        <v>355</v>
      </c>
      <c r="C372" s="33" t="s">
        <v>315</v>
      </c>
      <c r="D372" s="35">
        <v>940</v>
      </c>
      <c r="E372" s="35">
        <v>3785.4</v>
      </c>
      <c r="F372" s="35">
        <v>0</v>
      </c>
      <c r="G372" s="35">
        <v>0</v>
      </c>
      <c r="H372" s="35">
        <v>0</v>
      </c>
      <c r="I372" s="35">
        <v>0</v>
      </c>
      <c r="J372" s="35">
        <v>5500</v>
      </c>
      <c r="K372" s="35">
        <v>0</v>
      </c>
      <c r="L372" s="35">
        <v>4383.3</v>
      </c>
      <c r="M372" s="35">
        <v>2607.6999999999998</v>
      </c>
      <c r="N372" s="35">
        <v>144.69999999999999</v>
      </c>
      <c r="O372" s="35">
        <v>4551.1000000000004</v>
      </c>
      <c r="P372" s="35">
        <v>3153.1</v>
      </c>
    </row>
    <row r="373" spans="1:16" ht="18.5" thickBot="1">
      <c r="A373" t="s">
        <v>372</v>
      </c>
      <c r="B373" s="33" t="s">
        <v>355</v>
      </c>
      <c r="C373" s="33" t="s">
        <v>316</v>
      </c>
      <c r="D373" s="34"/>
      <c r="E373" s="34"/>
      <c r="F373" s="35">
        <v>2250.6</v>
      </c>
      <c r="G373" s="35">
        <v>3608.5</v>
      </c>
      <c r="H373" s="35">
        <v>4857.2</v>
      </c>
      <c r="I373" s="35">
        <v>6426</v>
      </c>
      <c r="J373" s="35">
        <v>1085.4000000000001</v>
      </c>
      <c r="K373" s="35">
        <v>3776.9</v>
      </c>
      <c r="L373" s="35">
        <v>2</v>
      </c>
      <c r="M373" s="35">
        <v>4474.8</v>
      </c>
      <c r="N373" s="35">
        <v>25638.3</v>
      </c>
      <c r="O373" s="35">
        <v>101.3</v>
      </c>
      <c r="P373" s="35">
        <v>2579.3000000000002</v>
      </c>
    </row>
    <row r="374" spans="1:16" ht="18.5" thickBot="1">
      <c r="A374" t="s">
        <v>372</v>
      </c>
      <c r="B374" s="33" t="s">
        <v>355</v>
      </c>
      <c r="C374" s="33" t="s">
        <v>317</v>
      </c>
      <c r="D374" s="35">
        <v>910</v>
      </c>
      <c r="E374" s="34"/>
      <c r="F374" s="34"/>
      <c r="G374" s="35">
        <v>0</v>
      </c>
      <c r="H374" s="34"/>
      <c r="I374" s="35">
        <v>63.9</v>
      </c>
      <c r="J374" s="35">
        <v>0</v>
      </c>
      <c r="K374" s="35">
        <v>0</v>
      </c>
      <c r="L374" s="35">
        <v>0</v>
      </c>
      <c r="M374" s="35">
        <v>4541.8</v>
      </c>
      <c r="N374" s="35">
        <v>8.1999999999999993</v>
      </c>
      <c r="O374" s="35">
        <v>430.2</v>
      </c>
      <c r="P374" s="35">
        <v>890.1</v>
      </c>
    </row>
    <row r="375" spans="1:16" ht="18.5" thickBot="1">
      <c r="A375" t="s">
        <v>372</v>
      </c>
      <c r="B375" s="33" t="s">
        <v>355</v>
      </c>
      <c r="C375" s="33" t="s">
        <v>319</v>
      </c>
      <c r="D375" s="34"/>
      <c r="E375" s="34"/>
      <c r="F375" s="34"/>
      <c r="G375" s="35">
        <v>159.4</v>
      </c>
      <c r="H375" s="35">
        <v>50.7</v>
      </c>
      <c r="I375" s="35">
        <v>21.1</v>
      </c>
      <c r="J375" s="35">
        <v>1259.3</v>
      </c>
      <c r="K375" s="35">
        <v>2000</v>
      </c>
      <c r="L375" s="35">
        <v>4062.5</v>
      </c>
      <c r="M375" s="35">
        <v>20.6</v>
      </c>
      <c r="N375" s="35">
        <v>0</v>
      </c>
      <c r="O375" s="35">
        <v>50</v>
      </c>
      <c r="P375" s="35">
        <v>82.2</v>
      </c>
    </row>
    <row r="376" spans="1:16" ht="18.5" thickBot="1">
      <c r="A376" t="s">
        <v>372</v>
      </c>
      <c r="B376" s="33" t="s">
        <v>355</v>
      </c>
      <c r="C376" s="33" t="s">
        <v>322</v>
      </c>
      <c r="D376" s="34"/>
      <c r="E376" s="34"/>
      <c r="F376" s="34"/>
      <c r="G376" s="34"/>
      <c r="H376" s="34"/>
      <c r="I376" s="34"/>
      <c r="J376" s="34"/>
      <c r="K376" s="34"/>
      <c r="L376" s="35">
        <v>0</v>
      </c>
      <c r="M376" s="35">
        <v>0</v>
      </c>
      <c r="N376" s="34"/>
      <c r="O376" s="34"/>
      <c r="P376" s="35">
        <v>93.1</v>
      </c>
    </row>
    <row r="377" spans="1:16" ht="18.5" thickBot="1">
      <c r="A377" t="s">
        <v>372</v>
      </c>
      <c r="B377" s="33" t="s">
        <v>355</v>
      </c>
      <c r="C377" s="33" t="s">
        <v>323</v>
      </c>
      <c r="D377" s="34"/>
      <c r="E377" s="34"/>
      <c r="F377" s="34"/>
      <c r="G377" s="34"/>
      <c r="H377" s="34"/>
      <c r="I377" s="35">
        <v>928.6</v>
      </c>
      <c r="J377" s="35">
        <v>548</v>
      </c>
      <c r="K377" s="35">
        <v>3676.9</v>
      </c>
      <c r="L377" s="35">
        <v>1001.7</v>
      </c>
      <c r="M377" s="35">
        <v>115.5</v>
      </c>
      <c r="N377" s="35">
        <v>12941.7</v>
      </c>
      <c r="O377" s="35">
        <v>1569.9</v>
      </c>
      <c r="P377" s="35">
        <v>0</v>
      </c>
    </row>
    <row r="378" spans="1:16" ht="18.5" thickBot="1">
      <c r="A378" t="s">
        <v>372</v>
      </c>
      <c r="B378" s="33" t="s">
        <v>355</v>
      </c>
      <c r="C378" s="33" t="s">
        <v>325</v>
      </c>
      <c r="D378" s="34"/>
      <c r="E378" s="34"/>
      <c r="F378" s="34"/>
      <c r="G378" s="34"/>
      <c r="H378" s="34"/>
      <c r="I378" s="34"/>
      <c r="J378" s="34"/>
      <c r="K378" s="34"/>
      <c r="L378" s="34"/>
      <c r="M378" s="35">
        <v>280</v>
      </c>
      <c r="N378" s="34"/>
      <c r="O378" s="34"/>
      <c r="P378" s="34"/>
    </row>
    <row r="379" spans="1:16" ht="18.5" thickBot="1">
      <c r="A379" t="s">
        <v>372</v>
      </c>
      <c r="B379" s="33" t="s">
        <v>355</v>
      </c>
      <c r="C379" s="33" t="s">
        <v>326</v>
      </c>
      <c r="D379" s="34"/>
      <c r="E379" s="34"/>
      <c r="F379" s="34"/>
      <c r="G379" s="34"/>
      <c r="H379" s="34"/>
      <c r="I379" s="34"/>
      <c r="J379" s="35">
        <v>0</v>
      </c>
      <c r="K379" s="35">
        <v>38858.1</v>
      </c>
      <c r="L379" s="35">
        <v>1</v>
      </c>
      <c r="M379" s="35">
        <v>64336.2</v>
      </c>
      <c r="N379" s="35">
        <v>67.8</v>
      </c>
      <c r="O379" s="35">
        <v>77775.100000000006</v>
      </c>
      <c r="P379" s="35">
        <v>24905.5</v>
      </c>
    </row>
    <row r="380" spans="1:16" ht="18.5" thickBot="1">
      <c r="A380" t="s">
        <v>372</v>
      </c>
      <c r="B380" s="33" t="s">
        <v>355</v>
      </c>
      <c r="C380" s="33" t="s">
        <v>327</v>
      </c>
      <c r="D380" s="34"/>
      <c r="E380" s="34"/>
      <c r="F380" s="34"/>
      <c r="G380" s="34"/>
      <c r="H380" s="34"/>
      <c r="I380" s="34"/>
      <c r="J380" s="34"/>
      <c r="K380" s="34"/>
      <c r="L380" s="35">
        <v>20</v>
      </c>
      <c r="M380" s="34"/>
      <c r="N380" s="35">
        <v>0</v>
      </c>
      <c r="O380" s="35">
        <v>0</v>
      </c>
      <c r="P380" s="35">
        <v>3108.8</v>
      </c>
    </row>
    <row r="381" spans="1:16" ht="18.5" thickBot="1">
      <c r="A381" t="s">
        <v>372</v>
      </c>
      <c r="B381" s="33" t="s">
        <v>355</v>
      </c>
      <c r="C381" s="33" t="s">
        <v>328</v>
      </c>
      <c r="D381" s="34"/>
      <c r="E381" s="34"/>
      <c r="F381" s="35">
        <v>1307.0999999999999</v>
      </c>
      <c r="G381" s="35">
        <v>201.7</v>
      </c>
      <c r="H381" s="35">
        <v>0</v>
      </c>
      <c r="I381" s="35">
        <v>8.6999999999999993</v>
      </c>
      <c r="J381" s="35">
        <v>510.5</v>
      </c>
      <c r="K381" s="35">
        <v>100</v>
      </c>
      <c r="L381" s="35">
        <v>0</v>
      </c>
      <c r="M381" s="35">
        <v>7.4</v>
      </c>
      <c r="N381" s="35">
        <v>1283.5999999999999</v>
      </c>
      <c r="O381" s="35">
        <v>85.5</v>
      </c>
      <c r="P381" s="35">
        <v>2628.1</v>
      </c>
    </row>
    <row r="382" spans="1:16" ht="18.5" thickBot="1">
      <c r="A382" t="s">
        <v>372</v>
      </c>
      <c r="B382" s="33" t="s">
        <v>355</v>
      </c>
      <c r="C382" s="33" t="s">
        <v>329</v>
      </c>
      <c r="D382" s="34"/>
      <c r="E382" s="35">
        <v>121</v>
      </c>
      <c r="F382" s="35">
        <v>30</v>
      </c>
      <c r="G382" s="35">
        <v>155.80000000000001</v>
      </c>
      <c r="H382" s="35">
        <v>510</v>
      </c>
      <c r="I382" s="35">
        <v>446.8</v>
      </c>
      <c r="J382" s="35">
        <v>3525.8</v>
      </c>
      <c r="K382" s="35">
        <v>16609.400000000001</v>
      </c>
      <c r="L382" s="35">
        <v>10362.200000000001</v>
      </c>
      <c r="M382" s="35">
        <v>33886.199999999997</v>
      </c>
      <c r="N382" s="35">
        <v>35652.5</v>
      </c>
      <c r="O382" s="35">
        <v>15506.6</v>
      </c>
      <c r="P382" s="35">
        <v>13406.9</v>
      </c>
    </row>
    <row r="383" spans="1:16" ht="18.5" thickBot="1">
      <c r="A383" t="s">
        <v>372</v>
      </c>
      <c r="B383" s="33" t="s">
        <v>355</v>
      </c>
      <c r="C383" s="33" t="s">
        <v>330</v>
      </c>
      <c r="D383" s="34"/>
      <c r="E383" s="34"/>
      <c r="F383" s="34"/>
      <c r="G383" s="34"/>
      <c r="H383" s="34"/>
      <c r="I383" s="34"/>
      <c r="J383" s="34"/>
      <c r="K383" s="35">
        <v>1170.5</v>
      </c>
      <c r="L383" s="35">
        <v>0</v>
      </c>
      <c r="M383" s="35">
        <v>23157.9</v>
      </c>
      <c r="N383" s="35">
        <v>21499.200000000001</v>
      </c>
      <c r="O383" s="35">
        <v>19448.3</v>
      </c>
      <c r="P383" s="35">
        <v>9208.1</v>
      </c>
    </row>
    <row r="384" spans="1:16" ht="18.5" thickBot="1">
      <c r="A384" t="s">
        <v>372</v>
      </c>
      <c r="B384" s="33" t="s">
        <v>355</v>
      </c>
      <c r="C384" s="33" t="s">
        <v>332</v>
      </c>
      <c r="D384" s="34"/>
      <c r="E384" s="34"/>
      <c r="F384" s="34"/>
      <c r="G384" s="34"/>
      <c r="H384" s="34"/>
      <c r="I384" s="34"/>
      <c r="J384" s="35">
        <v>0</v>
      </c>
      <c r="K384" s="35">
        <v>0</v>
      </c>
      <c r="L384" s="35">
        <v>36011.1</v>
      </c>
      <c r="M384" s="35">
        <v>1011.3</v>
      </c>
      <c r="N384" s="35">
        <v>1319.5</v>
      </c>
      <c r="O384" s="35">
        <v>944.3</v>
      </c>
      <c r="P384" s="35">
        <v>1699</v>
      </c>
    </row>
    <row r="385" spans="1:16" ht="18.5" thickBot="1">
      <c r="A385" t="s">
        <v>372</v>
      </c>
      <c r="B385" s="33" t="s">
        <v>355</v>
      </c>
      <c r="C385" s="33" t="s">
        <v>331</v>
      </c>
      <c r="D385" s="34"/>
      <c r="E385" s="35">
        <v>54</v>
      </c>
      <c r="F385" s="35">
        <v>243.9</v>
      </c>
      <c r="G385" s="35">
        <v>7.8</v>
      </c>
      <c r="H385" s="35">
        <v>1005.8</v>
      </c>
      <c r="I385" s="35">
        <v>846</v>
      </c>
      <c r="J385" s="35">
        <v>1840.7</v>
      </c>
      <c r="K385" s="35">
        <v>421.1</v>
      </c>
      <c r="L385" s="35">
        <v>897.8</v>
      </c>
      <c r="M385" s="35">
        <v>3443.5</v>
      </c>
      <c r="N385" s="35">
        <v>684.2</v>
      </c>
      <c r="O385" s="35">
        <v>3633.2</v>
      </c>
      <c r="P385" s="35">
        <v>18619.599999999999</v>
      </c>
    </row>
    <row r="386" spans="1:16" ht="18.5" thickBot="1">
      <c r="A386" t="s">
        <v>109</v>
      </c>
      <c r="B386" s="33" t="s">
        <v>356</v>
      </c>
      <c r="C386" s="33" t="s">
        <v>313</v>
      </c>
      <c r="D386" s="35">
        <v>25379.9</v>
      </c>
      <c r="E386" s="35">
        <v>9488.5</v>
      </c>
      <c r="F386" s="35">
        <v>150175.9</v>
      </c>
      <c r="G386" s="35">
        <v>373491.5</v>
      </c>
      <c r="H386" s="35">
        <v>223661.3</v>
      </c>
      <c r="I386" s="35">
        <v>513340.9</v>
      </c>
      <c r="J386" s="35">
        <v>563020</v>
      </c>
      <c r="K386" s="35">
        <v>485717.6</v>
      </c>
      <c r="L386" s="35">
        <v>339527.9</v>
      </c>
      <c r="M386" s="35">
        <v>300666.40000000002</v>
      </c>
      <c r="N386" s="35">
        <v>188796.7</v>
      </c>
      <c r="O386" s="35">
        <v>266461.8</v>
      </c>
      <c r="P386" s="35">
        <v>200648.5</v>
      </c>
    </row>
    <row r="387" spans="1:16" ht="18.5" thickBot="1">
      <c r="A387" t="s">
        <v>109</v>
      </c>
      <c r="B387" s="33" t="s">
        <v>356</v>
      </c>
      <c r="C387" s="33" t="s">
        <v>314</v>
      </c>
      <c r="D387" s="34"/>
      <c r="E387" s="35">
        <v>7910.2</v>
      </c>
      <c r="F387" s="34"/>
      <c r="G387" s="35">
        <v>0</v>
      </c>
      <c r="H387" s="35">
        <v>13833.9</v>
      </c>
      <c r="I387" s="34"/>
      <c r="J387" s="35">
        <v>19809.599999999999</v>
      </c>
      <c r="K387" s="35">
        <v>5135.3999999999996</v>
      </c>
      <c r="L387" s="35">
        <v>42979.199999999997</v>
      </c>
      <c r="M387" s="35">
        <v>17023.8</v>
      </c>
      <c r="N387" s="35">
        <v>14207.6</v>
      </c>
      <c r="O387" s="35">
        <v>7514.4</v>
      </c>
      <c r="P387" s="35">
        <v>6782.1</v>
      </c>
    </row>
    <row r="388" spans="1:16" ht="18.5" thickBot="1">
      <c r="A388" t="s">
        <v>109</v>
      </c>
      <c r="B388" s="33" t="s">
        <v>356</v>
      </c>
      <c r="C388" s="33" t="s">
        <v>315</v>
      </c>
      <c r="D388" s="34"/>
      <c r="E388" s="34"/>
      <c r="F388" s="34"/>
      <c r="G388" s="34"/>
      <c r="H388" s="34"/>
      <c r="I388" s="35">
        <v>0</v>
      </c>
      <c r="J388" s="35">
        <v>0</v>
      </c>
      <c r="K388" s="35">
        <v>680</v>
      </c>
      <c r="L388" s="35">
        <v>180</v>
      </c>
      <c r="M388" s="34"/>
      <c r="N388" s="35">
        <v>0</v>
      </c>
      <c r="O388" s="35">
        <v>66.7</v>
      </c>
      <c r="P388" s="34"/>
    </row>
    <row r="389" spans="1:16" ht="18.5" thickBot="1">
      <c r="A389" t="s">
        <v>109</v>
      </c>
      <c r="B389" s="33" t="s">
        <v>356</v>
      </c>
      <c r="C389" s="33" t="s">
        <v>316</v>
      </c>
      <c r="D389" s="34"/>
      <c r="E389" s="34"/>
      <c r="F389" s="35">
        <v>1200</v>
      </c>
      <c r="G389" s="35">
        <v>118087.2</v>
      </c>
      <c r="H389" s="35">
        <v>6533</v>
      </c>
      <c r="I389" s="35">
        <v>12997.6</v>
      </c>
      <c r="J389" s="35">
        <v>55381.2</v>
      </c>
      <c r="K389" s="35">
        <v>59129</v>
      </c>
      <c r="L389" s="35">
        <v>6785.7</v>
      </c>
      <c r="M389" s="35">
        <v>36867.5</v>
      </c>
      <c r="N389" s="35">
        <v>1461.7</v>
      </c>
      <c r="O389" s="35">
        <v>1405.3</v>
      </c>
      <c r="P389" s="35">
        <v>43935.8</v>
      </c>
    </row>
    <row r="390" spans="1:16" ht="18.5" thickBot="1">
      <c r="A390" t="s">
        <v>109</v>
      </c>
      <c r="B390" s="33" t="s">
        <v>356</v>
      </c>
      <c r="C390" s="33" t="s">
        <v>317</v>
      </c>
      <c r="D390" s="35">
        <v>14096.9</v>
      </c>
      <c r="E390" s="35">
        <v>8636.2000000000007</v>
      </c>
      <c r="F390" s="35">
        <v>7808.3</v>
      </c>
      <c r="G390" s="35">
        <v>9119.1</v>
      </c>
      <c r="H390" s="35">
        <v>1137.8</v>
      </c>
      <c r="I390" s="35">
        <v>42753.1</v>
      </c>
      <c r="J390" s="35">
        <v>115352.4</v>
      </c>
      <c r="K390" s="35">
        <v>74672.800000000003</v>
      </c>
      <c r="L390" s="35">
        <v>151690.79999999999</v>
      </c>
      <c r="M390" s="35">
        <v>120034.5</v>
      </c>
      <c r="N390" s="35">
        <v>64633.5</v>
      </c>
      <c r="O390" s="35">
        <v>35036.5</v>
      </c>
      <c r="P390" s="35">
        <v>184502.8</v>
      </c>
    </row>
    <row r="391" spans="1:16" ht="18.5" thickBot="1">
      <c r="A391" t="s">
        <v>109</v>
      </c>
      <c r="B391" s="33" t="s">
        <v>356</v>
      </c>
      <c r="C391" s="33" t="s">
        <v>318</v>
      </c>
      <c r="D391" s="34"/>
      <c r="E391" s="35">
        <v>4550</v>
      </c>
      <c r="F391" s="35">
        <v>9.1</v>
      </c>
      <c r="G391" s="35">
        <v>0</v>
      </c>
      <c r="H391" s="35">
        <v>0</v>
      </c>
      <c r="I391" s="35">
        <v>0</v>
      </c>
      <c r="J391" s="34"/>
      <c r="K391" s="35">
        <v>1</v>
      </c>
      <c r="L391" s="35">
        <v>318.8</v>
      </c>
      <c r="M391" s="35">
        <v>2479.9</v>
      </c>
      <c r="N391" s="35">
        <v>2742.1</v>
      </c>
      <c r="O391" s="35">
        <v>8368.2000000000007</v>
      </c>
      <c r="P391" s="35">
        <v>27.6</v>
      </c>
    </row>
    <row r="392" spans="1:16" ht="18.5" thickBot="1">
      <c r="A392" t="s">
        <v>109</v>
      </c>
      <c r="B392" s="33" t="s">
        <v>356</v>
      </c>
      <c r="C392" s="33" t="s">
        <v>320</v>
      </c>
      <c r="D392" s="34"/>
      <c r="E392" s="34"/>
      <c r="F392" s="34"/>
      <c r="G392" s="35">
        <v>0</v>
      </c>
      <c r="H392" s="34"/>
      <c r="I392" s="35">
        <v>0</v>
      </c>
      <c r="J392" s="35">
        <v>0</v>
      </c>
      <c r="K392" s="34"/>
      <c r="L392" s="34"/>
      <c r="M392" s="34"/>
      <c r="N392" s="34"/>
      <c r="O392" s="34"/>
      <c r="P392" s="35">
        <v>2.5</v>
      </c>
    </row>
    <row r="393" spans="1:16" ht="18.5" thickBot="1">
      <c r="A393" t="s">
        <v>109</v>
      </c>
      <c r="B393" s="33" t="s">
        <v>356</v>
      </c>
      <c r="C393" s="33" t="s">
        <v>319</v>
      </c>
      <c r="D393" s="34"/>
      <c r="E393" s="34"/>
      <c r="F393" s="34"/>
      <c r="G393" s="34"/>
      <c r="H393" s="34"/>
      <c r="I393" s="35">
        <v>361.5</v>
      </c>
      <c r="J393" s="35">
        <v>0</v>
      </c>
      <c r="K393" s="35">
        <v>218.8</v>
      </c>
      <c r="L393" s="35">
        <v>941</v>
      </c>
      <c r="M393" s="35">
        <v>120</v>
      </c>
      <c r="N393" s="35">
        <v>856.8</v>
      </c>
      <c r="O393" s="35">
        <v>45.6</v>
      </c>
      <c r="P393" s="35">
        <v>16796.099999999999</v>
      </c>
    </row>
    <row r="394" spans="1:16" ht="18.5" thickBot="1">
      <c r="A394" t="s">
        <v>109</v>
      </c>
      <c r="B394" s="33" t="s">
        <v>356</v>
      </c>
      <c r="C394" s="33" t="s">
        <v>321</v>
      </c>
      <c r="D394" s="34"/>
      <c r="E394" s="34"/>
      <c r="F394" s="34"/>
      <c r="G394" s="34"/>
      <c r="H394" s="35">
        <v>0</v>
      </c>
      <c r="I394" s="35">
        <v>937.5</v>
      </c>
      <c r="J394" s="35">
        <v>98.1</v>
      </c>
      <c r="K394" s="35">
        <v>548.20000000000005</v>
      </c>
      <c r="L394" s="35">
        <v>1882.3</v>
      </c>
      <c r="M394" s="35">
        <v>420.6</v>
      </c>
      <c r="N394" s="35">
        <v>617.20000000000005</v>
      </c>
      <c r="O394" s="35">
        <v>222.5</v>
      </c>
      <c r="P394" s="35">
        <v>674.2</v>
      </c>
    </row>
    <row r="395" spans="1:16" ht="18.5" thickBot="1">
      <c r="A395" t="s">
        <v>109</v>
      </c>
      <c r="B395" s="33" t="s">
        <v>356</v>
      </c>
      <c r="C395" s="33" t="s">
        <v>322</v>
      </c>
      <c r="D395" s="34"/>
      <c r="E395" s="34"/>
      <c r="F395" s="34"/>
      <c r="G395" s="34"/>
      <c r="H395" s="35">
        <v>9.6999999999999993</v>
      </c>
      <c r="I395" s="34"/>
      <c r="J395" s="35">
        <v>19.600000000000001</v>
      </c>
      <c r="K395" s="35">
        <v>10846</v>
      </c>
      <c r="L395" s="35">
        <v>463.8</v>
      </c>
      <c r="M395" s="35">
        <v>209.8</v>
      </c>
      <c r="N395" s="35">
        <v>491.9</v>
      </c>
      <c r="O395" s="35">
        <v>268.8</v>
      </c>
      <c r="P395" s="35">
        <v>109.6</v>
      </c>
    </row>
    <row r="396" spans="1:16" ht="18.5" thickBot="1">
      <c r="A396" t="s">
        <v>109</v>
      </c>
      <c r="B396" s="33" t="s">
        <v>356</v>
      </c>
      <c r="C396" s="33" t="s">
        <v>323</v>
      </c>
      <c r="D396" s="34"/>
      <c r="E396" s="34"/>
      <c r="F396" s="34"/>
      <c r="G396" s="34"/>
      <c r="H396" s="35">
        <v>152359.1</v>
      </c>
      <c r="I396" s="35">
        <v>70565.2</v>
      </c>
      <c r="J396" s="35">
        <v>202105.60000000001</v>
      </c>
      <c r="K396" s="35">
        <v>432836</v>
      </c>
      <c r="L396" s="35">
        <v>66910.7</v>
      </c>
      <c r="M396" s="35">
        <v>9203.6</v>
      </c>
      <c r="N396" s="35">
        <v>126947.1</v>
      </c>
      <c r="O396" s="35">
        <v>60855.199999999997</v>
      </c>
      <c r="P396" s="35">
        <v>193451.2</v>
      </c>
    </row>
    <row r="397" spans="1:16" ht="18.5" thickBot="1">
      <c r="A397" t="s">
        <v>109</v>
      </c>
      <c r="B397" s="33" t="s">
        <v>356</v>
      </c>
      <c r="C397" s="33" t="s">
        <v>324</v>
      </c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5">
        <v>0</v>
      </c>
      <c r="O397" s="35">
        <v>243.3</v>
      </c>
      <c r="P397" s="34"/>
    </row>
    <row r="398" spans="1:16" ht="18.5" thickBot="1">
      <c r="A398" t="s">
        <v>109</v>
      </c>
      <c r="B398" s="33" t="s">
        <v>356</v>
      </c>
      <c r="C398" s="33" t="s">
        <v>335</v>
      </c>
      <c r="D398" s="34"/>
      <c r="E398" s="34"/>
      <c r="F398" s="34"/>
      <c r="G398" s="34"/>
      <c r="H398" s="34"/>
      <c r="I398" s="34"/>
      <c r="J398" s="34"/>
      <c r="K398" s="34"/>
      <c r="L398" s="35">
        <v>36</v>
      </c>
      <c r="M398" s="35">
        <v>225.3</v>
      </c>
      <c r="N398" s="35">
        <v>0.4</v>
      </c>
      <c r="O398" s="35">
        <v>1.2</v>
      </c>
      <c r="P398" s="35">
        <v>0.5</v>
      </c>
    </row>
    <row r="399" spans="1:16" ht="18.5" thickBot="1">
      <c r="A399" t="s">
        <v>109</v>
      </c>
      <c r="B399" s="33" t="s">
        <v>356</v>
      </c>
      <c r="C399" s="33" t="s">
        <v>325</v>
      </c>
      <c r="D399" s="34"/>
      <c r="E399" s="34"/>
      <c r="F399" s="34"/>
      <c r="G399" s="34"/>
      <c r="H399" s="34"/>
      <c r="I399" s="34"/>
      <c r="J399" s="35">
        <v>38.5</v>
      </c>
      <c r="K399" s="34"/>
      <c r="L399" s="34"/>
      <c r="M399" s="35">
        <v>0</v>
      </c>
      <c r="N399" s="35">
        <v>49.2</v>
      </c>
      <c r="O399" s="35">
        <v>172.6</v>
      </c>
      <c r="P399" s="35">
        <v>101.3</v>
      </c>
    </row>
    <row r="400" spans="1:16" ht="18.5" thickBot="1">
      <c r="A400" t="s">
        <v>109</v>
      </c>
      <c r="B400" s="33" t="s">
        <v>356</v>
      </c>
      <c r="C400" s="33" t="s">
        <v>326</v>
      </c>
      <c r="D400" s="34"/>
      <c r="E400" s="34"/>
      <c r="F400" s="34"/>
      <c r="G400" s="34"/>
      <c r="H400" s="34"/>
      <c r="I400" s="35">
        <v>8125</v>
      </c>
      <c r="J400" s="35">
        <v>268</v>
      </c>
      <c r="K400" s="35">
        <v>165.9</v>
      </c>
      <c r="L400" s="35">
        <v>2449.8000000000002</v>
      </c>
      <c r="M400" s="35">
        <v>55414.1</v>
      </c>
      <c r="N400" s="35">
        <v>21715.9</v>
      </c>
      <c r="O400" s="35">
        <v>132668.79999999999</v>
      </c>
      <c r="P400" s="35">
        <v>107499.9</v>
      </c>
    </row>
    <row r="401" spans="1:16" ht="18.5" thickBot="1">
      <c r="A401" t="s">
        <v>109</v>
      </c>
      <c r="B401" s="33" t="s">
        <v>356</v>
      </c>
      <c r="C401" s="33" t="s">
        <v>327</v>
      </c>
      <c r="D401" s="34"/>
      <c r="E401" s="34"/>
      <c r="F401" s="35">
        <v>11000</v>
      </c>
      <c r="G401" s="34"/>
      <c r="H401" s="34"/>
      <c r="I401" s="34"/>
      <c r="J401" s="35">
        <v>3010.3</v>
      </c>
      <c r="K401" s="35">
        <v>0</v>
      </c>
      <c r="L401" s="35">
        <v>648.20000000000005</v>
      </c>
      <c r="M401" s="35">
        <v>49.5</v>
      </c>
      <c r="N401" s="35">
        <v>227.8</v>
      </c>
      <c r="O401" s="35">
        <v>23.6</v>
      </c>
      <c r="P401" s="35">
        <v>7.4</v>
      </c>
    </row>
    <row r="402" spans="1:16" ht="18.5" thickBot="1">
      <c r="A402" t="s">
        <v>109</v>
      </c>
      <c r="B402" s="33" t="s">
        <v>356</v>
      </c>
      <c r="C402" s="33" t="s">
        <v>328</v>
      </c>
      <c r="D402" s="35">
        <v>300</v>
      </c>
      <c r="E402" s="35">
        <v>550</v>
      </c>
      <c r="F402" s="35">
        <v>255.2</v>
      </c>
      <c r="G402" s="34"/>
      <c r="H402" s="35">
        <v>0</v>
      </c>
      <c r="I402" s="35">
        <v>0</v>
      </c>
      <c r="J402" s="35">
        <v>1.2</v>
      </c>
      <c r="K402" s="35">
        <v>660.3</v>
      </c>
      <c r="L402" s="35">
        <v>216.1</v>
      </c>
      <c r="M402" s="35">
        <v>1138.8</v>
      </c>
      <c r="N402" s="35">
        <v>1411.4</v>
      </c>
      <c r="O402" s="35">
        <v>1203.8</v>
      </c>
      <c r="P402" s="35">
        <v>661.9</v>
      </c>
    </row>
    <row r="403" spans="1:16" ht="18.5" thickBot="1">
      <c r="A403" t="s">
        <v>109</v>
      </c>
      <c r="B403" s="33" t="s">
        <v>356</v>
      </c>
      <c r="C403" s="33" t="s">
        <v>329</v>
      </c>
      <c r="D403" s="34"/>
      <c r="E403" s="35">
        <v>4545.5</v>
      </c>
      <c r="F403" s="35">
        <v>0</v>
      </c>
      <c r="G403" s="34"/>
      <c r="H403" s="34"/>
      <c r="I403" s="35">
        <v>611.1</v>
      </c>
      <c r="J403" s="35">
        <v>293.3</v>
      </c>
      <c r="K403" s="35">
        <v>2336</v>
      </c>
      <c r="L403" s="35">
        <v>1990.3</v>
      </c>
      <c r="M403" s="35">
        <v>1823.5</v>
      </c>
      <c r="N403" s="35">
        <v>4391.8999999999996</v>
      </c>
      <c r="O403" s="35">
        <v>626.4</v>
      </c>
      <c r="P403" s="35">
        <v>1292.2</v>
      </c>
    </row>
    <row r="404" spans="1:16" ht="18.5" thickBot="1">
      <c r="A404" t="s">
        <v>109</v>
      </c>
      <c r="B404" s="33" t="s">
        <v>356</v>
      </c>
      <c r="C404" s="33" t="s">
        <v>330</v>
      </c>
      <c r="D404" s="34"/>
      <c r="E404" s="34"/>
      <c r="F404" s="34"/>
      <c r="G404" s="34"/>
      <c r="H404" s="34"/>
      <c r="I404" s="34"/>
      <c r="J404" s="35">
        <v>3097.5</v>
      </c>
      <c r="K404" s="35">
        <v>17121.599999999999</v>
      </c>
      <c r="L404" s="35">
        <v>3.6</v>
      </c>
      <c r="M404" s="35">
        <v>5458.7</v>
      </c>
      <c r="N404" s="35">
        <v>20522.8</v>
      </c>
      <c r="O404" s="35">
        <v>7397.8</v>
      </c>
      <c r="P404" s="35">
        <v>255.2</v>
      </c>
    </row>
    <row r="405" spans="1:16" ht="18.5" thickBot="1">
      <c r="A405" t="s">
        <v>109</v>
      </c>
      <c r="B405" s="33" t="s">
        <v>356</v>
      </c>
      <c r="C405" s="33" t="s">
        <v>332</v>
      </c>
      <c r="D405" s="34"/>
      <c r="E405" s="34"/>
      <c r="F405" s="34"/>
      <c r="G405" s="34"/>
      <c r="H405" s="34"/>
      <c r="I405" s="34"/>
      <c r="J405" s="35">
        <v>2922.9</v>
      </c>
      <c r="K405" s="35">
        <v>245648.4</v>
      </c>
      <c r="L405" s="35">
        <v>13600.4</v>
      </c>
      <c r="M405" s="35">
        <v>17309.5</v>
      </c>
      <c r="N405" s="35">
        <v>29658.3</v>
      </c>
      <c r="O405" s="35">
        <v>9396.2000000000007</v>
      </c>
      <c r="P405" s="35">
        <v>1124.9000000000001</v>
      </c>
    </row>
    <row r="406" spans="1:16" ht="18.5" thickBot="1">
      <c r="A406" t="s">
        <v>109</v>
      </c>
      <c r="B406" s="33" t="s">
        <v>356</v>
      </c>
      <c r="C406" s="33" t="s">
        <v>331</v>
      </c>
      <c r="D406" s="34"/>
      <c r="E406" s="34"/>
      <c r="F406" s="34"/>
      <c r="G406" s="34"/>
      <c r="H406" s="34"/>
      <c r="I406" s="35">
        <v>263</v>
      </c>
      <c r="J406" s="35">
        <v>690</v>
      </c>
      <c r="K406" s="34"/>
      <c r="L406" s="35">
        <v>88.1</v>
      </c>
      <c r="M406" s="35">
        <v>0</v>
      </c>
      <c r="N406" s="35">
        <v>13206.3</v>
      </c>
      <c r="O406" s="35">
        <v>341.1</v>
      </c>
      <c r="P406" s="35">
        <v>1390.5</v>
      </c>
    </row>
    <row r="407" spans="1:16" ht="18.5" thickBot="1">
      <c r="A407" t="s">
        <v>109</v>
      </c>
      <c r="B407" s="33" t="s">
        <v>357</v>
      </c>
      <c r="C407" s="33" t="s">
        <v>313</v>
      </c>
      <c r="D407" s="35">
        <v>50818.9</v>
      </c>
      <c r="E407" s="35">
        <v>12517.6</v>
      </c>
      <c r="F407" s="35">
        <v>281037.7</v>
      </c>
      <c r="G407" s="35">
        <v>257980.79999999999</v>
      </c>
      <c r="H407" s="35">
        <v>357877.7</v>
      </c>
      <c r="I407" s="35">
        <v>306634.59999999998</v>
      </c>
      <c r="J407" s="35">
        <v>415995.5</v>
      </c>
      <c r="K407" s="35">
        <v>524606.5</v>
      </c>
      <c r="L407" s="35">
        <v>253339.4</v>
      </c>
      <c r="M407" s="35">
        <v>167582.1</v>
      </c>
      <c r="N407" s="35">
        <v>166536.5</v>
      </c>
      <c r="O407" s="35">
        <v>49114.3</v>
      </c>
      <c r="P407" s="35">
        <v>54116</v>
      </c>
    </row>
    <row r="408" spans="1:16" ht="18.5" thickBot="1">
      <c r="A408" t="s">
        <v>109</v>
      </c>
      <c r="B408" s="33" t="s">
        <v>357</v>
      </c>
      <c r="C408" s="33" t="s">
        <v>314</v>
      </c>
      <c r="D408" s="34"/>
      <c r="E408" s="35">
        <v>1000</v>
      </c>
      <c r="F408" s="35">
        <v>2696.3</v>
      </c>
      <c r="G408" s="35">
        <v>61</v>
      </c>
      <c r="H408" s="34"/>
      <c r="I408" s="35">
        <v>400</v>
      </c>
      <c r="J408" s="35">
        <v>13333.3</v>
      </c>
      <c r="K408" s="35">
        <v>0</v>
      </c>
      <c r="L408" s="35">
        <v>0</v>
      </c>
      <c r="M408" s="35">
        <v>1994.9</v>
      </c>
      <c r="N408" s="35">
        <v>1847.9</v>
      </c>
      <c r="O408" s="35">
        <v>0</v>
      </c>
      <c r="P408" s="34"/>
    </row>
    <row r="409" spans="1:16" ht="18.5" thickBot="1">
      <c r="A409" t="s">
        <v>109</v>
      </c>
      <c r="B409" s="33" t="s">
        <v>357</v>
      </c>
      <c r="C409" s="33" t="s">
        <v>316</v>
      </c>
      <c r="D409" s="35">
        <v>4500</v>
      </c>
      <c r="E409" s="35">
        <v>8250.2000000000007</v>
      </c>
      <c r="F409" s="35">
        <v>130084.1</v>
      </c>
      <c r="G409" s="35">
        <v>176722.6</v>
      </c>
      <c r="H409" s="35">
        <v>90668.4</v>
      </c>
      <c r="I409" s="35">
        <v>59642</v>
      </c>
      <c r="J409" s="35">
        <v>381337.3</v>
      </c>
      <c r="K409" s="35">
        <v>81461.2</v>
      </c>
      <c r="L409" s="35">
        <v>29173.3</v>
      </c>
      <c r="M409" s="35">
        <v>235587.4</v>
      </c>
      <c r="N409" s="35">
        <v>306341.7</v>
      </c>
      <c r="O409" s="35">
        <v>102175</v>
      </c>
      <c r="P409" s="35">
        <v>55976.6</v>
      </c>
    </row>
    <row r="410" spans="1:16" ht="18.5" thickBot="1">
      <c r="A410" t="s">
        <v>109</v>
      </c>
      <c r="B410" s="33" t="s">
        <v>357</v>
      </c>
      <c r="C410" s="33" t="s">
        <v>317</v>
      </c>
      <c r="D410" s="35">
        <v>6813.2</v>
      </c>
      <c r="E410" s="34"/>
      <c r="F410" s="35">
        <v>121053</v>
      </c>
      <c r="G410" s="35">
        <v>108134</v>
      </c>
      <c r="H410" s="35">
        <v>72230.100000000006</v>
      </c>
      <c r="I410" s="35">
        <v>51203.4</v>
      </c>
      <c r="J410" s="35">
        <v>90237.1</v>
      </c>
      <c r="K410" s="35">
        <v>54960</v>
      </c>
      <c r="L410" s="35">
        <v>67140.600000000006</v>
      </c>
      <c r="M410" s="35">
        <v>89353.4</v>
      </c>
      <c r="N410" s="35">
        <v>74171.899999999994</v>
      </c>
      <c r="O410" s="35">
        <v>51152.4</v>
      </c>
      <c r="P410" s="35">
        <v>14903.9</v>
      </c>
    </row>
    <row r="411" spans="1:16" ht="18.5" thickBot="1">
      <c r="A411" t="s">
        <v>109</v>
      </c>
      <c r="B411" s="33" t="s">
        <v>357</v>
      </c>
      <c r="C411" s="33" t="s">
        <v>318</v>
      </c>
      <c r="D411" s="34"/>
      <c r="E411" s="34"/>
      <c r="F411" s="35">
        <v>6778.7</v>
      </c>
      <c r="G411" s="35">
        <v>0</v>
      </c>
      <c r="H411" s="35">
        <v>0</v>
      </c>
      <c r="I411" s="35">
        <v>150</v>
      </c>
      <c r="J411" s="35">
        <v>42510.2</v>
      </c>
      <c r="K411" s="35">
        <v>500</v>
      </c>
      <c r="L411" s="34"/>
      <c r="M411" s="35">
        <v>0</v>
      </c>
      <c r="N411" s="35">
        <v>63.4</v>
      </c>
      <c r="O411" s="35">
        <v>0</v>
      </c>
      <c r="P411" s="35">
        <v>0</v>
      </c>
    </row>
    <row r="412" spans="1:16" ht="18.5" thickBot="1">
      <c r="A412" t="s">
        <v>109</v>
      </c>
      <c r="B412" s="33" t="s">
        <v>357</v>
      </c>
      <c r="C412" s="33" t="s">
        <v>320</v>
      </c>
      <c r="D412" s="34"/>
      <c r="E412" s="34"/>
      <c r="F412" s="34"/>
      <c r="G412" s="34"/>
      <c r="H412" s="34"/>
      <c r="I412" s="34"/>
      <c r="J412" s="34"/>
      <c r="K412" s="34"/>
      <c r="L412" s="34"/>
      <c r="M412" s="35">
        <v>0</v>
      </c>
      <c r="N412" s="35">
        <v>2000</v>
      </c>
      <c r="O412" s="35">
        <v>0</v>
      </c>
      <c r="P412" s="35">
        <v>0</v>
      </c>
    </row>
    <row r="413" spans="1:16" ht="18.5" thickBot="1">
      <c r="A413" t="s">
        <v>109</v>
      </c>
      <c r="B413" s="33" t="s">
        <v>357</v>
      </c>
      <c r="C413" s="33" t="s">
        <v>319</v>
      </c>
      <c r="D413" s="34"/>
      <c r="E413" s="34"/>
      <c r="F413" s="35">
        <v>3581.7</v>
      </c>
      <c r="G413" s="35">
        <v>428</v>
      </c>
      <c r="H413" s="34"/>
      <c r="I413" s="35">
        <v>56319.5</v>
      </c>
      <c r="J413" s="35">
        <v>2238.6</v>
      </c>
      <c r="K413" s="35">
        <v>1106.5</v>
      </c>
      <c r="L413" s="35">
        <v>3810.2</v>
      </c>
      <c r="M413" s="35">
        <v>13387.1</v>
      </c>
      <c r="N413" s="35">
        <v>5786.1</v>
      </c>
      <c r="O413" s="35">
        <v>2117.5</v>
      </c>
      <c r="P413" s="35">
        <v>2112.6999999999998</v>
      </c>
    </row>
    <row r="414" spans="1:16" ht="18.5" thickBot="1">
      <c r="A414" t="s">
        <v>109</v>
      </c>
      <c r="B414" s="33" t="s">
        <v>357</v>
      </c>
      <c r="C414" s="33" t="s">
        <v>321</v>
      </c>
      <c r="D414" s="34"/>
      <c r="E414" s="34"/>
      <c r="F414" s="34"/>
      <c r="G414" s="34"/>
      <c r="H414" s="35">
        <v>0</v>
      </c>
      <c r="I414" s="35">
        <v>2363.8000000000002</v>
      </c>
      <c r="J414" s="35">
        <v>1063.4000000000001</v>
      </c>
      <c r="K414" s="35">
        <v>0</v>
      </c>
      <c r="L414" s="35">
        <v>849.3</v>
      </c>
      <c r="M414" s="34"/>
      <c r="N414" s="35">
        <v>0.8</v>
      </c>
      <c r="O414" s="35">
        <v>44.5</v>
      </c>
      <c r="P414" s="35">
        <v>62.1</v>
      </c>
    </row>
    <row r="415" spans="1:16" ht="18.5" thickBot="1">
      <c r="A415" t="s">
        <v>109</v>
      </c>
      <c r="B415" s="33" t="s">
        <v>357</v>
      </c>
      <c r="C415" s="33" t="s">
        <v>323</v>
      </c>
      <c r="D415" s="34"/>
      <c r="E415" s="34"/>
      <c r="F415" s="34"/>
      <c r="G415" s="34"/>
      <c r="H415" s="34"/>
      <c r="I415" s="34"/>
      <c r="J415" s="34"/>
      <c r="K415" s="34"/>
      <c r="L415" s="35">
        <v>0</v>
      </c>
      <c r="M415" s="35">
        <v>0</v>
      </c>
      <c r="N415" s="35">
        <v>0</v>
      </c>
      <c r="O415" s="34"/>
      <c r="P415" s="34"/>
    </row>
    <row r="416" spans="1:16" ht="18.5" thickBot="1">
      <c r="A416" t="s">
        <v>109</v>
      </c>
      <c r="B416" s="33" t="s">
        <v>357</v>
      </c>
      <c r="C416" s="33" t="s">
        <v>325</v>
      </c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5">
        <v>326.60000000000002</v>
      </c>
      <c r="P416" s="34"/>
    </row>
    <row r="417" spans="1:16" ht="18.5" thickBot="1">
      <c r="A417" t="s">
        <v>109</v>
      </c>
      <c r="B417" s="33" t="s">
        <v>357</v>
      </c>
      <c r="C417" s="33" t="s">
        <v>326</v>
      </c>
      <c r="D417" s="34"/>
      <c r="E417" s="34"/>
      <c r="F417" s="34"/>
      <c r="G417" s="34"/>
      <c r="H417" s="34"/>
      <c r="I417" s="34"/>
      <c r="J417" s="34"/>
      <c r="K417" s="35">
        <v>254510.9</v>
      </c>
      <c r="L417" s="35">
        <v>30632.6</v>
      </c>
      <c r="M417" s="35">
        <v>118848.2</v>
      </c>
      <c r="N417" s="35">
        <v>102186.5</v>
      </c>
      <c r="O417" s="35">
        <v>66874</v>
      </c>
      <c r="P417" s="35">
        <v>50200.800000000003</v>
      </c>
    </row>
    <row r="418" spans="1:16" ht="18.5" thickBot="1">
      <c r="A418" t="s">
        <v>109</v>
      </c>
      <c r="B418" s="33" t="s">
        <v>357</v>
      </c>
      <c r="C418" s="33" t="s">
        <v>327</v>
      </c>
      <c r="D418" s="35">
        <v>600</v>
      </c>
      <c r="E418" s="35">
        <v>1270</v>
      </c>
      <c r="F418" s="34"/>
      <c r="G418" s="34"/>
      <c r="H418" s="34"/>
      <c r="I418" s="35">
        <v>0</v>
      </c>
      <c r="J418" s="34"/>
      <c r="K418" s="34"/>
      <c r="L418" s="34"/>
      <c r="M418" s="35">
        <v>0</v>
      </c>
      <c r="N418" s="35">
        <v>0</v>
      </c>
      <c r="O418" s="35">
        <v>0</v>
      </c>
      <c r="P418" s="35">
        <v>0</v>
      </c>
    </row>
    <row r="419" spans="1:16" ht="18.5" thickBot="1">
      <c r="A419" t="s">
        <v>109</v>
      </c>
      <c r="B419" s="33" t="s">
        <v>357</v>
      </c>
      <c r="C419" s="33" t="s">
        <v>328</v>
      </c>
      <c r="D419" s="34"/>
      <c r="E419" s="34"/>
      <c r="F419" s="35">
        <v>0</v>
      </c>
      <c r="G419" s="34"/>
      <c r="H419" s="35">
        <v>2775.3</v>
      </c>
      <c r="I419" s="35">
        <v>4818.1000000000004</v>
      </c>
      <c r="J419" s="35">
        <v>4329.2</v>
      </c>
      <c r="K419" s="35">
        <v>1230.5</v>
      </c>
      <c r="L419" s="35">
        <v>1288.9000000000001</v>
      </c>
      <c r="M419" s="35">
        <v>1014.5</v>
      </c>
      <c r="N419" s="35">
        <v>1603</v>
      </c>
      <c r="O419" s="35">
        <v>3038.7</v>
      </c>
      <c r="P419" s="35">
        <v>9.6999999999999993</v>
      </c>
    </row>
    <row r="420" spans="1:16" ht="18.5" thickBot="1">
      <c r="A420" t="s">
        <v>109</v>
      </c>
      <c r="B420" s="33" t="s">
        <v>357</v>
      </c>
      <c r="C420" s="33" t="s">
        <v>329</v>
      </c>
      <c r="D420" s="34"/>
      <c r="E420" s="34"/>
      <c r="F420" s="35">
        <v>1370.2</v>
      </c>
      <c r="G420" s="35">
        <v>0</v>
      </c>
      <c r="H420" s="35">
        <v>0</v>
      </c>
      <c r="I420" s="34"/>
      <c r="J420" s="35">
        <v>0</v>
      </c>
      <c r="K420" s="35">
        <v>0</v>
      </c>
      <c r="L420" s="35">
        <v>504.5</v>
      </c>
      <c r="M420" s="35">
        <v>457.5</v>
      </c>
      <c r="N420" s="35">
        <v>124.2</v>
      </c>
      <c r="O420" s="35">
        <v>287.60000000000002</v>
      </c>
      <c r="P420" s="35">
        <v>18.5</v>
      </c>
    </row>
    <row r="421" spans="1:16" ht="18.5" thickBot="1">
      <c r="A421" t="s">
        <v>109</v>
      </c>
      <c r="B421" s="33" t="s">
        <v>357</v>
      </c>
      <c r="C421" s="33" t="s">
        <v>330</v>
      </c>
      <c r="D421" s="34"/>
      <c r="E421" s="34"/>
      <c r="F421" s="35">
        <v>0</v>
      </c>
      <c r="G421" s="35">
        <v>330.8</v>
      </c>
      <c r="H421" s="35">
        <v>686.5</v>
      </c>
      <c r="I421" s="35">
        <v>0</v>
      </c>
      <c r="J421" s="34"/>
      <c r="K421" s="35">
        <v>15194.7</v>
      </c>
      <c r="L421" s="35">
        <v>3656.8</v>
      </c>
      <c r="M421" s="35">
        <v>6295.3</v>
      </c>
      <c r="N421" s="35">
        <v>11754.8</v>
      </c>
      <c r="O421" s="35">
        <v>7316.1</v>
      </c>
      <c r="P421" s="35">
        <v>153</v>
      </c>
    </row>
    <row r="422" spans="1:16" ht="18.5" thickBot="1">
      <c r="A422" t="s">
        <v>109</v>
      </c>
      <c r="B422" s="33" t="s">
        <v>357</v>
      </c>
      <c r="C422" s="33" t="s">
        <v>332</v>
      </c>
      <c r="D422" s="34"/>
      <c r="E422" s="34"/>
      <c r="F422" s="34"/>
      <c r="G422" s="34"/>
      <c r="H422" s="34"/>
      <c r="I422" s="34"/>
      <c r="J422" s="34"/>
      <c r="K422" s="34"/>
      <c r="L422" s="35">
        <v>17769.7</v>
      </c>
      <c r="M422" s="35">
        <v>6451.1</v>
      </c>
      <c r="N422" s="35">
        <v>6108.1</v>
      </c>
      <c r="O422" s="35">
        <v>705.5</v>
      </c>
      <c r="P422" s="35">
        <v>31.9</v>
      </c>
    </row>
    <row r="423" spans="1:16" ht="18.5" thickBot="1">
      <c r="A423" t="s">
        <v>109</v>
      </c>
      <c r="B423" s="33" t="s">
        <v>357</v>
      </c>
      <c r="C423" s="33" t="s">
        <v>331</v>
      </c>
      <c r="D423" s="34"/>
      <c r="E423" s="34"/>
      <c r="F423" s="35">
        <v>0</v>
      </c>
      <c r="G423" s="34"/>
      <c r="H423" s="35">
        <v>500</v>
      </c>
      <c r="I423" s="35">
        <v>33.1</v>
      </c>
      <c r="J423" s="35">
        <v>0</v>
      </c>
      <c r="K423" s="35">
        <v>0</v>
      </c>
      <c r="L423" s="35">
        <v>0</v>
      </c>
      <c r="M423" s="35">
        <v>56.6</v>
      </c>
      <c r="N423" s="35">
        <v>0</v>
      </c>
      <c r="O423" s="35">
        <v>393.3</v>
      </c>
      <c r="P423" s="35">
        <v>53.8</v>
      </c>
    </row>
    <row r="424" spans="1:16" ht="18.5" thickBot="1">
      <c r="A424" t="s">
        <v>109</v>
      </c>
      <c r="B424" s="33" t="s">
        <v>358</v>
      </c>
      <c r="C424" s="33" t="s">
        <v>313</v>
      </c>
      <c r="D424" s="34"/>
      <c r="E424" s="34"/>
      <c r="F424" s="35">
        <v>26337.8</v>
      </c>
      <c r="G424" s="35">
        <v>19676.7</v>
      </c>
      <c r="H424" s="35">
        <v>51849.4</v>
      </c>
      <c r="I424" s="35">
        <v>18216.7</v>
      </c>
      <c r="J424" s="35">
        <v>124918.9</v>
      </c>
      <c r="K424" s="35">
        <v>194012</v>
      </c>
      <c r="L424" s="35">
        <v>28443.9</v>
      </c>
      <c r="M424" s="35">
        <v>5207.2</v>
      </c>
      <c r="N424" s="35">
        <v>263.89999999999998</v>
      </c>
      <c r="O424" s="35">
        <v>21834</v>
      </c>
      <c r="P424" s="35">
        <v>10844.6</v>
      </c>
    </row>
    <row r="425" spans="1:16" ht="18.5" thickBot="1">
      <c r="A425" t="s">
        <v>109</v>
      </c>
      <c r="B425" s="33" t="s">
        <v>358</v>
      </c>
      <c r="C425" s="33" t="s">
        <v>314</v>
      </c>
      <c r="D425" s="34"/>
      <c r="E425" s="34"/>
      <c r="F425" s="34"/>
      <c r="G425" s="34"/>
      <c r="H425" s="35">
        <v>6000</v>
      </c>
      <c r="I425" s="35">
        <v>22362.799999999999</v>
      </c>
      <c r="J425" s="35">
        <v>1794.6</v>
      </c>
      <c r="K425" s="34"/>
      <c r="L425" s="35">
        <v>15545.2</v>
      </c>
      <c r="M425" s="35">
        <v>65</v>
      </c>
      <c r="N425" s="35">
        <v>31.8</v>
      </c>
      <c r="O425" s="35">
        <v>74.900000000000006</v>
      </c>
      <c r="P425" s="35">
        <v>157.80000000000001</v>
      </c>
    </row>
    <row r="426" spans="1:16" ht="18.5" thickBot="1">
      <c r="A426" t="s">
        <v>109</v>
      </c>
      <c r="B426" s="33" t="s">
        <v>358</v>
      </c>
      <c r="C426" s="33" t="s">
        <v>315</v>
      </c>
      <c r="D426" s="34"/>
      <c r="E426" s="34"/>
      <c r="F426" s="35">
        <v>530.70000000000005</v>
      </c>
      <c r="G426" s="34"/>
      <c r="H426" s="34"/>
      <c r="I426" s="34"/>
      <c r="J426" s="34"/>
      <c r="K426" s="35">
        <v>0</v>
      </c>
      <c r="L426" s="35">
        <v>0</v>
      </c>
      <c r="M426" s="34"/>
      <c r="N426" s="34"/>
      <c r="O426" s="35">
        <v>248.4</v>
      </c>
      <c r="P426" s="35">
        <v>44.5</v>
      </c>
    </row>
    <row r="427" spans="1:16" ht="18.5" thickBot="1">
      <c r="A427" t="s">
        <v>109</v>
      </c>
      <c r="B427" s="33" t="s">
        <v>358</v>
      </c>
      <c r="C427" s="33" t="s">
        <v>316</v>
      </c>
      <c r="D427" s="35">
        <v>175.2</v>
      </c>
      <c r="E427" s="35">
        <v>164779.5</v>
      </c>
      <c r="F427" s="35">
        <v>82509.600000000006</v>
      </c>
      <c r="G427" s="35">
        <v>206518.2</v>
      </c>
      <c r="H427" s="35">
        <v>185970.6</v>
      </c>
      <c r="I427" s="35">
        <v>58059</v>
      </c>
      <c r="J427" s="35">
        <v>207566.5</v>
      </c>
      <c r="K427" s="35">
        <v>207406.8</v>
      </c>
      <c r="L427" s="35">
        <v>6330.1</v>
      </c>
      <c r="M427" s="35">
        <v>6476.2</v>
      </c>
      <c r="N427" s="35">
        <v>54634.6</v>
      </c>
      <c r="O427" s="35">
        <v>149030</v>
      </c>
      <c r="P427" s="35">
        <v>101221.3</v>
      </c>
    </row>
    <row r="428" spans="1:16" ht="18.5" thickBot="1">
      <c r="A428" t="s">
        <v>109</v>
      </c>
      <c r="B428" s="33" t="s">
        <v>358</v>
      </c>
      <c r="C428" s="33" t="s">
        <v>317</v>
      </c>
      <c r="D428" s="34"/>
      <c r="E428" s="35">
        <v>56.9</v>
      </c>
      <c r="F428" s="35">
        <v>3830</v>
      </c>
      <c r="G428" s="35">
        <v>4268.7</v>
      </c>
      <c r="H428" s="35">
        <v>19614.099999999999</v>
      </c>
      <c r="I428" s="35">
        <v>657.6</v>
      </c>
      <c r="J428" s="35">
        <v>159471.9</v>
      </c>
      <c r="K428" s="35">
        <v>73037.8</v>
      </c>
      <c r="L428" s="35">
        <v>19602.7</v>
      </c>
      <c r="M428" s="35">
        <v>27154.2</v>
      </c>
      <c r="N428" s="35">
        <v>2649.1</v>
      </c>
      <c r="O428" s="35">
        <v>20285.3</v>
      </c>
      <c r="P428" s="35">
        <v>25473.8</v>
      </c>
    </row>
    <row r="429" spans="1:16" ht="18.5" thickBot="1">
      <c r="A429" t="s">
        <v>109</v>
      </c>
      <c r="B429" s="33" t="s">
        <v>358</v>
      </c>
      <c r="C429" s="33" t="s">
        <v>318</v>
      </c>
      <c r="D429" s="34"/>
      <c r="E429" s="34"/>
      <c r="F429" s="34"/>
      <c r="G429" s="34"/>
      <c r="H429" s="35">
        <v>0</v>
      </c>
      <c r="I429" s="35">
        <v>0</v>
      </c>
      <c r="J429" s="35">
        <v>0</v>
      </c>
      <c r="K429" s="34"/>
      <c r="L429" s="35">
        <v>175.6</v>
      </c>
      <c r="M429" s="35">
        <v>10064.299999999999</v>
      </c>
      <c r="N429" s="35">
        <v>1358.3</v>
      </c>
      <c r="O429" s="35">
        <v>536.79999999999995</v>
      </c>
      <c r="P429" s="35">
        <v>0</v>
      </c>
    </row>
    <row r="430" spans="1:16" ht="18.5" thickBot="1">
      <c r="A430" t="s">
        <v>109</v>
      </c>
      <c r="B430" s="33" t="s">
        <v>358</v>
      </c>
      <c r="C430" s="33" t="s">
        <v>319</v>
      </c>
      <c r="D430" s="34"/>
      <c r="E430" s="34"/>
      <c r="F430" s="34"/>
      <c r="G430" s="35">
        <v>158</v>
      </c>
      <c r="H430" s="34"/>
      <c r="I430" s="35">
        <v>0</v>
      </c>
      <c r="J430" s="35">
        <v>0</v>
      </c>
      <c r="K430" s="35">
        <v>0</v>
      </c>
      <c r="L430" s="35">
        <v>0</v>
      </c>
      <c r="M430" s="35">
        <v>6229.6</v>
      </c>
      <c r="N430" s="35">
        <v>0</v>
      </c>
      <c r="O430" s="35">
        <v>335.1</v>
      </c>
      <c r="P430" s="35">
        <v>2940.5</v>
      </c>
    </row>
    <row r="431" spans="1:16" ht="18.5" thickBot="1">
      <c r="A431" t="s">
        <v>109</v>
      </c>
      <c r="B431" s="33" t="s">
        <v>358</v>
      </c>
      <c r="C431" s="33" t="s">
        <v>321</v>
      </c>
      <c r="D431" s="34"/>
      <c r="E431" s="35">
        <v>6730.8</v>
      </c>
      <c r="F431" s="34"/>
      <c r="G431" s="34"/>
      <c r="H431" s="34"/>
      <c r="I431" s="34"/>
      <c r="J431" s="35">
        <v>5507.7</v>
      </c>
      <c r="K431" s="34"/>
      <c r="L431" s="34"/>
      <c r="M431" s="35">
        <v>0</v>
      </c>
      <c r="N431" s="35">
        <v>0</v>
      </c>
      <c r="O431" s="35">
        <v>0</v>
      </c>
      <c r="P431" s="35">
        <v>2013.7</v>
      </c>
    </row>
    <row r="432" spans="1:16" ht="18.5" thickBot="1">
      <c r="A432" t="s">
        <v>109</v>
      </c>
      <c r="B432" s="33" t="s">
        <v>358</v>
      </c>
      <c r="C432" s="33" t="s">
        <v>322</v>
      </c>
      <c r="D432" s="34"/>
      <c r="E432" s="34"/>
      <c r="F432" s="34"/>
      <c r="G432" s="35">
        <v>0</v>
      </c>
      <c r="H432" s="34"/>
      <c r="I432" s="35">
        <v>141159.1</v>
      </c>
      <c r="J432" s="35">
        <v>219.2</v>
      </c>
      <c r="K432" s="35">
        <v>301817.8</v>
      </c>
      <c r="L432" s="35">
        <v>33445</v>
      </c>
      <c r="M432" s="35">
        <v>0</v>
      </c>
      <c r="N432" s="34"/>
      <c r="O432" s="34"/>
      <c r="P432" s="35">
        <v>0</v>
      </c>
    </row>
    <row r="433" spans="1:16" ht="18.5" thickBot="1">
      <c r="A433" t="s">
        <v>109</v>
      </c>
      <c r="B433" s="33" t="s">
        <v>358</v>
      </c>
      <c r="C433" s="33" t="s">
        <v>323</v>
      </c>
      <c r="D433" s="34"/>
      <c r="E433" s="34"/>
      <c r="F433" s="35">
        <v>38860</v>
      </c>
      <c r="G433" s="35">
        <v>6095</v>
      </c>
      <c r="H433" s="35">
        <v>8735</v>
      </c>
      <c r="I433" s="35">
        <v>10102.700000000001</v>
      </c>
      <c r="J433" s="35">
        <v>0</v>
      </c>
      <c r="K433" s="35">
        <v>0</v>
      </c>
      <c r="L433" s="34"/>
      <c r="M433" s="35">
        <v>0</v>
      </c>
      <c r="N433" s="35">
        <v>0</v>
      </c>
      <c r="O433" s="35">
        <v>0</v>
      </c>
      <c r="P433" s="35">
        <v>0</v>
      </c>
    </row>
    <row r="434" spans="1:16" ht="18.5" thickBot="1">
      <c r="A434" t="s">
        <v>109</v>
      </c>
      <c r="B434" s="33" t="s">
        <v>358</v>
      </c>
      <c r="C434" s="33" t="s">
        <v>326</v>
      </c>
      <c r="D434" s="34"/>
      <c r="E434" s="34"/>
      <c r="F434" s="35">
        <v>22871.3</v>
      </c>
      <c r="G434" s="34"/>
      <c r="H434" s="35">
        <v>0</v>
      </c>
      <c r="I434" s="34"/>
      <c r="J434" s="35">
        <v>1701</v>
      </c>
      <c r="K434" s="35">
        <v>14510.4</v>
      </c>
      <c r="L434" s="35">
        <v>145289.9</v>
      </c>
      <c r="M434" s="35">
        <v>165766.79999999999</v>
      </c>
      <c r="N434" s="35">
        <v>67508.100000000006</v>
      </c>
      <c r="O434" s="35">
        <v>73671.8</v>
      </c>
      <c r="P434" s="35">
        <v>95022.2</v>
      </c>
    </row>
    <row r="435" spans="1:16" ht="18.5" thickBot="1">
      <c r="A435" t="s">
        <v>109</v>
      </c>
      <c r="B435" s="33" t="s">
        <v>358</v>
      </c>
      <c r="C435" s="33" t="s">
        <v>327</v>
      </c>
      <c r="D435" s="34"/>
      <c r="E435" s="34"/>
      <c r="F435" s="34"/>
      <c r="G435" s="34"/>
      <c r="H435" s="34"/>
      <c r="I435" s="35">
        <v>0</v>
      </c>
      <c r="J435" s="35">
        <v>976.2</v>
      </c>
      <c r="K435" s="35">
        <v>5937</v>
      </c>
      <c r="L435" s="35">
        <v>0</v>
      </c>
      <c r="M435" s="35">
        <v>0</v>
      </c>
      <c r="N435" s="34"/>
      <c r="O435" s="35">
        <v>0</v>
      </c>
      <c r="P435" s="35">
        <v>0</v>
      </c>
    </row>
    <row r="436" spans="1:16" ht="18.5" thickBot="1">
      <c r="A436" t="s">
        <v>109</v>
      </c>
      <c r="B436" s="33" t="s">
        <v>358</v>
      </c>
      <c r="C436" s="33" t="s">
        <v>328</v>
      </c>
      <c r="D436" s="34"/>
      <c r="E436" s="35">
        <v>528.4</v>
      </c>
      <c r="F436" s="35">
        <v>6148.1</v>
      </c>
      <c r="G436" s="35">
        <v>35336</v>
      </c>
      <c r="H436" s="35">
        <v>22.2</v>
      </c>
      <c r="I436" s="35">
        <v>3213</v>
      </c>
      <c r="J436" s="35">
        <v>133.9</v>
      </c>
      <c r="K436" s="35">
        <v>1213.3</v>
      </c>
      <c r="L436" s="35">
        <v>16.600000000000001</v>
      </c>
      <c r="M436" s="35">
        <v>1040.7</v>
      </c>
      <c r="N436" s="35">
        <v>424</v>
      </c>
      <c r="O436" s="35">
        <v>1420.6</v>
      </c>
      <c r="P436" s="35">
        <v>172.7</v>
      </c>
    </row>
    <row r="437" spans="1:16" ht="18.5" thickBot="1">
      <c r="A437" t="s">
        <v>109</v>
      </c>
      <c r="B437" s="33" t="s">
        <v>358</v>
      </c>
      <c r="C437" s="33" t="s">
        <v>329</v>
      </c>
      <c r="D437" s="34"/>
      <c r="E437" s="34"/>
      <c r="F437" s="34"/>
      <c r="G437" s="34"/>
      <c r="H437" s="34"/>
      <c r="I437" s="34"/>
      <c r="J437" s="34"/>
      <c r="K437" s="35">
        <v>0</v>
      </c>
      <c r="L437" s="35">
        <v>151.30000000000001</v>
      </c>
      <c r="M437" s="35">
        <v>88.9</v>
      </c>
      <c r="N437" s="35">
        <v>70.8</v>
      </c>
      <c r="O437" s="35">
        <v>109.2</v>
      </c>
      <c r="P437" s="35">
        <v>433.9</v>
      </c>
    </row>
    <row r="438" spans="1:16" ht="18.5" thickBot="1">
      <c r="A438" t="s">
        <v>109</v>
      </c>
      <c r="B438" s="33" t="s">
        <v>358</v>
      </c>
      <c r="C438" s="33" t="s">
        <v>330</v>
      </c>
      <c r="D438" s="34"/>
      <c r="E438" s="34"/>
      <c r="F438" s="35">
        <v>21082.5</v>
      </c>
      <c r="G438" s="34"/>
      <c r="H438" s="35">
        <v>100</v>
      </c>
      <c r="I438" s="35">
        <v>6848.4</v>
      </c>
      <c r="J438" s="35">
        <v>2.2999999999999998</v>
      </c>
      <c r="K438" s="35">
        <v>71795.399999999994</v>
      </c>
      <c r="L438" s="35">
        <v>0</v>
      </c>
      <c r="M438" s="35">
        <v>20986.7</v>
      </c>
      <c r="N438" s="35">
        <v>1891.1</v>
      </c>
      <c r="O438" s="35">
        <v>104175.8</v>
      </c>
      <c r="P438" s="35">
        <v>2467.1999999999998</v>
      </c>
    </row>
    <row r="439" spans="1:16" ht="18.5" thickBot="1">
      <c r="A439" t="s">
        <v>109</v>
      </c>
      <c r="B439" s="33" t="s">
        <v>358</v>
      </c>
      <c r="C439" s="33" t="s">
        <v>332</v>
      </c>
      <c r="D439" s="34"/>
      <c r="E439" s="34"/>
      <c r="F439" s="34"/>
      <c r="G439" s="34"/>
      <c r="H439" s="34"/>
      <c r="I439" s="34"/>
      <c r="J439" s="34"/>
      <c r="K439" s="35">
        <v>91025</v>
      </c>
      <c r="L439" s="35">
        <v>447.9</v>
      </c>
      <c r="M439" s="35">
        <v>183.9</v>
      </c>
      <c r="N439" s="34"/>
      <c r="O439" s="34"/>
      <c r="P439" s="34"/>
    </row>
    <row r="440" spans="1:16" ht="18.5" thickBot="1">
      <c r="A440" t="s">
        <v>109</v>
      </c>
      <c r="B440" s="33" t="s">
        <v>358</v>
      </c>
      <c r="C440" s="33" t="s">
        <v>331</v>
      </c>
      <c r="D440" s="34"/>
      <c r="E440" s="34"/>
      <c r="F440" s="35">
        <v>0</v>
      </c>
      <c r="G440" s="35">
        <v>0</v>
      </c>
      <c r="H440" s="35">
        <v>0</v>
      </c>
      <c r="I440" s="35">
        <v>0</v>
      </c>
      <c r="J440" s="35">
        <v>199.4</v>
      </c>
      <c r="K440" s="35">
        <v>450</v>
      </c>
      <c r="L440" s="35">
        <v>0</v>
      </c>
      <c r="M440" s="35">
        <v>550</v>
      </c>
      <c r="N440" s="35">
        <v>315.5</v>
      </c>
      <c r="O440" s="35">
        <v>1226.5</v>
      </c>
      <c r="P440" s="35">
        <v>0.6</v>
      </c>
    </row>
    <row r="441" spans="1:16" ht="18.5" thickBot="1">
      <c r="A441" t="s">
        <v>109</v>
      </c>
      <c r="B441" s="33" t="s">
        <v>359</v>
      </c>
      <c r="C441" s="33" t="s">
        <v>313</v>
      </c>
      <c r="D441" s="34"/>
      <c r="E441" s="34"/>
      <c r="F441" s="35">
        <v>116575</v>
      </c>
      <c r="G441" s="35">
        <v>132041.4</v>
      </c>
      <c r="H441" s="35">
        <v>261663</v>
      </c>
      <c r="I441" s="35">
        <v>303945.59999999998</v>
      </c>
      <c r="J441" s="35">
        <v>478506.2</v>
      </c>
      <c r="K441" s="35">
        <v>427289.2</v>
      </c>
      <c r="L441" s="35">
        <v>374943.6</v>
      </c>
      <c r="M441" s="35">
        <v>160567.79999999999</v>
      </c>
      <c r="N441" s="35">
        <v>129130.1</v>
      </c>
      <c r="O441" s="35">
        <v>185679.7</v>
      </c>
      <c r="P441" s="35">
        <v>67781.5</v>
      </c>
    </row>
    <row r="442" spans="1:16" ht="18.5" thickBot="1">
      <c r="A442" t="s">
        <v>109</v>
      </c>
      <c r="B442" s="33" t="s">
        <v>359</v>
      </c>
      <c r="C442" s="33" t="s">
        <v>314</v>
      </c>
      <c r="D442" s="34"/>
      <c r="E442" s="34"/>
      <c r="F442" s="34"/>
      <c r="G442" s="34"/>
      <c r="H442" s="34"/>
      <c r="I442" s="34"/>
      <c r="J442" s="35">
        <v>6050</v>
      </c>
      <c r="K442" s="35">
        <v>2387</v>
      </c>
      <c r="L442" s="35">
        <v>9304.6</v>
      </c>
      <c r="M442" s="35">
        <v>8273.4</v>
      </c>
      <c r="N442" s="35">
        <v>990.7</v>
      </c>
      <c r="O442" s="35">
        <v>2862.1</v>
      </c>
      <c r="P442" s="35">
        <v>2071.4</v>
      </c>
    </row>
    <row r="443" spans="1:16" ht="18.5" thickBot="1">
      <c r="A443" t="s">
        <v>109</v>
      </c>
      <c r="B443" s="33" t="s">
        <v>359</v>
      </c>
      <c r="C443" s="33" t="s">
        <v>316</v>
      </c>
      <c r="D443" s="35">
        <v>9381.4</v>
      </c>
      <c r="E443" s="35">
        <v>29506.3</v>
      </c>
      <c r="F443" s="35">
        <v>628120.80000000005</v>
      </c>
      <c r="G443" s="35">
        <v>212654</v>
      </c>
      <c r="H443" s="35">
        <v>1124083.3999999999</v>
      </c>
      <c r="I443" s="35">
        <v>870426.1</v>
      </c>
      <c r="J443" s="35">
        <v>1269797.6000000001</v>
      </c>
      <c r="K443" s="35">
        <v>1626544.5</v>
      </c>
      <c r="L443" s="35">
        <v>463543.3</v>
      </c>
      <c r="M443" s="35">
        <v>900503.5</v>
      </c>
      <c r="N443" s="35">
        <v>250778.2</v>
      </c>
      <c r="O443" s="35">
        <v>326691.09999999998</v>
      </c>
      <c r="P443" s="35">
        <v>167858.4</v>
      </c>
    </row>
    <row r="444" spans="1:16" ht="18.5" thickBot="1">
      <c r="A444" t="s">
        <v>109</v>
      </c>
      <c r="B444" s="33" t="s">
        <v>359</v>
      </c>
      <c r="C444" s="33" t="s">
        <v>317</v>
      </c>
      <c r="D444" s="34"/>
      <c r="E444" s="35">
        <v>350</v>
      </c>
      <c r="F444" s="35">
        <v>1760</v>
      </c>
      <c r="G444" s="35">
        <v>61592.2</v>
      </c>
      <c r="H444" s="35">
        <v>22951.3</v>
      </c>
      <c r="I444" s="35">
        <v>55553.8</v>
      </c>
      <c r="J444" s="35">
        <v>121936.3</v>
      </c>
      <c r="K444" s="35">
        <v>139322.29999999999</v>
      </c>
      <c r="L444" s="35">
        <v>135815.1</v>
      </c>
      <c r="M444" s="35">
        <v>72145.899999999994</v>
      </c>
      <c r="N444" s="35">
        <v>53370.6</v>
      </c>
      <c r="O444" s="35">
        <v>14301.9</v>
      </c>
      <c r="P444" s="35">
        <v>41235.5</v>
      </c>
    </row>
    <row r="445" spans="1:16" ht="18.5" thickBot="1">
      <c r="A445" t="s">
        <v>109</v>
      </c>
      <c r="B445" s="33" t="s">
        <v>359</v>
      </c>
      <c r="C445" s="33" t="s">
        <v>318</v>
      </c>
      <c r="D445" s="34"/>
      <c r="E445" s="34"/>
      <c r="F445" s="35">
        <v>0</v>
      </c>
      <c r="G445" s="35">
        <v>6384.2</v>
      </c>
      <c r="H445" s="35">
        <v>0</v>
      </c>
      <c r="I445" s="35">
        <v>0</v>
      </c>
      <c r="J445" s="35">
        <v>8055</v>
      </c>
      <c r="K445" s="35">
        <v>15.4</v>
      </c>
      <c r="L445" s="35">
        <v>7906.9</v>
      </c>
      <c r="M445" s="35">
        <v>0</v>
      </c>
      <c r="N445" s="35">
        <v>6.6</v>
      </c>
      <c r="O445" s="35">
        <v>33.299999999999997</v>
      </c>
      <c r="P445" s="35">
        <v>0</v>
      </c>
    </row>
    <row r="446" spans="1:16" ht="18.5" thickBot="1">
      <c r="A446" t="s">
        <v>109</v>
      </c>
      <c r="B446" s="33" t="s">
        <v>359</v>
      </c>
      <c r="C446" s="33" t="s">
        <v>319</v>
      </c>
      <c r="D446" s="34"/>
      <c r="E446" s="35">
        <v>96.3</v>
      </c>
      <c r="F446" s="35">
        <v>183252.1</v>
      </c>
      <c r="G446" s="35">
        <v>210.4</v>
      </c>
      <c r="H446" s="35">
        <v>458425.4</v>
      </c>
      <c r="I446" s="35">
        <v>18352.3</v>
      </c>
      <c r="J446" s="35">
        <v>52386.3</v>
      </c>
      <c r="K446" s="35">
        <v>24813.4</v>
      </c>
      <c r="L446" s="35">
        <v>10279.1</v>
      </c>
      <c r="M446" s="35">
        <v>9552.5</v>
      </c>
      <c r="N446" s="35">
        <v>760.7</v>
      </c>
      <c r="O446" s="35">
        <v>216.1</v>
      </c>
      <c r="P446" s="35">
        <v>32861.599999999999</v>
      </c>
    </row>
    <row r="447" spans="1:16" ht="18.5" thickBot="1">
      <c r="A447" t="s">
        <v>109</v>
      </c>
      <c r="B447" s="33" t="s">
        <v>359</v>
      </c>
      <c r="C447" s="33" t="s">
        <v>321</v>
      </c>
      <c r="D447" s="34"/>
      <c r="E447" s="34"/>
      <c r="F447" s="35">
        <v>4.9000000000000004</v>
      </c>
      <c r="G447" s="35">
        <v>1521.5</v>
      </c>
      <c r="H447" s="35">
        <v>850</v>
      </c>
      <c r="I447" s="35">
        <v>846.3</v>
      </c>
      <c r="J447" s="35">
        <v>2439.1999999999998</v>
      </c>
      <c r="K447" s="35">
        <v>78.3</v>
      </c>
      <c r="L447" s="35">
        <v>39</v>
      </c>
      <c r="M447" s="35">
        <v>9494</v>
      </c>
      <c r="N447" s="35">
        <v>584.70000000000005</v>
      </c>
      <c r="O447" s="35">
        <v>408.7</v>
      </c>
      <c r="P447" s="35">
        <v>986.4</v>
      </c>
    </row>
    <row r="448" spans="1:16" ht="18.5" thickBot="1">
      <c r="A448" t="s">
        <v>109</v>
      </c>
      <c r="B448" s="33" t="s">
        <v>359</v>
      </c>
      <c r="C448" s="33" t="s">
        <v>322</v>
      </c>
      <c r="D448" s="34"/>
      <c r="E448" s="34"/>
      <c r="F448" s="35">
        <v>0</v>
      </c>
      <c r="G448" s="35">
        <v>0</v>
      </c>
      <c r="H448" s="35">
        <v>3.8</v>
      </c>
      <c r="I448" s="35">
        <v>20.399999999999999</v>
      </c>
      <c r="J448" s="35">
        <v>1455.3</v>
      </c>
      <c r="K448" s="35">
        <v>68.7</v>
      </c>
      <c r="L448" s="35">
        <v>27522</v>
      </c>
      <c r="M448" s="35">
        <v>16586.099999999999</v>
      </c>
      <c r="N448" s="35">
        <v>0</v>
      </c>
      <c r="O448" s="35">
        <v>15809.6</v>
      </c>
      <c r="P448" s="35">
        <v>24840</v>
      </c>
    </row>
    <row r="449" spans="1:16" ht="18.5" thickBot="1">
      <c r="A449" t="s">
        <v>109</v>
      </c>
      <c r="B449" s="33" t="s">
        <v>359</v>
      </c>
      <c r="C449" s="33" t="s">
        <v>323</v>
      </c>
      <c r="D449" s="34"/>
      <c r="E449" s="34"/>
      <c r="F449" s="34"/>
      <c r="G449" s="34"/>
      <c r="H449" s="34"/>
      <c r="I449" s="35">
        <v>0</v>
      </c>
      <c r="J449" s="34"/>
      <c r="K449" s="35">
        <v>0</v>
      </c>
      <c r="L449" s="35">
        <v>75801.5</v>
      </c>
      <c r="M449" s="35">
        <v>1427.7</v>
      </c>
      <c r="N449" s="35">
        <v>22.6</v>
      </c>
      <c r="O449" s="35">
        <v>1884.8</v>
      </c>
      <c r="P449" s="35">
        <v>276.39999999999998</v>
      </c>
    </row>
    <row r="450" spans="1:16" ht="18.5" thickBot="1">
      <c r="A450" t="s">
        <v>109</v>
      </c>
      <c r="B450" s="33" t="s">
        <v>359</v>
      </c>
      <c r="C450" s="33" t="s">
        <v>324</v>
      </c>
      <c r="D450" s="34"/>
      <c r="E450" s="35">
        <v>5600</v>
      </c>
      <c r="F450" s="34"/>
      <c r="G450" s="35">
        <v>0</v>
      </c>
      <c r="H450" s="35">
        <v>150</v>
      </c>
      <c r="I450" s="35">
        <v>0</v>
      </c>
      <c r="J450" s="34"/>
      <c r="K450" s="35">
        <v>1345.3</v>
      </c>
      <c r="L450" s="35">
        <v>0</v>
      </c>
      <c r="M450" s="35">
        <v>2180</v>
      </c>
      <c r="N450" s="35">
        <v>253.2</v>
      </c>
      <c r="O450" s="35">
        <v>1533.4</v>
      </c>
      <c r="P450" s="35">
        <v>3550.7</v>
      </c>
    </row>
    <row r="451" spans="1:16" ht="18.5" thickBot="1">
      <c r="A451" t="s">
        <v>109</v>
      </c>
      <c r="B451" s="33" t="s">
        <v>359</v>
      </c>
      <c r="C451" s="33" t="s">
        <v>335</v>
      </c>
      <c r="D451" s="34"/>
      <c r="E451" s="34"/>
      <c r="F451" s="35">
        <v>850</v>
      </c>
      <c r="G451" s="34"/>
      <c r="H451" s="34"/>
      <c r="I451" s="35">
        <v>2303</v>
      </c>
      <c r="J451" s="35">
        <v>0</v>
      </c>
      <c r="K451" s="35">
        <v>822.1</v>
      </c>
      <c r="L451" s="35">
        <v>128.80000000000001</v>
      </c>
      <c r="M451" s="35">
        <v>58.5</v>
      </c>
      <c r="N451" s="35">
        <v>0</v>
      </c>
      <c r="O451" s="35">
        <v>43.8</v>
      </c>
      <c r="P451" s="35">
        <v>0</v>
      </c>
    </row>
    <row r="452" spans="1:16" ht="18.5" thickBot="1">
      <c r="A452" t="s">
        <v>109</v>
      </c>
      <c r="B452" s="33" t="s">
        <v>359</v>
      </c>
      <c r="C452" s="33" t="s">
        <v>325</v>
      </c>
      <c r="D452" s="34"/>
      <c r="E452" s="35">
        <v>300</v>
      </c>
      <c r="F452" s="35">
        <v>0</v>
      </c>
      <c r="G452" s="35">
        <v>120</v>
      </c>
      <c r="H452" s="35">
        <v>0</v>
      </c>
      <c r="I452" s="34"/>
      <c r="J452" s="34"/>
      <c r="K452" s="34"/>
      <c r="L452" s="35">
        <v>0</v>
      </c>
      <c r="M452" s="35">
        <v>0</v>
      </c>
      <c r="N452" s="35">
        <v>0</v>
      </c>
      <c r="O452" s="34"/>
      <c r="P452" s="35">
        <v>0</v>
      </c>
    </row>
    <row r="453" spans="1:16" ht="18.5" thickBot="1">
      <c r="A453" t="s">
        <v>109</v>
      </c>
      <c r="B453" s="33" t="s">
        <v>359</v>
      </c>
      <c r="C453" s="33" t="s">
        <v>326</v>
      </c>
      <c r="D453" s="34"/>
      <c r="E453" s="34"/>
      <c r="F453" s="34"/>
      <c r="G453" s="34"/>
      <c r="H453" s="35">
        <v>39246.199999999997</v>
      </c>
      <c r="I453" s="35">
        <v>5808.6</v>
      </c>
      <c r="J453" s="35">
        <v>0</v>
      </c>
      <c r="K453" s="35">
        <v>48796.1</v>
      </c>
      <c r="L453" s="35">
        <v>14203.2</v>
      </c>
      <c r="M453" s="35">
        <v>21413.4</v>
      </c>
      <c r="N453" s="35">
        <v>53012</v>
      </c>
      <c r="O453" s="35">
        <v>280603.7</v>
      </c>
      <c r="P453" s="35">
        <v>278.8</v>
      </c>
    </row>
    <row r="454" spans="1:16" ht="18.5" thickBot="1">
      <c r="A454" t="s">
        <v>109</v>
      </c>
      <c r="B454" s="33" t="s">
        <v>359</v>
      </c>
      <c r="C454" s="33" t="s">
        <v>327</v>
      </c>
      <c r="D454" s="34"/>
      <c r="E454" s="35">
        <v>34482.5</v>
      </c>
      <c r="F454" s="35">
        <v>28981.8</v>
      </c>
      <c r="G454" s="35">
        <v>0</v>
      </c>
      <c r="H454" s="34"/>
      <c r="I454" s="35">
        <v>0</v>
      </c>
      <c r="J454" s="35">
        <v>0</v>
      </c>
      <c r="K454" s="35">
        <v>0</v>
      </c>
      <c r="L454" s="35">
        <v>0</v>
      </c>
      <c r="M454" s="35">
        <v>0</v>
      </c>
      <c r="N454" s="35">
        <v>5093.1000000000004</v>
      </c>
      <c r="O454" s="35">
        <v>8078.4</v>
      </c>
      <c r="P454" s="35">
        <v>0</v>
      </c>
    </row>
    <row r="455" spans="1:16" ht="18.5" thickBot="1">
      <c r="A455" t="s">
        <v>109</v>
      </c>
      <c r="B455" s="33" t="s">
        <v>359</v>
      </c>
      <c r="C455" s="33" t="s">
        <v>328</v>
      </c>
      <c r="D455" s="35">
        <v>950</v>
      </c>
      <c r="E455" s="35">
        <v>7206.8</v>
      </c>
      <c r="F455" s="35">
        <v>19544.599999999999</v>
      </c>
      <c r="G455" s="35">
        <v>102455.7</v>
      </c>
      <c r="H455" s="35">
        <v>6000.5</v>
      </c>
      <c r="I455" s="35">
        <v>5313.4</v>
      </c>
      <c r="J455" s="35">
        <v>4842.6000000000004</v>
      </c>
      <c r="K455" s="35">
        <v>15687.7</v>
      </c>
      <c r="L455" s="35">
        <v>6135.2</v>
      </c>
      <c r="M455" s="35">
        <v>13289.1</v>
      </c>
      <c r="N455" s="35">
        <v>3738.7</v>
      </c>
      <c r="O455" s="35">
        <v>4258.1000000000004</v>
      </c>
      <c r="P455" s="35">
        <v>5618.5</v>
      </c>
    </row>
    <row r="456" spans="1:16" ht="18.5" thickBot="1">
      <c r="A456" t="s">
        <v>109</v>
      </c>
      <c r="B456" s="33" t="s">
        <v>359</v>
      </c>
      <c r="C456" s="33" t="s">
        <v>329</v>
      </c>
      <c r="D456" s="35">
        <v>1522.2</v>
      </c>
      <c r="E456" s="34"/>
      <c r="F456" s="35">
        <v>250</v>
      </c>
      <c r="G456" s="35">
        <v>250</v>
      </c>
      <c r="H456" s="35">
        <v>6960.5</v>
      </c>
      <c r="I456" s="35">
        <v>0</v>
      </c>
      <c r="J456" s="34"/>
      <c r="K456" s="35">
        <v>0</v>
      </c>
      <c r="L456" s="35">
        <v>1592.6</v>
      </c>
      <c r="M456" s="35">
        <v>704.8</v>
      </c>
      <c r="N456" s="35">
        <v>1529.3</v>
      </c>
      <c r="O456" s="35">
        <v>1373.7</v>
      </c>
      <c r="P456" s="35">
        <v>791</v>
      </c>
    </row>
    <row r="457" spans="1:16" ht="18.5" thickBot="1">
      <c r="A457" t="s">
        <v>109</v>
      </c>
      <c r="B457" s="33" t="s">
        <v>359</v>
      </c>
      <c r="C457" s="33" t="s">
        <v>330</v>
      </c>
      <c r="D457" s="34"/>
      <c r="E457" s="35">
        <v>23404.9</v>
      </c>
      <c r="F457" s="35">
        <v>41374.5</v>
      </c>
      <c r="G457" s="35">
        <v>298</v>
      </c>
      <c r="H457" s="35">
        <v>1848.3</v>
      </c>
      <c r="I457" s="35">
        <v>51038.5</v>
      </c>
      <c r="J457" s="35">
        <v>198628.1</v>
      </c>
      <c r="K457" s="35">
        <v>78573.2</v>
      </c>
      <c r="L457" s="35">
        <v>10132.200000000001</v>
      </c>
      <c r="M457" s="35">
        <v>67399.199999999997</v>
      </c>
      <c r="N457" s="35">
        <v>86566</v>
      </c>
      <c r="O457" s="35">
        <v>12797.4</v>
      </c>
      <c r="P457" s="35">
        <v>29415</v>
      </c>
    </row>
    <row r="458" spans="1:16" ht="18.5" thickBot="1">
      <c r="A458" t="s">
        <v>109</v>
      </c>
      <c r="B458" s="33" t="s">
        <v>359</v>
      </c>
      <c r="C458" s="33" t="s">
        <v>332</v>
      </c>
      <c r="D458" s="34"/>
      <c r="E458" s="34"/>
      <c r="F458" s="35">
        <v>175</v>
      </c>
      <c r="G458" s="35">
        <v>130</v>
      </c>
      <c r="H458" s="34"/>
      <c r="I458" s="35">
        <v>672.5</v>
      </c>
      <c r="J458" s="35">
        <v>663.3</v>
      </c>
      <c r="K458" s="35">
        <v>15699.1</v>
      </c>
      <c r="L458" s="35">
        <v>1704.6</v>
      </c>
      <c r="M458" s="35">
        <v>1115.4000000000001</v>
      </c>
      <c r="N458" s="35">
        <v>301.2</v>
      </c>
      <c r="O458" s="35">
        <v>146.9</v>
      </c>
      <c r="P458" s="35">
        <v>221.3</v>
      </c>
    </row>
    <row r="459" spans="1:16" ht="18.5" thickBot="1">
      <c r="A459" t="s">
        <v>109</v>
      </c>
      <c r="B459" s="33" t="s">
        <v>359</v>
      </c>
      <c r="C459" s="33" t="s">
        <v>331</v>
      </c>
      <c r="D459" s="35">
        <v>400</v>
      </c>
      <c r="E459" s="35">
        <v>1350.7</v>
      </c>
      <c r="F459" s="34"/>
      <c r="G459" s="35">
        <v>10467.9</v>
      </c>
      <c r="H459" s="35">
        <v>0</v>
      </c>
      <c r="I459" s="35">
        <v>5770.9</v>
      </c>
      <c r="J459" s="35">
        <v>905.2</v>
      </c>
      <c r="K459" s="35">
        <v>0</v>
      </c>
      <c r="L459" s="35">
        <v>556.1</v>
      </c>
      <c r="M459" s="35">
        <v>503.9</v>
      </c>
      <c r="N459" s="35">
        <v>1363.9</v>
      </c>
      <c r="O459" s="35">
        <v>4278</v>
      </c>
      <c r="P459" s="35">
        <v>240.7</v>
      </c>
    </row>
    <row r="460" spans="1:16" ht="18.5" thickBot="1">
      <c r="A460" t="s">
        <v>109</v>
      </c>
      <c r="B460" s="33" t="s">
        <v>360</v>
      </c>
      <c r="C460" s="33" t="s">
        <v>313</v>
      </c>
      <c r="D460" s="34"/>
      <c r="E460" s="34"/>
      <c r="F460" s="35">
        <v>70794.899999999994</v>
      </c>
      <c r="G460" s="35">
        <v>67739.899999999994</v>
      </c>
      <c r="H460" s="35">
        <v>84880.3</v>
      </c>
      <c r="I460" s="35">
        <v>27628.2</v>
      </c>
      <c r="J460" s="35">
        <v>33379.4</v>
      </c>
      <c r="K460" s="35">
        <v>123627.5</v>
      </c>
      <c r="L460" s="35">
        <v>27992</v>
      </c>
      <c r="M460" s="35">
        <v>50127.3</v>
      </c>
      <c r="N460" s="35">
        <v>31008</v>
      </c>
      <c r="O460" s="35">
        <v>23743.3</v>
      </c>
      <c r="P460" s="35">
        <v>13680.3</v>
      </c>
    </row>
    <row r="461" spans="1:16" ht="18.5" thickBot="1">
      <c r="A461" t="s">
        <v>109</v>
      </c>
      <c r="B461" s="33" t="s">
        <v>360</v>
      </c>
      <c r="C461" s="33" t="s">
        <v>314</v>
      </c>
      <c r="D461" s="34"/>
      <c r="E461" s="34"/>
      <c r="F461" s="34"/>
      <c r="G461" s="34"/>
      <c r="H461" s="34"/>
      <c r="I461" s="34"/>
      <c r="J461" s="35">
        <v>10.1</v>
      </c>
      <c r="K461" s="35">
        <v>4954.3</v>
      </c>
      <c r="L461" s="34"/>
      <c r="M461" s="35">
        <v>575.4</v>
      </c>
      <c r="N461" s="35">
        <v>172.1</v>
      </c>
      <c r="O461" s="34"/>
      <c r="P461" s="34"/>
    </row>
    <row r="462" spans="1:16" ht="18.5" thickBot="1">
      <c r="A462" t="s">
        <v>109</v>
      </c>
      <c r="B462" s="33" t="s">
        <v>360</v>
      </c>
      <c r="C462" s="33" t="s">
        <v>315</v>
      </c>
      <c r="D462" s="34"/>
      <c r="E462" s="34"/>
      <c r="F462" s="34"/>
      <c r="G462" s="34"/>
      <c r="H462" s="35">
        <v>166.7</v>
      </c>
      <c r="I462" s="34"/>
      <c r="J462" s="34"/>
      <c r="K462" s="34"/>
      <c r="L462" s="34"/>
      <c r="M462" s="34"/>
      <c r="N462" s="35">
        <v>0</v>
      </c>
      <c r="O462" s="34"/>
      <c r="P462" s="34"/>
    </row>
    <row r="463" spans="1:16" ht="18.5" thickBot="1">
      <c r="A463" t="s">
        <v>109</v>
      </c>
      <c r="B463" s="33" t="s">
        <v>360</v>
      </c>
      <c r="C463" s="33" t="s">
        <v>316</v>
      </c>
      <c r="D463" s="34"/>
      <c r="E463" s="34"/>
      <c r="F463" s="35">
        <v>543.20000000000005</v>
      </c>
      <c r="G463" s="35">
        <v>6572.4</v>
      </c>
      <c r="H463" s="35">
        <v>6855.6</v>
      </c>
      <c r="I463" s="34"/>
      <c r="J463" s="35">
        <v>1200</v>
      </c>
      <c r="K463" s="35">
        <v>0</v>
      </c>
      <c r="L463" s="35">
        <v>0</v>
      </c>
      <c r="M463" s="35">
        <v>746.3</v>
      </c>
      <c r="N463" s="35">
        <v>261.60000000000002</v>
      </c>
      <c r="O463" s="35">
        <v>227.8</v>
      </c>
      <c r="P463" s="35">
        <v>0</v>
      </c>
    </row>
    <row r="464" spans="1:16" ht="18.5" thickBot="1">
      <c r="A464" t="s">
        <v>109</v>
      </c>
      <c r="B464" s="33" t="s">
        <v>360</v>
      </c>
      <c r="C464" s="33" t="s">
        <v>317</v>
      </c>
      <c r="D464" s="34"/>
      <c r="E464" s="34"/>
      <c r="F464" s="35">
        <v>0</v>
      </c>
      <c r="G464" s="34"/>
      <c r="H464" s="35">
        <v>0</v>
      </c>
      <c r="I464" s="35">
        <v>33583.300000000003</v>
      </c>
      <c r="J464" s="35">
        <v>53746.400000000001</v>
      </c>
      <c r="K464" s="35">
        <v>10242.1</v>
      </c>
      <c r="L464" s="35">
        <v>51613.7</v>
      </c>
      <c r="M464" s="35">
        <v>4789.7</v>
      </c>
      <c r="N464" s="35">
        <v>4495.7</v>
      </c>
      <c r="O464" s="35">
        <v>22435</v>
      </c>
      <c r="P464" s="35">
        <v>3622.4</v>
      </c>
    </row>
    <row r="465" spans="1:16" ht="18.5" thickBot="1">
      <c r="A465" t="s">
        <v>109</v>
      </c>
      <c r="B465" s="33" t="s">
        <v>360</v>
      </c>
      <c r="C465" s="33" t="s">
        <v>318</v>
      </c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5">
        <v>2424.8000000000002</v>
      </c>
      <c r="P465" s="34"/>
    </row>
    <row r="466" spans="1:16" ht="18.5" thickBot="1">
      <c r="A466" t="s">
        <v>109</v>
      </c>
      <c r="B466" s="33" t="s">
        <v>360</v>
      </c>
      <c r="C466" s="33" t="s">
        <v>319</v>
      </c>
      <c r="D466" s="34"/>
      <c r="E466" s="34"/>
      <c r="F466" s="34"/>
      <c r="G466" s="34"/>
      <c r="H466" s="34"/>
      <c r="I466" s="35">
        <v>0</v>
      </c>
      <c r="J466" s="35">
        <v>100</v>
      </c>
      <c r="K466" s="35">
        <v>0</v>
      </c>
      <c r="L466" s="34"/>
      <c r="M466" s="35">
        <v>1944.9</v>
      </c>
      <c r="N466" s="35">
        <v>18374.099999999999</v>
      </c>
      <c r="O466" s="35">
        <v>31877</v>
      </c>
      <c r="P466" s="35">
        <v>46229.2</v>
      </c>
    </row>
    <row r="467" spans="1:16" ht="18.5" thickBot="1">
      <c r="A467" t="s">
        <v>109</v>
      </c>
      <c r="B467" s="33" t="s">
        <v>360</v>
      </c>
      <c r="C467" s="33" t="s">
        <v>323</v>
      </c>
      <c r="D467" s="34"/>
      <c r="E467" s="34"/>
      <c r="F467" s="34"/>
      <c r="G467" s="34"/>
      <c r="H467" s="34"/>
      <c r="I467" s="34"/>
      <c r="J467" s="34"/>
      <c r="K467" s="34"/>
      <c r="L467" s="34"/>
      <c r="M467" s="35">
        <v>97.5</v>
      </c>
      <c r="N467" s="35">
        <v>434.3</v>
      </c>
      <c r="O467" s="35">
        <v>1.6</v>
      </c>
      <c r="P467" s="35">
        <v>1</v>
      </c>
    </row>
    <row r="468" spans="1:16" ht="18.5" thickBot="1">
      <c r="A468" t="s">
        <v>109</v>
      </c>
      <c r="B468" s="33" t="s">
        <v>360</v>
      </c>
      <c r="C468" s="33" t="s">
        <v>324</v>
      </c>
      <c r="D468" s="34"/>
      <c r="E468" s="34"/>
      <c r="F468" s="34"/>
      <c r="G468" s="34"/>
      <c r="H468" s="34"/>
      <c r="I468" s="34"/>
      <c r="J468" s="34"/>
      <c r="K468" s="34"/>
      <c r="L468" s="34"/>
      <c r="M468" s="35">
        <v>0.6</v>
      </c>
      <c r="N468" s="35">
        <v>3.7</v>
      </c>
      <c r="O468" s="35">
        <v>0</v>
      </c>
      <c r="P468" s="35">
        <v>0.5</v>
      </c>
    </row>
    <row r="469" spans="1:16" ht="18.5" thickBot="1">
      <c r="A469" t="s">
        <v>109</v>
      </c>
      <c r="B469" s="33" t="s">
        <v>360</v>
      </c>
      <c r="C469" s="33" t="s">
        <v>326</v>
      </c>
      <c r="D469" s="34"/>
      <c r="E469" s="34"/>
      <c r="F469" s="34"/>
      <c r="G469" s="34"/>
      <c r="H469" s="34"/>
      <c r="I469" s="35">
        <v>0</v>
      </c>
      <c r="J469" s="35">
        <v>1820</v>
      </c>
      <c r="K469" s="35">
        <v>92095.7</v>
      </c>
      <c r="L469" s="35">
        <v>81137.100000000006</v>
      </c>
      <c r="M469" s="35">
        <v>90693</v>
      </c>
      <c r="N469" s="35">
        <v>12544</v>
      </c>
      <c r="O469" s="35">
        <v>919.6</v>
      </c>
      <c r="P469" s="35">
        <v>4614.5</v>
      </c>
    </row>
    <row r="470" spans="1:16" ht="18.5" thickBot="1">
      <c r="A470" t="s">
        <v>109</v>
      </c>
      <c r="B470" s="33" t="s">
        <v>360</v>
      </c>
      <c r="C470" s="33" t="s">
        <v>327</v>
      </c>
      <c r="D470" s="34"/>
      <c r="E470" s="34"/>
      <c r="F470" s="34"/>
      <c r="G470" s="34"/>
      <c r="H470" s="34"/>
      <c r="I470" s="35">
        <v>0.1</v>
      </c>
      <c r="J470" s="34"/>
      <c r="K470" s="35">
        <v>0</v>
      </c>
      <c r="L470" s="34"/>
      <c r="M470" s="35">
        <v>39</v>
      </c>
      <c r="N470" s="35">
        <v>34</v>
      </c>
      <c r="O470" s="35">
        <v>5</v>
      </c>
      <c r="P470" s="34"/>
    </row>
    <row r="471" spans="1:16" ht="18.5" thickBot="1">
      <c r="A471" t="s">
        <v>109</v>
      </c>
      <c r="B471" s="33" t="s">
        <v>360</v>
      </c>
      <c r="C471" s="33" t="s">
        <v>328</v>
      </c>
      <c r="D471" s="35">
        <v>250</v>
      </c>
      <c r="E471" s="34"/>
      <c r="F471" s="34"/>
      <c r="G471" s="34"/>
      <c r="H471" s="34"/>
      <c r="I471" s="34"/>
      <c r="J471" s="35">
        <v>0</v>
      </c>
      <c r="K471" s="35">
        <v>0</v>
      </c>
      <c r="L471" s="35">
        <v>70.400000000000006</v>
      </c>
      <c r="M471" s="34"/>
      <c r="N471" s="34"/>
      <c r="O471" s="35">
        <v>0</v>
      </c>
      <c r="P471" s="35">
        <v>4.7</v>
      </c>
    </row>
    <row r="472" spans="1:16" ht="18.5" thickBot="1">
      <c r="A472" t="s">
        <v>109</v>
      </c>
      <c r="B472" s="33" t="s">
        <v>360</v>
      </c>
      <c r="C472" s="33" t="s">
        <v>329</v>
      </c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5">
        <v>0</v>
      </c>
      <c r="P472" s="35">
        <v>198.6</v>
      </c>
    </row>
    <row r="473" spans="1:16" ht="18.5" thickBot="1">
      <c r="A473" t="s">
        <v>109</v>
      </c>
      <c r="B473" s="33" t="s">
        <v>360</v>
      </c>
      <c r="C473" s="33" t="s">
        <v>330</v>
      </c>
      <c r="D473" s="34"/>
      <c r="E473" s="34"/>
      <c r="F473" s="34"/>
      <c r="G473" s="34"/>
      <c r="H473" s="34"/>
      <c r="I473" s="34"/>
      <c r="J473" s="35">
        <v>18067.099999999999</v>
      </c>
      <c r="K473" s="34"/>
      <c r="L473" s="34"/>
      <c r="M473" s="34"/>
      <c r="N473" s="34"/>
      <c r="O473" s="35">
        <v>0</v>
      </c>
      <c r="P473" s="35">
        <v>0</v>
      </c>
    </row>
    <row r="474" spans="1:16" ht="18.5" thickBot="1">
      <c r="A474" t="s">
        <v>109</v>
      </c>
      <c r="B474" s="33" t="s">
        <v>360</v>
      </c>
      <c r="C474" s="33" t="s">
        <v>332</v>
      </c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5">
        <v>0</v>
      </c>
    </row>
    <row r="475" spans="1:16" ht="18.5" thickBot="1">
      <c r="A475" t="s">
        <v>109</v>
      </c>
      <c r="B475" s="33" t="s">
        <v>360</v>
      </c>
      <c r="C475" s="33" t="s">
        <v>331</v>
      </c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5">
        <v>35.700000000000003</v>
      </c>
      <c r="P475" s="35">
        <v>77.400000000000006</v>
      </c>
    </row>
    <row r="476" spans="1:16" ht="18.5" thickBot="1">
      <c r="A476" t="s">
        <v>388</v>
      </c>
      <c r="B476" s="33" t="s">
        <v>361</v>
      </c>
      <c r="C476" s="33" t="s">
        <v>313</v>
      </c>
      <c r="D476" s="34"/>
      <c r="E476" s="34"/>
      <c r="F476" s="35">
        <v>2250</v>
      </c>
      <c r="G476" s="35">
        <v>50</v>
      </c>
      <c r="H476" s="35">
        <v>1319.9</v>
      </c>
      <c r="I476" s="35">
        <v>103.3</v>
      </c>
      <c r="J476" s="35">
        <v>7594.2</v>
      </c>
      <c r="K476" s="35">
        <v>5320</v>
      </c>
      <c r="L476" s="35">
        <v>1823.7</v>
      </c>
      <c r="M476" s="35">
        <v>2386.1</v>
      </c>
      <c r="N476" s="35">
        <v>1610.7</v>
      </c>
      <c r="O476" s="35">
        <v>987.8</v>
      </c>
      <c r="P476" s="35">
        <v>140.1</v>
      </c>
    </row>
    <row r="477" spans="1:16" ht="18.5" thickBot="1">
      <c r="A477" t="s">
        <v>388</v>
      </c>
      <c r="B477" s="33" t="s">
        <v>361</v>
      </c>
      <c r="C477" s="33" t="s">
        <v>314</v>
      </c>
      <c r="D477" s="34"/>
      <c r="E477" s="34"/>
      <c r="F477" s="34"/>
      <c r="G477" s="34"/>
      <c r="H477" s="35">
        <v>377.8</v>
      </c>
      <c r="I477" s="35">
        <v>13.2</v>
      </c>
      <c r="J477" s="35">
        <v>478.1</v>
      </c>
      <c r="K477" s="35">
        <v>239.8</v>
      </c>
      <c r="L477" s="35">
        <v>33</v>
      </c>
      <c r="M477" s="35">
        <v>75.8</v>
      </c>
      <c r="N477" s="34"/>
      <c r="O477" s="34"/>
      <c r="P477" s="34"/>
    </row>
    <row r="478" spans="1:16" ht="18.5" thickBot="1">
      <c r="A478" t="s">
        <v>388</v>
      </c>
      <c r="B478" s="33" t="s">
        <v>361</v>
      </c>
      <c r="C478" s="33" t="s">
        <v>315</v>
      </c>
      <c r="D478" s="34"/>
      <c r="E478" s="35">
        <v>1000</v>
      </c>
      <c r="F478" s="35">
        <v>1340</v>
      </c>
      <c r="G478" s="35">
        <v>5077.7</v>
      </c>
      <c r="H478" s="35">
        <v>60</v>
      </c>
      <c r="I478" s="35">
        <v>130</v>
      </c>
      <c r="J478" s="35">
        <v>2831.9</v>
      </c>
      <c r="K478" s="35">
        <v>9873</v>
      </c>
      <c r="L478" s="35">
        <v>3957.2</v>
      </c>
      <c r="M478" s="35">
        <v>25838.799999999999</v>
      </c>
      <c r="N478" s="35">
        <v>10611.9</v>
      </c>
      <c r="O478" s="35">
        <v>146.6</v>
      </c>
      <c r="P478" s="35">
        <v>768</v>
      </c>
    </row>
    <row r="479" spans="1:16" ht="18.5" thickBot="1">
      <c r="A479" t="s">
        <v>388</v>
      </c>
      <c r="B479" s="33" t="s">
        <v>361</v>
      </c>
      <c r="C479" s="33" t="s">
        <v>316</v>
      </c>
      <c r="D479" s="34"/>
      <c r="E479" s="34"/>
      <c r="F479" s="35">
        <v>141507.70000000001</v>
      </c>
      <c r="G479" s="35">
        <v>179683.3</v>
      </c>
      <c r="H479" s="35">
        <v>11119.6</v>
      </c>
      <c r="I479" s="35">
        <v>10796.6</v>
      </c>
      <c r="J479" s="35">
        <v>25018.7</v>
      </c>
      <c r="K479" s="35">
        <v>23578</v>
      </c>
      <c r="L479" s="35">
        <v>15807.2</v>
      </c>
      <c r="M479" s="35">
        <v>158500.9</v>
      </c>
      <c r="N479" s="35">
        <v>141771.6</v>
      </c>
      <c r="O479" s="35">
        <v>24790.9</v>
      </c>
      <c r="P479" s="35">
        <v>80306.600000000006</v>
      </c>
    </row>
    <row r="480" spans="1:16" ht="18.5" thickBot="1">
      <c r="A480" t="s">
        <v>388</v>
      </c>
      <c r="B480" s="33" t="s">
        <v>361</v>
      </c>
      <c r="C480" s="33" t="s">
        <v>317</v>
      </c>
      <c r="D480" s="35">
        <v>35488</v>
      </c>
      <c r="E480" s="35">
        <v>54777.2</v>
      </c>
      <c r="F480" s="35">
        <v>41662.199999999997</v>
      </c>
      <c r="G480" s="35">
        <v>32608.9</v>
      </c>
      <c r="H480" s="35">
        <v>9004.9</v>
      </c>
      <c r="I480" s="35">
        <v>28729.200000000001</v>
      </c>
      <c r="J480" s="35">
        <v>55614.3</v>
      </c>
      <c r="K480" s="35">
        <v>32909.699999999997</v>
      </c>
      <c r="L480" s="35">
        <v>17706.3</v>
      </c>
      <c r="M480" s="35">
        <v>39449.9</v>
      </c>
      <c r="N480" s="35">
        <v>17477.099999999999</v>
      </c>
      <c r="O480" s="35">
        <v>33239.9</v>
      </c>
      <c r="P480" s="35">
        <v>3056</v>
      </c>
    </row>
    <row r="481" spans="1:16" ht="18.5" thickBot="1">
      <c r="A481" t="s">
        <v>388</v>
      </c>
      <c r="B481" s="33" t="s">
        <v>361</v>
      </c>
      <c r="C481" s="33" t="s">
        <v>320</v>
      </c>
      <c r="D481" s="34"/>
      <c r="E481" s="34"/>
      <c r="F481" s="34"/>
      <c r="G481" s="34"/>
      <c r="H481" s="34"/>
      <c r="I481" s="34"/>
      <c r="J481" s="35">
        <v>0</v>
      </c>
      <c r="K481" s="35">
        <v>0</v>
      </c>
      <c r="L481" s="35">
        <v>320.10000000000002</v>
      </c>
      <c r="M481" s="35">
        <v>2307.1</v>
      </c>
      <c r="N481" s="34"/>
      <c r="O481" s="34"/>
      <c r="P481" s="34"/>
    </row>
    <row r="482" spans="1:16" ht="18.5" thickBot="1">
      <c r="A482" t="s">
        <v>388</v>
      </c>
      <c r="B482" s="33" t="s">
        <v>361</v>
      </c>
      <c r="C482" s="33" t="s">
        <v>373</v>
      </c>
      <c r="D482" s="34"/>
      <c r="E482" s="34"/>
      <c r="F482" s="34"/>
      <c r="G482" s="34"/>
      <c r="H482" s="34"/>
      <c r="I482" s="35">
        <v>0</v>
      </c>
      <c r="J482" s="35">
        <v>0</v>
      </c>
      <c r="K482" s="35">
        <v>6218</v>
      </c>
      <c r="L482" s="35">
        <v>1143.9000000000001</v>
      </c>
      <c r="M482" s="35">
        <v>21557.3</v>
      </c>
      <c r="N482" s="35">
        <v>2681.3</v>
      </c>
      <c r="O482" s="35">
        <v>0.7</v>
      </c>
      <c r="P482" s="35">
        <v>340.2</v>
      </c>
    </row>
    <row r="483" spans="1:16" ht="18.5" thickBot="1">
      <c r="A483" t="s">
        <v>388</v>
      </c>
      <c r="B483" s="33" t="s">
        <v>361</v>
      </c>
      <c r="C483" s="33" t="s">
        <v>321</v>
      </c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5">
        <v>1436.6</v>
      </c>
    </row>
    <row r="484" spans="1:16" ht="18.5" thickBot="1">
      <c r="A484" t="s">
        <v>388</v>
      </c>
      <c r="B484" s="33" t="s">
        <v>361</v>
      </c>
      <c r="C484" s="33" t="s">
        <v>322</v>
      </c>
      <c r="D484" s="34"/>
      <c r="E484" s="34"/>
      <c r="F484" s="34"/>
      <c r="G484" s="34"/>
      <c r="H484" s="34"/>
      <c r="I484" s="34"/>
      <c r="J484" s="34"/>
      <c r="K484" s="34"/>
      <c r="L484" s="35">
        <v>95953.4</v>
      </c>
      <c r="M484" s="35">
        <v>171425.9</v>
      </c>
      <c r="N484" s="35">
        <v>45890.9</v>
      </c>
      <c r="O484" s="35">
        <v>25292.1</v>
      </c>
      <c r="P484" s="35">
        <v>340.4</v>
      </c>
    </row>
    <row r="485" spans="1:16" ht="18.5" thickBot="1">
      <c r="A485" t="s">
        <v>388</v>
      </c>
      <c r="B485" s="33" t="s">
        <v>361</v>
      </c>
      <c r="C485" s="33" t="s">
        <v>323</v>
      </c>
      <c r="D485" s="34"/>
      <c r="E485" s="34"/>
      <c r="F485" s="34"/>
      <c r="G485" s="34"/>
      <c r="H485" s="34"/>
      <c r="I485" s="34"/>
      <c r="J485" s="35">
        <v>2007.5</v>
      </c>
      <c r="K485" s="35">
        <v>2472.9</v>
      </c>
      <c r="L485" s="35">
        <v>603.9</v>
      </c>
      <c r="M485" s="35">
        <v>2255.5</v>
      </c>
      <c r="N485" s="35">
        <v>148.1</v>
      </c>
      <c r="O485" s="35">
        <v>0</v>
      </c>
      <c r="P485" s="35">
        <v>0</v>
      </c>
    </row>
    <row r="486" spans="1:16" ht="18.5" thickBot="1">
      <c r="A486" t="s">
        <v>388</v>
      </c>
      <c r="B486" s="33" t="s">
        <v>361</v>
      </c>
      <c r="C486" s="33" t="s">
        <v>335</v>
      </c>
      <c r="D486" s="34"/>
      <c r="E486" s="34"/>
      <c r="F486" s="34"/>
      <c r="G486" s="34"/>
      <c r="H486" s="34"/>
      <c r="I486" s="34"/>
      <c r="J486" s="34"/>
      <c r="K486" s="35">
        <v>9.6</v>
      </c>
      <c r="L486" s="35">
        <v>0</v>
      </c>
      <c r="M486" s="35">
        <v>17</v>
      </c>
      <c r="N486" s="35">
        <v>7</v>
      </c>
      <c r="O486" s="35">
        <v>465</v>
      </c>
      <c r="P486" s="34"/>
    </row>
    <row r="487" spans="1:16" ht="18.5" thickBot="1">
      <c r="A487" t="s">
        <v>388</v>
      </c>
      <c r="B487" s="33" t="s">
        <v>361</v>
      </c>
      <c r="C487" s="33" t="s">
        <v>325</v>
      </c>
      <c r="D487" s="34"/>
      <c r="E487" s="34"/>
      <c r="F487" s="34"/>
      <c r="G487" s="34"/>
      <c r="H487" s="34"/>
      <c r="I487" s="34"/>
      <c r="J487" s="35">
        <v>1750</v>
      </c>
      <c r="K487" s="35">
        <v>0</v>
      </c>
      <c r="L487" s="35">
        <v>50</v>
      </c>
      <c r="M487" s="35">
        <v>820</v>
      </c>
      <c r="N487" s="35">
        <v>485.1</v>
      </c>
      <c r="O487" s="35">
        <v>63.3</v>
      </c>
      <c r="P487" s="34"/>
    </row>
    <row r="488" spans="1:16" ht="18.5" thickBot="1">
      <c r="A488" t="s">
        <v>388</v>
      </c>
      <c r="B488" s="33" t="s">
        <v>361</v>
      </c>
      <c r="C488" s="33" t="s">
        <v>326</v>
      </c>
      <c r="D488" s="34"/>
      <c r="E488" s="34"/>
      <c r="F488" s="35">
        <v>38524.9</v>
      </c>
      <c r="G488" s="35">
        <v>2709.7</v>
      </c>
      <c r="H488" s="35">
        <v>11111.1</v>
      </c>
      <c r="I488" s="35">
        <v>20792.2</v>
      </c>
      <c r="J488" s="35">
        <v>2.6</v>
      </c>
      <c r="K488" s="35">
        <v>0</v>
      </c>
      <c r="L488" s="35">
        <v>209620.3</v>
      </c>
      <c r="M488" s="35">
        <v>8587.7000000000007</v>
      </c>
      <c r="N488" s="35">
        <v>23618.799999999999</v>
      </c>
      <c r="O488" s="35">
        <v>95813.9</v>
      </c>
      <c r="P488" s="35">
        <v>63695.199999999997</v>
      </c>
    </row>
    <row r="489" spans="1:16" ht="18.5" thickBot="1">
      <c r="A489" t="s">
        <v>388</v>
      </c>
      <c r="B489" s="33" t="s">
        <v>361</v>
      </c>
      <c r="C489" s="33" t="s">
        <v>327</v>
      </c>
      <c r="D489" s="34"/>
      <c r="E489" s="34"/>
      <c r="F489" s="34"/>
      <c r="G489" s="34"/>
      <c r="H489" s="34"/>
      <c r="I489" s="34"/>
      <c r="J489" s="34"/>
      <c r="K489" s="34"/>
      <c r="L489" s="35">
        <v>100</v>
      </c>
      <c r="M489" s="35">
        <v>800</v>
      </c>
      <c r="N489" s="35">
        <v>0</v>
      </c>
      <c r="O489" s="35">
        <v>0</v>
      </c>
      <c r="P489" s="35">
        <v>3315.6</v>
      </c>
    </row>
    <row r="490" spans="1:16" ht="18.5" thickBot="1">
      <c r="A490" t="s">
        <v>388</v>
      </c>
      <c r="B490" s="33" t="s">
        <v>361</v>
      </c>
      <c r="C490" s="33" t="s">
        <v>328</v>
      </c>
      <c r="D490" s="34"/>
      <c r="E490" s="35">
        <v>650</v>
      </c>
      <c r="F490" s="35">
        <v>0</v>
      </c>
      <c r="G490" s="35">
        <v>3.5</v>
      </c>
      <c r="H490" s="35">
        <v>3048.4</v>
      </c>
      <c r="I490" s="35">
        <v>2491.6999999999998</v>
      </c>
      <c r="J490" s="35">
        <v>200</v>
      </c>
      <c r="K490" s="35">
        <v>87.8</v>
      </c>
      <c r="L490" s="35">
        <v>365.9</v>
      </c>
      <c r="M490" s="35">
        <v>1000</v>
      </c>
      <c r="N490" s="35">
        <v>3508.5</v>
      </c>
      <c r="O490" s="35">
        <v>5266.9</v>
      </c>
      <c r="P490" s="35">
        <v>8.6</v>
      </c>
    </row>
    <row r="491" spans="1:16" ht="18.5" thickBot="1">
      <c r="A491" t="s">
        <v>388</v>
      </c>
      <c r="B491" s="33" t="s">
        <v>361</v>
      </c>
      <c r="C491" s="33" t="s">
        <v>329</v>
      </c>
      <c r="D491" s="34"/>
      <c r="E491" s="34"/>
      <c r="F491" s="35">
        <v>932.2</v>
      </c>
      <c r="G491" s="35">
        <v>25</v>
      </c>
      <c r="H491" s="35">
        <v>10071.200000000001</v>
      </c>
      <c r="I491" s="35">
        <v>1169.5999999999999</v>
      </c>
      <c r="J491" s="35">
        <v>652</v>
      </c>
      <c r="K491" s="35">
        <v>5949.4</v>
      </c>
      <c r="L491" s="35">
        <v>26944.799999999999</v>
      </c>
      <c r="M491" s="35">
        <v>27309.1</v>
      </c>
      <c r="N491" s="35">
        <v>43713.3</v>
      </c>
      <c r="O491" s="35">
        <v>3196.3</v>
      </c>
      <c r="P491" s="35">
        <v>1543.8</v>
      </c>
    </row>
    <row r="492" spans="1:16" ht="18.5" thickBot="1">
      <c r="A492" t="s">
        <v>388</v>
      </c>
      <c r="B492" s="33" t="s">
        <v>361</v>
      </c>
      <c r="C492" s="33" t="s">
        <v>330</v>
      </c>
      <c r="D492" s="34"/>
      <c r="E492" s="34"/>
      <c r="F492" s="34"/>
      <c r="G492" s="34"/>
      <c r="H492" s="34"/>
      <c r="I492" s="34"/>
      <c r="J492" s="35">
        <v>335.7</v>
      </c>
      <c r="K492" s="34"/>
      <c r="L492" s="35">
        <v>504</v>
      </c>
      <c r="M492" s="35">
        <v>19573.400000000001</v>
      </c>
      <c r="N492" s="35">
        <v>1449.5</v>
      </c>
      <c r="O492" s="35">
        <v>25208.2</v>
      </c>
      <c r="P492" s="35">
        <v>0</v>
      </c>
    </row>
    <row r="493" spans="1:16" ht="18.5" thickBot="1">
      <c r="A493" t="s">
        <v>388</v>
      </c>
      <c r="B493" s="33" t="s">
        <v>361</v>
      </c>
      <c r="C493" s="33" t="s">
        <v>332</v>
      </c>
      <c r="D493" s="34"/>
      <c r="E493" s="34"/>
      <c r="F493" s="34"/>
      <c r="G493" s="34"/>
      <c r="H493" s="34"/>
      <c r="I493" s="34"/>
      <c r="J493" s="35">
        <v>1622.6</v>
      </c>
      <c r="K493" s="35">
        <v>0</v>
      </c>
      <c r="L493" s="35">
        <v>357.4</v>
      </c>
      <c r="M493" s="35">
        <v>0</v>
      </c>
      <c r="N493" s="35">
        <v>0</v>
      </c>
      <c r="O493" s="35">
        <v>0</v>
      </c>
      <c r="P493" s="35">
        <v>0</v>
      </c>
    </row>
    <row r="494" spans="1:16" ht="18.5" thickBot="1">
      <c r="A494" t="s">
        <v>388</v>
      </c>
      <c r="B494" s="33" t="s">
        <v>361</v>
      </c>
      <c r="C494" s="33" t="s">
        <v>331</v>
      </c>
      <c r="D494" s="34"/>
      <c r="E494" s="35">
        <v>1250</v>
      </c>
      <c r="F494" s="35">
        <v>572.1</v>
      </c>
      <c r="G494" s="35">
        <v>20</v>
      </c>
      <c r="H494" s="35">
        <v>539</v>
      </c>
      <c r="I494" s="35">
        <v>1480.5</v>
      </c>
      <c r="J494" s="35">
        <v>343.3</v>
      </c>
      <c r="K494" s="35">
        <v>1296.8</v>
      </c>
      <c r="L494" s="35">
        <v>7514.2</v>
      </c>
      <c r="M494" s="35">
        <v>1020.8</v>
      </c>
      <c r="N494" s="35">
        <v>2874</v>
      </c>
      <c r="O494" s="35">
        <v>6002</v>
      </c>
      <c r="P494" s="35">
        <v>738.4</v>
      </c>
    </row>
    <row r="495" spans="1:16" ht="18.5" thickBot="1">
      <c r="A495" t="s">
        <v>388</v>
      </c>
      <c r="B495" s="33" t="s">
        <v>362</v>
      </c>
      <c r="C495" s="33" t="s">
        <v>313</v>
      </c>
      <c r="D495" s="34"/>
      <c r="E495" s="35">
        <v>2501.4</v>
      </c>
      <c r="F495" s="34"/>
      <c r="G495" s="35">
        <v>2472.1999999999998</v>
      </c>
      <c r="H495" s="35">
        <v>434</v>
      </c>
      <c r="I495" s="34"/>
      <c r="J495" s="35">
        <v>400.2</v>
      </c>
      <c r="K495" s="35">
        <v>67.400000000000006</v>
      </c>
      <c r="L495" s="35">
        <v>857.4</v>
      </c>
      <c r="M495" s="35">
        <v>11.2</v>
      </c>
      <c r="N495" s="35">
        <v>889.2</v>
      </c>
      <c r="O495" s="35">
        <v>339.2</v>
      </c>
      <c r="P495" s="35">
        <v>1090.8</v>
      </c>
    </row>
    <row r="496" spans="1:16" ht="18.5" thickBot="1">
      <c r="A496" t="s">
        <v>388</v>
      </c>
      <c r="B496" s="33" t="s">
        <v>362</v>
      </c>
      <c r="C496" s="33" t="s">
        <v>314</v>
      </c>
      <c r="D496" s="34"/>
      <c r="E496" s="34"/>
      <c r="F496" s="34"/>
      <c r="G496" s="34"/>
      <c r="H496" s="34"/>
      <c r="I496" s="34"/>
      <c r="J496" s="35">
        <v>6875</v>
      </c>
      <c r="K496" s="34"/>
      <c r="L496" s="34"/>
      <c r="M496" s="34"/>
      <c r="N496" s="35">
        <v>1968.9</v>
      </c>
      <c r="O496" s="35">
        <v>1319.7</v>
      </c>
      <c r="P496" s="35">
        <v>291.89999999999998</v>
      </c>
    </row>
    <row r="497" spans="1:16" ht="18.5" thickBot="1">
      <c r="A497" t="s">
        <v>388</v>
      </c>
      <c r="B497" s="33" t="s">
        <v>362</v>
      </c>
      <c r="C497" s="33" t="s">
        <v>315</v>
      </c>
      <c r="D497" s="35">
        <v>517</v>
      </c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5">
        <v>6.7</v>
      </c>
      <c r="P497" s="35">
        <v>1968.1</v>
      </c>
    </row>
    <row r="498" spans="1:16" ht="18.5" thickBot="1">
      <c r="A498" t="s">
        <v>388</v>
      </c>
      <c r="B498" s="33" t="s">
        <v>362</v>
      </c>
      <c r="C498" s="33" t="s">
        <v>316</v>
      </c>
      <c r="D498" s="34"/>
      <c r="E498" s="35">
        <v>800</v>
      </c>
      <c r="F498" s="35">
        <v>10212.700000000001</v>
      </c>
      <c r="G498" s="35">
        <v>45236</v>
      </c>
      <c r="H498" s="35">
        <v>2971.5</v>
      </c>
      <c r="I498" s="35">
        <v>3374.5</v>
      </c>
      <c r="J498" s="35">
        <v>16294.5</v>
      </c>
      <c r="K498" s="35">
        <v>6345.3</v>
      </c>
      <c r="L498" s="35">
        <v>1855.1</v>
      </c>
      <c r="M498" s="35">
        <v>23047.3</v>
      </c>
      <c r="N498" s="35">
        <v>41111.300000000003</v>
      </c>
      <c r="O498" s="35">
        <v>8801.5</v>
      </c>
      <c r="P498" s="35">
        <v>1193.4000000000001</v>
      </c>
    </row>
    <row r="499" spans="1:16" ht="18.5" thickBot="1">
      <c r="A499" t="s">
        <v>388</v>
      </c>
      <c r="B499" s="33" t="s">
        <v>362</v>
      </c>
      <c r="C499" s="33" t="s">
        <v>317</v>
      </c>
      <c r="D499" s="35">
        <v>1000</v>
      </c>
      <c r="E499" s="34"/>
      <c r="F499" s="34"/>
      <c r="G499" s="35">
        <v>4948.1000000000004</v>
      </c>
      <c r="H499" s="35">
        <v>1631</v>
      </c>
      <c r="I499" s="35">
        <v>1000.2</v>
      </c>
      <c r="J499" s="35">
        <v>1663.3</v>
      </c>
      <c r="K499" s="35">
        <v>2732.6</v>
      </c>
      <c r="L499" s="35">
        <v>1415.5</v>
      </c>
      <c r="M499" s="35">
        <v>9234.7000000000007</v>
      </c>
      <c r="N499" s="35">
        <v>16431.3</v>
      </c>
      <c r="O499" s="35">
        <v>9571.2999999999993</v>
      </c>
      <c r="P499" s="35">
        <v>3361.7</v>
      </c>
    </row>
    <row r="500" spans="1:16" ht="18.5" thickBot="1">
      <c r="A500" t="s">
        <v>388</v>
      </c>
      <c r="B500" s="33" t="s">
        <v>362</v>
      </c>
      <c r="C500" s="33" t="s">
        <v>318</v>
      </c>
      <c r="D500" s="34"/>
      <c r="E500" s="34"/>
      <c r="F500" s="34"/>
      <c r="G500" s="34"/>
      <c r="H500" s="34"/>
      <c r="I500" s="34"/>
      <c r="J500" s="35">
        <v>0</v>
      </c>
      <c r="K500" s="35">
        <v>1951.5</v>
      </c>
      <c r="L500" s="35">
        <v>180.6</v>
      </c>
      <c r="M500" s="35">
        <v>479.1</v>
      </c>
      <c r="N500" s="35">
        <v>943.1</v>
      </c>
      <c r="O500" s="35">
        <v>22.6</v>
      </c>
      <c r="P500" s="35">
        <v>121.1</v>
      </c>
    </row>
    <row r="501" spans="1:16" ht="18.5" thickBot="1">
      <c r="A501" t="s">
        <v>388</v>
      </c>
      <c r="B501" s="33" t="s">
        <v>362</v>
      </c>
      <c r="C501" s="33" t="s">
        <v>319</v>
      </c>
      <c r="D501" s="34"/>
      <c r="E501" s="34"/>
      <c r="F501" s="35">
        <v>128232.7</v>
      </c>
      <c r="G501" s="35">
        <v>314120.59999999998</v>
      </c>
      <c r="H501" s="35">
        <v>800423.7</v>
      </c>
      <c r="I501" s="35">
        <v>850522.1</v>
      </c>
      <c r="J501" s="35">
        <v>904105.7</v>
      </c>
      <c r="K501" s="35">
        <v>148192.5</v>
      </c>
      <c r="L501" s="35">
        <v>290283.8</v>
      </c>
      <c r="M501" s="35">
        <v>285844.2</v>
      </c>
      <c r="N501" s="35">
        <v>103778</v>
      </c>
      <c r="O501" s="35">
        <v>64441.9</v>
      </c>
      <c r="P501" s="35">
        <v>2253.5</v>
      </c>
    </row>
    <row r="502" spans="1:16" ht="18.5" thickBot="1">
      <c r="A502" t="s">
        <v>388</v>
      </c>
      <c r="B502" s="33" t="s">
        <v>362</v>
      </c>
      <c r="C502" s="33" t="s">
        <v>321</v>
      </c>
      <c r="D502" s="34"/>
      <c r="E502" s="34"/>
      <c r="F502" s="34"/>
      <c r="G502" s="34"/>
      <c r="H502" s="34"/>
      <c r="I502" s="34"/>
      <c r="J502" s="34"/>
      <c r="K502" s="34"/>
      <c r="L502" s="34"/>
      <c r="M502" s="35">
        <v>123.5</v>
      </c>
      <c r="N502" s="35">
        <v>0</v>
      </c>
      <c r="O502" s="35">
        <v>0</v>
      </c>
      <c r="P502" s="35">
        <v>0</v>
      </c>
    </row>
    <row r="503" spans="1:16" ht="18.5" thickBot="1">
      <c r="A503" t="s">
        <v>388</v>
      </c>
      <c r="B503" s="33" t="s">
        <v>362</v>
      </c>
      <c r="C503" s="33" t="s">
        <v>322</v>
      </c>
      <c r="D503" s="34"/>
      <c r="E503" s="34"/>
      <c r="F503" s="34"/>
      <c r="G503" s="34"/>
      <c r="H503" s="34"/>
      <c r="I503" s="34"/>
      <c r="J503" s="34"/>
      <c r="K503" s="35">
        <v>175</v>
      </c>
      <c r="L503" s="35">
        <v>1</v>
      </c>
      <c r="M503" s="35">
        <v>0</v>
      </c>
      <c r="N503" s="35">
        <v>0</v>
      </c>
      <c r="O503" s="35">
        <v>0.5</v>
      </c>
      <c r="P503" s="35">
        <v>0.8</v>
      </c>
    </row>
    <row r="504" spans="1:16" ht="18.5" thickBot="1">
      <c r="A504" t="s">
        <v>388</v>
      </c>
      <c r="B504" s="33" t="s">
        <v>362</v>
      </c>
      <c r="C504" s="33" t="s">
        <v>323</v>
      </c>
      <c r="D504" s="34"/>
      <c r="E504" s="34"/>
      <c r="F504" s="34"/>
      <c r="G504" s="35">
        <v>3385.8</v>
      </c>
      <c r="H504" s="35">
        <v>1070.8</v>
      </c>
      <c r="I504" s="35">
        <v>11.1</v>
      </c>
      <c r="J504" s="35">
        <v>505536.9</v>
      </c>
      <c r="K504" s="35">
        <v>793093.1</v>
      </c>
      <c r="L504" s="35">
        <v>1244032.8</v>
      </c>
      <c r="M504" s="35">
        <v>1039781.3</v>
      </c>
      <c r="N504" s="35">
        <v>381726.1</v>
      </c>
      <c r="O504" s="35">
        <v>1321480.8</v>
      </c>
      <c r="P504" s="35">
        <v>1585036.4</v>
      </c>
    </row>
    <row r="505" spans="1:16" ht="18.5" thickBot="1">
      <c r="A505" t="s">
        <v>388</v>
      </c>
      <c r="B505" s="33" t="s">
        <v>362</v>
      </c>
      <c r="C505" s="33" t="s">
        <v>324</v>
      </c>
      <c r="D505" s="34"/>
      <c r="E505" s="34"/>
      <c r="F505" s="34"/>
      <c r="G505" s="35">
        <v>194.9</v>
      </c>
      <c r="H505" s="35">
        <v>0</v>
      </c>
      <c r="I505" s="34"/>
      <c r="J505" s="34"/>
      <c r="K505" s="34"/>
      <c r="L505" s="34"/>
      <c r="M505" s="34"/>
      <c r="N505" s="35">
        <v>336.5</v>
      </c>
      <c r="O505" s="35">
        <v>116.5</v>
      </c>
      <c r="P505" s="35">
        <v>0</v>
      </c>
    </row>
    <row r="506" spans="1:16" ht="18.5" thickBot="1">
      <c r="A506" t="s">
        <v>388</v>
      </c>
      <c r="B506" s="33" t="s">
        <v>362</v>
      </c>
      <c r="C506" s="33" t="s">
        <v>325</v>
      </c>
      <c r="D506" s="34"/>
      <c r="E506" s="34"/>
      <c r="F506" s="35">
        <v>2.7</v>
      </c>
      <c r="G506" s="34"/>
      <c r="H506" s="34"/>
      <c r="I506" s="34"/>
      <c r="J506" s="34"/>
      <c r="K506" s="34"/>
      <c r="L506" s="35">
        <v>333.3</v>
      </c>
      <c r="M506" s="34"/>
      <c r="N506" s="35">
        <v>661.5</v>
      </c>
      <c r="O506" s="35">
        <v>0</v>
      </c>
      <c r="P506" s="35">
        <v>2065.5</v>
      </c>
    </row>
    <row r="507" spans="1:16" ht="18.5" thickBot="1">
      <c r="A507" t="s">
        <v>388</v>
      </c>
      <c r="B507" s="33" t="s">
        <v>362</v>
      </c>
      <c r="C507" s="33" t="s">
        <v>326</v>
      </c>
      <c r="D507" s="34"/>
      <c r="E507" s="34"/>
      <c r="F507" s="34"/>
      <c r="G507" s="34"/>
      <c r="H507" s="34"/>
      <c r="I507" s="34"/>
      <c r="J507" s="34"/>
      <c r="K507" s="35">
        <v>118552.8</v>
      </c>
      <c r="L507" s="35">
        <v>5031.1000000000004</v>
      </c>
      <c r="M507" s="35">
        <v>98266.5</v>
      </c>
      <c r="N507" s="35">
        <v>61898.1</v>
      </c>
      <c r="O507" s="35">
        <v>305279.7</v>
      </c>
      <c r="P507" s="35">
        <v>53131</v>
      </c>
    </row>
    <row r="508" spans="1:16" ht="18.5" thickBot="1">
      <c r="A508" t="s">
        <v>388</v>
      </c>
      <c r="B508" s="33" t="s">
        <v>362</v>
      </c>
      <c r="C508" s="33" t="s">
        <v>327</v>
      </c>
      <c r="D508" s="34"/>
      <c r="E508" s="34"/>
      <c r="F508" s="34"/>
      <c r="G508" s="34"/>
      <c r="H508" s="34"/>
      <c r="I508" s="34"/>
      <c r="J508" s="34"/>
      <c r="K508" s="34"/>
      <c r="L508" s="35">
        <v>0</v>
      </c>
      <c r="M508" s="35">
        <v>1567.2</v>
      </c>
      <c r="N508" s="34"/>
      <c r="O508" s="34"/>
      <c r="P508" s="34"/>
    </row>
    <row r="509" spans="1:16" ht="18.5" thickBot="1">
      <c r="A509" t="s">
        <v>388</v>
      </c>
      <c r="B509" s="33" t="s">
        <v>362</v>
      </c>
      <c r="C509" s="33" t="s">
        <v>328</v>
      </c>
      <c r="D509" s="34"/>
      <c r="E509" s="34"/>
      <c r="F509" s="35">
        <v>0</v>
      </c>
      <c r="G509" s="34"/>
      <c r="H509" s="35">
        <v>0</v>
      </c>
      <c r="I509" s="35">
        <v>120</v>
      </c>
      <c r="J509" s="35">
        <v>2084.8000000000002</v>
      </c>
      <c r="K509" s="35">
        <v>0</v>
      </c>
      <c r="L509" s="35">
        <v>71.900000000000006</v>
      </c>
      <c r="M509" s="35">
        <v>0</v>
      </c>
      <c r="N509" s="35">
        <v>3186.7</v>
      </c>
      <c r="O509" s="35">
        <v>1087.2</v>
      </c>
      <c r="P509" s="35">
        <v>202.1</v>
      </c>
    </row>
    <row r="510" spans="1:16" ht="18.5" thickBot="1">
      <c r="A510" t="s">
        <v>388</v>
      </c>
      <c r="B510" s="33" t="s">
        <v>362</v>
      </c>
      <c r="C510" s="33" t="s">
        <v>329</v>
      </c>
      <c r="D510" s="34"/>
      <c r="E510" s="34"/>
      <c r="F510" s="35">
        <v>2.7</v>
      </c>
      <c r="G510" s="34"/>
      <c r="H510" s="34"/>
      <c r="I510" s="34"/>
      <c r="J510" s="34"/>
      <c r="K510" s="35">
        <v>597.20000000000005</v>
      </c>
      <c r="L510" s="35">
        <v>89.1</v>
      </c>
      <c r="M510" s="35">
        <v>1726.5</v>
      </c>
      <c r="N510" s="35">
        <v>200.3</v>
      </c>
      <c r="O510" s="35">
        <v>1927.6</v>
      </c>
      <c r="P510" s="35">
        <v>47.8</v>
      </c>
    </row>
    <row r="511" spans="1:16" ht="18.5" thickBot="1">
      <c r="A511" t="s">
        <v>388</v>
      </c>
      <c r="B511" s="33" t="s">
        <v>362</v>
      </c>
      <c r="C511" s="33" t="s">
        <v>330</v>
      </c>
      <c r="D511" s="34"/>
      <c r="E511" s="34"/>
      <c r="F511" s="34"/>
      <c r="G511" s="34"/>
      <c r="H511" s="34"/>
      <c r="I511" s="34"/>
      <c r="J511" s="35">
        <v>0</v>
      </c>
      <c r="K511" s="35">
        <v>0</v>
      </c>
      <c r="L511" s="35">
        <v>42175.199999999997</v>
      </c>
      <c r="M511" s="35">
        <v>52595.5</v>
      </c>
      <c r="N511" s="35">
        <v>6335.8</v>
      </c>
      <c r="O511" s="35">
        <v>24996.799999999999</v>
      </c>
      <c r="P511" s="35">
        <v>75166.7</v>
      </c>
    </row>
    <row r="512" spans="1:16" ht="18.5" thickBot="1">
      <c r="A512" t="s">
        <v>388</v>
      </c>
      <c r="B512" s="33" t="s">
        <v>362</v>
      </c>
      <c r="C512" s="33" t="s">
        <v>332</v>
      </c>
      <c r="D512" s="34"/>
      <c r="E512" s="34"/>
      <c r="F512" s="34"/>
      <c r="G512" s="34"/>
      <c r="H512" s="34"/>
      <c r="I512" s="34"/>
      <c r="J512" s="35">
        <v>57202.3</v>
      </c>
      <c r="K512" s="35">
        <v>13440</v>
      </c>
      <c r="L512" s="35">
        <v>13711</v>
      </c>
      <c r="M512" s="35">
        <v>32659</v>
      </c>
      <c r="N512" s="35">
        <v>52954</v>
      </c>
      <c r="O512" s="35">
        <v>65631.5</v>
      </c>
      <c r="P512" s="35">
        <v>52976.4</v>
      </c>
    </row>
    <row r="513" spans="1:16" ht="18.5" thickBot="1">
      <c r="A513" t="s">
        <v>388</v>
      </c>
      <c r="B513" s="33" t="s">
        <v>362</v>
      </c>
      <c r="C513" s="33" t="s">
        <v>331</v>
      </c>
      <c r="D513" s="34"/>
      <c r="E513" s="34"/>
      <c r="F513" s="34"/>
      <c r="G513" s="34"/>
      <c r="H513" s="34"/>
      <c r="I513" s="34"/>
      <c r="J513" s="34"/>
      <c r="K513" s="35">
        <v>16.7</v>
      </c>
      <c r="L513" s="35">
        <v>300.3</v>
      </c>
      <c r="M513" s="35">
        <v>220</v>
      </c>
      <c r="N513" s="34"/>
      <c r="O513" s="35">
        <v>15.4</v>
      </c>
      <c r="P513" s="35">
        <v>79.2</v>
      </c>
    </row>
    <row r="514" spans="1:16" ht="18.5" thickBot="1">
      <c r="A514" t="s">
        <v>388</v>
      </c>
      <c r="B514" s="33" t="s">
        <v>363</v>
      </c>
      <c r="C514" s="33" t="s">
        <v>313</v>
      </c>
      <c r="D514" s="34"/>
      <c r="E514" s="35">
        <v>10000</v>
      </c>
      <c r="F514" s="35">
        <v>10000</v>
      </c>
      <c r="G514" s="35">
        <v>1166.7</v>
      </c>
      <c r="H514" s="35">
        <v>0</v>
      </c>
      <c r="I514" s="35">
        <v>0</v>
      </c>
      <c r="J514" s="35">
        <v>0</v>
      </c>
      <c r="K514" s="35">
        <v>4091.8</v>
      </c>
      <c r="L514" s="35">
        <v>27.1</v>
      </c>
      <c r="M514" s="35">
        <v>2444.9</v>
      </c>
      <c r="N514" s="35">
        <v>5918</v>
      </c>
      <c r="O514" s="35">
        <v>1679.3</v>
      </c>
      <c r="P514" s="35">
        <v>527.29999999999995</v>
      </c>
    </row>
    <row r="515" spans="1:16" ht="18.5" thickBot="1">
      <c r="A515" t="s">
        <v>388</v>
      </c>
      <c r="B515" s="33" t="s">
        <v>363</v>
      </c>
      <c r="C515" s="33" t="s">
        <v>314</v>
      </c>
      <c r="D515" s="34"/>
      <c r="E515" s="34"/>
      <c r="F515" s="34"/>
      <c r="G515" s="34"/>
      <c r="H515" s="34"/>
      <c r="I515" s="34"/>
      <c r="J515" s="34"/>
      <c r="K515" s="34"/>
      <c r="L515" s="35">
        <v>4</v>
      </c>
      <c r="M515" s="35">
        <v>300</v>
      </c>
      <c r="N515" s="35">
        <v>136.4</v>
      </c>
      <c r="O515" s="35">
        <v>4.2</v>
      </c>
      <c r="P515" s="34"/>
    </row>
    <row r="516" spans="1:16" ht="18.5" thickBot="1">
      <c r="A516" t="s">
        <v>388</v>
      </c>
      <c r="B516" s="33" t="s">
        <v>363</v>
      </c>
      <c r="C516" s="33" t="s">
        <v>315</v>
      </c>
      <c r="D516" s="34"/>
      <c r="E516" s="34"/>
      <c r="F516" s="34"/>
      <c r="G516" s="34"/>
      <c r="H516" s="34"/>
      <c r="I516" s="34"/>
      <c r="J516" s="34"/>
      <c r="K516" s="35">
        <v>210</v>
      </c>
      <c r="L516" s="35">
        <v>0</v>
      </c>
      <c r="M516" s="35">
        <v>0</v>
      </c>
      <c r="N516" s="34"/>
      <c r="O516" s="35">
        <v>0</v>
      </c>
      <c r="P516" s="35">
        <v>514.79999999999995</v>
      </c>
    </row>
    <row r="517" spans="1:16" ht="18.5" thickBot="1">
      <c r="A517" t="s">
        <v>388</v>
      </c>
      <c r="B517" s="33" t="s">
        <v>363</v>
      </c>
      <c r="C517" s="33" t="s">
        <v>316</v>
      </c>
      <c r="D517" s="34"/>
      <c r="E517" s="34"/>
      <c r="F517" s="35">
        <v>425176.5</v>
      </c>
      <c r="G517" s="35">
        <v>63878.9</v>
      </c>
      <c r="H517" s="35">
        <v>415514.9</v>
      </c>
      <c r="I517" s="35">
        <v>94308.3</v>
      </c>
      <c r="J517" s="35">
        <v>159031.4</v>
      </c>
      <c r="K517" s="35">
        <v>81653</v>
      </c>
      <c r="L517" s="35">
        <v>95303</v>
      </c>
      <c r="M517" s="35">
        <v>97639.5</v>
      </c>
      <c r="N517" s="35">
        <v>106701.8</v>
      </c>
      <c r="O517" s="35">
        <v>168991.9</v>
      </c>
      <c r="P517" s="35">
        <v>175688</v>
      </c>
    </row>
    <row r="518" spans="1:16" ht="18.5" thickBot="1">
      <c r="A518" t="s">
        <v>388</v>
      </c>
      <c r="B518" s="33" t="s">
        <v>363</v>
      </c>
      <c r="C518" s="33" t="s">
        <v>317</v>
      </c>
      <c r="D518" s="35">
        <v>4600</v>
      </c>
      <c r="E518" s="35">
        <v>750</v>
      </c>
      <c r="F518" s="35">
        <v>800</v>
      </c>
      <c r="G518" s="35">
        <v>4800</v>
      </c>
      <c r="H518" s="35">
        <v>10315</v>
      </c>
      <c r="I518" s="35">
        <v>72437.7</v>
      </c>
      <c r="J518" s="35">
        <v>13992.8</v>
      </c>
      <c r="K518" s="35">
        <v>25919.1</v>
      </c>
      <c r="L518" s="35">
        <v>69001.399999999994</v>
      </c>
      <c r="M518" s="35">
        <v>223377</v>
      </c>
      <c r="N518" s="35">
        <v>14622.2</v>
      </c>
      <c r="O518" s="35">
        <v>10566.9</v>
      </c>
      <c r="P518" s="35">
        <v>20008.7</v>
      </c>
    </row>
    <row r="519" spans="1:16" ht="18.5" thickBot="1">
      <c r="A519" t="s">
        <v>388</v>
      </c>
      <c r="B519" s="33" t="s">
        <v>363</v>
      </c>
      <c r="C519" s="33" t="s">
        <v>333</v>
      </c>
      <c r="D519" s="34"/>
      <c r="E519" s="34"/>
      <c r="F519" s="34"/>
      <c r="G519" s="34"/>
      <c r="H519" s="34"/>
      <c r="I519" s="34"/>
      <c r="J519" s="34"/>
      <c r="K519" s="34"/>
      <c r="L519" s="35">
        <v>2105</v>
      </c>
      <c r="M519" s="35">
        <v>0</v>
      </c>
      <c r="N519" s="35">
        <v>0</v>
      </c>
      <c r="O519" s="34"/>
      <c r="P519" s="35">
        <v>0</v>
      </c>
    </row>
    <row r="520" spans="1:16" ht="18.5" thickBot="1">
      <c r="A520" t="s">
        <v>388</v>
      </c>
      <c r="B520" s="33" t="s">
        <v>363</v>
      </c>
      <c r="C520" s="33" t="s">
        <v>318</v>
      </c>
      <c r="D520" s="35">
        <v>6867.3</v>
      </c>
      <c r="E520" s="35">
        <v>3484.8</v>
      </c>
      <c r="F520" s="35">
        <v>0</v>
      </c>
      <c r="G520" s="35">
        <v>900</v>
      </c>
      <c r="H520" s="34"/>
      <c r="I520" s="35">
        <v>0</v>
      </c>
      <c r="J520" s="35">
        <v>0</v>
      </c>
      <c r="K520" s="35">
        <v>0</v>
      </c>
      <c r="L520" s="35">
        <v>676</v>
      </c>
      <c r="M520" s="35">
        <v>1.5</v>
      </c>
      <c r="N520" s="35">
        <v>5</v>
      </c>
      <c r="O520" s="35">
        <v>8.5</v>
      </c>
      <c r="P520" s="35">
        <v>0.6</v>
      </c>
    </row>
    <row r="521" spans="1:16" ht="18.5" thickBot="1">
      <c r="A521" t="s">
        <v>388</v>
      </c>
      <c r="B521" s="33" t="s">
        <v>363</v>
      </c>
      <c r="C521" s="33" t="s">
        <v>320</v>
      </c>
      <c r="D521" s="34"/>
      <c r="E521" s="34"/>
      <c r="F521" s="34"/>
      <c r="G521" s="34"/>
      <c r="H521" s="34"/>
      <c r="I521" s="34"/>
      <c r="J521" s="34"/>
      <c r="K521" s="34"/>
      <c r="L521" s="34"/>
      <c r="M521" s="35">
        <v>0</v>
      </c>
      <c r="N521" s="34"/>
      <c r="O521" s="34"/>
      <c r="P521" s="34"/>
    </row>
    <row r="522" spans="1:16" ht="18.5" thickBot="1">
      <c r="A522" t="s">
        <v>388</v>
      </c>
      <c r="B522" s="33" t="s">
        <v>363</v>
      </c>
      <c r="C522" s="33" t="s">
        <v>319</v>
      </c>
      <c r="D522" s="34"/>
      <c r="E522" s="34"/>
      <c r="F522" s="35">
        <v>321.10000000000002</v>
      </c>
      <c r="G522" s="35">
        <v>3114.5</v>
      </c>
      <c r="H522" s="35">
        <v>108296</v>
      </c>
      <c r="I522" s="35">
        <v>218823.9</v>
      </c>
      <c r="J522" s="35">
        <v>2009.1</v>
      </c>
      <c r="K522" s="35">
        <v>28403.599999999999</v>
      </c>
      <c r="L522" s="35">
        <v>32121.200000000001</v>
      </c>
      <c r="M522" s="35">
        <v>36749.199999999997</v>
      </c>
      <c r="N522" s="35">
        <v>117</v>
      </c>
      <c r="O522" s="35">
        <v>26.6</v>
      </c>
      <c r="P522" s="35">
        <v>7.5</v>
      </c>
    </row>
    <row r="523" spans="1:16" ht="18.5" thickBot="1">
      <c r="A523" t="s">
        <v>388</v>
      </c>
      <c r="B523" s="33" t="s">
        <v>363</v>
      </c>
      <c r="C523" s="33" t="s">
        <v>322</v>
      </c>
      <c r="D523" s="34"/>
      <c r="E523" s="34"/>
      <c r="F523" s="34"/>
      <c r="G523" s="34"/>
      <c r="H523" s="34"/>
      <c r="I523" s="34"/>
      <c r="J523" s="34"/>
      <c r="K523" s="35">
        <v>24788.2</v>
      </c>
      <c r="L523" s="35">
        <v>30616.6</v>
      </c>
      <c r="M523" s="35">
        <v>6590.6</v>
      </c>
      <c r="N523" s="35">
        <v>0</v>
      </c>
      <c r="O523" s="35">
        <v>24131.4</v>
      </c>
      <c r="P523" s="35">
        <v>0</v>
      </c>
    </row>
    <row r="524" spans="1:16" ht="18.5" thickBot="1">
      <c r="A524" t="s">
        <v>388</v>
      </c>
      <c r="B524" s="33" t="s">
        <v>363</v>
      </c>
      <c r="C524" s="33" t="s">
        <v>323</v>
      </c>
      <c r="D524" s="34"/>
      <c r="E524" s="34"/>
      <c r="F524" s="34"/>
      <c r="G524" s="34"/>
      <c r="H524" s="35">
        <v>882</v>
      </c>
      <c r="I524" s="35">
        <v>10269.799999999999</v>
      </c>
      <c r="J524" s="35">
        <v>2217.8000000000002</v>
      </c>
      <c r="K524" s="35">
        <v>31077.599999999999</v>
      </c>
      <c r="L524" s="35">
        <v>87268.2</v>
      </c>
      <c r="M524" s="35">
        <v>18927.5</v>
      </c>
      <c r="N524" s="35">
        <v>90357.9</v>
      </c>
      <c r="O524" s="35">
        <v>0</v>
      </c>
      <c r="P524" s="35">
        <v>31953.599999999999</v>
      </c>
    </row>
    <row r="525" spans="1:16" ht="18.5" thickBot="1">
      <c r="A525" t="s">
        <v>388</v>
      </c>
      <c r="B525" s="33" t="s">
        <v>363</v>
      </c>
      <c r="C525" s="33" t="s">
        <v>324</v>
      </c>
      <c r="D525" s="34"/>
      <c r="E525" s="34"/>
      <c r="F525" s="34"/>
      <c r="G525" s="34"/>
      <c r="H525" s="34"/>
      <c r="I525" s="34"/>
      <c r="J525" s="35">
        <v>1617.8</v>
      </c>
      <c r="K525" s="35">
        <v>2180</v>
      </c>
      <c r="L525" s="35">
        <v>226</v>
      </c>
      <c r="M525" s="35">
        <v>646.9</v>
      </c>
      <c r="N525" s="35">
        <v>288.7</v>
      </c>
      <c r="O525" s="35">
        <v>1235.4000000000001</v>
      </c>
      <c r="P525" s="35">
        <v>442.2</v>
      </c>
    </row>
    <row r="526" spans="1:16" ht="18.5" thickBot="1">
      <c r="A526" t="s">
        <v>388</v>
      </c>
      <c r="B526" s="33" t="s">
        <v>363</v>
      </c>
      <c r="C526" s="33" t="s">
        <v>325</v>
      </c>
      <c r="D526" s="35">
        <v>2474</v>
      </c>
      <c r="E526" s="34"/>
      <c r="F526" s="35">
        <v>0</v>
      </c>
      <c r="G526" s="35">
        <v>250</v>
      </c>
      <c r="H526" s="34"/>
      <c r="I526" s="35">
        <v>1265.8</v>
      </c>
      <c r="J526" s="35">
        <v>0</v>
      </c>
      <c r="K526" s="35">
        <v>0</v>
      </c>
      <c r="L526" s="35">
        <v>418.3</v>
      </c>
      <c r="M526" s="35">
        <v>0</v>
      </c>
      <c r="N526" s="35">
        <v>0</v>
      </c>
      <c r="O526" s="35">
        <v>0</v>
      </c>
      <c r="P526" s="35">
        <v>0</v>
      </c>
    </row>
    <row r="527" spans="1:16" ht="18.5" thickBot="1">
      <c r="A527" t="s">
        <v>388</v>
      </c>
      <c r="B527" s="33" t="s">
        <v>363</v>
      </c>
      <c r="C527" s="33" t="s">
        <v>326</v>
      </c>
      <c r="D527" s="34"/>
      <c r="E527" s="35">
        <v>60443</v>
      </c>
      <c r="F527" s="35">
        <v>926.9</v>
      </c>
      <c r="G527" s="34"/>
      <c r="H527" s="35">
        <v>38322.6</v>
      </c>
      <c r="I527" s="35">
        <v>44711.1</v>
      </c>
      <c r="J527" s="35">
        <v>19609.7</v>
      </c>
      <c r="K527" s="35">
        <v>25522.7</v>
      </c>
      <c r="L527" s="35">
        <v>47912.9</v>
      </c>
      <c r="M527" s="35">
        <v>277776.7</v>
      </c>
      <c r="N527" s="35">
        <v>288928.7</v>
      </c>
      <c r="O527" s="35">
        <v>3174.5</v>
      </c>
      <c r="P527" s="35">
        <v>1583.1</v>
      </c>
    </row>
    <row r="528" spans="1:16" ht="18.5" thickBot="1">
      <c r="A528" t="s">
        <v>388</v>
      </c>
      <c r="B528" s="33" t="s">
        <v>363</v>
      </c>
      <c r="C528" s="33" t="s">
        <v>327</v>
      </c>
      <c r="D528" s="34"/>
      <c r="E528" s="34"/>
      <c r="F528" s="34"/>
      <c r="G528" s="34"/>
      <c r="H528" s="35">
        <v>8.6999999999999993</v>
      </c>
      <c r="I528" s="35">
        <v>0</v>
      </c>
      <c r="J528" s="34"/>
      <c r="K528" s="34"/>
      <c r="L528" s="34"/>
      <c r="M528" s="34"/>
      <c r="N528" s="35">
        <v>31.6</v>
      </c>
      <c r="O528" s="35">
        <v>86.4</v>
      </c>
      <c r="P528" s="35">
        <v>1278.2</v>
      </c>
    </row>
    <row r="529" spans="1:16" ht="18.5" thickBot="1">
      <c r="A529" t="s">
        <v>388</v>
      </c>
      <c r="B529" s="33" t="s">
        <v>363</v>
      </c>
      <c r="C529" s="33" t="s">
        <v>328</v>
      </c>
      <c r="D529" s="35">
        <v>5444.8</v>
      </c>
      <c r="E529" s="34"/>
      <c r="F529" s="35">
        <v>3198.6</v>
      </c>
      <c r="G529" s="35">
        <v>15078.6</v>
      </c>
      <c r="H529" s="35">
        <v>1030.2</v>
      </c>
      <c r="I529" s="35">
        <v>450.5</v>
      </c>
      <c r="J529" s="35">
        <v>3375.5</v>
      </c>
      <c r="K529" s="35">
        <v>3360.5</v>
      </c>
      <c r="L529" s="35">
        <v>321.7</v>
      </c>
      <c r="M529" s="35">
        <v>3270.4</v>
      </c>
      <c r="N529" s="35">
        <v>19962.8</v>
      </c>
      <c r="O529" s="35">
        <v>2865.8</v>
      </c>
      <c r="P529" s="35">
        <v>234</v>
      </c>
    </row>
    <row r="530" spans="1:16" ht="18.5" thickBot="1">
      <c r="A530" t="s">
        <v>388</v>
      </c>
      <c r="B530" s="33" t="s">
        <v>363</v>
      </c>
      <c r="C530" s="33" t="s">
        <v>329</v>
      </c>
      <c r="D530" s="35">
        <v>1979.1</v>
      </c>
      <c r="E530" s="34"/>
      <c r="F530" s="35">
        <v>220</v>
      </c>
      <c r="G530" s="35">
        <v>125</v>
      </c>
      <c r="H530" s="35">
        <v>7736</v>
      </c>
      <c r="I530" s="35">
        <v>1.2</v>
      </c>
      <c r="J530" s="35">
        <v>1317.7</v>
      </c>
      <c r="K530" s="35">
        <v>2509.9</v>
      </c>
      <c r="L530" s="35">
        <v>1946.8</v>
      </c>
      <c r="M530" s="35">
        <v>497.2</v>
      </c>
      <c r="N530" s="35">
        <v>4291.3</v>
      </c>
      <c r="O530" s="35">
        <v>1781.8</v>
      </c>
      <c r="P530" s="35">
        <v>669.6</v>
      </c>
    </row>
    <row r="531" spans="1:16" ht="18.5" thickBot="1">
      <c r="A531" t="s">
        <v>388</v>
      </c>
      <c r="B531" s="33" t="s">
        <v>363</v>
      </c>
      <c r="C531" s="33" t="s">
        <v>330</v>
      </c>
      <c r="D531" s="35">
        <v>6498.9</v>
      </c>
      <c r="E531" s="34"/>
      <c r="F531" s="35">
        <v>427.5</v>
      </c>
      <c r="G531" s="35">
        <v>0</v>
      </c>
      <c r="H531" s="35">
        <v>444.4</v>
      </c>
      <c r="I531" s="35">
        <v>20507.5</v>
      </c>
      <c r="J531" s="35">
        <v>1194</v>
      </c>
      <c r="K531" s="35">
        <v>46.3</v>
      </c>
      <c r="L531" s="35">
        <v>2677.3</v>
      </c>
      <c r="M531" s="35">
        <v>20061.5</v>
      </c>
      <c r="N531" s="35">
        <v>77877.2</v>
      </c>
      <c r="O531" s="35">
        <v>69880.600000000006</v>
      </c>
      <c r="P531" s="35">
        <v>2183.6999999999998</v>
      </c>
    </row>
    <row r="532" spans="1:16" ht="18.5" thickBot="1">
      <c r="A532" t="s">
        <v>388</v>
      </c>
      <c r="B532" s="33" t="s">
        <v>363</v>
      </c>
      <c r="C532" s="33" t="s">
        <v>332</v>
      </c>
      <c r="D532" s="34"/>
      <c r="E532" s="35">
        <v>1975</v>
      </c>
      <c r="F532" s="34"/>
      <c r="G532" s="34"/>
      <c r="H532" s="34"/>
      <c r="I532" s="35">
        <v>0</v>
      </c>
      <c r="J532" s="35">
        <v>73924</v>
      </c>
      <c r="K532" s="35">
        <v>0</v>
      </c>
      <c r="L532" s="35">
        <v>715.9</v>
      </c>
      <c r="M532" s="35">
        <v>22195.9</v>
      </c>
      <c r="N532" s="35">
        <v>6374.4</v>
      </c>
      <c r="O532" s="35">
        <v>3364.9</v>
      </c>
      <c r="P532" s="35">
        <v>14.6</v>
      </c>
    </row>
    <row r="533" spans="1:16" ht="18.5" thickBot="1">
      <c r="A533" t="s">
        <v>388</v>
      </c>
      <c r="B533" s="33" t="s">
        <v>363</v>
      </c>
      <c r="C533" s="33" t="s">
        <v>331</v>
      </c>
      <c r="D533" s="34"/>
      <c r="E533" s="35">
        <v>330</v>
      </c>
      <c r="F533" s="35">
        <v>680.1</v>
      </c>
      <c r="G533" s="35">
        <v>250</v>
      </c>
      <c r="H533" s="35">
        <v>29.4</v>
      </c>
      <c r="I533" s="35">
        <v>0</v>
      </c>
      <c r="J533" s="35">
        <v>2637.9</v>
      </c>
      <c r="K533" s="35">
        <v>3583.8</v>
      </c>
      <c r="L533" s="35">
        <v>1125.2</v>
      </c>
      <c r="M533" s="35">
        <v>2309.1999999999998</v>
      </c>
      <c r="N533" s="35">
        <v>1575.1</v>
      </c>
      <c r="O533" s="35">
        <v>14815.6</v>
      </c>
      <c r="P533" s="35">
        <v>948.9</v>
      </c>
    </row>
    <row r="534" spans="1:16" ht="18.5" thickBot="1">
      <c r="A534" t="s">
        <v>388</v>
      </c>
      <c r="B534" s="33" t="s">
        <v>364</v>
      </c>
      <c r="C534" s="33" t="s">
        <v>313</v>
      </c>
      <c r="D534" s="34"/>
      <c r="E534" s="34"/>
      <c r="F534" s="34"/>
      <c r="G534" s="34"/>
      <c r="H534" s="34"/>
      <c r="I534" s="34"/>
      <c r="J534" s="35">
        <v>0</v>
      </c>
      <c r="K534" s="35">
        <v>5</v>
      </c>
      <c r="L534" s="35">
        <v>221</v>
      </c>
      <c r="M534" s="35">
        <v>170.2</v>
      </c>
      <c r="N534" s="35">
        <v>37.299999999999997</v>
      </c>
      <c r="O534" s="35">
        <v>171.9</v>
      </c>
      <c r="P534" s="34"/>
    </row>
    <row r="535" spans="1:16" ht="18.5" thickBot="1">
      <c r="A535" t="s">
        <v>388</v>
      </c>
      <c r="B535" s="33" t="s">
        <v>364</v>
      </c>
      <c r="C535" s="33" t="s">
        <v>314</v>
      </c>
      <c r="D535" s="34"/>
      <c r="E535" s="34"/>
      <c r="F535" s="34"/>
      <c r="G535" s="34"/>
      <c r="H535" s="34"/>
      <c r="I535" s="34"/>
      <c r="J535" s="35">
        <v>571.4</v>
      </c>
      <c r="K535" s="35">
        <v>0</v>
      </c>
      <c r="L535" s="35">
        <v>24.4</v>
      </c>
      <c r="M535" s="34"/>
      <c r="N535" s="34"/>
      <c r="O535" s="34"/>
      <c r="P535" s="34"/>
    </row>
    <row r="536" spans="1:16" ht="18.5" thickBot="1">
      <c r="A536" t="s">
        <v>388</v>
      </c>
      <c r="B536" s="33" t="s">
        <v>364</v>
      </c>
      <c r="C536" s="33" t="s">
        <v>315</v>
      </c>
      <c r="D536" s="35">
        <v>500</v>
      </c>
      <c r="E536" s="34"/>
      <c r="F536" s="34"/>
      <c r="G536" s="34"/>
      <c r="H536" s="35">
        <v>0</v>
      </c>
      <c r="I536" s="35">
        <v>695.6</v>
      </c>
      <c r="J536" s="35">
        <v>0</v>
      </c>
      <c r="K536" s="34"/>
      <c r="L536" s="35">
        <v>0</v>
      </c>
      <c r="M536" s="35">
        <v>0</v>
      </c>
      <c r="N536" s="35">
        <v>591.79999999999995</v>
      </c>
      <c r="O536" s="35">
        <v>84.1</v>
      </c>
      <c r="P536" s="35">
        <v>0</v>
      </c>
    </row>
    <row r="537" spans="1:16" ht="18.5" thickBot="1">
      <c r="A537" t="s">
        <v>388</v>
      </c>
      <c r="B537" s="33" t="s">
        <v>364</v>
      </c>
      <c r="C537" s="33" t="s">
        <v>316</v>
      </c>
      <c r="D537" s="34"/>
      <c r="E537" s="35">
        <v>2734.2</v>
      </c>
      <c r="F537" s="35">
        <v>12642</v>
      </c>
      <c r="G537" s="35">
        <v>15881.2</v>
      </c>
      <c r="H537" s="35">
        <v>35710.199999999997</v>
      </c>
      <c r="I537" s="35">
        <v>85356</v>
      </c>
      <c r="J537" s="35">
        <v>70618.2</v>
      </c>
      <c r="K537" s="35">
        <v>51830.6</v>
      </c>
      <c r="L537" s="35">
        <v>5991.3</v>
      </c>
      <c r="M537" s="35">
        <v>15264.6</v>
      </c>
      <c r="N537" s="35">
        <v>11123.8</v>
      </c>
      <c r="O537" s="35">
        <v>22031</v>
      </c>
      <c r="P537" s="35">
        <v>6958</v>
      </c>
    </row>
    <row r="538" spans="1:16" ht="18.5" thickBot="1">
      <c r="A538" t="s">
        <v>388</v>
      </c>
      <c r="B538" s="33" t="s">
        <v>364</v>
      </c>
      <c r="C538" s="33" t="s">
        <v>317</v>
      </c>
      <c r="D538" s="34"/>
      <c r="E538" s="34"/>
      <c r="F538" s="34"/>
      <c r="G538" s="34"/>
      <c r="H538" s="35">
        <v>0</v>
      </c>
      <c r="I538" s="35">
        <v>116.9</v>
      </c>
      <c r="J538" s="35">
        <v>716.2</v>
      </c>
      <c r="K538" s="35">
        <v>727.5</v>
      </c>
      <c r="L538" s="35">
        <v>337.9</v>
      </c>
      <c r="M538" s="35">
        <v>231.5</v>
      </c>
      <c r="N538" s="35">
        <v>0</v>
      </c>
      <c r="O538" s="35">
        <v>23.1</v>
      </c>
      <c r="P538" s="35">
        <v>0</v>
      </c>
    </row>
    <row r="539" spans="1:16" ht="18.5" thickBot="1">
      <c r="A539" t="s">
        <v>388</v>
      </c>
      <c r="B539" s="33" t="s">
        <v>364</v>
      </c>
      <c r="C539" s="33" t="s">
        <v>318</v>
      </c>
      <c r="D539" s="34"/>
      <c r="E539" s="35">
        <v>879.1</v>
      </c>
      <c r="F539" s="35">
        <v>1000</v>
      </c>
      <c r="G539" s="34"/>
      <c r="H539" s="34"/>
      <c r="I539" s="34"/>
      <c r="J539" s="35">
        <v>0</v>
      </c>
      <c r="K539" s="34"/>
      <c r="L539" s="34"/>
      <c r="M539" s="34"/>
      <c r="N539" s="34"/>
      <c r="O539" s="34"/>
      <c r="P539" s="34"/>
    </row>
    <row r="540" spans="1:16" ht="18.5" thickBot="1">
      <c r="A540" t="s">
        <v>388</v>
      </c>
      <c r="B540" s="33" t="s">
        <v>364</v>
      </c>
      <c r="C540" s="33" t="s">
        <v>319</v>
      </c>
      <c r="D540" s="34"/>
      <c r="E540" s="34"/>
      <c r="F540" s="34"/>
      <c r="G540" s="34"/>
      <c r="H540" s="34"/>
      <c r="I540" s="34"/>
      <c r="J540" s="34"/>
      <c r="K540" s="34"/>
      <c r="L540" s="35">
        <v>2977.5</v>
      </c>
      <c r="M540" s="35">
        <v>55.6</v>
      </c>
      <c r="N540" s="35">
        <v>403.1</v>
      </c>
      <c r="O540" s="34"/>
      <c r="P540" s="34"/>
    </row>
    <row r="541" spans="1:16" ht="18.5" thickBot="1">
      <c r="A541" t="s">
        <v>388</v>
      </c>
      <c r="B541" s="33" t="s">
        <v>364</v>
      </c>
      <c r="C541" s="33" t="s">
        <v>322</v>
      </c>
      <c r="D541" s="34"/>
      <c r="E541" s="34"/>
      <c r="F541" s="34"/>
      <c r="G541" s="34"/>
      <c r="H541" s="34"/>
      <c r="I541" s="34"/>
      <c r="J541" s="35">
        <v>0</v>
      </c>
      <c r="K541" s="35">
        <v>0</v>
      </c>
      <c r="L541" s="35">
        <v>0.5</v>
      </c>
      <c r="M541" s="35">
        <v>3924.4</v>
      </c>
      <c r="N541" s="35">
        <v>11499.2</v>
      </c>
      <c r="O541" s="35">
        <v>4.4000000000000004</v>
      </c>
      <c r="P541" s="35">
        <v>0</v>
      </c>
    </row>
    <row r="542" spans="1:16" ht="18.5" thickBot="1">
      <c r="A542" t="s">
        <v>388</v>
      </c>
      <c r="B542" s="33" t="s">
        <v>364</v>
      </c>
      <c r="C542" s="33" t="s">
        <v>323</v>
      </c>
      <c r="D542" s="34"/>
      <c r="E542" s="34"/>
      <c r="F542" s="35">
        <v>330.2</v>
      </c>
      <c r="G542" s="35">
        <v>180.2</v>
      </c>
      <c r="H542" s="35">
        <v>0</v>
      </c>
      <c r="I542" s="35">
        <v>46.8</v>
      </c>
      <c r="J542" s="35">
        <v>21340.799999999999</v>
      </c>
      <c r="K542" s="35">
        <v>59403.9</v>
      </c>
      <c r="L542" s="35">
        <v>361237.9</v>
      </c>
      <c r="M542" s="35">
        <v>648269.6</v>
      </c>
      <c r="N542" s="35">
        <v>593092.4</v>
      </c>
      <c r="O542" s="35">
        <v>814613.5</v>
      </c>
      <c r="P542" s="35">
        <v>1114521.1000000001</v>
      </c>
    </row>
    <row r="543" spans="1:16" ht="18.5" thickBot="1">
      <c r="A543" t="s">
        <v>388</v>
      </c>
      <c r="B543" s="33" t="s">
        <v>364</v>
      </c>
      <c r="C543" s="33" t="s">
        <v>326</v>
      </c>
      <c r="D543" s="34"/>
      <c r="E543" s="34"/>
      <c r="F543" s="34"/>
      <c r="G543" s="34"/>
      <c r="H543" s="34"/>
      <c r="I543" s="34"/>
      <c r="J543" s="35">
        <v>32465.1</v>
      </c>
      <c r="K543" s="35">
        <v>1545.9</v>
      </c>
      <c r="L543" s="35">
        <v>8.6999999999999993</v>
      </c>
      <c r="M543" s="35">
        <v>1584.9</v>
      </c>
      <c r="N543" s="35">
        <v>60</v>
      </c>
      <c r="O543" s="35">
        <v>0.4</v>
      </c>
      <c r="P543" s="35">
        <v>8.4</v>
      </c>
    </row>
    <row r="544" spans="1:16" ht="18.5" thickBot="1">
      <c r="A544" t="s">
        <v>388</v>
      </c>
      <c r="B544" s="33" t="s">
        <v>364</v>
      </c>
      <c r="C544" s="33" t="s">
        <v>327</v>
      </c>
      <c r="D544" s="34"/>
      <c r="E544" s="34"/>
      <c r="F544" s="34"/>
      <c r="G544" s="34"/>
      <c r="H544" s="34"/>
      <c r="I544" s="34"/>
      <c r="J544" s="34"/>
      <c r="K544" s="35">
        <v>2400.6</v>
      </c>
      <c r="L544" s="35">
        <v>0</v>
      </c>
      <c r="M544" s="34"/>
      <c r="N544" s="35">
        <v>1500</v>
      </c>
      <c r="O544" s="35">
        <v>0</v>
      </c>
      <c r="P544" s="35">
        <v>0</v>
      </c>
    </row>
    <row r="545" spans="1:16" ht="18.5" thickBot="1">
      <c r="A545" t="s">
        <v>388</v>
      </c>
      <c r="B545" s="33" t="s">
        <v>364</v>
      </c>
      <c r="C545" s="33" t="s">
        <v>328</v>
      </c>
      <c r="D545" s="34"/>
      <c r="E545" s="34"/>
      <c r="F545" s="35">
        <v>0</v>
      </c>
      <c r="G545" s="35">
        <v>933.9</v>
      </c>
      <c r="H545" s="35">
        <v>13</v>
      </c>
      <c r="I545" s="35">
        <v>202</v>
      </c>
      <c r="J545" s="35">
        <v>12048.8</v>
      </c>
      <c r="K545" s="35">
        <v>155</v>
      </c>
      <c r="L545" s="35">
        <v>45</v>
      </c>
      <c r="M545" s="35">
        <v>1290.3</v>
      </c>
      <c r="N545" s="35">
        <v>0</v>
      </c>
      <c r="O545" s="35">
        <v>8.6999999999999993</v>
      </c>
      <c r="P545" s="35">
        <v>115.8</v>
      </c>
    </row>
    <row r="546" spans="1:16" ht="18.5" thickBot="1">
      <c r="A546" t="s">
        <v>388</v>
      </c>
      <c r="B546" s="33" t="s">
        <v>364</v>
      </c>
      <c r="C546" s="33" t="s">
        <v>329</v>
      </c>
      <c r="D546" s="34"/>
      <c r="E546" s="34"/>
      <c r="F546" s="34"/>
      <c r="G546" s="34"/>
      <c r="H546" s="34"/>
      <c r="I546" s="35">
        <v>0.8</v>
      </c>
      <c r="J546" s="35">
        <v>0</v>
      </c>
      <c r="K546" s="35">
        <v>160.30000000000001</v>
      </c>
      <c r="L546" s="35">
        <v>49.6</v>
      </c>
      <c r="M546" s="35">
        <v>13.9</v>
      </c>
      <c r="N546" s="35">
        <v>6.3</v>
      </c>
      <c r="O546" s="35">
        <v>9000.1</v>
      </c>
      <c r="P546" s="35">
        <v>5002.3999999999996</v>
      </c>
    </row>
    <row r="547" spans="1:16" ht="18.5" thickBot="1">
      <c r="A547" t="s">
        <v>388</v>
      </c>
      <c r="B547" s="33" t="s">
        <v>364</v>
      </c>
      <c r="C547" s="33" t="s">
        <v>330</v>
      </c>
      <c r="D547" s="34"/>
      <c r="E547" s="34"/>
      <c r="F547" s="34"/>
      <c r="G547" s="34"/>
      <c r="H547" s="34"/>
      <c r="I547" s="34"/>
      <c r="J547" s="34"/>
      <c r="K547" s="35">
        <v>1680</v>
      </c>
      <c r="L547" s="35">
        <v>4318.5</v>
      </c>
      <c r="M547" s="35">
        <v>22088.6</v>
      </c>
      <c r="N547" s="35">
        <v>23984.2</v>
      </c>
      <c r="O547" s="35">
        <v>125518</v>
      </c>
      <c r="P547" s="35">
        <v>132726.79999999999</v>
      </c>
    </row>
    <row r="548" spans="1:16" ht="18.5" thickBot="1">
      <c r="A548" t="s">
        <v>388</v>
      </c>
      <c r="B548" s="33" t="s">
        <v>364</v>
      </c>
      <c r="C548" s="33" t="s">
        <v>332</v>
      </c>
      <c r="D548" s="34"/>
      <c r="E548" s="34"/>
      <c r="F548" s="34"/>
      <c r="G548" s="34"/>
      <c r="H548" s="34"/>
      <c r="I548" s="34"/>
      <c r="J548" s="35">
        <v>24036.5</v>
      </c>
      <c r="K548" s="35">
        <v>27100.7</v>
      </c>
      <c r="L548" s="35">
        <v>895</v>
      </c>
      <c r="M548" s="35">
        <v>89.5</v>
      </c>
      <c r="N548" s="35">
        <v>30628.2</v>
      </c>
      <c r="O548" s="35">
        <v>12190.4</v>
      </c>
      <c r="P548" s="35">
        <v>9153.4</v>
      </c>
    </row>
    <row r="549" spans="1:16" ht="18.5" thickBot="1">
      <c r="A549" t="s">
        <v>388</v>
      </c>
      <c r="B549" s="33" t="s">
        <v>364</v>
      </c>
      <c r="C549" s="33" t="s">
        <v>331</v>
      </c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5">
        <v>0</v>
      </c>
      <c r="O549" s="35">
        <v>4016.2</v>
      </c>
      <c r="P549" s="35">
        <v>88.5</v>
      </c>
    </row>
    <row r="550" spans="1:16" ht="18.5" thickBot="1">
      <c r="A550" t="s">
        <v>388</v>
      </c>
      <c r="B550" s="33" t="s">
        <v>365</v>
      </c>
      <c r="C550" s="33" t="s">
        <v>313</v>
      </c>
      <c r="D550" s="34"/>
      <c r="E550" s="34"/>
      <c r="F550" s="34"/>
      <c r="G550" s="35">
        <v>1931.4</v>
      </c>
      <c r="H550" s="34"/>
      <c r="I550" s="34"/>
      <c r="J550" s="34"/>
      <c r="K550" s="35">
        <v>0</v>
      </c>
      <c r="L550" s="35">
        <v>4133.6000000000004</v>
      </c>
      <c r="M550" s="35">
        <v>2974.6</v>
      </c>
      <c r="N550" s="35">
        <v>0</v>
      </c>
      <c r="O550" s="35">
        <v>134.30000000000001</v>
      </c>
      <c r="P550" s="35">
        <v>0</v>
      </c>
    </row>
    <row r="551" spans="1:16" ht="18.5" thickBot="1">
      <c r="A551" t="s">
        <v>388</v>
      </c>
      <c r="B551" s="33" t="s">
        <v>365</v>
      </c>
      <c r="C551" s="33" t="s">
        <v>314</v>
      </c>
      <c r="D551" s="34"/>
      <c r="E551" s="34"/>
      <c r="F551" s="34"/>
      <c r="G551" s="34"/>
      <c r="H551" s="34"/>
      <c r="I551" s="34"/>
      <c r="J551" s="34"/>
      <c r="K551" s="35">
        <v>924.5</v>
      </c>
      <c r="L551" s="35">
        <v>1031.9000000000001</v>
      </c>
      <c r="M551" s="35">
        <v>0</v>
      </c>
      <c r="N551" s="35">
        <v>48.4</v>
      </c>
      <c r="O551" s="35">
        <v>0</v>
      </c>
      <c r="P551" s="34"/>
    </row>
    <row r="552" spans="1:16" ht="18.5" thickBot="1">
      <c r="A552" t="s">
        <v>388</v>
      </c>
      <c r="B552" s="33" t="s">
        <v>365</v>
      </c>
      <c r="C552" s="33" t="s">
        <v>315</v>
      </c>
      <c r="D552" s="34"/>
      <c r="E552" s="34"/>
      <c r="F552" s="34"/>
      <c r="G552" s="34"/>
      <c r="H552" s="34"/>
      <c r="I552" s="35">
        <v>100</v>
      </c>
      <c r="J552" s="35">
        <v>0</v>
      </c>
      <c r="K552" s="35">
        <v>79.400000000000006</v>
      </c>
      <c r="L552" s="35">
        <v>0.7</v>
      </c>
      <c r="M552" s="35">
        <v>0.7</v>
      </c>
      <c r="N552" s="34"/>
      <c r="O552" s="34"/>
      <c r="P552" s="34"/>
    </row>
    <row r="553" spans="1:16" ht="18.5" thickBot="1">
      <c r="A553" t="s">
        <v>388</v>
      </c>
      <c r="B553" s="33" t="s">
        <v>365</v>
      </c>
      <c r="C553" s="33" t="s">
        <v>316</v>
      </c>
      <c r="D553" s="34"/>
      <c r="E553" s="34"/>
      <c r="F553" s="35">
        <v>785.9</v>
      </c>
      <c r="G553" s="35">
        <v>10612.4</v>
      </c>
      <c r="H553" s="35">
        <v>1981.2</v>
      </c>
      <c r="I553" s="35">
        <v>2962.2</v>
      </c>
      <c r="J553" s="35">
        <v>1322.3</v>
      </c>
      <c r="K553" s="35">
        <v>2222.3000000000002</v>
      </c>
      <c r="L553" s="35">
        <v>1214.9000000000001</v>
      </c>
      <c r="M553" s="35">
        <v>27049.200000000001</v>
      </c>
      <c r="N553" s="35">
        <v>146.6</v>
      </c>
      <c r="O553" s="35">
        <v>87912.4</v>
      </c>
      <c r="P553" s="35">
        <v>0</v>
      </c>
    </row>
    <row r="554" spans="1:16" ht="18.5" thickBot="1">
      <c r="A554" t="s">
        <v>388</v>
      </c>
      <c r="B554" s="33" t="s">
        <v>365</v>
      </c>
      <c r="C554" s="33" t="s">
        <v>317</v>
      </c>
      <c r="D554" s="34"/>
      <c r="E554" s="34"/>
      <c r="F554" s="34"/>
      <c r="G554" s="34"/>
      <c r="H554" s="35">
        <v>33333.4</v>
      </c>
      <c r="I554" s="35">
        <v>19135</v>
      </c>
      <c r="J554" s="35">
        <v>1537.5</v>
      </c>
      <c r="K554" s="35">
        <v>1645.9</v>
      </c>
      <c r="L554" s="35">
        <v>522.20000000000005</v>
      </c>
      <c r="M554" s="35">
        <v>4969.8</v>
      </c>
      <c r="N554" s="35">
        <v>69.599999999999994</v>
      </c>
      <c r="O554" s="35">
        <v>798.2</v>
      </c>
      <c r="P554" s="35">
        <v>2935.5</v>
      </c>
    </row>
    <row r="555" spans="1:16" ht="18.5" thickBot="1">
      <c r="A555" t="s">
        <v>388</v>
      </c>
      <c r="B555" s="33" t="s">
        <v>365</v>
      </c>
      <c r="C555" s="33" t="s">
        <v>318</v>
      </c>
      <c r="D555" s="34"/>
      <c r="E555" s="34"/>
      <c r="F555" s="34"/>
      <c r="G555" s="34"/>
      <c r="H555" s="34"/>
      <c r="I555" s="34"/>
      <c r="J555" s="34"/>
      <c r="K555" s="34"/>
      <c r="L555" s="34"/>
      <c r="M555" s="35">
        <v>1187.3</v>
      </c>
      <c r="N555" s="35">
        <v>3.8</v>
      </c>
      <c r="O555" s="35">
        <v>0</v>
      </c>
      <c r="P555" s="34"/>
    </row>
    <row r="556" spans="1:16" ht="18.5" thickBot="1">
      <c r="A556" t="s">
        <v>388</v>
      </c>
      <c r="B556" s="33" t="s">
        <v>365</v>
      </c>
      <c r="C556" s="33" t="s">
        <v>321</v>
      </c>
      <c r="D556" s="34"/>
      <c r="E556" s="34"/>
      <c r="F556" s="34"/>
      <c r="G556" s="34"/>
      <c r="H556" s="34"/>
      <c r="I556" s="34"/>
      <c r="J556" s="34"/>
      <c r="K556" s="34"/>
      <c r="L556" s="34"/>
      <c r="M556" s="35">
        <v>124.2</v>
      </c>
      <c r="N556" s="35">
        <v>0</v>
      </c>
      <c r="O556" s="35">
        <v>33.9</v>
      </c>
      <c r="P556" s="35">
        <v>0</v>
      </c>
    </row>
    <row r="557" spans="1:16" ht="18.5" thickBot="1">
      <c r="A557" t="s">
        <v>388</v>
      </c>
      <c r="B557" s="33" t="s">
        <v>365</v>
      </c>
      <c r="C557" s="33" t="s">
        <v>323</v>
      </c>
      <c r="D557" s="34"/>
      <c r="E557" s="34"/>
      <c r="F557" s="34"/>
      <c r="G557" s="34"/>
      <c r="H557" s="34"/>
      <c r="I557" s="34"/>
      <c r="J557" s="34"/>
      <c r="K557" s="35">
        <v>704</v>
      </c>
      <c r="L557" s="35">
        <v>650</v>
      </c>
      <c r="M557" s="35">
        <v>150</v>
      </c>
      <c r="N557" s="35">
        <v>0</v>
      </c>
      <c r="O557" s="34"/>
      <c r="P557" s="34"/>
    </row>
    <row r="558" spans="1:16" ht="18.5" thickBot="1">
      <c r="A558" t="s">
        <v>388</v>
      </c>
      <c r="B558" s="33" t="s">
        <v>365</v>
      </c>
      <c r="C558" s="33" t="s">
        <v>326</v>
      </c>
      <c r="D558" s="34"/>
      <c r="E558" s="34"/>
      <c r="F558" s="34"/>
      <c r="G558" s="34"/>
      <c r="H558" s="34"/>
      <c r="I558" s="34"/>
      <c r="J558" s="34"/>
      <c r="K558" s="34"/>
      <c r="L558" s="35">
        <v>2047.8</v>
      </c>
      <c r="M558" s="35">
        <v>1019.4</v>
      </c>
      <c r="N558" s="35">
        <v>37908.400000000001</v>
      </c>
      <c r="O558" s="35">
        <v>75942.399999999994</v>
      </c>
      <c r="P558" s="35">
        <v>64399.9</v>
      </c>
    </row>
    <row r="559" spans="1:16" ht="18.5" thickBot="1">
      <c r="A559" t="s">
        <v>388</v>
      </c>
      <c r="B559" s="33" t="s">
        <v>365</v>
      </c>
      <c r="C559" s="33" t="s">
        <v>328</v>
      </c>
      <c r="D559" s="34"/>
      <c r="E559" s="34"/>
      <c r="F559" s="34"/>
      <c r="G559" s="34"/>
      <c r="H559" s="34"/>
      <c r="I559" s="35">
        <v>25</v>
      </c>
      <c r="J559" s="35">
        <v>0</v>
      </c>
      <c r="K559" s="35">
        <v>572</v>
      </c>
      <c r="L559" s="35">
        <v>0</v>
      </c>
      <c r="M559" s="35">
        <v>0</v>
      </c>
      <c r="N559" s="35">
        <v>0</v>
      </c>
      <c r="O559" s="35">
        <v>569.70000000000005</v>
      </c>
      <c r="P559" s="35">
        <v>0.5</v>
      </c>
    </row>
    <row r="560" spans="1:16" ht="18.5" thickBot="1">
      <c r="A560" t="s">
        <v>388</v>
      </c>
      <c r="B560" s="33" t="s">
        <v>365</v>
      </c>
      <c r="C560" s="33" t="s">
        <v>329</v>
      </c>
      <c r="D560" s="34"/>
      <c r="E560" s="34"/>
      <c r="F560" s="34"/>
      <c r="G560" s="34"/>
      <c r="H560" s="34"/>
      <c r="I560" s="35">
        <v>3479.2</v>
      </c>
      <c r="J560" s="35">
        <v>1234.5999999999999</v>
      </c>
      <c r="K560" s="35">
        <v>773.2</v>
      </c>
      <c r="L560" s="35">
        <v>3080.6</v>
      </c>
      <c r="M560" s="34"/>
      <c r="N560" s="35">
        <v>19.100000000000001</v>
      </c>
      <c r="O560" s="35">
        <v>3.4</v>
      </c>
      <c r="P560" s="35">
        <v>91.1</v>
      </c>
    </row>
    <row r="561" spans="1:16" ht="18.5" thickBot="1">
      <c r="A561" t="s">
        <v>388</v>
      </c>
      <c r="B561" s="33" t="s">
        <v>365</v>
      </c>
      <c r="C561" s="33" t="s">
        <v>330</v>
      </c>
      <c r="D561" s="34"/>
      <c r="E561" s="34"/>
      <c r="F561" s="34"/>
      <c r="G561" s="34"/>
      <c r="H561" s="34"/>
      <c r="I561" s="34"/>
      <c r="J561" s="34"/>
      <c r="K561" s="34"/>
      <c r="L561" s="35">
        <v>0</v>
      </c>
      <c r="M561" s="35">
        <v>3839.8</v>
      </c>
      <c r="N561" s="35">
        <v>2621.1</v>
      </c>
      <c r="O561" s="35">
        <v>5604.1</v>
      </c>
      <c r="P561" s="35">
        <v>0</v>
      </c>
    </row>
    <row r="562" spans="1:16" ht="18.5" thickBot="1">
      <c r="A562" t="s">
        <v>388</v>
      </c>
      <c r="B562" s="33" t="s">
        <v>365</v>
      </c>
      <c r="C562" s="33" t="s">
        <v>332</v>
      </c>
      <c r="D562" s="34"/>
      <c r="E562" s="34"/>
      <c r="F562" s="34"/>
      <c r="G562" s="34"/>
      <c r="H562" s="34"/>
      <c r="I562" s="34"/>
      <c r="J562" s="34"/>
      <c r="K562" s="34"/>
      <c r="L562" s="34"/>
      <c r="M562" s="35">
        <v>14.9</v>
      </c>
      <c r="N562" s="35">
        <v>3</v>
      </c>
      <c r="O562" s="35">
        <v>279.89999999999998</v>
      </c>
      <c r="P562" s="35">
        <v>93.2</v>
      </c>
    </row>
    <row r="563" spans="1:16" ht="18.5" thickBot="1">
      <c r="A563" t="s">
        <v>388</v>
      </c>
      <c r="B563" s="33" t="s">
        <v>365</v>
      </c>
      <c r="C563" s="33" t="s">
        <v>331</v>
      </c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5">
        <v>28.3</v>
      </c>
      <c r="P563" s="35">
        <v>66.599999999999994</v>
      </c>
    </row>
    <row r="564" spans="1:16" ht="18.5" thickBot="1">
      <c r="A564" t="s">
        <v>388</v>
      </c>
      <c r="B564" s="33" t="s">
        <v>366</v>
      </c>
      <c r="C564" s="33" t="s">
        <v>313</v>
      </c>
      <c r="D564" s="34"/>
      <c r="E564" s="34"/>
      <c r="F564" s="34"/>
      <c r="G564" s="34"/>
      <c r="H564" s="34"/>
      <c r="I564" s="34"/>
      <c r="J564" s="35">
        <v>13956.4</v>
      </c>
      <c r="K564" s="34"/>
      <c r="L564" s="35">
        <v>1000</v>
      </c>
      <c r="M564" s="35">
        <v>8769.7000000000007</v>
      </c>
      <c r="N564" s="35">
        <v>12724</v>
      </c>
      <c r="O564" s="35">
        <v>2542.5</v>
      </c>
      <c r="P564" s="35">
        <v>2847.2</v>
      </c>
    </row>
    <row r="565" spans="1:16" ht="18.5" thickBot="1">
      <c r="A565" t="s">
        <v>388</v>
      </c>
      <c r="B565" s="33" t="s">
        <v>366</v>
      </c>
      <c r="C565" s="33" t="s">
        <v>314</v>
      </c>
      <c r="D565" s="34"/>
      <c r="E565" s="34"/>
      <c r="F565" s="35">
        <v>35333.800000000003</v>
      </c>
      <c r="G565" s="34"/>
      <c r="H565" s="34"/>
      <c r="I565" s="35">
        <v>12.7</v>
      </c>
      <c r="J565" s="35">
        <v>57.5</v>
      </c>
      <c r="K565" s="35">
        <v>14.7</v>
      </c>
      <c r="L565" s="34"/>
      <c r="M565" s="34"/>
      <c r="N565" s="34"/>
      <c r="O565" s="34"/>
      <c r="P565" s="34"/>
    </row>
    <row r="566" spans="1:16" ht="18.5" thickBot="1">
      <c r="A566" t="s">
        <v>388</v>
      </c>
      <c r="B566" s="33" t="s">
        <v>366</v>
      </c>
      <c r="C566" s="33" t="s">
        <v>316</v>
      </c>
      <c r="D566" s="34"/>
      <c r="E566" s="34"/>
      <c r="F566" s="34"/>
      <c r="G566" s="35">
        <v>4003.8</v>
      </c>
      <c r="H566" s="34"/>
      <c r="I566" s="34"/>
      <c r="J566" s="34"/>
      <c r="K566" s="35">
        <v>0</v>
      </c>
      <c r="L566" s="35">
        <v>199.1</v>
      </c>
      <c r="M566" s="35">
        <v>0</v>
      </c>
      <c r="N566" s="35">
        <v>74.599999999999994</v>
      </c>
      <c r="O566" s="35">
        <v>0</v>
      </c>
      <c r="P566" s="34"/>
    </row>
    <row r="567" spans="1:16" ht="18.5" thickBot="1">
      <c r="A567" t="s">
        <v>388</v>
      </c>
      <c r="B567" s="33" t="s">
        <v>366</v>
      </c>
      <c r="C567" s="33" t="s">
        <v>317</v>
      </c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5">
        <v>10196.200000000001</v>
      </c>
      <c r="O567" s="35">
        <v>1250.7</v>
      </c>
      <c r="P567" s="35">
        <v>1893</v>
      </c>
    </row>
    <row r="568" spans="1:16" ht="18.5" thickBot="1">
      <c r="A568" t="s">
        <v>388</v>
      </c>
      <c r="B568" s="33" t="s">
        <v>366</v>
      </c>
      <c r="C568" s="33" t="s">
        <v>318</v>
      </c>
      <c r="D568" s="34"/>
      <c r="E568" s="34"/>
      <c r="F568" s="34"/>
      <c r="G568" s="34"/>
      <c r="H568" s="35">
        <v>0</v>
      </c>
      <c r="I568" s="34"/>
      <c r="J568" s="35">
        <v>159.9</v>
      </c>
      <c r="K568" s="34"/>
      <c r="L568" s="34"/>
      <c r="M568" s="34"/>
      <c r="N568" s="34"/>
      <c r="O568" s="34"/>
      <c r="P568" s="34"/>
    </row>
    <row r="569" spans="1:16" ht="18.5" thickBot="1">
      <c r="A569" t="s">
        <v>388</v>
      </c>
      <c r="B569" s="33" t="s">
        <v>366</v>
      </c>
      <c r="C569" s="33" t="s">
        <v>319</v>
      </c>
      <c r="D569" s="34"/>
      <c r="E569" s="34"/>
      <c r="F569" s="35">
        <v>96.1</v>
      </c>
      <c r="G569" s="35">
        <v>124.3</v>
      </c>
      <c r="H569" s="34"/>
      <c r="I569" s="35">
        <v>0.1</v>
      </c>
      <c r="J569" s="35">
        <v>202.8</v>
      </c>
      <c r="K569" s="35">
        <v>227.4</v>
      </c>
      <c r="L569" s="34"/>
      <c r="M569" s="35">
        <v>68.599999999999994</v>
      </c>
      <c r="N569" s="35">
        <v>53.8</v>
      </c>
      <c r="O569" s="34"/>
      <c r="P569" s="34"/>
    </row>
    <row r="570" spans="1:16" ht="18.5" thickBot="1">
      <c r="A570" t="s">
        <v>388</v>
      </c>
      <c r="B570" s="33" t="s">
        <v>366</v>
      </c>
      <c r="C570" s="33" t="s">
        <v>323</v>
      </c>
      <c r="D570" s="34"/>
      <c r="E570" s="34"/>
      <c r="F570" s="34"/>
      <c r="G570" s="34"/>
      <c r="H570" s="34"/>
      <c r="I570" s="34"/>
      <c r="J570" s="34"/>
      <c r="K570" s="35">
        <v>4</v>
      </c>
      <c r="L570" s="34"/>
      <c r="M570" s="34"/>
      <c r="N570" s="34"/>
      <c r="O570" s="34"/>
      <c r="P570" s="34"/>
    </row>
    <row r="571" spans="1:16" ht="18.5" thickBot="1">
      <c r="A571" t="s">
        <v>388</v>
      </c>
      <c r="B571" s="33" t="s">
        <v>366</v>
      </c>
      <c r="C571" s="33" t="s">
        <v>326</v>
      </c>
      <c r="D571" s="34"/>
      <c r="E571" s="34"/>
      <c r="F571" s="34"/>
      <c r="G571" s="34"/>
      <c r="H571" s="34"/>
      <c r="I571" s="35">
        <v>2505.1999999999998</v>
      </c>
      <c r="J571" s="35">
        <v>960.5</v>
      </c>
      <c r="K571" s="35">
        <v>1497.5</v>
      </c>
      <c r="L571" s="35">
        <v>16416.400000000001</v>
      </c>
      <c r="M571" s="35">
        <v>58.6</v>
      </c>
      <c r="N571" s="35">
        <v>161.30000000000001</v>
      </c>
      <c r="O571" s="35">
        <v>36.5</v>
      </c>
      <c r="P571" s="35">
        <v>1745.3</v>
      </c>
    </row>
    <row r="572" spans="1:16" ht="18.5" thickBot="1">
      <c r="A572" t="s">
        <v>388</v>
      </c>
      <c r="B572" s="33" t="s">
        <v>366</v>
      </c>
      <c r="C572" s="33" t="s">
        <v>327</v>
      </c>
      <c r="D572" s="34"/>
      <c r="E572" s="34"/>
      <c r="F572" s="34"/>
      <c r="G572" s="34"/>
      <c r="H572" s="34"/>
      <c r="I572" s="34"/>
      <c r="J572" s="34"/>
      <c r="K572" s="34"/>
      <c r="L572" s="35">
        <v>2750</v>
      </c>
      <c r="M572" s="34"/>
      <c r="N572" s="34"/>
      <c r="O572" s="34"/>
      <c r="P572" s="34"/>
    </row>
    <row r="573" spans="1:16" ht="18.5" thickBot="1">
      <c r="A573" t="s">
        <v>388</v>
      </c>
      <c r="B573" s="33" t="s">
        <v>366</v>
      </c>
      <c r="C573" s="33" t="s">
        <v>328</v>
      </c>
      <c r="D573" s="34"/>
      <c r="E573" s="34"/>
      <c r="F573" s="35">
        <v>1918.7</v>
      </c>
      <c r="G573" s="35">
        <v>1488.5</v>
      </c>
      <c r="H573" s="35">
        <v>228.5</v>
      </c>
      <c r="I573" s="35">
        <v>0.6</v>
      </c>
      <c r="J573" s="35">
        <v>895.1</v>
      </c>
      <c r="K573" s="35">
        <v>283</v>
      </c>
      <c r="L573" s="35">
        <v>17</v>
      </c>
      <c r="M573" s="35">
        <v>67.2</v>
      </c>
      <c r="N573" s="35">
        <v>126.3</v>
      </c>
      <c r="O573" s="35">
        <v>1.5</v>
      </c>
      <c r="P573" s="35">
        <v>30.3</v>
      </c>
    </row>
    <row r="574" spans="1:16" ht="18.5" thickBot="1">
      <c r="A574" t="s">
        <v>388</v>
      </c>
      <c r="B574" s="33" t="s">
        <v>366</v>
      </c>
      <c r="C574" s="33" t="s">
        <v>330</v>
      </c>
      <c r="D574" s="34"/>
      <c r="E574" s="34"/>
      <c r="F574" s="34"/>
      <c r="G574" s="34"/>
      <c r="H574" s="34"/>
      <c r="I574" s="34"/>
      <c r="J574" s="34"/>
      <c r="K574" s="34"/>
      <c r="L574" s="35">
        <v>0</v>
      </c>
      <c r="M574" s="35">
        <v>2425.1999999999998</v>
      </c>
      <c r="N574" s="35">
        <v>1361.4</v>
      </c>
      <c r="O574" s="35">
        <v>5259.4</v>
      </c>
      <c r="P574" s="35">
        <v>0</v>
      </c>
    </row>
    <row r="575" spans="1:16" ht="18.5" thickBot="1">
      <c r="A575" t="s">
        <v>388</v>
      </c>
      <c r="B575" s="33" t="s">
        <v>366</v>
      </c>
      <c r="C575" s="33" t="s">
        <v>331</v>
      </c>
      <c r="D575" s="34"/>
      <c r="E575" s="34"/>
      <c r="F575" s="34"/>
      <c r="G575" s="34"/>
      <c r="H575" s="34"/>
      <c r="I575" s="34"/>
      <c r="J575" s="34"/>
      <c r="K575" s="34"/>
      <c r="L575" s="35">
        <v>250</v>
      </c>
      <c r="M575" s="34"/>
      <c r="N575" s="34"/>
      <c r="O575" s="35">
        <v>1043.9000000000001</v>
      </c>
      <c r="P575" s="35">
        <v>10.6</v>
      </c>
    </row>
    <row r="576" spans="1:16" ht="18.5" thickBot="1">
      <c r="A576" t="s">
        <v>388</v>
      </c>
      <c r="B576" s="33" t="s">
        <v>367</v>
      </c>
      <c r="C576" s="33" t="s">
        <v>313</v>
      </c>
      <c r="D576" s="34"/>
      <c r="E576" s="34"/>
      <c r="F576" s="34"/>
      <c r="G576" s="34"/>
      <c r="H576" s="35">
        <v>0</v>
      </c>
      <c r="I576" s="35">
        <v>18600</v>
      </c>
      <c r="J576" s="35">
        <v>0</v>
      </c>
      <c r="K576" s="35">
        <v>0</v>
      </c>
      <c r="L576" s="35">
        <v>1318.2</v>
      </c>
      <c r="M576" s="35">
        <v>8760.4</v>
      </c>
      <c r="N576" s="35">
        <v>2512.6</v>
      </c>
      <c r="O576" s="35">
        <v>1496.9</v>
      </c>
      <c r="P576" s="35">
        <v>10614.6</v>
      </c>
    </row>
    <row r="577" spans="1:16" ht="18.5" thickBot="1">
      <c r="A577" t="s">
        <v>388</v>
      </c>
      <c r="B577" s="33" t="s">
        <v>367</v>
      </c>
      <c r="C577" s="33" t="s">
        <v>314</v>
      </c>
      <c r="D577" s="34"/>
      <c r="E577" s="34"/>
      <c r="F577" s="34"/>
      <c r="G577" s="34"/>
      <c r="H577" s="34"/>
      <c r="I577" s="34"/>
      <c r="J577" s="34"/>
      <c r="K577" s="34"/>
      <c r="L577" s="35">
        <v>0</v>
      </c>
      <c r="M577" s="35">
        <v>0</v>
      </c>
      <c r="N577" s="34"/>
      <c r="O577" s="34"/>
      <c r="P577" s="34"/>
    </row>
    <row r="578" spans="1:16" ht="18.5" thickBot="1">
      <c r="A578" t="s">
        <v>388</v>
      </c>
      <c r="B578" s="33" t="s">
        <v>367</v>
      </c>
      <c r="C578" s="33" t="s">
        <v>315</v>
      </c>
      <c r="D578" s="34"/>
      <c r="E578" s="34"/>
      <c r="F578" s="35">
        <v>1740</v>
      </c>
      <c r="G578" s="35">
        <v>0</v>
      </c>
      <c r="H578" s="35">
        <v>6694.9</v>
      </c>
      <c r="I578" s="35">
        <v>5935.8</v>
      </c>
      <c r="J578" s="35">
        <v>7539.5</v>
      </c>
      <c r="K578" s="35">
        <v>0</v>
      </c>
      <c r="L578" s="35">
        <v>30118.9</v>
      </c>
      <c r="M578" s="35">
        <v>0</v>
      </c>
      <c r="N578" s="35">
        <v>25.2</v>
      </c>
      <c r="O578" s="35">
        <v>27970.7</v>
      </c>
      <c r="P578" s="35">
        <v>28232.2</v>
      </c>
    </row>
    <row r="579" spans="1:16" ht="18.5" thickBot="1">
      <c r="A579" t="s">
        <v>388</v>
      </c>
      <c r="B579" s="33" t="s">
        <v>367</v>
      </c>
      <c r="C579" s="33" t="s">
        <v>316</v>
      </c>
      <c r="D579" s="34"/>
      <c r="E579" s="34"/>
      <c r="F579" s="35">
        <v>80.900000000000006</v>
      </c>
      <c r="G579" s="35">
        <v>111.5</v>
      </c>
      <c r="H579" s="35">
        <v>1788.2</v>
      </c>
      <c r="I579" s="35">
        <v>6699</v>
      </c>
      <c r="J579" s="35">
        <v>208.7</v>
      </c>
      <c r="K579" s="35">
        <v>6420.8</v>
      </c>
      <c r="L579" s="35">
        <v>499.6</v>
      </c>
      <c r="M579" s="35">
        <v>0</v>
      </c>
      <c r="N579" s="35">
        <v>482.4</v>
      </c>
      <c r="O579" s="35">
        <v>1010.6</v>
      </c>
      <c r="P579" s="35">
        <v>1492.6</v>
      </c>
    </row>
    <row r="580" spans="1:16" ht="18.5" thickBot="1">
      <c r="A580" t="s">
        <v>388</v>
      </c>
      <c r="B580" s="33" t="s">
        <v>367</v>
      </c>
      <c r="C580" s="33" t="s">
        <v>317</v>
      </c>
      <c r="D580" s="34"/>
      <c r="E580" s="34"/>
      <c r="F580" s="35">
        <v>368</v>
      </c>
      <c r="G580" s="35">
        <v>3991.2</v>
      </c>
      <c r="H580" s="35">
        <v>35</v>
      </c>
      <c r="I580" s="35">
        <v>797.1</v>
      </c>
      <c r="J580" s="35">
        <v>42.9</v>
      </c>
      <c r="K580" s="35">
        <v>0</v>
      </c>
      <c r="L580" s="35">
        <v>6070.4</v>
      </c>
      <c r="M580" s="35">
        <v>0</v>
      </c>
      <c r="N580" s="35">
        <v>4590.7</v>
      </c>
      <c r="O580" s="35">
        <v>2033.3</v>
      </c>
      <c r="P580" s="35">
        <v>2109.3000000000002</v>
      </c>
    </row>
    <row r="581" spans="1:16" ht="18.5" thickBot="1">
      <c r="A581" t="s">
        <v>388</v>
      </c>
      <c r="B581" s="33" t="s">
        <v>367</v>
      </c>
      <c r="C581" s="33" t="s">
        <v>319</v>
      </c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5">
        <v>0</v>
      </c>
      <c r="O581" s="34"/>
      <c r="P581" s="34"/>
    </row>
    <row r="582" spans="1:16" ht="18.5" thickBot="1">
      <c r="A582" t="s">
        <v>388</v>
      </c>
      <c r="B582" s="33" t="s">
        <v>367</v>
      </c>
      <c r="C582" s="33" t="s">
        <v>321</v>
      </c>
      <c r="D582" s="34"/>
      <c r="E582" s="34"/>
      <c r="F582" s="34"/>
      <c r="G582" s="34"/>
      <c r="H582" s="34"/>
      <c r="I582" s="34"/>
      <c r="J582" s="34"/>
      <c r="K582" s="34"/>
      <c r="L582" s="35">
        <v>0</v>
      </c>
      <c r="M582" s="35">
        <v>0</v>
      </c>
      <c r="N582" s="35">
        <v>72.8</v>
      </c>
      <c r="O582" s="35">
        <v>195.9</v>
      </c>
      <c r="P582" s="35">
        <v>414.3</v>
      </c>
    </row>
    <row r="583" spans="1:16" ht="18.5" thickBot="1">
      <c r="A583" t="s">
        <v>388</v>
      </c>
      <c r="B583" s="33" t="s">
        <v>367</v>
      </c>
      <c r="C583" s="33" t="s">
        <v>322</v>
      </c>
      <c r="D583" s="34"/>
      <c r="E583" s="34"/>
      <c r="F583" s="34"/>
      <c r="G583" s="34"/>
      <c r="H583" s="34"/>
      <c r="I583" s="34"/>
      <c r="J583" s="34"/>
      <c r="K583" s="34"/>
      <c r="L583" s="35">
        <v>0</v>
      </c>
      <c r="M583" s="35">
        <v>0</v>
      </c>
      <c r="N583" s="34"/>
      <c r="O583" s="34"/>
      <c r="P583" s="34"/>
    </row>
    <row r="584" spans="1:16" ht="18.5" thickBot="1">
      <c r="A584" t="s">
        <v>388</v>
      </c>
      <c r="B584" s="33" t="s">
        <v>367</v>
      </c>
      <c r="C584" s="33" t="s">
        <v>323</v>
      </c>
      <c r="D584" s="34"/>
      <c r="E584" s="34"/>
      <c r="F584" s="35">
        <v>0</v>
      </c>
      <c r="G584" s="35">
        <v>6814.2</v>
      </c>
      <c r="H584" s="34"/>
      <c r="I584" s="35">
        <v>20115.5</v>
      </c>
      <c r="J584" s="35">
        <v>5153.3999999999996</v>
      </c>
      <c r="K584" s="35">
        <v>72739.3</v>
      </c>
      <c r="L584" s="35">
        <v>64582.5</v>
      </c>
      <c r="M584" s="35">
        <v>153043.5</v>
      </c>
      <c r="N584" s="34"/>
      <c r="O584" s="35">
        <v>0</v>
      </c>
      <c r="P584" s="35">
        <v>127790.39999999999</v>
      </c>
    </row>
    <row r="585" spans="1:16" ht="18.5" thickBot="1">
      <c r="A585" t="s">
        <v>388</v>
      </c>
      <c r="B585" s="33" t="s">
        <v>367</v>
      </c>
      <c r="C585" s="33" t="s">
        <v>335</v>
      </c>
      <c r="D585" s="34"/>
      <c r="E585" s="34"/>
      <c r="F585" s="34"/>
      <c r="G585" s="34"/>
      <c r="H585" s="34"/>
      <c r="I585" s="35">
        <v>0</v>
      </c>
      <c r="J585" s="35">
        <v>102.1</v>
      </c>
      <c r="K585" s="35">
        <v>0</v>
      </c>
      <c r="L585" s="35">
        <v>0</v>
      </c>
      <c r="M585" s="35">
        <v>0</v>
      </c>
      <c r="N585" s="34"/>
      <c r="O585" s="34"/>
      <c r="P585" s="34"/>
    </row>
    <row r="586" spans="1:16" ht="18.5" thickBot="1">
      <c r="A586" t="s">
        <v>388</v>
      </c>
      <c r="B586" s="33" t="s">
        <v>367</v>
      </c>
      <c r="C586" s="33" t="s">
        <v>326</v>
      </c>
      <c r="D586" s="34"/>
      <c r="E586" s="34"/>
      <c r="F586" s="34"/>
      <c r="G586" s="35">
        <v>45.4</v>
      </c>
      <c r="H586" s="34"/>
      <c r="I586" s="35">
        <v>0</v>
      </c>
      <c r="J586" s="35">
        <v>57</v>
      </c>
      <c r="K586" s="35">
        <v>0</v>
      </c>
      <c r="L586" s="35">
        <v>2</v>
      </c>
      <c r="M586" s="35">
        <v>50000</v>
      </c>
      <c r="N586" s="35">
        <v>0</v>
      </c>
      <c r="O586" s="34"/>
      <c r="P586" s="35">
        <v>3893.4</v>
      </c>
    </row>
    <row r="587" spans="1:16" ht="18.5" thickBot="1">
      <c r="A587" t="s">
        <v>388</v>
      </c>
      <c r="B587" s="33" t="s">
        <v>367</v>
      </c>
      <c r="C587" s="33" t="s">
        <v>327</v>
      </c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5">
        <v>0</v>
      </c>
      <c r="P587" s="35">
        <v>1999.6</v>
      </c>
    </row>
    <row r="588" spans="1:16" ht="18.5" thickBot="1">
      <c r="A588" t="s">
        <v>388</v>
      </c>
      <c r="B588" s="33" t="s">
        <v>367</v>
      </c>
      <c r="C588" s="33" t="s">
        <v>328</v>
      </c>
      <c r="D588" s="34"/>
      <c r="E588" s="34"/>
      <c r="F588" s="34"/>
      <c r="G588" s="35">
        <v>0</v>
      </c>
      <c r="H588" s="34"/>
      <c r="I588" s="35">
        <v>115</v>
      </c>
      <c r="J588" s="35">
        <v>0</v>
      </c>
      <c r="K588" s="35">
        <v>0.1</v>
      </c>
      <c r="L588" s="34"/>
      <c r="M588" s="34"/>
      <c r="N588" s="34"/>
      <c r="O588" s="34"/>
      <c r="P588" s="34"/>
    </row>
    <row r="589" spans="1:16" ht="18.5" thickBot="1">
      <c r="A589" t="s">
        <v>388</v>
      </c>
      <c r="B589" s="33" t="s">
        <v>367</v>
      </c>
      <c r="C589" s="33" t="s">
        <v>329</v>
      </c>
      <c r="D589" s="34"/>
      <c r="E589" s="34"/>
      <c r="F589" s="35">
        <v>700</v>
      </c>
      <c r="G589" s="35">
        <v>733.3</v>
      </c>
      <c r="H589" s="35">
        <v>0</v>
      </c>
      <c r="I589" s="35">
        <v>500</v>
      </c>
      <c r="J589" s="35">
        <v>0</v>
      </c>
      <c r="K589" s="35">
        <v>0</v>
      </c>
      <c r="L589" s="35">
        <v>44.9</v>
      </c>
      <c r="M589" s="35">
        <v>66.8</v>
      </c>
      <c r="N589" s="35">
        <v>26.1</v>
      </c>
      <c r="O589" s="35">
        <v>198.1</v>
      </c>
      <c r="P589" s="35">
        <v>5.9</v>
      </c>
    </row>
    <row r="590" spans="1:16" ht="18.5" thickBot="1">
      <c r="A590" t="s">
        <v>388</v>
      </c>
      <c r="B590" s="33" t="s">
        <v>367</v>
      </c>
      <c r="C590" s="33" t="s">
        <v>330</v>
      </c>
      <c r="D590" s="34"/>
      <c r="E590" s="34"/>
      <c r="F590" s="34"/>
      <c r="G590" s="34"/>
      <c r="H590" s="34"/>
      <c r="I590" s="34"/>
      <c r="J590" s="34"/>
      <c r="K590" s="35">
        <v>3230.7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</row>
    <row r="591" spans="1:16" ht="18.5" thickBot="1">
      <c r="A591" t="s">
        <v>388</v>
      </c>
      <c r="B591" s="33" t="s">
        <v>367</v>
      </c>
      <c r="C591" s="33" t="s">
        <v>332</v>
      </c>
      <c r="D591" s="34"/>
      <c r="E591" s="34"/>
      <c r="F591" s="34"/>
      <c r="G591" s="34"/>
      <c r="H591" s="35">
        <v>0</v>
      </c>
      <c r="I591" s="34"/>
      <c r="J591" s="35">
        <v>0</v>
      </c>
      <c r="K591" s="35">
        <v>0</v>
      </c>
      <c r="L591" s="34"/>
      <c r="M591" s="34"/>
      <c r="N591" s="35">
        <v>0</v>
      </c>
      <c r="O591" s="35">
        <v>0</v>
      </c>
      <c r="P591" s="34"/>
    </row>
    <row r="592" spans="1:16" ht="18.5" thickBot="1">
      <c r="A592" t="s">
        <v>388</v>
      </c>
      <c r="B592" s="33" t="s">
        <v>367</v>
      </c>
      <c r="C592" s="33" t="s">
        <v>331</v>
      </c>
      <c r="D592" s="34"/>
      <c r="E592" s="34"/>
      <c r="F592" s="34"/>
      <c r="G592" s="34"/>
      <c r="H592" s="34"/>
      <c r="I592" s="35">
        <v>0</v>
      </c>
      <c r="J592" s="34"/>
      <c r="K592" s="34"/>
      <c r="L592" s="35">
        <v>0</v>
      </c>
      <c r="M592" s="35">
        <v>82.7</v>
      </c>
      <c r="N592" s="35">
        <v>252.4</v>
      </c>
      <c r="O592" s="35">
        <v>138.30000000000001</v>
      </c>
      <c r="P592" s="35">
        <v>146.9</v>
      </c>
    </row>
    <row r="593" spans="1:16" ht="18.5" thickBot="1">
      <c r="A593" t="s">
        <v>388</v>
      </c>
      <c r="B593" s="33" t="s">
        <v>368</v>
      </c>
      <c r="C593" s="33" t="s">
        <v>313</v>
      </c>
      <c r="D593" s="34"/>
      <c r="E593" s="34"/>
      <c r="F593" s="34"/>
      <c r="G593" s="34"/>
      <c r="H593" s="35">
        <v>16500</v>
      </c>
      <c r="I593" s="34"/>
      <c r="J593" s="35">
        <v>8445.9</v>
      </c>
      <c r="K593" s="35">
        <v>557.79999999999995</v>
      </c>
      <c r="L593" s="35">
        <v>2067.5</v>
      </c>
      <c r="M593" s="35">
        <v>4434.3999999999996</v>
      </c>
      <c r="N593" s="35">
        <v>251.9</v>
      </c>
      <c r="O593" s="35">
        <v>353.2</v>
      </c>
      <c r="P593" s="35">
        <v>460.4</v>
      </c>
    </row>
    <row r="594" spans="1:16" ht="18.5" thickBot="1">
      <c r="A594" t="s">
        <v>388</v>
      </c>
      <c r="B594" s="33" t="s">
        <v>368</v>
      </c>
      <c r="C594" s="33" t="s">
        <v>315</v>
      </c>
      <c r="D594" s="34"/>
      <c r="E594" s="34"/>
      <c r="F594" s="34"/>
      <c r="G594" s="34"/>
      <c r="H594" s="34"/>
      <c r="I594" s="35">
        <v>0</v>
      </c>
      <c r="J594" s="34"/>
      <c r="K594" s="35">
        <v>252.2</v>
      </c>
      <c r="L594" s="34"/>
      <c r="M594" s="34"/>
      <c r="N594" s="34"/>
      <c r="O594" s="34"/>
      <c r="P594" s="34"/>
    </row>
    <row r="595" spans="1:16" ht="18.5" thickBot="1">
      <c r="A595" t="s">
        <v>388</v>
      </c>
      <c r="B595" s="33" t="s">
        <v>368</v>
      </c>
      <c r="C595" s="33" t="s">
        <v>316</v>
      </c>
      <c r="D595" s="34"/>
      <c r="E595" s="35">
        <v>5893</v>
      </c>
      <c r="F595" s="35">
        <v>246004.2</v>
      </c>
      <c r="G595" s="35">
        <v>129843.8</v>
      </c>
      <c r="H595" s="35">
        <v>72253.7</v>
      </c>
      <c r="I595" s="35">
        <v>266776.40000000002</v>
      </c>
      <c r="J595" s="35">
        <v>89516.6</v>
      </c>
      <c r="K595" s="35">
        <v>98420.5</v>
      </c>
      <c r="L595" s="35">
        <v>242705.9</v>
      </c>
      <c r="M595" s="35">
        <v>110871.5</v>
      </c>
      <c r="N595" s="35">
        <v>72936</v>
      </c>
      <c r="O595" s="35">
        <v>100867.4</v>
      </c>
      <c r="P595" s="35">
        <v>269876.5</v>
      </c>
    </row>
    <row r="596" spans="1:16" ht="18.5" thickBot="1">
      <c r="A596" t="s">
        <v>388</v>
      </c>
      <c r="B596" s="33" t="s">
        <v>368</v>
      </c>
      <c r="C596" s="33" t="s">
        <v>317</v>
      </c>
      <c r="D596" s="34"/>
      <c r="E596" s="34"/>
      <c r="F596" s="34"/>
      <c r="G596" s="34"/>
      <c r="H596" s="35">
        <v>0</v>
      </c>
      <c r="I596" s="35">
        <v>0</v>
      </c>
      <c r="J596" s="35">
        <v>0</v>
      </c>
      <c r="K596" s="35">
        <v>1450</v>
      </c>
      <c r="L596" s="35">
        <v>350</v>
      </c>
      <c r="M596" s="35">
        <v>0</v>
      </c>
      <c r="N596" s="35">
        <v>14.7</v>
      </c>
      <c r="O596" s="35">
        <v>66.8</v>
      </c>
      <c r="P596" s="35">
        <v>29.9</v>
      </c>
    </row>
    <row r="597" spans="1:16" ht="18.5" thickBot="1">
      <c r="A597" t="s">
        <v>388</v>
      </c>
      <c r="B597" s="33" t="s">
        <v>368</v>
      </c>
      <c r="C597" s="33" t="s">
        <v>319</v>
      </c>
      <c r="D597" s="34"/>
      <c r="E597" s="34"/>
      <c r="F597" s="34"/>
      <c r="G597" s="34"/>
      <c r="H597" s="35">
        <v>1500</v>
      </c>
      <c r="I597" s="34"/>
      <c r="J597" s="34"/>
      <c r="K597" s="34"/>
      <c r="L597" s="34"/>
      <c r="M597" s="34"/>
      <c r="N597" s="34"/>
      <c r="O597" s="34"/>
      <c r="P597" s="34"/>
    </row>
    <row r="598" spans="1:16" ht="18.5" thickBot="1">
      <c r="A598" t="s">
        <v>388</v>
      </c>
      <c r="B598" s="33" t="s">
        <v>368</v>
      </c>
      <c r="C598" s="33" t="s">
        <v>323</v>
      </c>
      <c r="D598" s="34"/>
      <c r="E598" s="34"/>
      <c r="F598" s="34"/>
      <c r="G598" s="34"/>
      <c r="H598" s="35">
        <v>0</v>
      </c>
      <c r="I598" s="34"/>
      <c r="J598" s="35">
        <v>675.9</v>
      </c>
      <c r="K598" s="35">
        <v>102642.9</v>
      </c>
      <c r="L598" s="35">
        <v>193632.3</v>
      </c>
      <c r="M598" s="35">
        <v>110745.3</v>
      </c>
      <c r="N598" s="35">
        <v>266863</v>
      </c>
      <c r="O598" s="35">
        <v>754076.2</v>
      </c>
      <c r="P598" s="35">
        <v>1966087.2</v>
      </c>
    </row>
    <row r="599" spans="1:16" ht="18.5" thickBot="1">
      <c r="A599" t="s">
        <v>388</v>
      </c>
      <c r="B599" s="33" t="s">
        <v>368</v>
      </c>
      <c r="C599" s="33" t="s">
        <v>326</v>
      </c>
      <c r="D599" s="34"/>
      <c r="E599" s="34"/>
      <c r="F599" s="34"/>
      <c r="G599" s="34"/>
      <c r="H599" s="34"/>
      <c r="I599" s="35">
        <v>184.7</v>
      </c>
      <c r="J599" s="35">
        <v>73.099999999999994</v>
      </c>
      <c r="K599" s="35">
        <v>36.299999999999997</v>
      </c>
      <c r="L599" s="35">
        <v>2.9</v>
      </c>
      <c r="M599" s="35">
        <v>4.2</v>
      </c>
      <c r="N599" s="35">
        <v>2.1</v>
      </c>
      <c r="O599" s="35">
        <v>76616.100000000006</v>
      </c>
      <c r="P599" s="35">
        <v>12481.9</v>
      </c>
    </row>
    <row r="600" spans="1:16" ht="18.5" thickBot="1">
      <c r="A600" t="s">
        <v>388</v>
      </c>
      <c r="B600" s="33" t="s">
        <v>368</v>
      </c>
      <c r="C600" s="33" t="s">
        <v>327</v>
      </c>
      <c r="D600" s="34"/>
      <c r="E600" s="34"/>
      <c r="F600" s="34"/>
      <c r="G600" s="34"/>
      <c r="H600" s="34"/>
      <c r="I600" s="35">
        <v>1505.4</v>
      </c>
      <c r="J600" s="34"/>
      <c r="K600" s="34"/>
      <c r="L600" s="34"/>
      <c r="M600" s="34"/>
      <c r="N600" s="34"/>
      <c r="O600" s="35">
        <v>6334.7</v>
      </c>
      <c r="P600" s="35">
        <v>0</v>
      </c>
    </row>
    <row r="601" spans="1:16" ht="18.5" thickBot="1">
      <c r="A601" t="s">
        <v>388</v>
      </c>
      <c r="B601" s="33" t="s">
        <v>368</v>
      </c>
      <c r="C601" s="33" t="s">
        <v>328</v>
      </c>
      <c r="D601" s="34"/>
      <c r="E601" s="34"/>
      <c r="F601" s="34"/>
      <c r="G601" s="34"/>
      <c r="H601" s="34"/>
      <c r="I601" s="35">
        <v>0</v>
      </c>
      <c r="J601" s="35">
        <v>0</v>
      </c>
      <c r="K601" s="34"/>
      <c r="L601" s="34"/>
      <c r="M601" s="34"/>
      <c r="N601" s="34"/>
      <c r="O601" s="35">
        <v>0</v>
      </c>
      <c r="P601" s="35">
        <v>0</v>
      </c>
    </row>
    <row r="602" spans="1:16" ht="18.5" thickBot="1">
      <c r="A602" t="s">
        <v>388</v>
      </c>
      <c r="B602" s="33" t="s">
        <v>368</v>
      </c>
      <c r="C602" s="33" t="s">
        <v>329</v>
      </c>
      <c r="D602" s="34"/>
      <c r="E602" s="34"/>
      <c r="F602" s="34"/>
      <c r="G602" s="34"/>
      <c r="H602" s="34"/>
      <c r="I602" s="34"/>
      <c r="J602" s="34"/>
      <c r="K602" s="35">
        <v>0</v>
      </c>
      <c r="L602" s="35">
        <v>103.6</v>
      </c>
      <c r="M602" s="35">
        <v>2051.6</v>
      </c>
      <c r="N602" s="35">
        <v>2242.5</v>
      </c>
      <c r="O602" s="35">
        <v>540.9</v>
      </c>
      <c r="P602" s="35">
        <v>174.6</v>
      </c>
    </row>
    <row r="603" spans="1:16" ht="18.5" thickBot="1">
      <c r="A603" t="s">
        <v>388</v>
      </c>
      <c r="B603" s="33" t="s">
        <v>368</v>
      </c>
      <c r="C603" s="33" t="s">
        <v>330</v>
      </c>
      <c r="D603" s="34"/>
      <c r="E603" s="34"/>
      <c r="F603" s="34"/>
      <c r="G603" s="34"/>
      <c r="H603" s="34"/>
      <c r="I603" s="34"/>
      <c r="J603" s="34"/>
      <c r="K603" s="35">
        <v>468.2</v>
      </c>
      <c r="L603" s="34"/>
      <c r="M603" s="34"/>
      <c r="N603" s="34"/>
      <c r="O603" s="35">
        <v>1652.4</v>
      </c>
      <c r="P603" s="35">
        <v>7982.4</v>
      </c>
    </row>
    <row r="604" spans="1:16" ht="18.5" thickBot="1">
      <c r="A604" t="s">
        <v>388</v>
      </c>
      <c r="B604" s="33" t="s">
        <v>368</v>
      </c>
      <c r="C604" s="33" t="s">
        <v>332</v>
      </c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5">
        <v>20483.2</v>
      </c>
      <c r="O604" s="35">
        <v>67982.399999999994</v>
      </c>
      <c r="P604" s="35">
        <v>151830.5</v>
      </c>
    </row>
    <row r="605" spans="1:16" ht="18.5" thickBot="1">
      <c r="A605" t="s">
        <v>388</v>
      </c>
      <c r="B605" s="33" t="s">
        <v>368</v>
      </c>
      <c r="C605" s="33" t="s">
        <v>331</v>
      </c>
      <c r="D605" s="34"/>
      <c r="E605" s="34"/>
      <c r="F605" s="34"/>
      <c r="G605" s="34"/>
      <c r="H605" s="34"/>
      <c r="I605" s="34"/>
      <c r="J605" s="34"/>
      <c r="K605" s="35">
        <v>0</v>
      </c>
      <c r="L605" s="35">
        <v>40</v>
      </c>
      <c r="M605" s="35">
        <v>4</v>
      </c>
      <c r="N605" s="34"/>
      <c r="O605" s="35">
        <v>32.700000000000003</v>
      </c>
      <c r="P605" s="35">
        <v>84</v>
      </c>
    </row>
    <row r="606" spans="1:16" ht="18.5" thickBot="1">
      <c r="A606" t="s">
        <v>388</v>
      </c>
      <c r="B606" s="33" t="s">
        <v>369</v>
      </c>
      <c r="C606" s="33" t="s">
        <v>313</v>
      </c>
      <c r="D606" s="34"/>
      <c r="E606" s="34"/>
      <c r="F606" s="35">
        <v>6043.6</v>
      </c>
      <c r="G606" s="35">
        <v>21021.9</v>
      </c>
      <c r="H606" s="35">
        <v>28404.400000000001</v>
      </c>
      <c r="I606" s="35">
        <v>10418.1</v>
      </c>
      <c r="J606" s="35">
        <v>44528</v>
      </c>
      <c r="K606" s="35">
        <v>54990.8</v>
      </c>
      <c r="L606" s="35">
        <v>13344.4</v>
      </c>
      <c r="M606" s="35">
        <v>36973.599999999999</v>
      </c>
      <c r="N606" s="35">
        <v>32526.9</v>
      </c>
      <c r="O606" s="35">
        <v>32122</v>
      </c>
      <c r="P606" s="35">
        <v>4834.5</v>
      </c>
    </row>
    <row r="607" spans="1:16" ht="18.5" thickBot="1">
      <c r="A607" t="s">
        <v>388</v>
      </c>
      <c r="B607" s="33" t="s">
        <v>369</v>
      </c>
      <c r="C607" s="33" t="s">
        <v>314</v>
      </c>
      <c r="D607" s="34"/>
      <c r="E607" s="34"/>
      <c r="F607" s="34"/>
      <c r="G607" s="35">
        <v>1255</v>
      </c>
      <c r="H607" s="35">
        <v>1517.7</v>
      </c>
      <c r="I607" s="35">
        <v>1649.6</v>
      </c>
      <c r="J607" s="35">
        <v>84.2</v>
      </c>
      <c r="K607" s="35">
        <v>2691.6</v>
      </c>
      <c r="L607" s="35">
        <v>0</v>
      </c>
      <c r="M607" s="35">
        <v>0</v>
      </c>
      <c r="N607" s="35">
        <v>0</v>
      </c>
      <c r="O607" s="34"/>
      <c r="P607" s="34"/>
    </row>
    <row r="608" spans="1:16" ht="18.5" thickBot="1">
      <c r="A608" t="s">
        <v>388</v>
      </c>
      <c r="B608" s="33" t="s">
        <v>369</v>
      </c>
      <c r="C608" s="33" t="s">
        <v>315</v>
      </c>
      <c r="D608" s="34"/>
      <c r="E608" s="34"/>
      <c r="F608" s="35">
        <v>10302</v>
      </c>
      <c r="G608" s="35">
        <v>1200</v>
      </c>
      <c r="H608" s="34"/>
      <c r="I608" s="35">
        <v>0</v>
      </c>
      <c r="J608" s="35">
        <v>24</v>
      </c>
      <c r="K608" s="35">
        <v>0</v>
      </c>
      <c r="L608" s="35">
        <v>0</v>
      </c>
      <c r="M608" s="35">
        <v>630</v>
      </c>
      <c r="N608" s="35">
        <v>0</v>
      </c>
      <c r="O608" s="35">
        <v>57.6</v>
      </c>
      <c r="P608" s="35">
        <v>22.5</v>
      </c>
    </row>
    <row r="609" spans="1:16" ht="18.5" thickBot="1">
      <c r="A609" t="s">
        <v>388</v>
      </c>
      <c r="B609" s="33" t="s">
        <v>369</v>
      </c>
      <c r="C609" s="33" t="s">
        <v>316</v>
      </c>
      <c r="D609" s="35">
        <v>800</v>
      </c>
      <c r="E609" s="35">
        <v>1000</v>
      </c>
      <c r="F609" s="35">
        <v>503.7</v>
      </c>
      <c r="G609" s="35">
        <v>3115.6</v>
      </c>
      <c r="H609" s="35">
        <v>350</v>
      </c>
      <c r="I609" s="35">
        <v>36710.6</v>
      </c>
      <c r="J609" s="35">
        <v>1511.5</v>
      </c>
      <c r="K609" s="35">
        <v>8133.8</v>
      </c>
      <c r="L609" s="35">
        <v>38338.699999999997</v>
      </c>
      <c r="M609" s="35">
        <v>6287.4</v>
      </c>
      <c r="N609" s="35">
        <v>211766.5</v>
      </c>
      <c r="O609" s="35">
        <v>2339.4</v>
      </c>
      <c r="P609" s="35">
        <v>236.1</v>
      </c>
    </row>
    <row r="610" spans="1:16" ht="18.5" thickBot="1">
      <c r="A610" t="s">
        <v>388</v>
      </c>
      <c r="B610" s="33" t="s">
        <v>369</v>
      </c>
      <c r="C610" s="33" t="s">
        <v>317</v>
      </c>
      <c r="D610" s="34"/>
      <c r="E610" s="34"/>
      <c r="F610" s="35">
        <v>0</v>
      </c>
      <c r="G610" s="35">
        <v>1955</v>
      </c>
      <c r="H610" s="35">
        <v>216</v>
      </c>
      <c r="I610" s="35">
        <v>4228.7</v>
      </c>
      <c r="J610" s="35">
        <v>7235.6</v>
      </c>
      <c r="K610" s="35">
        <v>30056.9</v>
      </c>
      <c r="L610" s="35">
        <v>7.9</v>
      </c>
      <c r="M610" s="35">
        <v>630</v>
      </c>
      <c r="N610" s="35">
        <v>9860</v>
      </c>
      <c r="O610" s="35">
        <v>1709.8</v>
      </c>
      <c r="P610" s="35">
        <v>441.2</v>
      </c>
    </row>
    <row r="611" spans="1:16" ht="18.5" thickBot="1">
      <c r="A611" t="s">
        <v>388</v>
      </c>
      <c r="B611" s="33" t="s">
        <v>369</v>
      </c>
      <c r="C611" s="33" t="s">
        <v>318</v>
      </c>
      <c r="D611" s="34"/>
      <c r="E611" s="34"/>
      <c r="F611" s="34"/>
      <c r="G611" s="34"/>
      <c r="H611" s="34"/>
      <c r="I611" s="34"/>
      <c r="J611" s="34"/>
      <c r="K611" s="34"/>
      <c r="L611" s="34"/>
      <c r="M611" s="35">
        <v>3350</v>
      </c>
      <c r="N611" s="35">
        <v>7158.5</v>
      </c>
      <c r="O611" s="35">
        <v>602.29999999999995</v>
      </c>
      <c r="P611" s="35">
        <v>0</v>
      </c>
    </row>
    <row r="612" spans="1:16" ht="18.5" thickBot="1">
      <c r="A612" t="s">
        <v>388</v>
      </c>
      <c r="B612" s="33" t="s">
        <v>369</v>
      </c>
      <c r="C612" s="33" t="s">
        <v>321</v>
      </c>
      <c r="D612" s="34"/>
      <c r="E612" s="34"/>
      <c r="F612" s="34"/>
      <c r="G612" s="34"/>
      <c r="H612" s="34"/>
      <c r="I612" s="34"/>
      <c r="J612" s="34"/>
      <c r="K612" s="34"/>
      <c r="L612" s="34"/>
      <c r="M612" s="35">
        <v>21557.3</v>
      </c>
      <c r="N612" s="35">
        <v>0</v>
      </c>
      <c r="O612" s="35">
        <v>0</v>
      </c>
      <c r="P612" s="35">
        <v>0</v>
      </c>
    </row>
    <row r="613" spans="1:16" ht="18.5" thickBot="1">
      <c r="A613" t="s">
        <v>388</v>
      </c>
      <c r="B613" s="33" t="s">
        <v>369</v>
      </c>
      <c r="C613" s="33" t="s">
        <v>322</v>
      </c>
      <c r="D613" s="34"/>
      <c r="E613" s="34"/>
      <c r="F613" s="34"/>
      <c r="G613" s="34"/>
      <c r="H613" s="34"/>
      <c r="I613" s="35">
        <v>13.9</v>
      </c>
      <c r="J613" s="35">
        <v>159.6</v>
      </c>
      <c r="K613" s="35">
        <v>161146.29999999999</v>
      </c>
      <c r="L613" s="35">
        <v>440546</v>
      </c>
      <c r="M613" s="35">
        <v>0</v>
      </c>
      <c r="N613" s="35">
        <v>0</v>
      </c>
      <c r="O613" s="34"/>
      <c r="P613" s="35">
        <v>0</v>
      </c>
    </row>
    <row r="614" spans="1:16" ht="18.5" thickBot="1">
      <c r="A614" t="s">
        <v>388</v>
      </c>
      <c r="B614" s="33" t="s">
        <v>369</v>
      </c>
      <c r="C614" s="33" t="s">
        <v>325</v>
      </c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5">
        <v>485.1</v>
      </c>
      <c r="O614" s="34"/>
      <c r="P614" s="34"/>
    </row>
    <row r="615" spans="1:16" ht="18.5" thickBot="1">
      <c r="A615" t="s">
        <v>388</v>
      </c>
      <c r="B615" s="33" t="s">
        <v>369</v>
      </c>
      <c r="C615" s="33" t="s">
        <v>326</v>
      </c>
      <c r="D615" s="34"/>
      <c r="E615" s="34"/>
      <c r="F615" s="34"/>
      <c r="G615" s="35">
        <v>0</v>
      </c>
      <c r="H615" s="34"/>
      <c r="I615" s="35">
        <v>0</v>
      </c>
      <c r="J615" s="35">
        <v>2233.4</v>
      </c>
      <c r="K615" s="35">
        <v>15.5</v>
      </c>
      <c r="L615" s="35">
        <v>18043.2</v>
      </c>
      <c r="M615" s="35">
        <v>1.9</v>
      </c>
      <c r="N615" s="35">
        <v>14266.3</v>
      </c>
      <c r="O615" s="35">
        <v>1.1000000000000001</v>
      </c>
      <c r="P615" s="35">
        <v>1</v>
      </c>
    </row>
    <row r="616" spans="1:16" ht="18.5" thickBot="1">
      <c r="A616" t="s">
        <v>388</v>
      </c>
      <c r="B616" s="33" t="s">
        <v>369</v>
      </c>
      <c r="C616" s="33" t="s">
        <v>327</v>
      </c>
      <c r="D616" s="34"/>
      <c r="E616" s="34"/>
      <c r="F616" s="34"/>
      <c r="G616" s="34"/>
      <c r="H616" s="34"/>
      <c r="I616" s="34"/>
      <c r="J616" s="34"/>
      <c r="K616" s="34"/>
      <c r="L616" s="35">
        <v>34.1</v>
      </c>
      <c r="M616" s="35">
        <v>0</v>
      </c>
      <c r="N616" s="34"/>
      <c r="O616" s="34"/>
      <c r="P616" s="34"/>
    </row>
    <row r="617" spans="1:16" ht="18.5" thickBot="1">
      <c r="A617" t="s">
        <v>388</v>
      </c>
      <c r="B617" s="33" t="s">
        <v>369</v>
      </c>
      <c r="C617" s="33" t="s">
        <v>328</v>
      </c>
      <c r="D617" s="34"/>
      <c r="E617" s="34"/>
      <c r="F617" s="34"/>
      <c r="G617" s="35">
        <v>3855.7</v>
      </c>
      <c r="H617" s="34"/>
      <c r="I617" s="34"/>
      <c r="J617" s="34"/>
      <c r="K617" s="34"/>
      <c r="L617" s="35">
        <v>0</v>
      </c>
      <c r="M617" s="35">
        <v>0</v>
      </c>
      <c r="N617" s="35">
        <v>0</v>
      </c>
      <c r="O617" s="35">
        <v>0</v>
      </c>
      <c r="P617" s="35">
        <v>0</v>
      </c>
    </row>
    <row r="618" spans="1:16" ht="18.5" thickBot="1">
      <c r="A618" t="s">
        <v>388</v>
      </c>
      <c r="B618" s="33" t="s">
        <v>369</v>
      </c>
      <c r="C618" s="33" t="s">
        <v>329</v>
      </c>
      <c r="D618" s="34"/>
      <c r="E618" s="34"/>
      <c r="F618" s="35">
        <v>165.3</v>
      </c>
      <c r="G618" s="35">
        <v>496.9</v>
      </c>
      <c r="H618" s="35">
        <v>1347</v>
      </c>
      <c r="I618" s="35">
        <v>471.6</v>
      </c>
      <c r="J618" s="35">
        <v>190.5</v>
      </c>
      <c r="K618" s="35">
        <v>668.4</v>
      </c>
      <c r="L618" s="35">
        <v>4137.1000000000004</v>
      </c>
      <c r="M618" s="35">
        <v>9051.7999999999993</v>
      </c>
      <c r="N618" s="35">
        <v>1102.3</v>
      </c>
      <c r="O618" s="35">
        <v>58.1</v>
      </c>
      <c r="P618" s="35">
        <v>332.3</v>
      </c>
    </row>
    <row r="619" spans="1:16" ht="18.5" thickBot="1">
      <c r="A619" t="s">
        <v>388</v>
      </c>
      <c r="B619" s="33" t="s">
        <v>369</v>
      </c>
      <c r="C619" s="33" t="s">
        <v>330</v>
      </c>
      <c r="D619" s="34"/>
      <c r="E619" s="34"/>
      <c r="F619" s="34"/>
      <c r="G619" s="34"/>
      <c r="H619" s="34"/>
      <c r="I619" s="34"/>
      <c r="J619" s="35">
        <v>96099</v>
      </c>
      <c r="K619" s="35">
        <v>91.4</v>
      </c>
      <c r="L619" s="35">
        <v>29.1</v>
      </c>
      <c r="M619" s="35">
        <v>0</v>
      </c>
      <c r="N619" s="35">
        <v>354.5</v>
      </c>
      <c r="O619" s="35">
        <v>316.7</v>
      </c>
      <c r="P619" s="35">
        <v>0</v>
      </c>
    </row>
    <row r="620" spans="1:16" ht="18.5" thickBot="1">
      <c r="A620" t="s">
        <v>388</v>
      </c>
      <c r="B620" s="33" t="s">
        <v>369</v>
      </c>
      <c r="C620" s="33" t="s">
        <v>332</v>
      </c>
      <c r="D620" s="34"/>
      <c r="E620" s="34"/>
      <c r="F620" s="34"/>
      <c r="G620" s="34"/>
      <c r="H620" s="34"/>
      <c r="I620" s="34"/>
      <c r="J620" s="35">
        <v>0</v>
      </c>
      <c r="K620" s="34"/>
      <c r="L620" s="34"/>
      <c r="M620" s="34"/>
      <c r="N620" s="34"/>
      <c r="O620" s="34"/>
      <c r="P620" s="34"/>
    </row>
    <row r="621" spans="1:16" ht="18.5" thickBot="1">
      <c r="A621" t="s">
        <v>388</v>
      </c>
      <c r="B621" s="33" t="s">
        <v>369</v>
      </c>
      <c r="C621" s="33" t="s">
        <v>331</v>
      </c>
      <c r="D621" s="35">
        <v>140</v>
      </c>
      <c r="E621" s="34"/>
      <c r="F621" s="35">
        <v>141.80000000000001</v>
      </c>
      <c r="G621" s="35">
        <v>186.9</v>
      </c>
      <c r="H621" s="35">
        <v>200</v>
      </c>
      <c r="I621" s="35">
        <v>663.9</v>
      </c>
      <c r="J621" s="35">
        <v>1282.0999999999999</v>
      </c>
      <c r="K621" s="35">
        <v>812.8</v>
      </c>
      <c r="L621" s="35">
        <v>9.8000000000000007</v>
      </c>
      <c r="M621" s="35">
        <v>6190.5</v>
      </c>
      <c r="N621" s="35">
        <v>9340.9</v>
      </c>
      <c r="O621" s="35">
        <v>8996.7000000000007</v>
      </c>
      <c r="P621" s="35">
        <v>4717.3999999999996</v>
      </c>
    </row>
    <row r="622" spans="1:16" ht="18.5" thickBot="1">
      <c r="A622" t="s">
        <v>388</v>
      </c>
      <c r="B622" s="33" t="s">
        <v>370</v>
      </c>
      <c r="C622" s="33" t="s">
        <v>313</v>
      </c>
      <c r="D622" s="34"/>
      <c r="E622" s="34"/>
      <c r="F622" s="34"/>
      <c r="G622" s="35">
        <v>15563.2</v>
      </c>
      <c r="H622" s="35">
        <v>53228.9</v>
      </c>
      <c r="I622" s="35">
        <v>93890</v>
      </c>
      <c r="J622" s="35">
        <v>69492.7</v>
      </c>
      <c r="K622" s="35">
        <v>63748.1</v>
      </c>
      <c r="L622" s="35">
        <v>68772.100000000006</v>
      </c>
      <c r="M622" s="35">
        <v>101559</v>
      </c>
      <c r="N622" s="35">
        <v>89641.8</v>
      </c>
      <c r="O622" s="35">
        <v>76070.5</v>
      </c>
      <c r="P622" s="35">
        <v>34333.1</v>
      </c>
    </row>
    <row r="623" spans="1:16" ht="18.5" thickBot="1">
      <c r="A623" t="s">
        <v>388</v>
      </c>
      <c r="B623" s="33" t="s">
        <v>370</v>
      </c>
      <c r="C623" s="33" t="s">
        <v>314</v>
      </c>
      <c r="D623" s="34"/>
      <c r="E623" s="35">
        <v>5641.6</v>
      </c>
      <c r="F623" s="35">
        <v>59.5</v>
      </c>
      <c r="G623" s="35">
        <v>2158.3000000000002</v>
      </c>
      <c r="H623" s="35">
        <v>0</v>
      </c>
      <c r="I623" s="35">
        <v>1657</v>
      </c>
      <c r="J623" s="35">
        <v>320.10000000000002</v>
      </c>
      <c r="K623" s="35">
        <v>2422.4</v>
      </c>
      <c r="L623" s="35">
        <v>1217</v>
      </c>
      <c r="M623" s="35">
        <v>1643.5</v>
      </c>
      <c r="N623" s="35">
        <v>22.7</v>
      </c>
      <c r="O623" s="35">
        <v>292</v>
      </c>
      <c r="P623" s="35">
        <v>0</v>
      </c>
    </row>
    <row r="624" spans="1:16" ht="18.5" thickBot="1">
      <c r="A624" t="s">
        <v>388</v>
      </c>
      <c r="B624" s="33" t="s">
        <v>370</v>
      </c>
      <c r="C624" s="33" t="s">
        <v>315</v>
      </c>
      <c r="D624" s="34"/>
      <c r="E624" s="34"/>
      <c r="F624" s="34"/>
      <c r="G624" s="35">
        <v>0</v>
      </c>
      <c r="H624" s="34"/>
      <c r="I624" s="35">
        <v>0</v>
      </c>
      <c r="J624" s="35">
        <v>2367.6</v>
      </c>
      <c r="K624" s="35">
        <v>6431</v>
      </c>
      <c r="L624" s="35">
        <v>0</v>
      </c>
      <c r="M624" s="34"/>
      <c r="N624" s="34"/>
      <c r="O624" s="34"/>
      <c r="P624" s="34"/>
    </row>
    <row r="625" spans="1:16" ht="18.5" thickBot="1">
      <c r="A625" t="s">
        <v>388</v>
      </c>
      <c r="B625" s="33" t="s">
        <v>370</v>
      </c>
      <c r="C625" s="33" t="s">
        <v>316</v>
      </c>
      <c r="D625" s="34"/>
      <c r="E625" s="35">
        <v>1200</v>
      </c>
      <c r="F625" s="35">
        <v>315211.59999999998</v>
      </c>
      <c r="G625" s="35">
        <v>1216107.8999999999</v>
      </c>
      <c r="H625" s="35">
        <v>1138123.7</v>
      </c>
      <c r="I625" s="35">
        <v>2239334.6</v>
      </c>
      <c r="J625" s="35">
        <v>1186628.1000000001</v>
      </c>
      <c r="K625" s="35">
        <v>815462.8</v>
      </c>
      <c r="L625" s="35">
        <v>938464.6</v>
      </c>
      <c r="M625" s="35">
        <v>1772619.4</v>
      </c>
      <c r="N625" s="35">
        <v>961098.8</v>
      </c>
      <c r="O625" s="35">
        <v>769800.9</v>
      </c>
      <c r="P625" s="35">
        <v>514011.1</v>
      </c>
    </row>
    <row r="626" spans="1:16" ht="18.5" thickBot="1">
      <c r="A626" t="s">
        <v>388</v>
      </c>
      <c r="B626" s="33" t="s">
        <v>370</v>
      </c>
      <c r="C626" s="33" t="s">
        <v>317</v>
      </c>
      <c r="D626" s="34"/>
      <c r="E626" s="34"/>
      <c r="F626" s="35">
        <v>6706</v>
      </c>
      <c r="G626" s="35">
        <v>1263</v>
      </c>
      <c r="H626" s="35">
        <v>9345.9</v>
      </c>
      <c r="I626" s="35">
        <v>21126.1</v>
      </c>
      <c r="J626" s="35">
        <v>529.5</v>
      </c>
      <c r="K626" s="35">
        <v>1151.5999999999999</v>
      </c>
      <c r="L626" s="35">
        <v>14968.8</v>
      </c>
      <c r="M626" s="35">
        <v>43983.5</v>
      </c>
      <c r="N626" s="35">
        <v>33906</v>
      </c>
      <c r="O626" s="35">
        <v>51844.7</v>
      </c>
      <c r="P626" s="35">
        <v>16230</v>
      </c>
    </row>
    <row r="627" spans="1:16" ht="18.5" thickBot="1">
      <c r="A627" t="s">
        <v>388</v>
      </c>
      <c r="B627" s="33" t="s">
        <v>370</v>
      </c>
      <c r="C627" s="33" t="s">
        <v>318</v>
      </c>
      <c r="D627" s="35">
        <v>13845.3</v>
      </c>
      <c r="E627" s="34"/>
      <c r="F627" s="35">
        <v>3206</v>
      </c>
      <c r="G627" s="35">
        <v>2013.5</v>
      </c>
      <c r="H627" s="35">
        <v>0</v>
      </c>
      <c r="I627" s="35">
        <v>3177.9</v>
      </c>
      <c r="J627" s="35">
        <v>0</v>
      </c>
      <c r="K627" s="35">
        <v>5961.2</v>
      </c>
      <c r="L627" s="35">
        <v>144921</v>
      </c>
      <c r="M627" s="35">
        <v>58.3</v>
      </c>
      <c r="N627" s="35">
        <v>34759.5</v>
      </c>
      <c r="O627" s="35">
        <v>42300.800000000003</v>
      </c>
      <c r="P627" s="35">
        <v>961.4</v>
      </c>
    </row>
    <row r="628" spans="1:16" ht="18.5" thickBot="1">
      <c r="A628" t="s">
        <v>388</v>
      </c>
      <c r="B628" s="33" t="s">
        <v>370</v>
      </c>
      <c r="C628" s="33" t="s">
        <v>319</v>
      </c>
      <c r="D628" s="34"/>
      <c r="E628" s="34"/>
      <c r="F628" s="35">
        <v>35.700000000000003</v>
      </c>
      <c r="G628" s="35">
        <v>210.7</v>
      </c>
      <c r="H628" s="34"/>
      <c r="I628" s="35">
        <v>304.39999999999998</v>
      </c>
      <c r="J628" s="34"/>
      <c r="K628" s="34"/>
      <c r="L628" s="34"/>
      <c r="M628" s="34"/>
      <c r="N628" s="34"/>
      <c r="O628" s="34"/>
      <c r="P628" s="34"/>
    </row>
    <row r="629" spans="1:16" ht="18.5" thickBot="1">
      <c r="A629" t="s">
        <v>388</v>
      </c>
      <c r="B629" s="33" t="s">
        <v>370</v>
      </c>
      <c r="C629" s="33" t="s">
        <v>323</v>
      </c>
      <c r="D629" s="34"/>
      <c r="E629" s="34"/>
      <c r="F629" s="34"/>
      <c r="G629" s="34"/>
      <c r="H629" s="34"/>
      <c r="I629" s="34"/>
      <c r="J629" s="34"/>
      <c r="K629" s="35">
        <v>5</v>
      </c>
      <c r="L629" s="35">
        <v>0.5</v>
      </c>
      <c r="M629" s="35">
        <v>44.1</v>
      </c>
      <c r="N629" s="34"/>
      <c r="O629" s="34"/>
      <c r="P629" s="34"/>
    </row>
    <row r="630" spans="1:16" ht="18.5" thickBot="1">
      <c r="A630" t="s">
        <v>388</v>
      </c>
      <c r="B630" s="33" t="s">
        <v>370</v>
      </c>
      <c r="C630" s="33" t="s">
        <v>324</v>
      </c>
      <c r="D630" s="34"/>
      <c r="E630" s="34"/>
      <c r="F630" s="35">
        <v>3940.2</v>
      </c>
      <c r="G630" s="35">
        <v>1035.5</v>
      </c>
      <c r="H630" s="34"/>
      <c r="I630" s="35">
        <v>107.6</v>
      </c>
      <c r="J630" s="35">
        <v>50.3</v>
      </c>
      <c r="K630" s="35">
        <v>0</v>
      </c>
      <c r="L630" s="35">
        <v>0</v>
      </c>
      <c r="M630" s="35">
        <v>0</v>
      </c>
      <c r="N630" s="34"/>
      <c r="O630" s="34"/>
      <c r="P630" s="34"/>
    </row>
    <row r="631" spans="1:16" ht="18.5" thickBot="1">
      <c r="A631" t="s">
        <v>388</v>
      </c>
      <c r="B631" s="33" t="s">
        <v>370</v>
      </c>
      <c r="C631" s="33" t="s">
        <v>326</v>
      </c>
      <c r="D631" s="34"/>
      <c r="E631" s="34"/>
      <c r="F631" s="34"/>
      <c r="G631" s="35">
        <v>69778.3</v>
      </c>
      <c r="H631" s="34"/>
      <c r="I631" s="35">
        <v>0</v>
      </c>
      <c r="J631" s="34"/>
      <c r="K631" s="35">
        <v>70</v>
      </c>
      <c r="L631" s="35">
        <v>35</v>
      </c>
      <c r="M631" s="35">
        <v>180.5</v>
      </c>
      <c r="N631" s="35">
        <v>11156.9</v>
      </c>
      <c r="O631" s="35">
        <v>155.69999999999999</v>
      </c>
      <c r="P631" s="35">
        <v>0.4</v>
      </c>
    </row>
    <row r="632" spans="1:16" ht="18.5" thickBot="1">
      <c r="A632" t="s">
        <v>388</v>
      </c>
      <c r="B632" s="33" t="s">
        <v>370</v>
      </c>
      <c r="C632" s="33" t="s">
        <v>328</v>
      </c>
      <c r="D632" s="34"/>
      <c r="E632" s="34"/>
      <c r="F632" s="35">
        <v>250</v>
      </c>
      <c r="G632" s="35">
        <v>3919.2</v>
      </c>
      <c r="H632" s="35">
        <v>1700.8</v>
      </c>
      <c r="I632" s="35">
        <v>189.7</v>
      </c>
      <c r="J632" s="35">
        <v>0</v>
      </c>
      <c r="K632" s="35">
        <v>0</v>
      </c>
      <c r="L632" s="35">
        <v>0</v>
      </c>
      <c r="M632" s="35">
        <v>3945.6</v>
      </c>
      <c r="N632" s="35">
        <v>524</v>
      </c>
      <c r="O632" s="35">
        <v>0</v>
      </c>
      <c r="P632" s="35">
        <v>1220.7</v>
      </c>
    </row>
    <row r="633" spans="1:16" ht="18.5" thickBot="1">
      <c r="A633" t="s">
        <v>388</v>
      </c>
      <c r="B633" s="33" t="s">
        <v>370</v>
      </c>
      <c r="C633" s="33" t="s">
        <v>329</v>
      </c>
      <c r="D633" s="34"/>
      <c r="E633" s="35">
        <v>580</v>
      </c>
      <c r="F633" s="35">
        <v>200</v>
      </c>
      <c r="G633" s="34"/>
      <c r="H633" s="35">
        <v>22.2</v>
      </c>
      <c r="I633" s="35">
        <v>99.5</v>
      </c>
      <c r="J633" s="35">
        <v>815.2</v>
      </c>
      <c r="K633" s="35">
        <v>157.80000000000001</v>
      </c>
      <c r="L633" s="35">
        <v>54.7</v>
      </c>
      <c r="M633" s="35">
        <v>9.3000000000000007</v>
      </c>
      <c r="N633" s="35">
        <v>9</v>
      </c>
      <c r="O633" s="35">
        <v>201.2</v>
      </c>
      <c r="P633" s="35">
        <v>216</v>
      </c>
    </row>
    <row r="634" spans="1:16" ht="18.5" thickBot="1">
      <c r="A634" t="s">
        <v>388</v>
      </c>
      <c r="B634" s="33" t="s">
        <v>370</v>
      </c>
      <c r="C634" s="33" t="s">
        <v>330</v>
      </c>
      <c r="D634" s="34"/>
      <c r="E634" s="34"/>
      <c r="F634" s="34"/>
      <c r="G634" s="34"/>
      <c r="H634" s="34"/>
      <c r="I634" s="34"/>
      <c r="J634" s="34"/>
      <c r="K634" s="35">
        <v>1638.7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</row>
    <row r="635" spans="1:16" ht="18.5" thickBot="1">
      <c r="A635" t="s">
        <v>388</v>
      </c>
      <c r="B635" s="33" t="s">
        <v>370</v>
      </c>
      <c r="C635" s="33" t="s">
        <v>332</v>
      </c>
      <c r="D635" s="34"/>
      <c r="E635" s="34"/>
      <c r="F635" s="34"/>
      <c r="G635" s="34"/>
      <c r="H635" s="34"/>
      <c r="I635" s="34"/>
      <c r="J635" s="34"/>
      <c r="K635" s="34"/>
      <c r="L635" s="34"/>
      <c r="M635" s="35">
        <v>65</v>
      </c>
      <c r="N635" s="35">
        <v>0</v>
      </c>
      <c r="O635" s="34"/>
      <c r="P635" s="35">
        <v>0</v>
      </c>
    </row>
    <row r="636" spans="1:16" ht="18.5" thickBot="1">
      <c r="A636" t="s">
        <v>388</v>
      </c>
      <c r="B636" s="33" t="s">
        <v>370</v>
      </c>
      <c r="C636" s="33" t="s">
        <v>331</v>
      </c>
      <c r="D636" s="35">
        <v>3919.2</v>
      </c>
      <c r="E636" s="34"/>
      <c r="F636" s="34"/>
      <c r="G636" s="34"/>
      <c r="H636" s="35">
        <v>11.1</v>
      </c>
      <c r="I636" s="35">
        <v>112.9</v>
      </c>
      <c r="J636" s="35">
        <v>400</v>
      </c>
      <c r="K636" s="35">
        <v>0</v>
      </c>
      <c r="L636" s="34"/>
      <c r="M636" s="35">
        <v>0</v>
      </c>
      <c r="N636" s="35">
        <v>1150</v>
      </c>
      <c r="O636" s="35">
        <v>295.10000000000002</v>
      </c>
      <c r="P636" s="35">
        <v>698.6</v>
      </c>
    </row>
    <row r="675" spans="2:16"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60">
        <v>1</v>
      </c>
      <c r="M675" s="59"/>
      <c r="N675" s="59"/>
      <c r="O675" s="59"/>
      <c r="P675" s="59"/>
    </row>
  </sheetData>
  <mergeCells count="5">
    <mergeCell ref="B675:K675"/>
    <mergeCell ref="L675:P675"/>
    <mergeCell ref="B2:P2"/>
    <mergeCell ref="B3:P3"/>
    <mergeCell ref="B4:P4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F2:AR39"/>
  <sheetViews>
    <sheetView zoomScale="55" zoomScaleNormal="55" workbookViewId="0">
      <selection activeCell="G4" sqref="G4:G37"/>
    </sheetView>
  </sheetViews>
  <sheetFormatPr defaultRowHeight="18"/>
  <cols>
    <col min="6" max="6" width="11.4140625" bestFit="1" customWidth="1"/>
    <col min="7" max="7" width="23.4140625" bestFit="1" customWidth="1"/>
    <col min="8" max="13" width="7.1640625" bestFit="1" customWidth="1"/>
    <col min="14" max="14" width="7.1640625" customWidth="1"/>
    <col min="15" max="15" width="7.1640625" bestFit="1" customWidth="1"/>
    <col min="16" max="16" width="7.1640625" customWidth="1"/>
    <col min="17" max="17" width="7.1640625" bestFit="1" customWidth="1"/>
    <col min="18" max="18" width="8.25" bestFit="1" customWidth="1"/>
    <col min="19" max="25" width="7.6640625" bestFit="1" customWidth="1"/>
    <col min="26" max="26" width="9.9140625" bestFit="1" customWidth="1"/>
    <col min="27" max="27" width="8.75" customWidth="1"/>
    <col min="28" max="28" width="8.75" bestFit="1" customWidth="1"/>
    <col min="29" max="29" width="7.6640625" bestFit="1" customWidth="1"/>
    <col min="33" max="33" width="9.33203125" customWidth="1"/>
    <col min="34" max="39" width="7.6640625" bestFit="1" customWidth="1"/>
    <col min="44" max="44" width="37.4140625" bestFit="1" customWidth="1"/>
  </cols>
  <sheetData>
    <row r="2" spans="6:44">
      <c r="F2" s="7"/>
      <c r="G2" s="3"/>
      <c r="H2" s="9" t="s">
        <v>55</v>
      </c>
      <c r="I2" s="10"/>
      <c r="J2" s="9" t="s">
        <v>54</v>
      </c>
      <c r="K2" s="10"/>
      <c r="L2" s="9" t="s">
        <v>53</v>
      </c>
      <c r="M2" s="10"/>
      <c r="N2" s="9" t="s">
        <v>52</v>
      </c>
      <c r="O2" s="10"/>
      <c r="P2" s="9" t="s">
        <v>50</v>
      </c>
      <c r="Q2" s="10"/>
      <c r="R2" s="9" t="s">
        <v>49</v>
      </c>
      <c r="S2" s="10"/>
      <c r="T2" s="9" t="s">
        <v>48</v>
      </c>
      <c r="U2" s="10"/>
      <c r="V2" s="9" t="s">
        <v>47</v>
      </c>
      <c r="W2" s="10"/>
      <c r="X2" s="9" t="s">
        <v>46</v>
      </c>
      <c r="Y2" s="10"/>
      <c r="Z2" s="9" t="s">
        <v>45</v>
      </c>
      <c r="AA2" s="10"/>
      <c r="AB2" s="9" t="s">
        <v>44</v>
      </c>
      <c r="AC2" s="10"/>
      <c r="AD2" s="9" t="s">
        <v>41</v>
      </c>
      <c r="AE2" s="10"/>
      <c r="AF2" s="9" t="s">
        <v>42</v>
      </c>
      <c r="AG2" s="10"/>
      <c r="AH2" s="9" t="s">
        <v>2</v>
      </c>
      <c r="AI2" s="10"/>
      <c r="AJ2" s="9" t="s">
        <v>3</v>
      </c>
      <c r="AK2" s="10"/>
      <c r="AL2" s="9" t="s">
        <v>40</v>
      </c>
      <c r="AM2" s="10"/>
    </row>
    <row r="3" spans="6:44">
      <c r="F3" s="3" t="s">
        <v>58</v>
      </c>
      <c r="G3" s="3" t="s">
        <v>57</v>
      </c>
      <c r="H3" s="4" t="s">
        <v>0</v>
      </c>
      <c r="I3" s="4" t="s">
        <v>1</v>
      </c>
      <c r="J3" s="4" t="s">
        <v>0</v>
      </c>
      <c r="K3" s="4" t="s">
        <v>1</v>
      </c>
      <c r="L3" s="4" t="s">
        <v>0</v>
      </c>
      <c r="M3" s="4" t="s">
        <v>1</v>
      </c>
      <c r="N3" s="4" t="s">
        <v>0</v>
      </c>
      <c r="O3" s="4" t="s">
        <v>1</v>
      </c>
      <c r="P3" s="4" t="s">
        <v>0</v>
      </c>
      <c r="Q3" s="4" t="s">
        <v>1</v>
      </c>
      <c r="R3" s="4" t="s">
        <v>0</v>
      </c>
      <c r="S3" s="4" t="s">
        <v>1</v>
      </c>
      <c r="T3" s="4" t="s">
        <v>0</v>
      </c>
      <c r="U3" s="4" t="s">
        <v>1</v>
      </c>
      <c r="V3" s="4" t="s">
        <v>0</v>
      </c>
      <c r="W3" s="4" t="s">
        <v>1</v>
      </c>
      <c r="X3" s="4" t="s">
        <v>0</v>
      </c>
      <c r="Y3" s="4" t="s">
        <v>1</v>
      </c>
      <c r="Z3" s="4" t="s">
        <v>0</v>
      </c>
      <c r="AA3" s="4" t="s">
        <v>1</v>
      </c>
      <c r="AB3" s="4" t="s">
        <v>0</v>
      </c>
      <c r="AC3" s="4" t="s">
        <v>1</v>
      </c>
      <c r="AD3" s="4" t="s">
        <v>0</v>
      </c>
      <c r="AE3" s="4" t="s">
        <v>1</v>
      </c>
      <c r="AF3" s="4" t="s">
        <v>0</v>
      </c>
      <c r="AG3" s="4" t="s">
        <v>1</v>
      </c>
      <c r="AH3" s="4" t="s">
        <v>0</v>
      </c>
      <c r="AI3" s="4" t="s">
        <v>1</v>
      </c>
      <c r="AJ3" s="4" t="s">
        <v>0</v>
      </c>
      <c r="AK3" s="4" t="s">
        <v>1</v>
      </c>
      <c r="AL3" s="4" t="s">
        <v>0</v>
      </c>
      <c r="AM3" s="4" t="s">
        <v>1</v>
      </c>
    </row>
    <row r="4" spans="6:44">
      <c r="F4" t="s">
        <v>61</v>
      </c>
      <c r="G4" t="s">
        <v>12</v>
      </c>
      <c r="H4" s="1">
        <v>1102.6869999999999</v>
      </c>
      <c r="I4" s="1">
        <v>1080.373</v>
      </c>
      <c r="J4" s="1">
        <v>1196.115</v>
      </c>
      <c r="K4" s="1">
        <v>1180.588</v>
      </c>
      <c r="L4" s="1">
        <v>1260.5999999999999</v>
      </c>
      <c r="M4" s="1">
        <v>1119.7</v>
      </c>
      <c r="N4" s="1">
        <v>1348.9</v>
      </c>
      <c r="O4" s="1">
        <v>1170.0999999999999</v>
      </c>
      <c r="P4" s="1">
        <v>1420.4</v>
      </c>
      <c r="Q4" s="1">
        <v>1296.5999999999999</v>
      </c>
      <c r="R4" s="1">
        <v>1456.8</v>
      </c>
      <c r="S4" s="1">
        <v>1356.6</v>
      </c>
      <c r="T4" s="1">
        <v>1497.5</v>
      </c>
      <c r="U4" s="1">
        <v>1385</v>
      </c>
      <c r="V4" s="1">
        <v>1567.9</v>
      </c>
      <c r="W4" s="1">
        <v>1446</v>
      </c>
      <c r="X4" s="1">
        <v>1660.6</v>
      </c>
      <c r="Y4" s="1">
        <v>1511.9</v>
      </c>
      <c r="Z4" s="1">
        <v>1731.2</v>
      </c>
      <c r="AA4" s="1">
        <v>1543.9</v>
      </c>
      <c r="AB4" s="1">
        <v>1744.6</v>
      </c>
      <c r="AC4" s="1">
        <v>1607.7</v>
      </c>
      <c r="AD4" s="1">
        <v>1918.7</v>
      </c>
      <c r="AE4" s="1">
        <v>1758.9</v>
      </c>
      <c r="AF4" s="1">
        <v>2402.1</v>
      </c>
      <c r="AG4" s="1">
        <v>2143.1999999999998</v>
      </c>
      <c r="AH4" s="1">
        <v>2192.6999999999998</v>
      </c>
      <c r="AI4" s="1">
        <v>1985.4</v>
      </c>
      <c r="AJ4" s="1">
        <v>2400.3000000000002</v>
      </c>
      <c r="AK4" s="1">
        <v>2247.6</v>
      </c>
      <c r="AL4" s="1">
        <v>2549.4</v>
      </c>
      <c r="AM4" s="1">
        <v>2384</v>
      </c>
    </row>
    <row r="5" spans="6:44">
      <c r="F5" t="s">
        <v>61</v>
      </c>
      <c r="G5" t="s">
        <v>11</v>
      </c>
      <c r="H5" s="1">
        <v>808.13599999999997</v>
      </c>
      <c r="I5" s="1">
        <v>781.04899999999998</v>
      </c>
      <c r="J5" s="1">
        <v>889.47699999999998</v>
      </c>
      <c r="K5" s="1">
        <v>855.66099999999994</v>
      </c>
      <c r="L5" s="1">
        <v>1009.7</v>
      </c>
      <c r="M5" s="1">
        <v>931.9</v>
      </c>
      <c r="N5" s="1">
        <v>1093</v>
      </c>
      <c r="O5" s="1">
        <v>969.9</v>
      </c>
      <c r="P5" s="1">
        <v>1301.7</v>
      </c>
      <c r="Q5" s="1">
        <v>1138.3</v>
      </c>
      <c r="R5" s="1">
        <v>1344</v>
      </c>
      <c r="S5" s="1">
        <v>1184.5</v>
      </c>
      <c r="T5" s="1">
        <v>1425.4</v>
      </c>
      <c r="U5" s="1">
        <v>1318.3</v>
      </c>
      <c r="V5" s="1">
        <v>1477.5</v>
      </c>
      <c r="W5" s="1">
        <v>1373.5</v>
      </c>
      <c r="X5" s="1">
        <v>1579.6</v>
      </c>
      <c r="Y5" s="1">
        <v>1485.9</v>
      </c>
      <c r="Z5" s="1">
        <v>1676</v>
      </c>
      <c r="AA5" s="1">
        <v>1566.5</v>
      </c>
      <c r="AB5" s="1">
        <v>1741.6</v>
      </c>
      <c r="AC5" s="1">
        <v>1658</v>
      </c>
      <c r="AD5" s="1">
        <v>1921.4</v>
      </c>
      <c r="AE5" s="1">
        <v>1776.8</v>
      </c>
      <c r="AF5" s="1">
        <v>2297.1999999999998</v>
      </c>
      <c r="AG5" s="1">
        <v>2129.3000000000002</v>
      </c>
      <c r="AH5" s="1">
        <v>2152.6</v>
      </c>
      <c r="AI5" s="1">
        <v>2020</v>
      </c>
      <c r="AJ5" s="1">
        <v>2349.6</v>
      </c>
      <c r="AK5" s="1">
        <v>2223.9</v>
      </c>
      <c r="AL5" s="1">
        <v>2436</v>
      </c>
      <c r="AM5" s="1">
        <v>2301</v>
      </c>
    </row>
    <row r="6" spans="6:44">
      <c r="F6" t="s">
        <v>61</v>
      </c>
      <c r="G6" t="s">
        <v>13</v>
      </c>
      <c r="H6" s="1">
        <v>1112.4559999999999</v>
      </c>
      <c r="I6" s="1">
        <v>1078.998</v>
      </c>
      <c r="J6" s="1">
        <v>1116.1579999999999</v>
      </c>
      <c r="K6" s="1">
        <v>994.71699999999998</v>
      </c>
      <c r="L6" s="1">
        <v>1064.5</v>
      </c>
      <c r="M6" s="1">
        <v>913.5</v>
      </c>
      <c r="N6" s="1">
        <v>1152.5999999999999</v>
      </c>
      <c r="O6" s="1">
        <v>1008.9</v>
      </c>
      <c r="P6" s="1">
        <v>1430.9</v>
      </c>
      <c r="Q6" s="1">
        <v>1122.4000000000001</v>
      </c>
      <c r="R6" s="1">
        <v>1488.1</v>
      </c>
      <c r="S6" s="1">
        <v>1200.5999999999999</v>
      </c>
      <c r="T6" s="1">
        <v>1640.6</v>
      </c>
      <c r="U6" s="1">
        <v>1385</v>
      </c>
      <c r="V6" s="1">
        <v>1716.5</v>
      </c>
      <c r="W6" s="1">
        <v>1500.6</v>
      </c>
      <c r="X6" s="1">
        <v>1770.1</v>
      </c>
      <c r="Y6" s="1">
        <v>1558</v>
      </c>
      <c r="Z6" s="1">
        <v>1881.1</v>
      </c>
      <c r="AA6" s="1">
        <v>1668.1</v>
      </c>
      <c r="AB6" s="1">
        <v>1899.5</v>
      </c>
      <c r="AC6" s="1">
        <v>1678</v>
      </c>
      <c r="AD6" s="1">
        <v>2013.9</v>
      </c>
      <c r="AE6" s="1">
        <v>1805.6</v>
      </c>
      <c r="AF6" s="1">
        <v>2473.1999999999998</v>
      </c>
      <c r="AG6" s="1">
        <v>2220.6</v>
      </c>
      <c r="AH6" s="1">
        <v>2394.4</v>
      </c>
      <c r="AI6" s="1">
        <v>2187.9</v>
      </c>
      <c r="AJ6" s="1">
        <v>2564.3000000000002</v>
      </c>
      <c r="AK6" s="1">
        <v>2330.1999999999998</v>
      </c>
      <c r="AL6" s="1">
        <v>2769.3</v>
      </c>
      <c r="AM6" s="1">
        <v>2511.6999999999998</v>
      </c>
    </row>
    <row r="7" spans="6:44">
      <c r="F7" t="s">
        <v>61</v>
      </c>
      <c r="G7" t="s">
        <v>14</v>
      </c>
      <c r="H7" s="1">
        <v>1218.72</v>
      </c>
      <c r="I7" s="1">
        <v>1183.7059999999999</v>
      </c>
      <c r="J7" s="1">
        <v>1213.1400000000001</v>
      </c>
      <c r="K7" s="1">
        <v>1159.9559999999999</v>
      </c>
      <c r="L7" s="1">
        <v>1233.7</v>
      </c>
      <c r="M7" s="1">
        <v>1113.3</v>
      </c>
      <c r="N7" s="1">
        <v>1307.9000000000001</v>
      </c>
      <c r="O7" s="1">
        <v>1204.0999999999999</v>
      </c>
      <c r="P7" s="1">
        <v>1359.5</v>
      </c>
      <c r="Q7" s="1">
        <v>1266.4000000000001</v>
      </c>
      <c r="R7" s="1">
        <v>1422.8</v>
      </c>
      <c r="S7" s="1">
        <v>1314.2</v>
      </c>
      <c r="T7" s="1">
        <v>1739.9</v>
      </c>
      <c r="U7" s="1">
        <v>1634.7</v>
      </c>
      <c r="V7" s="1">
        <v>1817.7</v>
      </c>
      <c r="W7" s="1">
        <v>1711.9</v>
      </c>
      <c r="X7" s="1">
        <v>1929.2</v>
      </c>
      <c r="Y7" s="1">
        <v>1805.7</v>
      </c>
      <c r="Z7" s="1">
        <v>2134.1</v>
      </c>
      <c r="AA7" s="1">
        <v>2013.7</v>
      </c>
      <c r="AB7" s="1">
        <v>2099.4</v>
      </c>
      <c r="AC7" s="1">
        <v>1977.5</v>
      </c>
      <c r="AD7" s="1">
        <v>2307.6999999999998</v>
      </c>
      <c r="AE7" s="1">
        <v>2134</v>
      </c>
      <c r="AF7" s="1">
        <v>2545.8000000000002</v>
      </c>
      <c r="AG7" s="1">
        <v>2343.8000000000002</v>
      </c>
      <c r="AH7" s="1">
        <v>2280.1</v>
      </c>
      <c r="AI7" s="1">
        <v>2150.4</v>
      </c>
      <c r="AJ7" s="1">
        <v>2688.4</v>
      </c>
      <c r="AK7" s="1">
        <v>2475.6999999999998</v>
      </c>
      <c r="AL7" s="1">
        <v>2776.2</v>
      </c>
      <c r="AM7" s="1">
        <v>2572.6</v>
      </c>
    </row>
    <row r="8" spans="6:44">
      <c r="F8" t="s">
        <v>61</v>
      </c>
      <c r="G8" t="s">
        <v>15</v>
      </c>
      <c r="H8" s="1">
        <v>1012.558</v>
      </c>
      <c r="I8" s="1">
        <v>964.40099999999995</v>
      </c>
      <c r="J8" s="1">
        <v>1182.479</v>
      </c>
      <c r="K8" s="1">
        <v>1047.712</v>
      </c>
      <c r="L8" s="1">
        <v>928</v>
      </c>
      <c r="M8" s="1">
        <v>861.6</v>
      </c>
      <c r="N8" s="1">
        <v>1002.3</v>
      </c>
      <c r="O8" s="1">
        <v>907.2</v>
      </c>
      <c r="P8" s="1">
        <v>1244</v>
      </c>
      <c r="Q8" s="1">
        <v>1104.4000000000001</v>
      </c>
      <c r="R8" s="1">
        <v>1300.5</v>
      </c>
      <c r="S8" s="1">
        <v>1200.2</v>
      </c>
      <c r="T8" s="1">
        <v>1349.6</v>
      </c>
      <c r="U8" s="1">
        <v>1247</v>
      </c>
      <c r="V8" s="1">
        <v>1395.5</v>
      </c>
      <c r="W8" s="1">
        <v>1331.3</v>
      </c>
      <c r="X8" s="1">
        <v>1527.9</v>
      </c>
      <c r="Y8" s="1">
        <v>1442.1</v>
      </c>
      <c r="Z8" s="1">
        <v>1764.2</v>
      </c>
      <c r="AA8" s="1">
        <v>1676.2</v>
      </c>
      <c r="AB8" s="1">
        <v>1860</v>
      </c>
      <c r="AC8" s="1">
        <v>1739.9</v>
      </c>
      <c r="AD8" s="1">
        <v>1976.8</v>
      </c>
      <c r="AE8" s="1">
        <v>1857</v>
      </c>
      <c r="AF8" s="1">
        <v>2204.6</v>
      </c>
      <c r="AG8" s="1">
        <v>2057.9</v>
      </c>
      <c r="AH8" s="1">
        <v>2093.3000000000002</v>
      </c>
      <c r="AI8" s="1">
        <v>1975.1</v>
      </c>
      <c r="AJ8" s="1">
        <v>2313.1999999999998</v>
      </c>
      <c r="AK8" s="1">
        <v>2150.5</v>
      </c>
      <c r="AL8" s="1">
        <v>2433.1</v>
      </c>
      <c r="AM8" s="1">
        <v>2271.6</v>
      </c>
      <c r="AQ8" s="8" t="s">
        <v>0</v>
      </c>
      <c r="AR8" s="8" t="s">
        <v>59</v>
      </c>
    </row>
    <row r="9" spans="6:44">
      <c r="F9" t="s">
        <v>61</v>
      </c>
      <c r="G9" t="s">
        <v>16</v>
      </c>
      <c r="H9" s="1">
        <v>825.154</v>
      </c>
      <c r="I9" s="1">
        <v>762.601</v>
      </c>
      <c r="J9" s="1">
        <v>987.94500000000005</v>
      </c>
      <c r="K9" s="1">
        <v>928.96199999999999</v>
      </c>
      <c r="L9" s="1">
        <v>983.9</v>
      </c>
      <c r="M9" s="1">
        <v>880.4</v>
      </c>
      <c r="N9" s="1">
        <v>1067.8</v>
      </c>
      <c r="O9" s="1">
        <v>943.2</v>
      </c>
      <c r="P9" s="1">
        <v>1195.0999999999999</v>
      </c>
      <c r="Q9" s="1">
        <v>1055.8</v>
      </c>
      <c r="R9" s="1">
        <v>1222.4000000000001</v>
      </c>
      <c r="S9" s="1">
        <v>1087.0999999999999</v>
      </c>
      <c r="T9" s="1">
        <v>1418.6</v>
      </c>
      <c r="U9" s="1">
        <v>1329.6</v>
      </c>
      <c r="V9" s="1">
        <v>1475.1</v>
      </c>
      <c r="W9" s="1">
        <v>1417.9</v>
      </c>
      <c r="X9" s="1">
        <v>1585.8</v>
      </c>
      <c r="Y9" s="1">
        <v>1481.4</v>
      </c>
      <c r="Z9" s="1">
        <v>1596.2</v>
      </c>
      <c r="AA9" s="1">
        <v>1509.8</v>
      </c>
      <c r="AB9" s="1">
        <v>1807.6</v>
      </c>
      <c r="AC9" s="1">
        <v>1700.9</v>
      </c>
      <c r="AD9" s="1">
        <v>1958.7</v>
      </c>
      <c r="AE9" s="1">
        <v>1834.3</v>
      </c>
      <c r="AF9" s="1">
        <v>2113.1999999999998</v>
      </c>
      <c r="AG9" s="1">
        <v>1996.9</v>
      </c>
      <c r="AH9" s="1">
        <v>2050.8000000000002</v>
      </c>
      <c r="AI9" s="1">
        <v>1942.4</v>
      </c>
      <c r="AJ9" s="1">
        <v>2180</v>
      </c>
      <c r="AK9" s="1">
        <v>2072.6999999999998</v>
      </c>
      <c r="AL9" s="1">
        <v>2256.5</v>
      </c>
      <c r="AM9" s="1">
        <v>2130</v>
      </c>
      <c r="AQ9" s="8" t="s">
        <v>1</v>
      </c>
      <c r="AR9" s="8" t="s">
        <v>60</v>
      </c>
    </row>
    <row r="10" spans="6:44">
      <c r="F10" t="s">
        <v>61</v>
      </c>
      <c r="G10" t="s">
        <v>17</v>
      </c>
      <c r="H10" s="1">
        <v>874.78399999999999</v>
      </c>
      <c r="I10" s="1">
        <v>805.03499999999997</v>
      </c>
      <c r="J10" s="1">
        <v>874.56100000000004</v>
      </c>
      <c r="K10" s="1">
        <v>829.89499999999998</v>
      </c>
      <c r="L10" s="1">
        <v>1125.5999999999999</v>
      </c>
      <c r="M10" s="1">
        <v>917.1</v>
      </c>
      <c r="N10" s="1">
        <v>1211.8</v>
      </c>
      <c r="O10" s="1">
        <v>1024.3</v>
      </c>
      <c r="P10" s="1">
        <v>1400.6</v>
      </c>
      <c r="Q10" s="1">
        <v>1164.9000000000001</v>
      </c>
      <c r="R10" s="1">
        <v>1441.8</v>
      </c>
      <c r="S10" s="1">
        <v>1233.2</v>
      </c>
      <c r="T10" s="1">
        <v>1549.2</v>
      </c>
      <c r="U10" s="1">
        <v>1375.8</v>
      </c>
      <c r="V10" s="1">
        <v>1587.2</v>
      </c>
      <c r="W10" s="1">
        <v>1486.7</v>
      </c>
      <c r="X10" s="1">
        <v>1699.2</v>
      </c>
      <c r="Y10" s="1">
        <v>1554.5</v>
      </c>
      <c r="Z10" s="1">
        <v>1867.6</v>
      </c>
      <c r="AA10" s="1">
        <v>1671.4</v>
      </c>
      <c r="AB10" s="1">
        <v>1931.3</v>
      </c>
      <c r="AC10" s="1">
        <v>1731.8</v>
      </c>
      <c r="AD10" s="1">
        <v>2048.4</v>
      </c>
      <c r="AE10" s="1">
        <v>1845.8</v>
      </c>
      <c r="AF10" s="1">
        <v>2497.4</v>
      </c>
      <c r="AG10" s="1">
        <v>2166.1</v>
      </c>
      <c r="AH10" s="1">
        <v>2427.8000000000002</v>
      </c>
      <c r="AI10" s="1">
        <v>2081</v>
      </c>
      <c r="AJ10" s="1">
        <v>2494.1999999999998</v>
      </c>
      <c r="AK10" s="1">
        <v>2192.4</v>
      </c>
      <c r="AL10" s="1">
        <v>2548.6</v>
      </c>
      <c r="AM10" s="1">
        <v>2244.3000000000002</v>
      </c>
    </row>
    <row r="11" spans="6:44">
      <c r="F11" t="s">
        <v>61</v>
      </c>
      <c r="G11" t="s">
        <v>18</v>
      </c>
      <c r="H11" s="1">
        <v>743.28899999999999</v>
      </c>
      <c r="I11" s="1">
        <v>681.178</v>
      </c>
      <c r="J11" s="1">
        <v>689.81899999999996</v>
      </c>
      <c r="K11" s="1">
        <v>668.36300000000006</v>
      </c>
      <c r="L11" s="1">
        <v>844.7</v>
      </c>
      <c r="M11" s="1">
        <v>675</v>
      </c>
      <c r="N11" s="1">
        <v>951.6</v>
      </c>
      <c r="O11" s="1">
        <v>733.9</v>
      </c>
      <c r="P11" s="1">
        <v>1056.2</v>
      </c>
      <c r="Q11" s="1">
        <v>813.6</v>
      </c>
      <c r="R11" s="1">
        <v>1077.3</v>
      </c>
      <c r="S11" s="1">
        <v>859.8</v>
      </c>
      <c r="T11" s="1">
        <v>1166.0999999999999</v>
      </c>
      <c r="U11" s="1">
        <v>1001.2</v>
      </c>
      <c r="V11" s="1">
        <v>1220.8</v>
      </c>
      <c r="W11" s="1">
        <v>1088.4000000000001</v>
      </c>
      <c r="X11" s="1">
        <v>1306.2</v>
      </c>
      <c r="Y11" s="1">
        <v>1159.5</v>
      </c>
      <c r="Z11" s="1">
        <v>1564.3</v>
      </c>
      <c r="AA11" s="1">
        <v>1305.5999999999999</v>
      </c>
      <c r="AB11" s="1">
        <v>1714.3</v>
      </c>
      <c r="AC11" s="1">
        <v>1470</v>
      </c>
      <c r="AD11" s="1">
        <v>1889</v>
      </c>
      <c r="AE11" s="1">
        <v>1615</v>
      </c>
      <c r="AF11" s="1">
        <v>2238.6999999999998</v>
      </c>
      <c r="AG11" s="1">
        <v>1877.2</v>
      </c>
      <c r="AH11" s="1">
        <v>2268.1</v>
      </c>
      <c r="AI11" s="1">
        <v>1887.6</v>
      </c>
      <c r="AJ11" s="1">
        <v>2290.6</v>
      </c>
      <c r="AK11" s="1">
        <v>1980.7</v>
      </c>
      <c r="AL11" s="1">
        <v>2329.1</v>
      </c>
      <c r="AM11" s="1">
        <v>2066.6999999999998</v>
      </c>
    </row>
    <row r="12" spans="6:44">
      <c r="F12" t="s">
        <v>61</v>
      </c>
      <c r="G12" t="s">
        <v>35</v>
      </c>
      <c r="H12" s="1">
        <v>916.89700000000005</v>
      </c>
      <c r="I12" s="1">
        <v>880.30399999999997</v>
      </c>
      <c r="J12" s="1">
        <v>1064.979</v>
      </c>
      <c r="K12" s="1">
        <v>1000.876</v>
      </c>
      <c r="L12" s="1">
        <v>963.5</v>
      </c>
      <c r="M12" s="1">
        <v>937.7</v>
      </c>
      <c r="N12" s="1">
        <v>1014.7</v>
      </c>
      <c r="O12" s="1">
        <v>987</v>
      </c>
      <c r="P12" s="1">
        <v>1188.3</v>
      </c>
      <c r="Q12" s="1">
        <v>1153.5999999999999</v>
      </c>
      <c r="R12" s="1">
        <v>1247.0999999999999</v>
      </c>
      <c r="S12" s="1">
        <v>1219.5</v>
      </c>
      <c r="T12" s="1">
        <v>1509.5</v>
      </c>
      <c r="U12" s="1">
        <v>1478</v>
      </c>
      <c r="V12" s="1">
        <v>1572.8</v>
      </c>
      <c r="W12" s="1">
        <v>1573.3</v>
      </c>
      <c r="X12" s="1">
        <v>1680</v>
      </c>
      <c r="Y12" s="1">
        <v>1665.4</v>
      </c>
      <c r="Z12" s="1">
        <v>1933.8</v>
      </c>
      <c r="AA12" s="1">
        <v>1870.1</v>
      </c>
      <c r="AB12" s="1">
        <v>1956.1</v>
      </c>
      <c r="AC12" s="1">
        <v>1919.7</v>
      </c>
      <c r="AD12" s="1">
        <v>2214.1999999999998</v>
      </c>
      <c r="AE12" s="1">
        <v>2131.4</v>
      </c>
      <c r="AF12" s="1">
        <v>2485.4</v>
      </c>
      <c r="AG12" s="1">
        <v>2391.8000000000002</v>
      </c>
      <c r="AH12" s="1">
        <v>2518.6</v>
      </c>
      <c r="AI12" s="1">
        <v>2431.8000000000002</v>
      </c>
      <c r="AJ12" s="1">
        <v>2786.5</v>
      </c>
      <c r="AK12" s="1">
        <v>2671.1</v>
      </c>
      <c r="AL12" s="1">
        <v>2911.2</v>
      </c>
      <c r="AM12" s="1">
        <v>2799.7</v>
      </c>
    </row>
    <row r="13" spans="6:44">
      <c r="F13" t="s">
        <v>61</v>
      </c>
      <c r="G13" t="s">
        <v>10</v>
      </c>
      <c r="H13" s="1"/>
      <c r="I13" s="1"/>
      <c r="J13" s="1">
        <v>1327.662</v>
      </c>
      <c r="K13" s="1">
        <v>1313.88</v>
      </c>
      <c r="L13" s="1">
        <v>1544.9</v>
      </c>
      <c r="M13" s="1">
        <v>1493.6</v>
      </c>
      <c r="N13" s="1">
        <v>1632.5</v>
      </c>
      <c r="O13" s="1">
        <v>1564.5</v>
      </c>
      <c r="P13" s="1">
        <v>1860.2</v>
      </c>
      <c r="Q13" s="1">
        <v>1778.9</v>
      </c>
      <c r="R13" s="1">
        <v>1897.9</v>
      </c>
      <c r="S13" s="1">
        <v>1853.4</v>
      </c>
      <c r="T13" s="1">
        <v>2178.1999999999998</v>
      </c>
      <c r="U13" s="1">
        <v>2142</v>
      </c>
      <c r="V13" s="1">
        <v>2277.3000000000002</v>
      </c>
      <c r="W13" s="1">
        <v>2243.6999999999998</v>
      </c>
      <c r="X13" s="1">
        <v>2360</v>
      </c>
      <c r="Y13" s="1">
        <v>2308.8000000000002</v>
      </c>
      <c r="Z13" s="1">
        <v>2744.9</v>
      </c>
      <c r="AA13" s="1">
        <v>2693.8</v>
      </c>
      <c r="AB13" s="1">
        <v>3411.1</v>
      </c>
      <c r="AC13" s="1">
        <v>3326.4</v>
      </c>
      <c r="AD13" s="1">
        <v>3503.4</v>
      </c>
      <c r="AE13" s="1">
        <v>3410.8</v>
      </c>
      <c r="AF13" s="1">
        <v>3446.4</v>
      </c>
      <c r="AG13" s="1">
        <v>3291.6</v>
      </c>
      <c r="AH13" s="1">
        <v>3559.8</v>
      </c>
      <c r="AI13" s="1">
        <v>3449.1</v>
      </c>
      <c r="AJ13" s="1">
        <v>3646.4</v>
      </c>
      <c r="AK13" s="1">
        <v>3503</v>
      </c>
      <c r="AL13" s="1">
        <v>3972.6</v>
      </c>
      <c r="AM13" s="1">
        <v>3891.5</v>
      </c>
    </row>
    <row r="14" spans="6:44">
      <c r="F14" t="s">
        <v>62</v>
      </c>
      <c r="G14" t="s">
        <v>5</v>
      </c>
      <c r="H14" s="1">
        <v>1100.874</v>
      </c>
      <c r="I14" s="1">
        <v>1087.1500000000001</v>
      </c>
      <c r="J14" s="1">
        <v>1251.8420000000001</v>
      </c>
      <c r="K14" s="1">
        <v>1226.1389999999999</v>
      </c>
      <c r="L14" s="1">
        <v>1510.7</v>
      </c>
      <c r="M14" s="1">
        <v>1471.5</v>
      </c>
      <c r="N14" s="1">
        <v>1618.6</v>
      </c>
      <c r="O14" s="1">
        <v>1590.1</v>
      </c>
      <c r="P14" s="1">
        <v>1901.3</v>
      </c>
      <c r="Q14" s="1">
        <v>1861.6</v>
      </c>
      <c r="R14" s="1">
        <v>1925.7</v>
      </c>
      <c r="S14" s="1">
        <v>1882.3</v>
      </c>
      <c r="T14" s="1">
        <v>2052.6999999999998</v>
      </c>
      <c r="U14" s="1">
        <v>2002.2</v>
      </c>
      <c r="V14" s="1">
        <v>2129.6999999999998</v>
      </c>
      <c r="W14" s="1">
        <v>2115.4</v>
      </c>
      <c r="X14" s="1">
        <v>2300.1999999999998</v>
      </c>
      <c r="Y14" s="1">
        <v>2256.4</v>
      </c>
      <c r="Z14" s="1">
        <v>2871.8</v>
      </c>
      <c r="AA14" s="1">
        <v>2792.1</v>
      </c>
      <c r="AB14" s="1">
        <v>2918.2</v>
      </c>
      <c r="AC14" s="1">
        <v>2858.9</v>
      </c>
      <c r="AD14" s="1">
        <v>3180.4</v>
      </c>
      <c r="AE14" s="1">
        <v>3117.7</v>
      </c>
      <c r="AF14" s="1">
        <v>4067.6</v>
      </c>
      <c r="AG14" s="1">
        <v>3976.4</v>
      </c>
      <c r="AH14" s="1">
        <v>4097.8999999999996</v>
      </c>
      <c r="AI14" s="1">
        <v>3985.4</v>
      </c>
      <c r="AJ14" s="1">
        <v>4462.3999999999996</v>
      </c>
      <c r="AK14" s="1">
        <v>4413.6000000000004</v>
      </c>
      <c r="AL14" s="1">
        <v>4560.1000000000004</v>
      </c>
      <c r="AM14" s="1">
        <v>4502.8999999999996</v>
      </c>
    </row>
    <row r="15" spans="6:44">
      <c r="F15" t="s">
        <v>62</v>
      </c>
      <c r="G15" t="s">
        <v>6</v>
      </c>
      <c r="H15" s="1">
        <v>929.21699999999998</v>
      </c>
      <c r="I15" s="1">
        <v>851.03499999999997</v>
      </c>
      <c r="J15" s="1">
        <v>992.68200000000002</v>
      </c>
      <c r="K15" s="1">
        <v>896.01300000000003</v>
      </c>
      <c r="L15" s="1">
        <v>1100.8</v>
      </c>
      <c r="M15" s="1">
        <v>879.1</v>
      </c>
      <c r="N15" s="1">
        <v>1170.8</v>
      </c>
      <c r="O15" s="1">
        <v>934.9</v>
      </c>
      <c r="P15" s="1">
        <v>1308.5999999999999</v>
      </c>
      <c r="Q15" s="1">
        <v>1017.4</v>
      </c>
      <c r="R15" s="1">
        <v>1361.2</v>
      </c>
      <c r="S15" s="1">
        <v>1095.8</v>
      </c>
      <c r="T15" s="1">
        <v>1511</v>
      </c>
      <c r="U15" s="1">
        <v>1241.3</v>
      </c>
      <c r="V15" s="1">
        <v>1606.1</v>
      </c>
      <c r="W15" s="1">
        <v>1357.2</v>
      </c>
      <c r="X15" s="1">
        <v>1669.3</v>
      </c>
      <c r="Y15" s="1">
        <v>1436.8</v>
      </c>
      <c r="Z15" s="1">
        <v>1900.8</v>
      </c>
      <c r="AA15" s="1">
        <v>1624.6</v>
      </c>
      <c r="AB15" s="1">
        <v>2004.5</v>
      </c>
      <c r="AC15" s="1">
        <v>1757</v>
      </c>
      <c r="AD15" s="1">
        <v>2203.8000000000002</v>
      </c>
      <c r="AE15" s="1">
        <v>2000.6</v>
      </c>
      <c r="AF15" s="1">
        <v>3057</v>
      </c>
      <c r="AG15" s="1">
        <v>2666.6</v>
      </c>
      <c r="AH15" s="1">
        <v>2965.9</v>
      </c>
      <c r="AI15" s="1">
        <v>2650.4</v>
      </c>
      <c r="AJ15" s="1">
        <v>3053.7</v>
      </c>
      <c r="AK15" s="1">
        <v>2736.8</v>
      </c>
      <c r="AL15" s="1">
        <v>3209.9</v>
      </c>
      <c r="AM15" s="1">
        <v>2871.1</v>
      </c>
    </row>
    <row r="16" spans="6:44">
      <c r="F16" t="s">
        <v>62</v>
      </c>
      <c r="G16" t="s">
        <v>9</v>
      </c>
      <c r="H16" s="1">
        <v>701.63</v>
      </c>
      <c r="I16" s="1">
        <v>631.327</v>
      </c>
      <c r="J16" s="1">
        <v>788.53099999999995</v>
      </c>
      <c r="K16" s="1">
        <v>688.221</v>
      </c>
      <c r="L16" s="1">
        <v>769.5</v>
      </c>
      <c r="M16" s="1">
        <v>648.70000000000005</v>
      </c>
      <c r="N16" s="1">
        <v>829</v>
      </c>
      <c r="O16" s="1">
        <v>688.2</v>
      </c>
      <c r="P16" s="1">
        <v>940.2</v>
      </c>
      <c r="Q16" s="1">
        <v>755.3</v>
      </c>
      <c r="R16" s="1">
        <v>981</v>
      </c>
      <c r="S16" s="1">
        <v>810.3</v>
      </c>
      <c r="T16" s="1">
        <v>1182.0999999999999</v>
      </c>
      <c r="U16" s="1">
        <v>972</v>
      </c>
      <c r="V16" s="1">
        <v>1239.8</v>
      </c>
      <c r="W16" s="1">
        <v>1041.9000000000001</v>
      </c>
      <c r="X16" s="1">
        <v>1313.1</v>
      </c>
      <c r="Y16" s="1">
        <v>1126</v>
      </c>
      <c r="Z16" s="1">
        <v>1378.1</v>
      </c>
      <c r="AA16" s="1">
        <v>1231.2</v>
      </c>
      <c r="AB16" s="1">
        <v>1455</v>
      </c>
      <c r="AC16" s="1">
        <v>1319.6</v>
      </c>
      <c r="AD16" s="1">
        <v>1703.7</v>
      </c>
      <c r="AE16" s="1">
        <v>1544.6</v>
      </c>
      <c r="AF16" s="1">
        <v>1988.1</v>
      </c>
      <c r="AG16" s="1">
        <v>1792.4</v>
      </c>
      <c r="AH16" s="1">
        <v>1946</v>
      </c>
      <c r="AI16" s="1">
        <v>1785.7</v>
      </c>
      <c r="AJ16" s="1">
        <v>2145.3000000000002</v>
      </c>
      <c r="AK16" s="1">
        <v>1980.1</v>
      </c>
      <c r="AL16" s="1">
        <v>2251.8000000000002</v>
      </c>
      <c r="AM16" s="1">
        <v>2069.9</v>
      </c>
    </row>
    <row r="17" spans="6:39">
      <c r="F17" t="s">
        <v>62</v>
      </c>
      <c r="G17" t="s">
        <v>19</v>
      </c>
      <c r="H17" s="1">
        <v>759.00300000000004</v>
      </c>
      <c r="I17" s="1">
        <v>690.58</v>
      </c>
      <c r="J17" s="1">
        <v>860.08399999999995</v>
      </c>
      <c r="K17" s="1">
        <v>777.58900000000006</v>
      </c>
      <c r="L17" s="1">
        <v>993.5</v>
      </c>
      <c r="M17" s="1">
        <v>884.3</v>
      </c>
      <c r="N17" s="1">
        <v>1027.5999999999999</v>
      </c>
      <c r="O17" s="1">
        <v>928.4</v>
      </c>
      <c r="P17" s="1">
        <v>1148.2</v>
      </c>
      <c r="Q17" s="1">
        <v>1030.4000000000001</v>
      </c>
      <c r="R17" s="1">
        <v>1216.0999999999999</v>
      </c>
      <c r="S17" s="1">
        <v>1093.5999999999999</v>
      </c>
      <c r="T17" s="1">
        <v>1360.7</v>
      </c>
      <c r="U17" s="1">
        <v>1224.0999999999999</v>
      </c>
      <c r="V17" s="1">
        <v>1411.8</v>
      </c>
      <c r="W17" s="1">
        <v>1308.5999999999999</v>
      </c>
      <c r="X17" s="1">
        <v>1539.2</v>
      </c>
      <c r="Y17" s="1">
        <v>1399.1</v>
      </c>
      <c r="Z17" s="1">
        <v>1690.9</v>
      </c>
      <c r="AA17" s="1">
        <v>1596.1</v>
      </c>
      <c r="AB17" s="1">
        <v>1745.7</v>
      </c>
      <c r="AC17" s="1">
        <v>1606.1</v>
      </c>
      <c r="AD17" s="1">
        <v>2057.4</v>
      </c>
      <c r="AE17" s="1">
        <v>1846.9</v>
      </c>
      <c r="AF17" s="1">
        <v>2345.1999999999998</v>
      </c>
      <c r="AG17" s="1">
        <v>2179.6</v>
      </c>
      <c r="AH17" s="1">
        <v>2025.2</v>
      </c>
      <c r="AI17" s="1">
        <v>1906.2</v>
      </c>
      <c r="AJ17" s="1">
        <v>2230.9</v>
      </c>
      <c r="AK17" s="1">
        <v>2112</v>
      </c>
      <c r="AL17" s="1">
        <v>2450.6999999999998</v>
      </c>
      <c r="AM17" s="1">
        <v>2319</v>
      </c>
    </row>
    <row r="18" spans="6:39">
      <c r="F18" t="s">
        <v>62</v>
      </c>
      <c r="G18" t="s">
        <v>20</v>
      </c>
      <c r="H18" s="1">
        <v>779.31100000000004</v>
      </c>
      <c r="I18" s="1">
        <v>691.97799999999995</v>
      </c>
      <c r="J18" s="1">
        <v>848.64300000000003</v>
      </c>
      <c r="K18" s="1">
        <v>750.08699999999999</v>
      </c>
      <c r="L18" s="1">
        <v>868.1</v>
      </c>
      <c r="M18" s="1">
        <v>683.7</v>
      </c>
      <c r="N18" s="1">
        <v>912.4</v>
      </c>
      <c r="O18" s="1">
        <v>731.3</v>
      </c>
      <c r="P18" s="1">
        <v>1019.2</v>
      </c>
      <c r="Q18" s="1">
        <v>793.3</v>
      </c>
      <c r="R18" s="1">
        <v>1046.4000000000001</v>
      </c>
      <c r="S18" s="1">
        <v>858.9</v>
      </c>
      <c r="T18" s="1">
        <v>1207.8</v>
      </c>
      <c r="U18" s="1">
        <v>995.7</v>
      </c>
      <c r="V18" s="1">
        <v>1269.2</v>
      </c>
      <c r="W18" s="1">
        <v>1056</v>
      </c>
      <c r="X18" s="1">
        <v>1344.1</v>
      </c>
      <c r="Y18" s="1">
        <v>1159.0999999999999</v>
      </c>
      <c r="Z18" s="1">
        <v>1490.8</v>
      </c>
      <c r="AA18" s="1">
        <v>1239.2</v>
      </c>
      <c r="AB18" s="1">
        <v>1612.5</v>
      </c>
      <c r="AC18" s="1">
        <v>1420</v>
      </c>
      <c r="AD18" s="1">
        <v>1785.6</v>
      </c>
      <c r="AE18" s="1">
        <v>1577.6</v>
      </c>
      <c r="AF18" s="1">
        <v>2166.1999999999998</v>
      </c>
      <c r="AG18" s="1">
        <v>1950.5</v>
      </c>
      <c r="AH18" s="1">
        <v>2134.6</v>
      </c>
      <c r="AI18" s="1">
        <v>1924.8</v>
      </c>
      <c r="AJ18" s="1">
        <v>2287.5</v>
      </c>
      <c r="AK18" s="1">
        <v>2044.3</v>
      </c>
      <c r="AL18" s="1">
        <v>2417.8000000000002</v>
      </c>
      <c r="AM18" s="1">
        <v>2165.6999999999998</v>
      </c>
    </row>
    <row r="19" spans="6:39">
      <c r="F19" t="s">
        <v>62</v>
      </c>
      <c r="G19" t="s">
        <v>21</v>
      </c>
      <c r="H19" s="1">
        <v>1093.1110000000001</v>
      </c>
      <c r="I19" s="1">
        <v>1067.6120000000001</v>
      </c>
      <c r="J19" s="1">
        <v>1134.114</v>
      </c>
      <c r="K19" s="1">
        <v>1107.489</v>
      </c>
      <c r="L19" s="1">
        <v>1178.9000000000001</v>
      </c>
      <c r="M19" s="1">
        <v>1052</v>
      </c>
      <c r="N19" s="1">
        <v>1260.4000000000001</v>
      </c>
      <c r="O19" s="1">
        <v>1128.5999999999999</v>
      </c>
      <c r="P19" s="1">
        <v>1513</v>
      </c>
      <c r="Q19" s="1">
        <v>1349.8</v>
      </c>
      <c r="R19" s="1">
        <v>1564.4</v>
      </c>
      <c r="S19" s="1">
        <v>1405.5</v>
      </c>
      <c r="T19" s="1">
        <v>1738.3</v>
      </c>
      <c r="U19" s="1">
        <v>1558</v>
      </c>
      <c r="V19" s="1">
        <v>1843</v>
      </c>
      <c r="W19" s="1">
        <v>1631.8</v>
      </c>
      <c r="X19" s="1">
        <v>1945.9</v>
      </c>
      <c r="Y19" s="1">
        <v>1774.2</v>
      </c>
      <c r="Z19" s="1">
        <v>2366.6999999999998</v>
      </c>
      <c r="AA19" s="1">
        <v>2197.3000000000002</v>
      </c>
      <c r="AB19" s="1">
        <v>2392.6</v>
      </c>
      <c r="AC19" s="1">
        <v>2228.1</v>
      </c>
      <c r="AD19" s="1">
        <v>2648</v>
      </c>
      <c r="AE19" s="1">
        <v>2432.3000000000002</v>
      </c>
      <c r="AF19" s="1">
        <v>3627.6</v>
      </c>
      <c r="AG19" s="1">
        <v>3279.9</v>
      </c>
      <c r="AH19" s="1">
        <v>3664.4</v>
      </c>
      <c r="AI19" s="1">
        <v>3300.7</v>
      </c>
      <c r="AJ19" s="1">
        <v>3680.4</v>
      </c>
      <c r="AK19" s="1">
        <v>3418.3</v>
      </c>
      <c r="AL19" s="1">
        <v>3951.3</v>
      </c>
      <c r="AM19" s="1">
        <v>3693.6</v>
      </c>
    </row>
    <row r="20" spans="6:39">
      <c r="F20" t="s">
        <v>63</v>
      </c>
      <c r="G20" t="s">
        <v>22</v>
      </c>
      <c r="H20" s="1">
        <v>872.36099999999999</v>
      </c>
      <c r="I20" s="1">
        <v>813.75400000000002</v>
      </c>
      <c r="J20" s="1">
        <v>1006.264</v>
      </c>
      <c r="K20" s="1">
        <v>932.82899999999995</v>
      </c>
      <c r="L20" s="1">
        <v>1123.9000000000001</v>
      </c>
      <c r="M20" s="1">
        <v>1000.3</v>
      </c>
      <c r="N20" s="1">
        <v>1212.2</v>
      </c>
      <c r="O20" s="1">
        <v>1098.4000000000001</v>
      </c>
      <c r="P20" s="1">
        <v>1422.3</v>
      </c>
      <c r="Q20" s="1">
        <v>1258</v>
      </c>
      <c r="R20" s="1">
        <v>1460.3</v>
      </c>
      <c r="S20" s="1">
        <v>1314.3</v>
      </c>
      <c r="T20" s="1">
        <v>1544.8</v>
      </c>
      <c r="U20" s="1">
        <v>1418.7</v>
      </c>
      <c r="V20" s="1">
        <v>1602.4</v>
      </c>
      <c r="W20" s="1">
        <v>1488.2</v>
      </c>
      <c r="X20" s="1">
        <v>1660.3</v>
      </c>
      <c r="Y20" s="1">
        <v>1554.5</v>
      </c>
      <c r="Z20" s="1">
        <v>1883.2</v>
      </c>
      <c r="AA20" s="1">
        <v>1771.9</v>
      </c>
      <c r="AB20" s="1">
        <v>1930.9</v>
      </c>
      <c r="AC20" s="1">
        <v>1841.6</v>
      </c>
      <c r="AD20" s="1">
        <v>2251.5</v>
      </c>
      <c r="AE20" s="1">
        <v>2143.8000000000002</v>
      </c>
      <c r="AF20" s="1">
        <v>2792.4</v>
      </c>
      <c r="AG20" s="1">
        <v>2641.4</v>
      </c>
      <c r="AH20" s="1">
        <v>2608.8000000000002</v>
      </c>
      <c r="AI20" s="1">
        <v>2514</v>
      </c>
      <c r="AJ20" s="1">
        <v>3033</v>
      </c>
      <c r="AK20" s="1">
        <v>2901</v>
      </c>
      <c r="AL20" s="1">
        <v>3082.4</v>
      </c>
      <c r="AM20" s="1">
        <v>2959</v>
      </c>
    </row>
    <row r="21" spans="6:39">
      <c r="F21" t="s">
        <v>63</v>
      </c>
      <c r="G21" t="s">
        <v>36</v>
      </c>
      <c r="H21" s="1">
        <v>906.19</v>
      </c>
      <c r="I21" s="1">
        <v>721.48500000000001</v>
      </c>
      <c r="J21" s="1">
        <v>771.68100000000004</v>
      </c>
      <c r="K21" s="1">
        <v>611.66399999999999</v>
      </c>
      <c r="L21" s="1">
        <v>942.1</v>
      </c>
      <c r="M21" s="1">
        <v>635.29999999999995</v>
      </c>
      <c r="N21" s="1">
        <v>1008.5</v>
      </c>
      <c r="O21" s="1">
        <v>699.1</v>
      </c>
      <c r="P21" s="1">
        <v>1224.5999999999999</v>
      </c>
      <c r="Q21" s="1">
        <v>879.8</v>
      </c>
      <c r="R21" s="1">
        <v>1346.7</v>
      </c>
      <c r="S21" s="1">
        <v>937.2</v>
      </c>
      <c r="T21" s="1">
        <v>1319.8</v>
      </c>
      <c r="U21" s="1">
        <v>1021.3</v>
      </c>
      <c r="V21" s="1">
        <v>1400.8</v>
      </c>
      <c r="W21" s="1">
        <v>1104.3</v>
      </c>
      <c r="X21" s="1">
        <v>1518.7</v>
      </c>
      <c r="Y21" s="1">
        <v>1182.2</v>
      </c>
      <c r="Z21" s="1">
        <v>1692</v>
      </c>
      <c r="AA21" s="1">
        <v>1310.7</v>
      </c>
      <c r="AB21" s="1">
        <v>1795.7</v>
      </c>
      <c r="AC21" s="1">
        <v>1352.6</v>
      </c>
      <c r="AD21" s="1">
        <v>1976.2</v>
      </c>
      <c r="AE21" s="1">
        <v>1538.3</v>
      </c>
      <c r="AF21" s="1">
        <v>2232.8000000000002</v>
      </c>
      <c r="AG21" s="1">
        <v>1743.2</v>
      </c>
      <c r="AH21" s="1">
        <v>1998.6</v>
      </c>
      <c r="AI21" s="1">
        <v>1736.6</v>
      </c>
      <c r="AJ21" s="1">
        <v>2370.5</v>
      </c>
      <c r="AK21" s="1">
        <v>2041.2</v>
      </c>
      <c r="AL21" s="1">
        <v>2465.6999999999998</v>
      </c>
      <c r="AM21" s="1">
        <v>2170.1999999999998</v>
      </c>
    </row>
    <row r="22" spans="6:39">
      <c r="F22" t="s">
        <v>63</v>
      </c>
      <c r="G22" t="s">
        <v>37</v>
      </c>
      <c r="H22" s="1">
        <v>847.12300000000005</v>
      </c>
      <c r="I22" s="1">
        <v>823.423</v>
      </c>
      <c r="J22" s="1">
        <v>781.00699999999995</v>
      </c>
      <c r="K22" s="1">
        <v>751.11900000000003</v>
      </c>
      <c r="L22" s="1">
        <v>1096.0999999999999</v>
      </c>
      <c r="M22" s="1">
        <v>1012.4</v>
      </c>
      <c r="N22" s="1">
        <v>1202.7</v>
      </c>
      <c r="O22" s="1">
        <v>1055.2</v>
      </c>
      <c r="P22" s="1">
        <v>1427.2</v>
      </c>
      <c r="Q22" s="1">
        <v>1245.4000000000001</v>
      </c>
      <c r="R22" s="1">
        <v>1466.1</v>
      </c>
      <c r="S22" s="1">
        <v>1315.3</v>
      </c>
      <c r="T22" s="1">
        <v>1505.2</v>
      </c>
      <c r="U22" s="1">
        <v>1340.1</v>
      </c>
      <c r="V22" s="1">
        <v>1565.6</v>
      </c>
      <c r="W22" s="1">
        <v>1424.5</v>
      </c>
      <c r="X22" s="1">
        <v>1631.4</v>
      </c>
      <c r="Y22" s="1">
        <v>1470.9</v>
      </c>
      <c r="Z22" s="1">
        <v>1784.4</v>
      </c>
      <c r="AA22" s="1">
        <v>1517.8</v>
      </c>
      <c r="AB22" s="1">
        <v>1845.1</v>
      </c>
      <c r="AC22" s="1">
        <v>1657.4</v>
      </c>
      <c r="AD22" s="1">
        <v>1972.9</v>
      </c>
      <c r="AE22" s="1">
        <v>1783.1</v>
      </c>
      <c r="AF22" s="1">
        <v>2271.1</v>
      </c>
      <c r="AG22" s="1">
        <v>2096.4</v>
      </c>
      <c r="AH22" s="1">
        <v>2125.1999999999998</v>
      </c>
      <c r="AI22" s="1">
        <v>1924.7</v>
      </c>
      <c r="AJ22" s="1">
        <v>2204.6999999999998</v>
      </c>
      <c r="AK22" s="1">
        <v>2052.1</v>
      </c>
      <c r="AL22" s="1">
        <v>2236.5</v>
      </c>
      <c r="AM22" s="1">
        <v>2061.6999999999998</v>
      </c>
    </row>
    <row r="23" spans="6:39">
      <c r="F23" t="s">
        <v>64</v>
      </c>
      <c r="G23" t="s">
        <v>23</v>
      </c>
      <c r="H23" s="1">
        <v>910.904</v>
      </c>
      <c r="I23" s="1">
        <v>893.08399999999995</v>
      </c>
      <c r="J23" s="1">
        <v>847.13699999999994</v>
      </c>
      <c r="K23" s="1">
        <v>832.654</v>
      </c>
      <c r="L23" s="1">
        <v>1060.5999999999999</v>
      </c>
      <c r="M23" s="1">
        <v>1011.7</v>
      </c>
      <c r="N23" s="1">
        <v>1141.3</v>
      </c>
      <c r="O23" s="1">
        <v>1059.4000000000001</v>
      </c>
      <c r="P23" s="1">
        <v>1195.5</v>
      </c>
      <c r="Q23" s="1">
        <v>1159</v>
      </c>
      <c r="R23" s="1">
        <v>1227.3</v>
      </c>
      <c r="S23" s="1">
        <v>1198.8</v>
      </c>
      <c r="T23" s="1">
        <v>1413.2</v>
      </c>
      <c r="U23" s="1">
        <v>1369.5</v>
      </c>
      <c r="V23" s="1">
        <v>1486.7</v>
      </c>
      <c r="W23" s="1">
        <v>1445.2</v>
      </c>
      <c r="X23" s="1">
        <v>1588.6</v>
      </c>
      <c r="Y23" s="1">
        <v>1548.3</v>
      </c>
      <c r="Z23" s="1">
        <v>1831.5</v>
      </c>
      <c r="AA23" s="1">
        <v>1743.9</v>
      </c>
      <c r="AB23" s="1">
        <v>1978.9</v>
      </c>
      <c r="AC23" s="1">
        <v>1877.9</v>
      </c>
      <c r="AD23" s="1">
        <v>2104.5</v>
      </c>
      <c r="AE23" s="1">
        <v>1997.4</v>
      </c>
      <c r="AF23" s="1">
        <v>2377.6</v>
      </c>
      <c r="AG23" s="1">
        <v>2254.1999999999998</v>
      </c>
      <c r="AH23" s="1">
        <v>2231.1999999999998</v>
      </c>
      <c r="AI23" s="1">
        <v>2138.5</v>
      </c>
      <c r="AJ23" s="1">
        <v>2405</v>
      </c>
      <c r="AK23" s="1">
        <v>2298.3000000000002</v>
      </c>
      <c r="AL23" s="1">
        <v>2538.9</v>
      </c>
      <c r="AM23" s="1">
        <v>2426</v>
      </c>
    </row>
    <row r="24" spans="6:39">
      <c r="F24" t="s">
        <v>64</v>
      </c>
      <c r="G24" t="s">
        <v>24</v>
      </c>
      <c r="H24" s="1">
        <v>1070.912</v>
      </c>
      <c r="I24" s="1">
        <v>1013.316</v>
      </c>
      <c r="J24" s="1">
        <v>1136.8710000000001</v>
      </c>
      <c r="K24" s="1">
        <v>1073.2</v>
      </c>
      <c r="L24" s="1">
        <v>1037.5999999999999</v>
      </c>
      <c r="M24" s="1">
        <v>998.2</v>
      </c>
      <c r="N24" s="1">
        <v>1099.5999999999999</v>
      </c>
      <c r="O24" s="1">
        <v>1057.7</v>
      </c>
      <c r="P24" s="1">
        <v>1276.3</v>
      </c>
      <c r="Q24" s="1">
        <v>1281.7</v>
      </c>
      <c r="R24" s="1">
        <v>1372</v>
      </c>
      <c r="S24" s="1">
        <v>1367.1</v>
      </c>
      <c r="T24" s="1">
        <v>1707.7</v>
      </c>
      <c r="U24" s="1">
        <v>1672.8</v>
      </c>
      <c r="V24" s="1">
        <v>1761</v>
      </c>
      <c r="W24" s="1">
        <v>1759.9</v>
      </c>
      <c r="X24" s="1">
        <v>1883.4</v>
      </c>
      <c r="Y24" s="1">
        <v>1821.9</v>
      </c>
      <c r="Z24" s="1">
        <v>2065.9</v>
      </c>
      <c r="AA24" s="1">
        <v>2008.9</v>
      </c>
      <c r="AB24" s="1">
        <v>2137.8000000000002</v>
      </c>
      <c r="AC24" s="1">
        <v>2056.1</v>
      </c>
      <c r="AD24" s="1">
        <v>2334.6</v>
      </c>
      <c r="AE24" s="1">
        <v>2258.9</v>
      </c>
      <c r="AF24" s="1">
        <v>2733.4</v>
      </c>
      <c r="AG24" s="1">
        <v>2596.1</v>
      </c>
      <c r="AH24" s="1">
        <v>2875.7</v>
      </c>
      <c r="AI24" s="1">
        <v>2781.8</v>
      </c>
      <c r="AJ24" s="1">
        <v>3090.9</v>
      </c>
      <c r="AK24" s="1">
        <v>2975.1</v>
      </c>
      <c r="AL24" s="1">
        <v>3143.5</v>
      </c>
      <c r="AM24" s="1">
        <v>3028.1</v>
      </c>
    </row>
    <row r="25" spans="6:39">
      <c r="F25" t="s">
        <v>64</v>
      </c>
      <c r="G25" t="s">
        <v>25</v>
      </c>
      <c r="H25" s="1">
        <v>931.67200000000003</v>
      </c>
      <c r="I25" s="1">
        <v>909.32899999999995</v>
      </c>
      <c r="J25" s="1">
        <v>963.23299999999995</v>
      </c>
      <c r="K25" s="1">
        <v>927.59100000000001</v>
      </c>
      <c r="L25" s="1">
        <v>1040.9000000000001</v>
      </c>
      <c r="M25" s="1">
        <v>926.8</v>
      </c>
      <c r="N25" s="1">
        <v>1109.3</v>
      </c>
      <c r="O25" s="1">
        <v>998.4</v>
      </c>
      <c r="P25" s="1">
        <v>1280.4000000000001</v>
      </c>
      <c r="Q25" s="1">
        <v>1170.0999999999999</v>
      </c>
      <c r="R25" s="1">
        <v>1348.8</v>
      </c>
      <c r="S25" s="1">
        <v>1232.4000000000001</v>
      </c>
      <c r="T25" s="1">
        <v>1594.9</v>
      </c>
      <c r="U25" s="1">
        <v>1505.9</v>
      </c>
      <c r="V25" s="1">
        <v>1669.8</v>
      </c>
      <c r="W25" s="1">
        <v>1547.9</v>
      </c>
      <c r="X25" s="1">
        <v>1762.7</v>
      </c>
      <c r="Y25" s="1">
        <v>1656.3</v>
      </c>
      <c r="Z25" s="1">
        <v>2149.1</v>
      </c>
      <c r="AA25" s="1">
        <v>1981.4</v>
      </c>
      <c r="AB25" s="1">
        <v>2184.6999999999998</v>
      </c>
      <c r="AC25" s="1">
        <v>2051.6999999999998</v>
      </c>
      <c r="AD25" s="1">
        <v>2255.3000000000002</v>
      </c>
      <c r="AE25" s="1">
        <v>2121.6999999999998</v>
      </c>
      <c r="AF25" s="1">
        <v>2712.1</v>
      </c>
      <c r="AG25" s="1">
        <v>2543</v>
      </c>
      <c r="AH25" s="1">
        <v>2647.2</v>
      </c>
      <c r="AI25" s="1">
        <v>2540</v>
      </c>
      <c r="AJ25" s="1">
        <v>2780.5</v>
      </c>
      <c r="AK25" s="1">
        <v>2651.9</v>
      </c>
      <c r="AL25" s="1">
        <v>2976.6</v>
      </c>
      <c r="AM25" s="1">
        <v>2865.5</v>
      </c>
    </row>
    <row r="26" spans="6:39">
      <c r="F26" t="s">
        <v>64</v>
      </c>
      <c r="G26" t="s">
        <v>26</v>
      </c>
      <c r="H26" s="1">
        <v>1334.386</v>
      </c>
      <c r="I26" s="1">
        <v>1323.5809999999999</v>
      </c>
      <c r="J26" s="1">
        <v>1561.0540000000001</v>
      </c>
      <c r="K26" s="1">
        <v>1522.759</v>
      </c>
      <c r="L26" s="1">
        <v>1694.1</v>
      </c>
      <c r="M26" s="1">
        <v>1632.5</v>
      </c>
      <c r="N26" s="1">
        <v>1791.5</v>
      </c>
      <c r="O26" s="1">
        <v>1696.6</v>
      </c>
      <c r="P26" s="1">
        <v>2118.9</v>
      </c>
      <c r="Q26" s="1">
        <v>1995</v>
      </c>
      <c r="R26" s="1">
        <v>2156</v>
      </c>
      <c r="S26" s="1">
        <v>2065.6999999999998</v>
      </c>
      <c r="T26" s="1">
        <v>2132.3000000000002</v>
      </c>
      <c r="U26" s="1">
        <v>2060.6</v>
      </c>
      <c r="V26" s="1">
        <v>2221</v>
      </c>
      <c r="W26" s="1">
        <v>2163.4</v>
      </c>
      <c r="X26" s="1">
        <v>2332.3000000000002</v>
      </c>
      <c r="Y26" s="1">
        <v>2300</v>
      </c>
      <c r="Z26" s="1">
        <v>2823.4</v>
      </c>
      <c r="AA26" s="1">
        <v>2774.1</v>
      </c>
      <c r="AB26" s="1">
        <v>2825.2</v>
      </c>
      <c r="AC26" s="1">
        <v>2769.5</v>
      </c>
      <c r="AD26" s="1">
        <v>3180.9</v>
      </c>
      <c r="AE26" s="1">
        <v>3057.3</v>
      </c>
      <c r="AF26" s="1">
        <v>3885</v>
      </c>
      <c r="AG26" s="1">
        <v>3738.3</v>
      </c>
      <c r="AH26" s="1">
        <v>3539</v>
      </c>
      <c r="AI26" s="1">
        <v>3421.4</v>
      </c>
      <c r="AJ26" s="1">
        <v>3822.8</v>
      </c>
      <c r="AK26" s="1">
        <v>3671.9</v>
      </c>
      <c r="AL26" s="1">
        <v>3886.7</v>
      </c>
      <c r="AM26" s="1">
        <v>3754.6</v>
      </c>
    </row>
    <row r="27" spans="6:39">
      <c r="F27" t="s">
        <v>64</v>
      </c>
      <c r="G27" t="s">
        <v>30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>
        <v>2559.4</v>
      </c>
      <c r="AC27" s="1">
        <v>2405.1999999999998</v>
      </c>
      <c r="AD27" s="1">
        <v>2764.6</v>
      </c>
      <c r="AE27" s="1">
        <v>2670.4</v>
      </c>
      <c r="AF27" s="1">
        <v>3439.2</v>
      </c>
      <c r="AG27" s="1">
        <v>3296.9</v>
      </c>
      <c r="AH27" s="1">
        <v>3627.5</v>
      </c>
      <c r="AI27" s="1">
        <v>3491.9</v>
      </c>
      <c r="AJ27" s="1">
        <v>3637</v>
      </c>
      <c r="AK27" s="1">
        <v>3419.9</v>
      </c>
      <c r="AL27" s="1">
        <v>3703.4</v>
      </c>
      <c r="AM27" s="1">
        <v>3410.3</v>
      </c>
    </row>
    <row r="28" spans="6:39">
      <c r="F28" t="s">
        <v>65</v>
      </c>
      <c r="G28" t="s">
        <v>31</v>
      </c>
      <c r="H28" s="1">
        <v>1016.574</v>
      </c>
      <c r="I28" s="1">
        <v>1000.367</v>
      </c>
      <c r="J28" s="1">
        <v>1039.605</v>
      </c>
      <c r="K28" s="1">
        <v>1007.139</v>
      </c>
      <c r="L28" s="1">
        <v>1109.2</v>
      </c>
      <c r="M28" s="1">
        <v>1010.7</v>
      </c>
      <c r="N28" s="1">
        <v>1180.5</v>
      </c>
      <c r="O28" s="1">
        <v>1035.9000000000001</v>
      </c>
      <c r="P28" s="1">
        <v>1300.5999999999999</v>
      </c>
      <c r="Q28" s="1">
        <v>1120</v>
      </c>
      <c r="R28" s="1">
        <v>1328.7</v>
      </c>
      <c r="S28" s="1">
        <v>1193.5999999999999</v>
      </c>
      <c r="T28" s="1">
        <v>1695.2</v>
      </c>
      <c r="U28" s="1">
        <v>1507.9</v>
      </c>
      <c r="V28" s="1">
        <v>1760.1</v>
      </c>
      <c r="W28" s="1">
        <v>1569.6</v>
      </c>
      <c r="X28" s="1">
        <v>1819.9</v>
      </c>
      <c r="Y28" s="1">
        <v>1658.3</v>
      </c>
      <c r="Z28" s="1">
        <v>2077.5</v>
      </c>
      <c r="AA28" s="1">
        <v>1819.2</v>
      </c>
      <c r="AB28" s="1">
        <v>2179.4</v>
      </c>
      <c r="AC28" s="1">
        <v>1933.3</v>
      </c>
      <c r="AD28" s="1">
        <v>2457.1</v>
      </c>
      <c r="AE28" s="1">
        <v>2191.9</v>
      </c>
      <c r="AF28" s="1">
        <v>2853.5</v>
      </c>
      <c r="AG28" s="1">
        <v>2570.4</v>
      </c>
      <c r="AH28" s="1">
        <v>2761.2</v>
      </c>
      <c r="AI28" s="1">
        <v>2451.5</v>
      </c>
      <c r="AJ28" s="1">
        <v>3135.1</v>
      </c>
      <c r="AK28" s="1">
        <v>2814.5</v>
      </c>
      <c r="AL28" s="1">
        <v>3213.6</v>
      </c>
      <c r="AM28" s="1">
        <v>2912.8</v>
      </c>
    </row>
    <row r="29" spans="6:39">
      <c r="F29" t="s">
        <v>65</v>
      </c>
      <c r="G29" t="s">
        <v>32</v>
      </c>
      <c r="H29" s="1">
        <v>946.55399999999997</v>
      </c>
      <c r="I29" s="1">
        <v>914.34199999999998</v>
      </c>
      <c r="J29" s="1">
        <v>941.31399999999996</v>
      </c>
      <c r="K29" s="1">
        <v>908.47900000000004</v>
      </c>
      <c r="L29" s="1">
        <v>1022</v>
      </c>
      <c r="M29" s="1">
        <v>899.2</v>
      </c>
      <c r="N29" s="1">
        <v>1102.8</v>
      </c>
      <c r="O29" s="1">
        <v>932.7</v>
      </c>
      <c r="P29" s="1">
        <v>1260.3</v>
      </c>
      <c r="Q29" s="1">
        <v>1061.5</v>
      </c>
      <c r="R29" s="1">
        <v>1283.7</v>
      </c>
      <c r="S29" s="1">
        <v>1123.5999999999999</v>
      </c>
      <c r="T29" s="1">
        <v>1455</v>
      </c>
      <c r="U29" s="1">
        <v>1341.2</v>
      </c>
      <c r="V29" s="1">
        <v>1538.4</v>
      </c>
      <c r="W29" s="1">
        <v>1390.7</v>
      </c>
      <c r="X29" s="1">
        <v>1672.5</v>
      </c>
      <c r="Y29" s="1">
        <v>1455.5</v>
      </c>
      <c r="Z29" s="1">
        <v>1831.2</v>
      </c>
      <c r="AA29" s="1">
        <v>1681.1</v>
      </c>
      <c r="AB29" s="1">
        <v>1955.7</v>
      </c>
      <c r="AC29" s="1">
        <v>1693.6</v>
      </c>
      <c r="AD29" s="1">
        <v>2176.8000000000002</v>
      </c>
      <c r="AE29" s="1">
        <v>1901.9</v>
      </c>
      <c r="AF29" s="1">
        <v>2335.6</v>
      </c>
      <c r="AG29" s="1">
        <v>2013.5</v>
      </c>
      <c r="AH29" s="1">
        <v>2293.6</v>
      </c>
      <c r="AI29" s="1">
        <v>1939.5</v>
      </c>
      <c r="AJ29" s="1">
        <v>2437.6999999999998</v>
      </c>
      <c r="AK29" s="1">
        <v>2209.9</v>
      </c>
      <c r="AL29" s="1">
        <v>2447.6999999999998</v>
      </c>
      <c r="AM29" s="1">
        <v>2228.5</v>
      </c>
    </row>
    <row r="30" spans="6:39">
      <c r="F30" t="s">
        <v>65</v>
      </c>
      <c r="G30" t="s">
        <v>33</v>
      </c>
      <c r="H30" s="1">
        <v>995.51599999999996</v>
      </c>
      <c r="I30" s="1">
        <v>960.351</v>
      </c>
      <c r="J30" s="1">
        <v>957.904</v>
      </c>
      <c r="K30" s="1">
        <v>906.19799999999998</v>
      </c>
      <c r="L30" s="1">
        <v>1004.3</v>
      </c>
      <c r="M30" s="1">
        <v>943.7</v>
      </c>
      <c r="N30" s="1">
        <v>1116.9000000000001</v>
      </c>
      <c r="O30" s="1">
        <v>1002.3</v>
      </c>
      <c r="P30" s="1">
        <v>1220.4000000000001</v>
      </c>
      <c r="Q30" s="1">
        <v>1066.5</v>
      </c>
      <c r="R30" s="1">
        <v>1271.0999999999999</v>
      </c>
      <c r="S30" s="1">
        <v>1127.0999999999999</v>
      </c>
      <c r="T30" s="1">
        <v>1556.9</v>
      </c>
      <c r="U30" s="1">
        <v>1410.9</v>
      </c>
      <c r="V30" s="1">
        <v>1610.8</v>
      </c>
      <c r="W30" s="1">
        <v>1508.3</v>
      </c>
      <c r="X30" s="1">
        <v>1696.7</v>
      </c>
      <c r="Y30" s="1">
        <v>1586.3</v>
      </c>
      <c r="Z30" s="1">
        <v>1887.4</v>
      </c>
      <c r="AA30" s="1">
        <v>1773.8</v>
      </c>
      <c r="AB30" s="1">
        <v>2021.3</v>
      </c>
      <c r="AC30" s="1">
        <v>1889</v>
      </c>
      <c r="AD30" s="1">
        <v>2200.1999999999998</v>
      </c>
      <c r="AE30" s="1">
        <v>2075.9</v>
      </c>
      <c r="AF30" s="1">
        <v>2700.7</v>
      </c>
      <c r="AG30" s="1">
        <v>2488.1</v>
      </c>
      <c r="AH30" s="1">
        <v>2709.5</v>
      </c>
      <c r="AI30" s="1">
        <v>2469.6</v>
      </c>
      <c r="AJ30" s="1">
        <v>2957</v>
      </c>
      <c r="AK30" s="1">
        <v>2775.9</v>
      </c>
      <c r="AL30" s="1">
        <v>3066.6</v>
      </c>
      <c r="AM30" s="1">
        <v>2887.6</v>
      </c>
    </row>
    <row r="31" spans="6:39">
      <c r="F31" t="s">
        <v>65</v>
      </c>
      <c r="G31" t="s">
        <v>34</v>
      </c>
      <c r="H31" s="1">
        <v>1119.692</v>
      </c>
      <c r="I31" s="1">
        <v>1105.059</v>
      </c>
      <c r="J31" s="1">
        <v>1005.311</v>
      </c>
      <c r="K31" s="1">
        <v>973.38199999999995</v>
      </c>
      <c r="L31" s="1">
        <v>995.9</v>
      </c>
      <c r="M31" s="1">
        <v>891.2</v>
      </c>
      <c r="N31" s="1">
        <v>1111.0999999999999</v>
      </c>
      <c r="O31" s="1">
        <v>1017.2</v>
      </c>
      <c r="P31" s="1">
        <v>1311</v>
      </c>
      <c r="Q31" s="1">
        <v>1194.3</v>
      </c>
      <c r="R31" s="1">
        <v>1358.7</v>
      </c>
      <c r="S31" s="1">
        <v>1263</v>
      </c>
      <c r="T31" s="1">
        <v>1662.1</v>
      </c>
      <c r="U31" s="1">
        <v>1564.9</v>
      </c>
      <c r="V31" s="1">
        <v>1703.4</v>
      </c>
      <c r="W31" s="1">
        <v>1615.1</v>
      </c>
      <c r="X31" s="1">
        <v>1811.7</v>
      </c>
      <c r="Y31" s="1">
        <v>1730.3</v>
      </c>
      <c r="Z31" s="1">
        <v>2017.9</v>
      </c>
      <c r="AA31" s="1">
        <v>1908.4</v>
      </c>
      <c r="AB31" s="1">
        <v>2063.5</v>
      </c>
      <c r="AC31" s="1">
        <v>1908.9</v>
      </c>
      <c r="AD31" s="1">
        <v>2390.5</v>
      </c>
      <c r="AE31" s="1">
        <v>2291.9</v>
      </c>
      <c r="AF31" s="1">
        <v>2764</v>
      </c>
      <c r="AG31" s="1">
        <v>2589.9</v>
      </c>
      <c r="AH31" s="1">
        <v>2364.4</v>
      </c>
      <c r="AI31" s="1">
        <v>2220.4</v>
      </c>
      <c r="AJ31" s="1">
        <v>2571</v>
      </c>
      <c r="AK31" s="1">
        <v>2435.5</v>
      </c>
      <c r="AL31" s="1">
        <v>2755.9</v>
      </c>
      <c r="AM31" s="1">
        <v>2616.3000000000002</v>
      </c>
    </row>
    <row r="32" spans="6:39">
      <c r="F32" t="s">
        <v>65</v>
      </c>
      <c r="G32" t="s">
        <v>7</v>
      </c>
      <c r="H32" s="1">
        <v>734.09900000000005</v>
      </c>
      <c r="I32" s="1">
        <v>629.76300000000003</v>
      </c>
      <c r="J32" s="1">
        <v>1169.7460000000001</v>
      </c>
      <c r="K32" s="1">
        <v>1093.011</v>
      </c>
      <c r="L32" s="1">
        <v>785.3</v>
      </c>
      <c r="M32" s="1">
        <v>693.3</v>
      </c>
      <c r="N32" s="1">
        <v>859.3</v>
      </c>
      <c r="O32" s="1">
        <v>752.7</v>
      </c>
      <c r="P32" s="1">
        <v>1222.4000000000001</v>
      </c>
      <c r="Q32" s="1">
        <v>922.7</v>
      </c>
      <c r="R32" s="1">
        <v>1260.2</v>
      </c>
      <c r="S32" s="1">
        <v>1009.4</v>
      </c>
      <c r="T32" s="1">
        <v>1334.5</v>
      </c>
      <c r="U32" s="1">
        <v>1107.3</v>
      </c>
      <c r="V32" s="1">
        <v>1407.8</v>
      </c>
      <c r="W32" s="1">
        <v>1243.0999999999999</v>
      </c>
      <c r="X32" s="1">
        <v>1490.8</v>
      </c>
      <c r="Y32" s="1">
        <v>1315.1</v>
      </c>
      <c r="Z32" s="1">
        <v>1606.9</v>
      </c>
      <c r="AA32" s="1">
        <v>1438.7</v>
      </c>
      <c r="AB32" s="1">
        <v>1734.3</v>
      </c>
      <c r="AC32" s="1">
        <v>1540</v>
      </c>
      <c r="AD32" s="1">
        <v>2088.9</v>
      </c>
      <c r="AE32" s="1">
        <v>1894.5</v>
      </c>
      <c r="AF32" s="1">
        <v>2345.1999999999998</v>
      </c>
      <c r="AG32" s="1">
        <v>2057.6999999999998</v>
      </c>
      <c r="AH32" s="1">
        <v>2156</v>
      </c>
      <c r="AI32" s="1">
        <v>1917.5</v>
      </c>
      <c r="AJ32" s="1">
        <v>2410.6</v>
      </c>
      <c r="AK32" s="1">
        <v>2174.1</v>
      </c>
      <c r="AL32" s="1">
        <v>2434.3000000000002</v>
      </c>
      <c r="AM32" s="1">
        <v>2205.3000000000002</v>
      </c>
    </row>
    <row r="33" spans="6:39">
      <c r="F33" t="s">
        <v>65</v>
      </c>
      <c r="G33" t="s">
        <v>8</v>
      </c>
      <c r="H33" s="1" t="s">
        <v>56</v>
      </c>
      <c r="I33" s="1" t="s">
        <v>56</v>
      </c>
      <c r="J33" s="1">
        <v>813.58699999999999</v>
      </c>
      <c r="K33" s="1">
        <v>773.22699999999998</v>
      </c>
      <c r="L33" s="1">
        <v>959.6</v>
      </c>
      <c r="M33" s="1">
        <v>864.8</v>
      </c>
      <c r="N33" s="1">
        <v>1101.9000000000001</v>
      </c>
      <c r="O33" s="1">
        <v>925.7</v>
      </c>
      <c r="P33" s="1">
        <v>1171.4000000000001</v>
      </c>
      <c r="Q33" s="1">
        <v>1013.4</v>
      </c>
      <c r="R33" s="1">
        <v>1217.9000000000001</v>
      </c>
      <c r="S33" s="1">
        <v>1087.4000000000001</v>
      </c>
      <c r="T33" s="1">
        <v>1341.8</v>
      </c>
      <c r="U33" s="1">
        <v>1228.4000000000001</v>
      </c>
      <c r="V33" s="1">
        <v>1421.9</v>
      </c>
      <c r="W33" s="1">
        <v>1281</v>
      </c>
      <c r="X33" s="1">
        <v>1496.2</v>
      </c>
      <c r="Y33" s="1">
        <v>1337.2</v>
      </c>
      <c r="Z33" s="1">
        <v>1749.8</v>
      </c>
      <c r="AA33" s="1">
        <v>1593.5</v>
      </c>
      <c r="AB33" s="1">
        <v>2054.6999999999998</v>
      </c>
      <c r="AC33" s="1">
        <v>1726.2</v>
      </c>
      <c r="AD33" s="1">
        <v>2188.3000000000002</v>
      </c>
      <c r="AE33" s="1">
        <v>2059.3000000000002</v>
      </c>
      <c r="AF33" s="1">
        <v>2164</v>
      </c>
      <c r="AG33" s="1">
        <v>1973.1</v>
      </c>
      <c r="AH33" s="1">
        <v>1978.1</v>
      </c>
      <c r="AI33" s="1">
        <v>1728.5</v>
      </c>
      <c r="AJ33" s="1">
        <v>2152.6</v>
      </c>
      <c r="AK33" s="1">
        <v>1950.5</v>
      </c>
      <c r="AL33" s="1">
        <v>2217.1</v>
      </c>
      <c r="AM33" s="1">
        <v>2043.8</v>
      </c>
    </row>
    <row r="34" spans="6:39">
      <c r="F34" t="s">
        <v>65</v>
      </c>
      <c r="G34" t="s">
        <v>27</v>
      </c>
      <c r="H34" s="1">
        <v>960.53</v>
      </c>
      <c r="I34" s="1">
        <v>958.40200000000004</v>
      </c>
      <c r="J34" s="1">
        <v>1051.566</v>
      </c>
      <c r="K34" s="1">
        <v>1041.1610000000001</v>
      </c>
      <c r="L34" s="1">
        <v>1179.0999999999999</v>
      </c>
      <c r="M34" s="1">
        <v>1139.8</v>
      </c>
      <c r="N34" s="1">
        <v>1304.7</v>
      </c>
      <c r="O34" s="1">
        <v>1184.8</v>
      </c>
      <c r="P34" s="1">
        <v>1519.3</v>
      </c>
      <c r="Q34" s="1">
        <v>1418.9</v>
      </c>
      <c r="R34" s="1">
        <v>1575.7</v>
      </c>
      <c r="S34" s="1">
        <v>1502.2</v>
      </c>
      <c r="T34" s="1">
        <v>1735.8</v>
      </c>
      <c r="U34" s="1">
        <v>1665.7</v>
      </c>
      <c r="V34" s="1">
        <v>1828.9</v>
      </c>
      <c r="W34" s="1">
        <v>1752.9</v>
      </c>
      <c r="X34" s="1">
        <v>1909.6</v>
      </c>
      <c r="Y34" s="1">
        <v>1863.9</v>
      </c>
      <c r="Z34" s="1">
        <v>2036</v>
      </c>
      <c r="AA34" s="1">
        <v>2091.5</v>
      </c>
      <c r="AB34" s="1">
        <v>2279.4</v>
      </c>
      <c r="AC34" s="1">
        <v>2185.1999999999998</v>
      </c>
      <c r="AD34" s="1">
        <v>2516.9</v>
      </c>
      <c r="AE34" s="1">
        <v>2382.8000000000002</v>
      </c>
      <c r="AF34" s="1">
        <v>2507.3000000000002</v>
      </c>
      <c r="AG34" s="1">
        <v>2444.9</v>
      </c>
      <c r="AH34" s="1">
        <v>2304.4</v>
      </c>
      <c r="AI34" s="1">
        <v>2183.4</v>
      </c>
      <c r="AJ34" s="1">
        <v>2572.6</v>
      </c>
      <c r="AK34" s="1">
        <v>2492.8000000000002</v>
      </c>
      <c r="AL34" s="1">
        <v>2879.3</v>
      </c>
      <c r="AM34" s="1">
        <v>2749</v>
      </c>
    </row>
    <row r="35" spans="6:39">
      <c r="F35" t="s">
        <v>65</v>
      </c>
      <c r="G35" t="s">
        <v>28</v>
      </c>
      <c r="H35" s="1">
        <v>923.95100000000002</v>
      </c>
      <c r="I35" s="1">
        <v>845.86800000000005</v>
      </c>
      <c r="J35" s="1">
        <v>1320.9</v>
      </c>
      <c r="K35" s="1">
        <v>1192.7670000000001</v>
      </c>
      <c r="L35" s="1">
        <v>1179.5</v>
      </c>
      <c r="M35" s="1">
        <v>1074.5999999999999</v>
      </c>
      <c r="N35" s="1">
        <v>1273.3</v>
      </c>
      <c r="O35" s="1">
        <v>1118.3</v>
      </c>
      <c r="P35" s="1">
        <v>1563</v>
      </c>
      <c r="Q35" s="1">
        <v>1382.9</v>
      </c>
      <c r="R35" s="1">
        <v>1584.5</v>
      </c>
      <c r="S35" s="1">
        <v>1470.8</v>
      </c>
      <c r="T35" s="1">
        <v>1795.8</v>
      </c>
      <c r="U35" s="1">
        <v>1658.1</v>
      </c>
      <c r="V35" s="1">
        <v>1871.3</v>
      </c>
      <c r="W35" s="1">
        <v>1739.5</v>
      </c>
      <c r="X35" s="1">
        <v>1971.4</v>
      </c>
      <c r="Y35" s="1">
        <v>1877.5</v>
      </c>
      <c r="Z35" s="1">
        <v>2061.8000000000002</v>
      </c>
      <c r="AA35" s="1">
        <v>1896.6</v>
      </c>
      <c r="AB35" s="1">
        <v>2215.4</v>
      </c>
      <c r="AC35" s="1">
        <v>2028</v>
      </c>
      <c r="AD35" s="1">
        <v>2313.5</v>
      </c>
      <c r="AE35" s="1">
        <v>2191.1999999999998</v>
      </c>
      <c r="AF35" s="1">
        <v>2731.9</v>
      </c>
      <c r="AG35" s="1">
        <v>2655.1</v>
      </c>
      <c r="AH35" s="1">
        <v>2579.3000000000002</v>
      </c>
      <c r="AI35" s="1">
        <v>2432.3000000000002</v>
      </c>
      <c r="AJ35" s="1">
        <v>2850.7</v>
      </c>
      <c r="AK35" s="1">
        <v>2761</v>
      </c>
      <c r="AL35" s="1">
        <v>2884.3</v>
      </c>
      <c r="AM35" s="1">
        <v>2698.9</v>
      </c>
    </row>
    <row r="36" spans="6:39">
      <c r="F36" t="s">
        <v>65</v>
      </c>
      <c r="G36" t="s">
        <v>29</v>
      </c>
      <c r="H36" s="1" t="s">
        <v>56</v>
      </c>
      <c r="I36" s="1" t="s">
        <v>56</v>
      </c>
      <c r="J36" s="1">
        <v>1590.8219999999999</v>
      </c>
      <c r="K36" s="1">
        <v>1575.4010000000001</v>
      </c>
      <c r="L36" s="1">
        <v>1542.9</v>
      </c>
      <c r="M36" s="1">
        <v>1524.6</v>
      </c>
      <c r="N36" s="1">
        <v>1657.7</v>
      </c>
      <c r="O36" s="1">
        <v>1616.2</v>
      </c>
      <c r="P36" s="1">
        <v>1878.5</v>
      </c>
      <c r="Q36" s="1">
        <v>1811.9</v>
      </c>
      <c r="R36" s="1">
        <v>1950.8</v>
      </c>
      <c r="S36" s="1">
        <v>1931</v>
      </c>
      <c r="T36" s="1">
        <v>2031.5</v>
      </c>
      <c r="U36" s="1">
        <v>1970</v>
      </c>
      <c r="V36" s="1">
        <v>2092.1999999999998</v>
      </c>
      <c r="W36" s="1">
        <v>2057</v>
      </c>
      <c r="X36" s="1">
        <v>2160.1</v>
      </c>
      <c r="Y36" s="1">
        <v>2114.6999999999998</v>
      </c>
      <c r="Z36" s="1">
        <v>2729.6</v>
      </c>
      <c r="AA36" s="1">
        <v>2642.3</v>
      </c>
      <c r="AB36" s="1">
        <v>2750.4</v>
      </c>
      <c r="AC36" s="1">
        <v>2603.9</v>
      </c>
      <c r="AD36" s="1">
        <v>2847.2</v>
      </c>
      <c r="AE36" s="1">
        <v>2771.3</v>
      </c>
      <c r="AF36" s="1">
        <v>3113.8</v>
      </c>
      <c r="AG36" s="1">
        <v>3020.4</v>
      </c>
      <c r="AH36" s="1">
        <v>2876.7</v>
      </c>
      <c r="AI36" s="1">
        <v>2803.5</v>
      </c>
      <c r="AJ36" s="1">
        <v>3086.5</v>
      </c>
      <c r="AK36" s="1">
        <v>3038.5</v>
      </c>
      <c r="AL36" s="1">
        <v>3208.7</v>
      </c>
      <c r="AM36" s="1">
        <v>3173</v>
      </c>
    </row>
    <row r="37" spans="6:39">
      <c r="F37" t="s">
        <v>65</v>
      </c>
      <c r="G37" t="s">
        <v>4</v>
      </c>
      <c r="H37" s="1">
        <v>1524.1389999999999</v>
      </c>
      <c r="I37" s="1">
        <v>1517.202</v>
      </c>
      <c r="J37" s="1">
        <v>1728.9690000000001</v>
      </c>
      <c r="K37" s="1">
        <v>1727.442</v>
      </c>
      <c r="L37" s="1">
        <v>1643.9</v>
      </c>
      <c r="M37" s="1">
        <v>1526.6</v>
      </c>
      <c r="N37" s="1">
        <v>1741</v>
      </c>
      <c r="O37" s="1">
        <v>1646.9</v>
      </c>
      <c r="P37" s="1">
        <v>2124.6</v>
      </c>
      <c r="Q37" s="1">
        <v>2017.5</v>
      </c>
      <c r="R37" s="1">
        <v>2164.8000000000002</v>
      </c>
      <c r="S37" s="1">
        <v>2130.6999999999998</v>
      </c>
      <c r="T37" s="1">
        <v>2359.8000000000002</v>
      </c>
      <c r="U37" s="1">
        <v>2287.5</v>
      </c>
      <c r="V37" s="1">
        <v>2454</v>
      </c>
      <c r="W37" s="1">
        <v>2391.3000000000002</v>
      </c>
      <c r="X37" s="1">
        <v>2527.4</v>
      </c>
      <c r="Y37" s="1">
        <v>2437.1</v>
      </c>
      <c r="Z37" s="1">
        <v>2847.6</v>
      </c>
      <c r="AA37" s="1">
        <v>2663.7</v>
      </c>
      <c r="AB37" s="1">
        <v>3114.2</v>
      </c>
      <c r="AC37" s="1">
        <v>3020.3</v>
      </c>
      <c r="AD37" s="1">
        <v>3227.3</v>
      </c>
      <c r="AE37" s="1">
        <v>3183.9</v>
      </c>
      <c r="AF37" s="1">
        <v>3835.5</v>
      </c>
      <c r="AG37" s="1">
        <v>3708.3</v>
      </c>
      <c r="AH37" s="1">
        <v>3621</v>
      </c>
      <c r="AI37" s="1">
        <v>3565.2</v>
      </c>
      <c r="AJ37" s="1">
        <v>3934.2</v>
      </c>
      <c r="AK37" s="1">
        <v>3826</v>
      </c>
      <c r="AL37" s="1">
        <v>3967.3</v>
      </c>
      <c r="AM37" s="1">
        <v>3819.8</v>
      </c>
    </row>
    <row r="38" spans="6:39">
      <c r="F38" t="s">
        <v>66</v>
      </c>
      <c r="G38" s="5" t="s">
        <v>38</v>
      </c>
      <c r="H38" s="6">
        <v>914.84900000000005</v>
      </c>
      <c r="I38" s="6">
        <v>845.60299999999995</v>
      </c>
      <c r="J38" s="6">
        <v>991.00800000000004</v>
      </c>
      <c r="K38" s="6">
        <v>906.36</v>
      </c>
      <c r="L38" s="6">
        <v>1049.2</v>
      </c>
      <c r="M38" s="6">
        <v>883.7</v>
      </c>
      <c r="N38" s="6">
        <v>1126.8</v>
      </c>
      <c r="O38" s="6">
        <v>949.4</v>
      </c>
      <c r="P38" s="6">
        <v>1296.0999999999999</v>
      </c>
      <c r="Q38" s="6">
        <v>1071.9000000000001</v>
      </c>
      <c r="R38" s="6">
        <v>1337.8</v>
      </c>
      <c r="S38" s="6">
        <v>1133.3</v>
      </c>
      <c r="T38" s="6">
        <v>1510.6</v>
      </c>
      <c r="U38" s="6">
        <v>1303.2</v>
      </c>
      <c r="V38" s="6">
        <v>1580.9</v>
      </c>
      <c r="W38" s="6">
        <v>1384.4</v>
      </c>
      <c r="X38" s="6">
        <v>1667.3</v>
      </c>
      <c r="Y38" s="6">
        <v>1477</v>
      </c>
      <c r="Z38" s="6">
        <v>1885.8</v>
      </c>
      <c r="AA38" s="6">
        <v>1662.9</v>
      </c>
      <c r="AB38" s="6">
        <v>1981.7</v>
      </c>
      <c r="AC38" s="6">
        <v>1777.7</v>
      </c>
      <c r="AD38" s="6">
        <v>2180.6</v>
      </c>
      <c r="AE38" s="6">
        <v>1969.4</v>
      </c>
      <c r="AF38" s="6">
        <v>2702.6</v>
      </c>
      <c r="AG38" s="6">
        <v>2424.5</v>
      </c>
      <c r="AH38" s="6">
        <v>2617.5</v>
      </c>
      <c r="AI38" s="6">
        <v>2374.1</v>
      </c>
      <c r="AJ38" s="6">
        <v>2784.9</v>
      </c>
      <c r="AK38" s="6">
        <v>2542.3000000000002</v>
      </c>
      <c r="AL38" s="6">
        <v>2911.5</v>
      </c>
      <c r="AM38" s="6">
        <v>2661.1</v>
      </c>
    </row>
    <row r="39" spans="6:39">
      <c r="Z39" t="s">
        <v>43</v>
      </c>
      <c r="AA39" s="2" t="s">
        <v>51</v>
      </c>
      <c r="AE39" s="1"/>
      <c r="AF39" s="2"/>
      <c r="AG39" s="2" t="s">
        <v>39</v>
      </c>
    </row>
  </sheetData>
  <phoneticPr fontId="3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75"/>
  <sheetViews>
    <sheetView topLeftCell="X22" zoomScale="85" zoomScaleNormal="85" workbookViewId="0">
      <selection activeCell="C4" sqref="C4"/>
    </sheetView>
  </sheetViews>
  <sheetFormatPr defaultRowHeight="18"/>
  <cols>
    <col min="1" max="1" width="11.4140625" bestFit="1" customWidth="1"/>
    <col min="2" max="2" width="23.4140625" bestFit="1" customWidth="1"/>
    <col min="3" max="3" width="23.4140625" customWidth="1"/>
    <col min="4" max="6" width="7.1640625" bestFit="1" customWidth="1"/>
    <col min="7" max="8" width="7.1640625" customWidth="1"/>
    <col min="9" max="9" width="8.25" bestFit="1" customWidth="1"/>
    <col min="10" max="12" width="7.6640625" bestFit="1" customWidth="1"/>
    <col min="13" max="13" width="9.9140625" bestFit="1" customWidth="1"/>
    <col min="14" max="14" width="8.75" bestFit="1" customWidth="1"/>
    <col min="17" max="19" width="7.6640625" bestFit="1" customWidth="1"/>
    <col min="20" max="23" width="7.6640625" style="13" customWidth="1"/>
    <col min="24" max="24" width="26.75" bestFit="1" customWidth="1"/>
    <col min="25" max="25" width="26.75" customWidth="1"/>
    <col min="26" max="30" width="7.1640625" bestFit="1" customWidth="1"/>
    <col min="31" max="34" width="7.6640625" bestFit="1" customWidth="1"/>
    <col min="35" max="35" width="8.75" customWidth="1"/>
    <col min="36" max="36" width="7.6640625" bestFit="1" customWidth="1"/>
    <col min="38" max="38" width="9.33203125" customWidth="1"/>
    <col min="39" max="41" width="7.6640625" bestFit="1" customWidth="1"/>
  </cols>
  <sheetData>
    <row r="1" spans="1:41">
      <c r="A1" s="11" t="s">
        <v>0</v>
      </c>
      <c r="B1" s="11" t="s">
        <v>59</v>
      </c>
      <c r="C1" s="11"/>
      <c r="D1" s="11"/>
      <c r="E1" s="11"/>
      <c r="F1" s="11"/>
      <c r="G1" s="11"/>
      <c r="H1" s="11"/>
      <c r="I1" s="11"/>
      <c r="J1" s="11"/>
      <c r="K1" s="11"/>
      <c r="W1" s="11" t="s">
        <v>1</v>
      </c>
      <c r="X1" s="11" t="s">
        <v>67</v>
      </c>
      <c r="Y1" s="11"/>
      <c r="Z1" s="11"/>
      <c r="AA1" s="11"/>
      <c r="AB1" s="11"/>
      <c r="AC1" s="11"/>
      <c r="AD1" s="11"/>
      <c r="AE1" s="11"/>
      <c r="AF1" s="11"/>
      <c r="AG1" s="11"/>
    </row>
    <row r="2" spans="1:41" s="13" customFormat="1"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41">
      <c r="A3" s="3" t="s">
        <v>58</v>
      </c>
      <c r="B3" s="3" t="s">
        <v>57</v>
      </c>
      <c r="C3" s="3" t="s">
        <v>126</v>
      </c>
      <c r="D3" s="9" t="s">
        <v>55</v>
      </c>
      <c r="E3" s="9" t="s">
        <v>54</v>
      </c>
      <c r="F3" s="9" t="s">
        <v>53</v>
      </c>
      <c r="G3" s="9" t="s">
        <v>52</v>
      </c>
      <c r="H3" s="9" t="s">
        <v>50</v>
      </c>
      <c r="I3" s="9" t="s">
        <v>49</v>
      </c>
      <c r="J3" s="9" t="s">
        <v>48</v>
      </c>
      <c r="K3" s="9" t="s">
        <v>47</v>
      </c>
      <c r="L3" s="9" t="s">
        <v>46</v>
      </c>
      <c r="M3" s="9" t="s">
        <v>45</v>
      </c>
      <c r="N3" s="9" t="s">
        <v>44</v>
      </c>
      <c r="O3" s="9" t="s">
        <v>41</v>
      </c>
      <c r="P3" s="9" t="s">
        <v>42</v>
      </c>
      <c r="Q3" s="9" t="s">
        <v>2</v>
      </c>
      <c r="R3" s="9" t="s">
        <v>3</v>
      </c>
      <c r="S3" s="9" t="s">
        <v>40</v>
      </c>
      <c r="T3" s="14"/>
      <c r="U3" s="14"/>
      <c r="V3" s="14"/>
      <c r="W3" s="3" t="s">
        <v>58</v>
      </c>
      <c r="X3" s="3" t="s">
        <v>57</v>
      </c>
      <c r="Y3" s="3" t="s">
        <v>87</v>
      </c>
      <c r="Z3" s="9" t="s">
        <v>55</v>
      </c>
      <c r="AA3" s="9" t="s">
        <v>54</v>
      </c>
      <c r="AB3" s="9" t="s">
        <v>53</v>
      </c>
      <c r="AC3" s="9" t="s">
        <v>52</v>
      </c>
      <c r="AD3" s="9" t="s">
        <v>50</v>
      </c>
      <c r="AE3" s="9" t="s">
        <v>49</v>
      </c>
      <c r="AF3" s="9" t="s">
        <v>48</v>
      </c>
      <c r="AG3" s="9" t="s">
        <v>47</v>
      </c>
      <c r="AH3" s="9" t="s">
        <v>46</v>
      </c>
      <c r="AI3" s="9" t="s">
        <v>45</v>
      </c>
      <c r="AJ3" s="9" t="s">
        <v>44</v>
      </c>
      <c r="AK3" s="9" t="s">
        <v>41</v>
      </c>
      <c r="AL3" s="9" t="s">
        <v>42</v>
      </c>
      <c r="AM3" s="9" t="s">
        <v>2</v>
      </c>
      <c r="AN3" s="9" t="s">
        <v>3</v>
      </c>
      <c r="AO3" s="9" t="s">
        <v>40</v>
      </c>
    </row>
    <row r="4" spans="1:41">
      <c r="A4" t="s">
        <v>61</v>
      </c>
      <c r="B4" t="s">
        <v>12</v>
      </c>
      <c r="C4" t="s">
        <v>127</v>
      </c>
      <c r="D4" s="1">
        <v>1102.6869999999999</v>
      </c>
      <c r="E4" s="1">
        <v>1196.115</v>
      </c>
      <c r="F4" s="1">
        <v>1260.5999999999999</v>
      </c>
      <c r="G4" s="1">
        <v>1348.9</v>
      </c>
      <c r="H4" s="1">
        <v>1420.4</v>
      </c>
      <c r="I4" s="1">
        <v>1456.8</v>
      </c>
      <c r="J4" s="1">
        <v>1497.5</v>
      </c>
      <c r="K4" s="1">
        <v>1567.9</v>
      </c>
      <c r="L4" s="1">
        <v>1660.6</v>
      </c>
      <c r="M4" s="1">
        <v>1731.2</v>
      </c>
      <c r="N4" s="1">
        <v>1744.6</v>
      </c>
      <c r="O4" s="1">
        <v>1918.7</v>
      </c>
      <c r="P4" s="1">
        <v>2402.1</v>
      </c>
      <c r="Q4" s="1">
        <v>2192.6999999999998</v>
      </c>
      <c r="R4" s="1">
        <v>2400.3000000000002</v>
      </c>
      <c r="S4" s="1">
        <v>2549.4</v>
      </c>
      <c r="T4" s="15"/>
      <c r="U4" s="15"/>
      <c r="V4" s="15"/>
      <c r="W4" t="s">
        <v>61</v>
      </c>
      <c r="X4" t="s">
        <v>12</v>
      </c>
      <c r="Y4" t="s">
        <v>89</v>
      </c>
      <c r="Z4" s="1">
        <v>1080.373</v>
      </c>
      <c r="AA4" s="1">
        <v>1180.588</v>
      </c>
      <c r="AB4" s="1">
        <v>1119.7</v>
      </c>
      <c r="AC4" s="1">
        <v>1170.0999999999999</v>
      </c>
      <c r="AD4" s="1">
        <v>1296.5999999999999</v>
      </c>
      <c r="AE4" s="1">
        <v>1356.6</v>
      </c>
      <c r="AF4" s="1">
        <v>1385</v>
      </c>
      <c r="AG4" s="1">
        <v>1446</v>
      </c>
      <c r="AH4" s="1">
        <v>1511.9</v>
      </c>
      <c r="AI4" s="1">
        <v>1543.9</v>
      </c>
      <c r="AJ4" s="1">
        <v>1607.7</v>
      </c>
      <c r="AK4" s="1">
        <v>1758.9</v>
      </c>
      <c r="AL4" s="1">
        <v>2143.1999999999998</v>
      </c>
      <c r="AM4" s="1">
        <v>1985.4</v>
      </c>
      <c r="AN4" s="1">
        <v>2247.6</v>
      </c>
      <c r="AO4" s="1">
        <v>2384</v>
      </c>
    </row>
    <row r="5" spans="1:41">
      <c r="A5" t="s">
        <v>61</v>
      </c>
      <c r="B5" t="s">
        <v>11</v>
      </c>
      <c r="C5" t="s">
        <v>128</v>
      </c>
      <c r="D5" s="1">
        <v>808.13599999999997</v>
      </c>
      <c r="E5" s="1">
        <v>889.47699999999998</v>
      </c>
      <c r="F5" s="1">
        <v>1009.7</v>
      </c>
      <c r="G5" s="1">
        <v>1093</v>
      </c>
      <c r="H5" s="1">
        <v>1301.7</v>
      </c>
      <c r="I5" s="1">
        <v>1344</v>
      </c>
      <c r="J5" s="1">
        <v>1425.4</v>
      </c>
      <c r="K5" s="1">
        <v>1477.5</v>
      </c>
      <c r="L5" s="1">
        <v>1579.6</v>
      </c>
      <c r="M5" s="1">
        <v>1676</v>
      </c>
      <c r="N5" s="1">
        <v>1741.6</v>
      </c>
      <c r="O5" s="1">
        <v>1921.4</v>
      </c>
      <c r="P5" s="1">
        <v>2297.1999999999998</v>
      </c>
      <c r="Q5" s="1">
        <v>2152.6</v>
      </c>
      <c r="R5" s="1">
        <v>2349.6</v>
      </c>
      <c r="S5" s="1">
        <v>2436</v>
      </c>
      <c r="T5" s="15"/>
      <c r="U5" s="15"/>
      <c r="V5" s="15"/>
      <c r="W5" t="s">
        <v>61</v>
      </c>
      <c r="X5" t="s">
        <v>11</v>
      </c>
      <c r="Y5" t="s">
        <v>90</v>
      </c>
      <c r="Z5" s="1">
        <v>781.04899999999998</v>
      </c>
      <c r="AA5" s="1">
        <v>855.66099999999994</v>
      </c>
      <c r="AB5" s="1">
        <v>931.9</v>
      </c>
      <c r="AC5" s="1">
        <v>969.9</v>
      </c>
      <c r="AD5" s="1">
        <v>1138.3</v>
      </c>
      <c r="AE5" s="1">
        <v>1184.5</v>
      </c>
      <c r="AF5" s="1">
        <v>1318.3</v>
      </c>
      <c r="AG5" s="1">
        <v>1373.5</v>
      </c>
      <c r="AH5" s="1">
        <v>1485.9</v>
      </c>
      <c r="AI5" s="1">
        <v>1566.5</v>
      </c>
      <c r="AJ5" s="1">
        <v>1658</v>
      </c>
      <c r="AK5" s="1">
        <v>1776.8</v>
      </c>
      <c r="AL5" s="1">
        <v>2129.3000000000002</v>
      </c>
      <c r="AM5" s="1">
        <v>2020</v>
      </c>
      <c r="AN5" s="1">
        <v>2223.9</v>
      </c>
      <c r="AO5" s="1">
        <v>2301</v>
      </c>
    </row>
    <row r="6" spans="1:41">
      <c r="A6" t="s">
        <v>61</v>
      </c>
      <c r="B6" t="s">
        <v>13</v>
      </c>
      <c r="C6" t="s">
        <v>129</v>
      </c>
      <c r="D6" s="1">
        <v>1112.4559999999999</v>
      </c>
      <c r="E6" s="1">
        <v>1116.1579999999999</v>
      </c>
      <c r="F6" s="1">
        <v>1064.5</v>
      </c>
      <c r="G6" s="1">
        <v>1152.5999999999999</v>
      </c>
      <c r="H6" s="1">
        <v>1430.9</v>
      </c>
      <c r="I6" s="1">
        <v>1488.1</v>
      </c>
      <c r="J6" s="1">
        <v>1640.6</v>
      </c>
      <c r="K6" s="1">
        <v>1716.5</v>
      </c>
      <c r="L6" s="1">
        <v>1770.1</v>
      </c>
      <c r="M6" s="1">
        <v>1881.1</v>
      </c>
      <c r="N6" s="1">
        <v>1899.5</v>
      </c>
      <c r="O6" s="1">
        <v>2013.9</v>
      </c>
      <c r="P6" s="1">
        <v>2473.1999999999998</v>
      </c>
      <c r="Q6" s="1">
        <v>2394.4</v>
      </c>
      <c r="R6" s="1">
        <v>2564.3000000000002</v>
      </c>
      <c r="S6" s="1">
        <v>2769.3</v>
      </c>
      <c r="T6" s="15"/>
      <c r="U6" s="15"/>
      <c r="V6" s="15"/>
      <c r="W6" t="s">
        <v>61</v>
      </c>
      <c r="X6" t="s">
        <v>13</v>
      </c>
      <c r="Y6" t="s">
        <v>91</v>
      </c>
      <c r="Z6" s="1">
        <v>1078.998</v>
      </c>
      <c r="AA6" s="1">
        <v>994.71699999999998</v>
      </c>
      <c r="AB6" s="1">
        <v>913.5</v>
      </c>
      <c r="AC6" s="1">
        <v>1008.9</v>
      </c>
      <c r="AD6" s="1">
        <v>1122.4000000000001</v>
      </c>
      <c r="AE6" s="1">
        <v>1200.5999999999999</v>
      </c>
      <c r="AF6" s="1">
        <v>1385</v>
      </c>
      <c r="AG6" s="1">
        <v>1500.6</v>
      </c>
      <c r="AH6" s="1">
        <v>1558</v>
      </c>
      <c r="AI6" s="1">
        <v>1668.1</v>
      </c>
      <c r="AJ6" s="1">
        <v>1678</v>
      </c>
      <c r="AK6" s="1">
        <v>1805.6</v>
      </c>
      <c r="AL6" s="1">
        <v>2220.6</v>
      </c>
      <c r="AM6" s="1">
        <v>2187.9</v>
      </c>
      <c r="AN6" s="1">
        <v>2330.1999999999998</v>
      </c>
      <c r="AO6" s="1">
        <v>2511.6999999999998</v>
      </c>
    </row>
    <row r="7" spans="1:41">
      <c r="A7" t="s">
        <v>61</v>
      </c>
      <c r="B7" t="s">
        <v>14</v>
      </c>
      <c r="C7" t="s">
        <v>130</v>
      </c>
      <c r="D7" s="1">
        <v>1218.72</v>
      </c>
      <c r="E7" s="1">
        <v>1213.1400000000001</v>
      </c>
      <c r="F7" s="1">
        <v>1233.7</v>
      </c>
      <c r="G7" s="1">
        <v>1307.9000000000001</v>
      </c>
      <c r="H7" s="1">
        <v>1359.5</v>
      </c>
      <c r="I7" s="1">
        <v>1422.8</v>
      </c>
      <c r="J7" s="1">
        <v>1739.9</v>
      </c>
      <c r="K7" s="1">
        <v>1817.7</v>
      </c>
      <c r="L7" s="1">
        <v>1929.2</v>
      </c>
      <c r="M7" s="1">
        <v>2134.1</v>
      </c>
      <c r="N7" s="1">
        <v>2099.4</v>
      </c>
      <c r="O7" s="1">
        <v>2307.6999999999998</v>
      </c>
      <c r="P7" s="1">
        <v>2545.8000000000002</v>
      </c>
      <c r="Q7" s="1">
        <v>2280.1</v>
      </c>
      <c r="R7" s="1">
        <v>2688.4</v>
      </c>
      <c r="S7" s="1">
        <v>2776.2</v>
      </c>
      <c r="T7" s="15"/>
      <c r="U7" s="15"/>
      <c r="V7" s="15"/>
      <c r="W7" t="s">
        <v>61</v>
      </c>
      <c r="X7" t="s">
        <v>14</v>
      </c>
      <c r="Y7" t="s">
        <v>92</v>
      </c>
      <c r="Z7" s="1">
        <v>1183.7059999999999</v>
      </c>
      <c r="AA7" s="1">
        <v>1159.9559999999999</v>
      </c>
      <c r="AB7" s="1">
        <v>1113.3</v>
      </c>
      <c r="AC7" s="1">
        <v>1204.0999999999999</v>
      </c>
      <c r="AD7" s="1">
        <v>1266.4000000000001</v>
      </c>
      <c r="AE7" s="1">
        <v>1314.2</v>
      </c>
      <c r="AF7" s="1">
        <v>1634.7</v>
      </c>
      <c r="AG7" s="1">
        <v>1711.9</v>
      </c>
      <c r="AH7" s="1">
        <v>1805.7</v>
      </c>
      <c r="AI7" s="1">
        <v>2013.7</v>
      </c>
      <c r="AJ7" s="1">
        <v>1977.5</v>
      </c>
      <c r="AK7" s="1">
        <v>2134</v>
      </c>
      <c r="AL7" s="1">
        <v>2343.8000000000002</v>
      </c>
      <c r="AM7" s="1">
        <v>2150.4</v>
      </c>
      <c r="AN7" s="1">
        <v>2475.6999999999998</v>
      </c>
      <c r="AO7" s="1">
        <v>2572.6</v>
      </c>
    </row>
    <row r="8" spans="1:41">
      <c r="A8" t="s">
        <v>61</v>
      </c>
      <c r="B8" t="s">
        <v>15</v>
      </c>
      <c r="C8" t="s">
        <v>131</v>
      </c>
      <c r="D8" s="1">
        <v>1012.558</v>
      </c>
      <c r="E8" s="1">
        <v>1182.479</v>
      </c>
      <c r="F8" s="1">
        <v>928</v>
      </c>
      <c r="G8" s="1">
        <v>1002.3</v>
      </c>
      <c r="H8" s="1">
        <v>1244</v>
      </c>
      <c r="I8" s="1">
        <v>1300.5</v>
      </c>
      <c r="J8" s="1">
        <v>1349.6</v>
      </c>
      <c r="K8" s="1">
        <v>1395.5</v>
      </c>
      <c r="L8" s="1">
        <v>1527.9</v>
      </c>
      <c r="M8" s="1">
        <v>1764.2</v>
      </c>
      <c r="N8" s="1">
        <v>1860</v>
      </c>
      <c r="O8" s="1">
        <v>1976.8</v>
      </c>
      <c r="P8" s="1">
        <v>2204.6</v>
      </c>
      <c r="Q8" s="1">
        <v>2093.3000000000002</v>
      </c>
      <c r="R8" s="1">
        <v>2313.1999999999998</v>
      </c>
      <c r="S8" s="1">
        <v>2433.1</v>
      </c>
      <c r="T8" s="15"/>
      <c r="U8" s="15"/>
      <c r="V8" s="15"/>
      <c r="W8" t="s">
        <v>61</v>
      </c>
      <c r="X8" t="s">
        <v>15</v>
      </c>
      <c r="Y8" t="s">
        <v>93</v>
      </c>
      <c r="Z8" s="1">
        <v>964.40099999999995</v>
      </c>
      <c r="AA8" s="1">
        <v>1047.712</v>
      </c>
      <c r="AB8" s="1">
        <v>861.6</v>
      </c>
      <c r="AC8" s="1">
        <v>907.2</v>
      </c>
      <c r="AD8" s="1">
        <v>1104.4000000000001</v>
      </c>
      <c r="AE8" s="1">
        <v>1200.2</v>
      </c>
      <c r="AF8" s="1">
        <v>1247</v>
      </c>
      <c r="AG8" s="1">
        <v>1331.3</v>
      </c>
      <c r="AH8" s="1">
        <v>1442.1</v>
      </c>
      <c r="AI8" s="1">
        <v>1676.2</v>
      </c>
      <c r="AJ8" s="1">
        <v>1739.9</v>
      </c>
      <c r="AK8" s="1">
        <v>1857</v>
      </c>
      <c r="AL8" s="1">
        <v>2057.9</v>
      </c>
      <c r="AM8" s="1">
        <v>1975.1</v>
      </c>
      <c r="AN8" s="1">
        <v>2150.5</v>
      </c>
      <c r="AO8" s="1">
        <v>2271.6</v>
      </c>
    </row>
    <row r="9" spans="1:41">
      <c r="A9" t="s">
        <v>61</v>
      </c>
      <c r="B9" t="s">
        <v>16</v>
      </c>
      <c r="C9" t="s">
        <v>132</v>
      </c>
      <c r="D9" s="1">
        <v>825.154</v>
      </c>
      <c r="E9" s="1">
        <v>987.94500000000005</v>
      </c>
      <c r="F9" s="1">
        <v>983.9</v>
      </c>
      <c r="G9" s="1">
        <v>1067.8</v>
      </c>
      <c r="H9" s="1">
        <v>1195.0999999999999</v>
      </c>
      <c r="I9" s="1">
        <v>1222.4000000000001</v>
      </c>
      <c r="J9" s="1">
        <v>1418.6</v>
      </c>
      <c r="K9" s="1">
        <v>1475.1</v>
      </c>
      <c r="L9" s="1">
        <v>1585.8</v>
      </c>
      <c r="M9" s="1">
        <v>1596.2</v>
      </c>
      <c r="N9" s="1">
        <v>1807.6</v>
      </c>
      <c r="O9" s="1">
        <v>1958.7</v>
      </c>
      <c r="P9" s="1">
        <v>2113.1999999999998</v>
      </c>
      <c r="Q9" s="1">
        <v>2050.8000000000002</v>
      </c>
      <c r="R9" s="1">
        <v>2180</v>
      </c>
      <c r="S9" s="1">
        <v>2256.5</v>
      </c>
      <c r="T9" s="15"/>
      <c r="U9" s="15"/>
      <c r="V9" s="15"/>
      <c r="W9" t="s">
        <v>61</v>
      </c>
      <c r="X9" t="s">
        <v>16</v>
      </c>
      <c r="Y9" t="s">
        <v>95</v>
      </c>
      <c r="Z9" s="1">
        <v>762.601</v>
      </c>
      <c r="AA9" s="1">
        <v>928.96199999999999</v>
      </c>
      <c r="AB9" s="1">
        <v>880.4</v>
      </c>
      <c r="AC9" s="1">
        <v>943.2</v>
      </c>
      <c r="AD9" s="1">
        <v>1055.8</v>
      </c>
      <c r="AE9" s="1">
        <v>1087.0999999999999</v>
      </c>
      <c r="AF9" s="1">
        <v>1329.6</v>
      </c>
      <c r="AG9" s="1">
        <v>1417.9</v>
      </c>
      <c r="AH9" s="1">
        <v>1481.4</v>
      </c>
      <c r="AI9" s="1">
        <v>1509.8</v>
      </c>
      <c r="AJ9" s="1">
        <v>1700.9</v>
      </c>
      <c r="AK9" s="1">
        <v>1834.3</v>
      </c>
      <c r="AL9" s="1">
        <v>1996.9</v>
      </c>
      <c r="AM9" s="1">
        <v>1942.4</v>
      </c>
      <c r="AN9" s="1">
        <v>2072.6999999999998</v>
      </c>
      <c r="AO9" s="1">
        <v>2130</v>
      </c>
    </row>
    <row r="10" spans="1:41">
      <c r="A10" t="s">
        <v>61</v>
      </c>
      <c r="B10" t="s">
        <v>17</v>
      </c>
      <c r="C10" t="s">
        <v>133</v>
      </c>
      <c r="D10" s="1">
        <v>874.78399999999999</v>
      </c>
      <c r="E10" s="1">
        <v>874.56100000000004</v>
      </c>
      <c r="F10" s="1">
        <v>1125.5999999999999</v>
      </c>
      <c r="G10" s="1">
        <v>1211.8</v>
      </c>
      <c r="H10" s="1">
        <v>1400.6</v>
      </c>
      <c r="I10" s="1">
        <v>1441.8</v>
      </c>
      <c r="J10" s="1">
        <v>1549.2</v>
      </c>
      <c r="K10" s="1">
        <v>1587.2</v>
      </c>
      <c r="L10" s="1">
        <v>1699.2</v>
      </c>
      <c r="M10" s="1">
        <v>1867.6</v>
      </c>
      <c r="N10" s="1">
        <v>1931.3</v>
      </c>
      <c r="O10" s="1">
        <v>2048.4</v>
      </c>
      <c r="P10" s="1">
        <v>2497.4</v>
      </c>
      <c r="Q10" s="1">
        <v>2427.8000000000002</v>
      </c>
      <c r="R10" s="1">
        <v>2494.1999999999998</v>
      </c>
      <c r="S10" s="1">
        <v>2548.6</v>
      </c>
      <c r="T10" s="15"/>
      <c r="U10" s="15"/>
      <c r="V10" s="15"/>
      <c r="W10" t="s">
        <v>61</v>
      </c>
      <c r="X10" t="s">
        <v>17</v>
      </c>
      <c r="Y10" t="s">
        <v>94</v>
      </c>
      <c r="Z10" s="1">
        <v>805.03499999999997</v>
      </c>
      <c r="AA10" s="1">
        <v>829.89499999999998</v>
      </c>
      <c r="AB10" s="1">
        <v>917.1</v>
      </c>
      <c r="AC10" s="1">
        <v>1024.3</v>
      </c>
      <c r="AD10" s="1">
        <v>1164.9000000000001</v>
      </c>
      <c r="AE10" s="1">
        <v>1233.2</v>
      </c>
      <c r="AF10" s="1">
        <v>1375.8</v>
      </c>
      <c r="AG10" s="1">
        <v>1486.7</v>
      </c>
      <c r="AH10" s="1">
        <v>1554.5</v>
      </c>
      <c r="AI10" s="1">
        <v>1671.4</v>
      </c>
      <c r="AJ10" s="1">
        <v>1731.8</v>
      </c>
      <c r="AK10" s="1">
        <v>1845.8</v>
      </c>
      <c r="AL10" s="1">
        <v>2166.1</v>
      </c>
      <c r="AM10" s="1">
        <v>2081</v>
      </c>
      <c r="AN10" s="1">
        <v>2192.4</v>
      </c>
      <c r="AO10" s="1">
        <v>2244.3000000000002</v>
      </c>
    </row>
    <row r="11" spans="1:41">
      <c r="A11" t="s">
        <v>61</v>
      </c>
      <c r="B11" t="s">
        <v>18</v>
      </c>
      <c r="C11" t="s">
        <v>134</v>
      </c>
      <c r="D11" s="1">
        <v>743.28899999999999</v>
      </c>
      <c r="E11" s="1">
        <v>689.81899999999996</v>
      </c>
      <c r="F11" s="1">
        <v>844.7</v>
      </c>
      <c r="G11" s="1">
        <v>951.6</v>
      </c>
      <c r="H11" s="1">
        <v>1056.2</v>
      </c>
      <c r="I11" s="1">
        <v>1077.3</v>
      </c>
      <c r="J11" s="1">
        <v>1166.0999999999999</v>
      </c>
      <c r="K11" s="1">
        <v>1220.8</v>
      </c>
      <c r="L11" s="1">
        <v>1306.2</v>
      </c>
      <c r="M11" s="1">
        <v>1564.3</v>
      </c>
      <c r="N11" s="1">
        <v>1714.3</v>
      </c>
      <c r="O11" s="1">
        <v>1889</v>
      </c>
      <c r="P11" s="1">
        <v>2238.6999999999998</v>
      </c>
      <c r="Q11" s="1">
        <v>2268.1</v>
      </c>
      <c r="R11" s="1">
        <v>2290.6</v>
      </c>
      <c r="S11" s="1">
        <v>2329.1</v>
      </c>
      <c r="T11" s="15"/>
      <c r="U11" s="15"/>
      <c r="V11" s="15"/>
      <c r="W11" t="s">
        <v>61</v>
      </c>
      <c r="X11" t="s">
        <v>18</v>
      </c>
      <c r="Y11" t="s">
        <v>97</v>
      </c>
      <c r="Z11" s="1">
        <v>681.178</v>
      </c>
      <c r="AA11" s="1">
        <v>668.36300000000006</v>
      </c>
      <c r="AB11" s="1">
        <v>675</v>
      </c>
      <c r="AC11" s="1">
        <v>733.9</v>
      </c>
      <c r="AD11" s="1">
        <v>813.6</v>
      </c>
      <c r="AE11" s="1">
        <v>859.8</v>
      </c>
      <c r="AF11" s="1">
        <v>1001.2</v>
      </c>
      <c r="AG11" s="1">
        <v>1088.4000000000001</v>
      </c>
      <c r="AH11" s="1">
        <v>1159.5</v>
      </c>
      <c r="AI11" s="1">
        <v>1305.5999999999999</v>
      </c>
      <c r="AJ11" s="1">
        <v>1470</v>
      </c>
      <c r="AK11" s="1">
        <v>1615</v>
      </c>
      <c r="AL11" s="1">
        <v>1877.2</v>
      </c>
      <c r="AM11" s="1">
        <v>1887.6</v>
      </c>
      <c r="AN11" s="1">
        <v>1980.7</v>
      </c>
      <c r="AO11" s="1">
        <v>2066.6999999999998</v>
      </c>
    </row>
    <row r="12" spans="1:41">
      <c r="A12" t="s">
        <v>61</v>
      </c>
      <c r="B12" t="s">
        <v>35</v>
      </c>
      <c r="C12" t="s">
        <v>135</v>
      </c>
      <c r="D12" s="1">
        <v>916.89700000000005</v>
      </c>
      <c r="E12" s="1">
        <v>1064.979</v>
      </c>
      <c r="F12" s="1">
        <v>963.5</v>
      </c>
      <c r="G12" s="1">
        <v>1014.7</v>
      </c>
      <c r="H12" s="1">
        <v>1188.3</v>
      </c>
      <c r="I12" s="1">
        <v>1247.0999999999999</v>
      </c>
      <c r="J12" s="1">
        <v>1509.5</v>
      </c>
      <c r="K12" s="1">
        <v>1572.8</v>
      </c>
      <c r="L12" s="1">
        <v>1680</v>
      </c>
      <c r="M12" s="1">
        <v>1933.8</v>
      </c>
      <c r="N12" s="1">
        <v>1956.1</v>
      </c>
      <c r="O12" s="1">
        <v>2214.1999999999998</v>
      </c>
      <c r="P12" s="1">
        <v>2485.4</v>
      </c>
      <c r="Q12" s="1">
        <v>2518.6</v>
      </c>
      <c r="R12" s="1">
        <v>2786.5</v>
      </c>
      <c r="S12" s="1">
        <v>2911.2</v>
      </c>
      <c r="T12" s="15"/>
      <c r="U12" s="15"/>
      <c r="V12" s="15"/>
      <c r="W12" t="s">
        <v>61</v>
      </c>
      <c r="X12" t="s">
        <v>35</v>
      </c>
      <c r="Y12" t="s">
        <v>96</v>
      </c>
      <c r="Z12" s="1">
        <v>880.30399999999997</v>
      </c>
      <c r="AA12" s="1">
        <v>1000.876</v>
      </c>
      <c r="AB12" s="1">
        <v>937.7</v>
      </c>
      <c r="AC12" s="1">
        <v>987</v>
      </c>
      <c r="AD12" s="1">
        <v>1153.5999999999999</v>
      </c>
      <c r="AE12" s="1">
        <v>1219.5</v>
      </c>
      <c r="AF12" s="1">
        <v>1478</v>
      </c>
      <c r="AG12" s="1">
        <v>1573.3</v>
      </c>
      <c r="AH12" s="1">
        <v>1665.4</v>
      </c>
      <c r="AI12" s="1">
        <v>1870.1</v>
      </c>
      <c r="AJ12" s="1">
        <v>1919.7</v>
      </c>
      <c r="AK12" s="1">
        <v>2131.4</v>
      </c>
      <c r="AL12" s="1">
        <v>2391.8000000000002</v>
      </c>
      <c r="AM12" s="1">
        <v>2431.8000000000002</v>
      </c>
      <c r="AN12" s="1">
        <v>2671.1</v>
      </c>
      <c r="AO12" s="1">
        <v>2799.7</v>
      </c>
    </row>
    <row r="13" spans="1:41">
      <c r="A13" t="s">
        <v>61</v>
      </c>
      <c r="B13" t="s">
        <v>10</v>
      </c>
      <c r="C13" t="s">
        <v>137</v>
      </c>
      <c r="D13" s="6"/>
      <c r="E13" s="1">
        <v>1327.662</v>
      </c>
      <c r="F13" s="1">
        <v>1544.9</v>
      </c>
      <c r="G13" s="1">
        <v>1632.5</v>
      </c>
      <c r="H13" s="1">
        <v>1860.2</v>
      </c>
      <c r="I13" s="1">
        <v>1897.9</v>
      </c>
      <c r="J13" s="1">
        <v>2178.1999999999998</v>
      </c>
      <c r="K13" s="1">
        <v>2277.3000000000002</v>
      </c>
      <c r="L13" s="1">
        <v>2360</v>
      </c>
      <c r="M13" s="1">
        <v>2744.9</v>
      </c>
      <c r="N13" s="1">
        <v>3411.1</v>
      </c>
      <c r="O13" s="1">
        <v>3503.4</v>
      </c>
      <c r="P13" s="1">
        <v>3446.4</v>
      </c>
      <c r="Q13" s="1">
        <v>3559.8</v>
      </c>
      <c r="R13" s="1">
        <v>3646.4</v>
      </c>
      <c r="S13" s="1">
        <v>3972.6</v>
      </c>
      <c r="T13" s="15"/>
      <c r="U13" s="15"/>
      <c r="V13" s="15"/>
      <c r="W13" t="s">
        <v>61</v>
      </c>
      <c r="X13" t="s">
        <v>10</v>
      </c>
      <c r="Y13" t="s">
        <v>136</v>
      </c>
      <c r="Z13" s="1"/>
      <c r="AA13" s="1">
        <v>1313.88</v>
      </c>
      <c r="AB13" s="1">
        <v>1493.6</v>
      </c>
      <c r="AC13" s="1">
        <v>1564.5</v>
      </c>
      <c r="AD13" s="1">
        <v>1778.9</v>
      </c>
      <c r="AE13" s="1">
        <v>1853.4</v>
      </c>
      <c r="AF13" s="1">
        <v>2142</v>
      </c>
      <c r="AG13" s="1">
        <v>2243.6999999999998</v>
      </c>
      <c r="AH13" s="1">
        <v>2308.8000000000002</v>
      </c>
      <c r="AI13" s="1">
        <v>2693.8</v>
      </c>
      <c r="AJ13" s="1">
        <v>3326.4</v>
      </c>
      <c r="AK13" s="1">
        <v>3410.8</v>
      </c>
      <c r="AL13" s="1">
        <v>3291.6</v>
      </c>
      <c r="AM13" s="1">
        <v>3449.1</v>
      </c>
      <c r="AN13" s="1">
        <v>3503</v>
      </c>
      <c r="AO13" s="1">
        <v>3891.5</v>
      </c>
    </row>
    <row r="14" spans="1:41">
      <c r="A14" t="s">
        <v>62</v>
      </c>
      <c r="B14" t="s">
        <v>5</v>
      </c>
      <c r="C14" t="s">
        <v>138</v>
      </c>
      <c r="D14" s="1">
        <v>1100.874</v>
      </c>
      <c r="E14" s="1">
        <v>1251.8420000000001</v>
      </c>
      <c r="F14" s="1">
        <v>1510.7</v>
      </c>
      <c r="G14" s="1">
        <v>1618.6</v>
      </c>
      <c r="H14" s="1">
        <v>1901.3</v>
      </c>
      <c r="I14" s="1">
        <v>1925.7</v>
      </c>
      <c r="J14" s="1">
        <v>2052.6999999999998</v>
      </c>
      <c r="K14" s="1">
        <v>2129.6999999999998</v>
      </c>
      <c r="L14" s="1">
        <v>2300.1999999999998</v>
      </c>
      <c r="M14" s="1">
        <v>2871.8</v>
      </c>
      <c r="N14" s="1">
        <v>2918.2</v>
      </c>
      <c r="O14" s="1">
        <v>3180.4</v>
      </c>
      <c r="P14" s="1">
        <v>4067.6</v>
      </c>
      <c r="Q14" s="1">
        <v>4097.8999999999996</v>
      </c>
      <c r="R14" s="1">
        <v>4462.3999999999996</v>
      </c>
      <c r="S14" s="1">
        <v>4560.1000000000004</v>
      </c>
      <c r="T14" s="15"/>
      <c r="U14" s="15"/>
      <c r="V14" s="15"/>
      <c r="W14" t="s">
        <v>62</v>
      </c>
      <c r="X14" t="s">
        <v>5</v>
      </c>
      <c r="Y14" t="s">
        <v>99</v>
      </c>
      <c r="Z14" s="1">
        <v>1087.1500000000001</v>
      </c>
      <c r="AA14" s="1">
        <v>1226.1389999999999</v>
      </c>
      <c r="AB14" s="1">
        <v>1471.5</v>
      </c>
      <c r="AC14" s="1">
        <v>1590.1</v>
      </c>
      <c r="AD14" s="1">
        <v>1861.6</v>
      </c>
      <c r="AE14" s="1">
        <v>1882.3</v>
      </c>
      <c r="AF14" s="1">
        <v>2002.2</v>
      </c>
      <c r="AG14" s="1">
        <v>2115.4</v>
      </c>
      <c r="AH14" s="1">
        <v>2256.4</v>
      </c>
      <c r="AI14" s="1">
        <v>2792.1</v>
      </c>
      <c r="AJ14" s="1">
        <v>2858.9</v>
      </c>
      <c r="AK14" s="1">
        <v>3117.7</v>
      </c>
      <c r="AL14" s="1">
        <v>3976.4</v>
      </c>
      <c r="AM14" s="1">
        <v>3985.4</v>
      </c>
      <c r="AN14" s="1">
        <v>4413.6000000000004</v>
      </c>
      <c r="AO14" s="1">
        <v>4502.8999999999996</v>
      </c>
    </row>
    <row r="15" spans="1:41">
      <c r="A15" t="s">
        <v>62</v>
      </c>
      <c r="B15" t="s">
        <v>6</v>
      </c>
      <c r="C15" t="s">
        <v>139</v>
      </c>
      <c r="D15" s="1">
        <v>929.21699999999998</v>
      </c>
      <c r="E15" s="1">
        <v>992.68200000000002</v>
      </c>
      <c r="F15" s="1">
        <v>1100.8</v>
      </c>
      <c r="G15" s="1">
        <v>1170.8</v>
      </c>
      <c r="H15" s="1">
        <v>1308.5999999999999</v>
      </c>
      <c r="I15" s="1">
        <v>1361.2</v>
      </c>
      <c r="J15" s="1">
        <v>1511</v>
      </c>
      <c r="K15" s="1">
        <v>1606.1</v>
      </c>
      <c r="L15" s="1">
        <v>1669.3</v>
      </c>
      <c r="M15" s="1">
        <v>1900.8</v>
      </c>
      <c r="N15" s="1">
        <v>2004.5</v>
      </c>
      <c r="O15" s="1">
        <v>2203.8000000000002</v>
      </c>
      <c r="P15" s="1">
        <v>3057</v>
      </c>
      <c r="Q15" s="1">
        <v>2965.9</v>
      </c>
      <c r="R15" s="1">
        <v>3053.7</v>
      </c>
      <c r="S15" s="1">
        <v>3209.9</v>
      </c>
      <c r="T15" s="15"/>
      <c r="U15" s="15"/>
      <c r="V15" s="15"/>
      <c r="W15" t="s">
        <v>62</v>
      </c>
      <c r="X15" t="s">
        <v>6</v>
      </c>
      <c r="Y15" t="s">
        <v>101</v>
      </c>
      <c r="Z15" s="1">
        <v>851.03499999999997</v>
      </c>
      <c r="AA15" s="1">
        <v>896.01300000000003</v>
      </c>
      <c r="AB15" s="1">
        <v>879.1</v>
      </c>
      <c r="AC15" s="1">
        <v>934.9</v>
      </c>
      <c r="AD15" s="1">
        <v>1017.4</v>
      </c>
      <c r="AE15" s="1">
        <v>1095.8</v>
      </c>
      <c r="AF15" s="1">
        <v>1241.3</v>
      </c>
      <c r="AG15" s="1">
        <v>1357.2</v>
      </c>
      <c r="AH15" s="1">
        <v>1436.8</v>
      </c>
      <c r="AI15" s="1">
        <v>1624.6</v>
      </c>
      <c r="AJ15" s="1">
        <v>1757</v>
      </c>
      <c r="AK15" s="1">
        <v>2000.6</v>
      </c>
      <c r="AL15" s="1">
        <v>2666.6</v>
      </c>
      <c r="AM15" s="1">
        <v>2650.4</v>
      </c>
      <c r="AN15" s="1">
        <v>2736.8</v>
      </c>
      <c r="AO15" s="1">
        <v>2871.1</v>
      </c>
    </row>
    <row r="16" spans="1:41">
      <c r="A16" t="s">
        <v>62</v>
      </c>
      <c r="B16" t="s">
        <v>9</v>
      </c>
      <c r="C16" t="s">
        <v>140</v>
      </c>
      <c r="D16" s="1">
        <v>701.63</v>
      </c>
      <c r="E16" s="1">
        <v>788.53099999999995</v>
      </c>
      <c r="F16" s="1">
        <v>769.5</v>
      </c>
      <c r="G16" s="1">
        <v>829</v>
      </c>
      <c r="H16" s="1">
        <v>940.2</v>
      </c>
      <c r="I16" s="1">
        <v>981</v>
      </c>
      <c r="J16" s="1">
        <v>1182.0999999999999</v>
      </c>
      <c r="K16" s="1">
        <v>1239.8</v>
      </c>
      <c r="L16" s="1">
        <v>1313.1</v>
      </c>
      <c r="M16" s="1">
        <v>1378.1</v>
      </c>
      <c r="N16" s="1">
        <v>1455</v>
      </c>
      <c r="O16" s="1">
        <v>1703.7</v>
      </c>
      <c r="P16" s="1">
        <v>1988.1</v>
      </c>
      <c r="Q16" s="1">
        <v>1946</v>
      </c>
      <c r="R16" s="1">
        <v>2145.3000000000002</v>
      </c>
      <c r="S16" s="1">
        <v>2251.8000000000002</v>
      </c>
      <c r="T16" s="15"/>
      <c r="U16" s="15"/>
      <c r="V16" s="15"/>
      <c r="W16" t="s">
        <v>62</v>
      </c>
      <c r="X16" t="s">
        <v>9</v>
      </c>
      <c r="Y16" t="s">
        <v>102</v>
      </c>
      <c r="Z16" s="1">
        <v>631.327</v>
      </c>
      <c r="AA16" s="1">
        <v>688.221</v>
      </c>
      <c r="AB16" s="1">
        <v>648.70000000000005</v>
      </c>
      <c r="AC16" s="1">
        <v>688.2</v>
      </c>
      <c r="AD16" s="1">
        <v>755.3</v>
      </c>
      <c r="AE16" s="1">
        <v>810.3</v>
      </c>
      <c r="AF16" s="1">
        <v>972</v>
      </c>
      <c r="AG16" s="1">
        <v>1041.9000000000001</v>
      </c>
      <c r="AH16" s="1">
        <v>1126</v>
      </c>
      <c r="AI16" s="1">
        <v>1231.2</v>
      </c>
      <c r="AJ16" s="1">
        <v>1319.6</v>
      </c>
      <c r="AK16" s="1">
        <v>1544.6</v>
      </c>
      <c r="AL16" s="1">
        <v>1792.4</v>
      </c>
      <c r="AM16" s="1">
        <v>1785.7</v>
      </c>
      <c r="AN16" s="1">
        <v>1980.1</v>
      </c>
      <c r="AO16" s="1">
        <v>2069.9</v>
      </c>
    </row>
    <row r="17" spans="1:41">
      <c r="A17" t="s">
        <v>62</v>
      </c>
      <c r="B17" t="s">
        <v>19</v>
      </c>
      <c r="C17" t="s">
        <v>141</v>
      </c>
      <c r="D17" s="1">
        <v>759.00300000000004</v>
      </c>
      <c r="E17" s="1">
        <v>860.08399999999995</v>
      </c>
      <c r="F17" s="1">
        <v>993.5</v>
      </c>
      <c r="G17" s="1">
        <v>1027.5999999999999</v>
      </c>
      <c r="H17" s="1">
        <v>1148.2</v>
      </c>
      <c r="I17" s="1">
        <v>1216.0999999999999</v>
      </c>
      <c r="J17" s="1">
        <v>1360.7</v>
      </c>
      <c r="K17" s="1">
        <v>1411.8</v>
      </c>
      <c r="L17" s="1">
        <v>1539.2</v>
      </c>
      <c r="M17" s="1">
        <v>1690.9</v>
      </c>
      <c r="N17" s="1">
        <v>1745.7</v>
      </c>
      <c r="O17" s="1">
        <v>2057.4</v>
      </c>
      <c r="P17" s="1">
        <v>2345.1999999999998</v>
      </c>
      <c r="Q17" s="1">
        <v>2025.2</v>
      </c>
      <c r="R17" s="1">
        <v>2230.9</v>
      </c>
      <c r="S17" s="1">
        <v>2450.6999999999998</v>
      </c>
      <c r="T17" s="15"/>
      <c r="U17" s="15"/>
      <c r="V17" s="15"/>
      <c r="W17" t="s">
        <v>62</v>
      </c>
      <c r="X17" t="s">
        <v>19</v>
      </c>
      <c r="Y17" t="s">
        <v>103</v>
      </c>
      <c r="Z17" s="1">
        <v>690.58</v>
      </c>
      <c r="AA17" s="1">
        <v>777.58900000000006</v>
      </c>
      <c r="AB17" s="1">
        <v>884.3</v>
      </c>
      <c r="AC17" s="1">
        <v>928.4</v>
      </c>
      <c r="AD17" s="1">
        <v>1030.4000000000001</v>
      </c>
      <c r="AE17" s="1">
        <v>1093.5999999999999</v>
      </c>
      <c r="AF17" s="1">
        <v>1224.0999999999999</v>
      </c>
      <c r="AG17" s="1">
        <v>1308.5999999999999</v>
      </c>
      <c r="AH17" s="1">
        <v>1399.1</v>
      </c>
      <c r="AI17" s="1">
        <v>1596.1</v>
      </c>
      <c r="AJ17" s="1">
        <v>1606.1</v>
      </c>
      <c r="AK17" s="1">
        <v>1846.9</v>
      </c>
      <c r="AL17" s="1">
        <v>2179.6</v>
      </c>
      <c r="AM17" s="1">
        <v>1906.2</v>
      </c>
      <c r="AN17" s="1">
        <v>2112</v>
      </c>
      <c r="AO17" s="1">
        <v>2319</v>
      </c>
    </row>
    <row r="18" spans="1:41">
      <c r="A18" t="s">
        <v>62</v>
      </c>
      <c r="B18" t="s">
        <v>20</v>
      </c>
      <c r="C18" t="s">
        <v>142</v>
      </c>
      <c r="D18" s="1">
        <v>779.31100000000004</v>
      </c>
      <c r="E18" s="1">
        <v>848.64300000000003</v>
      </c>
      <c r="F18" s="1">
        <v>868.1</v>
      </c>
      <c r="G18" s="1">
        <v>912.4</v>
      </c>
      <c r="H18" s="1">
        <v>1019.2</v>
      </c>
      <c r="I18" s="1">
        <v>1046.4000000000001</v>
      </c>
      <c r="J18" s="1">
        <v>1207.8</v>
      </c>
      <c r="K18" s="1">
        <v>1269.2</v>
      </c>
      <c r="L18" s="1">
        <v>1344.1</v>
      </c>
      <c r="M18" s="1">
        <v>1490.8</v>
      </c>
      <c r="N18" s="1">
        <v>1612.5</v>
      </c>
      <c r="O18" s="1">
        <v>1785.6</v>
      </c>
      <c r="P18" s="1">
        <v>2166.1999999999998</v>
      </c>
      <c r="Q18" s="1">
        <v>2134.6</v>
      </c>
      <c r="R18" s="1">
        <v>2287.5</v>
      </c>
      <c r="S18" s="1">
        <v>2417.8000000000002</v>
      </c>
      <c r="T18" s="15"/>
      <c r="U18" s="15"/>
      <c r="V18" s="15"/>
      <c r="W18" t="s">
        <v>62</v>
      </c>
      <c r="X18" t="s">
        <v>20</v>
      </c>
      <c r="Y18" t="s">
        <v>104</v>
      </c>
      <c r="Z18" s="1">
        <v>691.97799999999995</v>
      </c>
      <c r="AA18" s="1">
        <v>750.08699999999999</v>
      </c>
      <c r="AB18" s="1">
        <v>683.7</v>
      </c>
      <c r="AC18" s="1">
        <v>731.3</v>
      </c>
      <c r="AD18" s="1">
        <v>793.3</v>
      </c>
      <c r="AE18" s="1">
        <v>858.9</v>
      </c>
      <c r="AF18" s="1">
        <v>995.7</v>
      </c>
      <c r="AG18" s="1">
        <v>1056</v>
      </c>
      <c r="AH18" s="1">
        <v>1159.0999999999999</v>
      </c>
      <c r="AI18" s="1">
        <v>1239.2</v>
      </c>
      <c r="AJ18" s="1">
        <v>1420</v>
      </c>
      <c r="AK18" s="1">
        <v>1577.6</v>
      </c>
      <c r="AL18" s="1">
        <v>1950.5</v>
      </c>
      <c r="AM18" s="1">
        <v>1924.8</v>
      </c>
      <c r="AN18" s="1">
        <v>2044.3</v>
      </c>
      <c r="AO18" s="1">
        <v>2165.6999999999998</v>
      </c>
    </row>
    <row r="19" spans="1:41">
      <c r="A19" t="s">
        <v>62</v>
      </c>
      <c r="B19" t="s">
        <v>21</v>
      </c>
      <c r="C19" t="s">
        <v>143</v>
      </c>
      <c r="D19" s="1">
        <v>1093.1110000000001</v>
      </c>
      <c r="E19" s="1">
        <v>1134.114</v>
      </c>
      <c r="F19" s="1">
        <v>1178.9000000000001</v>
      </c>
      <c r="G19" s="1">
        <v>1260.4000000000001</v>
      </c>
      <c r="H19" s="1">
        <v>1513</v>
      </c>
      <c r="I19" s="1">
        <v>1564.4</v>
      </c>
      <c r="J19" s="1">
        <v>1738.3</v>
      </c>
      <c r="K19" s="1">
        <v>1843</v>
      </c>
      <c r="L19" s="1">
        <v>1945.9</v>
      </c>
      <c r="M19" s="1">
        <v>2366.6999999999998</v>
      </c>
      <c r="N19" s="1">
        <v>2392.6</v>
      </c>
      <c r="O19" s="1">
        <v>2648</v>
      </c>
      <c r="P19" s="1">
        <v>3627.6</v>
      </c>
      <c r="Q19" s="1">
        <v>3664.4</v>
      </c>
      <c r="R19" s="1">
        <v>3680.4</v>
      </c>
      <c r="S19" s="1">
        <v>3951.3</v>
      </c>
      <c r="T19" s="15"/>
      <c r="U19" s="15"/>
      <c r="V19" s="15"/>
      <c r="W19" t="s">
        <v>62</v>
      </c>
      <c r="X19" t="s">
        <v>21</v>
      </c>
      <c r="Y19" t="s">
        <v>100</v>
      </c>
      <c r="Z19" s="1">
        <v>1067.6120000000001</v>
      </c>
      <c r="AA19" s="1">
        <v>1107.489</v>
      </c>
      <c r="AB19" s="1">
        <v>1052</v>
      </c>
      <c r="AC19" s="1">
        <v>1128.5999999999999</v>
      </c>
      <c r="AD19" s="1">
        <v>1349.8</v>
      </c>
      <c r="AE19" s="1">
        <v>1405.5</v>
      </c>
      <c r="AF19" s="1">
        <v>1558</v>
      </c>
      <c r="AG19" s="1">
        <v>1631.8</v>
      </c>
      <c r="AH19" s="1">
        <v>1774.2</v>
      </c>
      <c r="AI19" s="1">
        <v>2197.3000000000002</v>
      </c>
      <c r="AJ19" s="1">
        <v>2228.1</v>
      </c>
      <c r="AK19" s="1">
        <v>2432.3000000000002</v>
      </c>
      <c r="AL19" s="1">
        <v>3279.9</v>
      </c>
      <c r="AM19" s="1">
        <v>3300.7</v>
      </c>
      <c r="AN19" s="1">
        <v>3418.3</v>
      </c>
      <c r="AO19" s="1">
        <v>3693.6</v>
      </c>
    </row>
    <row r="20" spans="1:41">
      <c r="A20" t="s">
        <v>63</v>
      </c>
      <c r="B20" t="s">
        <v>22</v>
      </c>
      <c r="C20" t="s">
        <v>144</v>
      </c>
      <c r="D20" s="1">
        <v>872.36099999999999</v>
      </c>
      <c r="E20" s="1">
        <v>1006.264</v>
      </c>
      <c r="F20" s="1">
        <v>1123.9000000000001</v>
      </c>
      <c r="G20" s="1">
        <v>1212.2</v>
      </c>
      <c r="H20" s="1">
        <v>1422.3</v>
      </c>
      <c r="I20" s="1">
        <v>1460.3</v>
      </c>
      <c r="J20" s="1">
        <v>1544.8</v>
      </c>
      <c r="K20" s="1">
        <v>1602.4</v>
      </c>
      <c r="L20" s="1">
        <v>1660.3</v>
      </c>
      <c r="M20" s="1">
        <v>1883.2</v>
      </c>
      <c r="N20" s="1">
        <v>1930.9</v>
      </c>
      <c r="O20" s="1">
        <v>2251.5</v>
      </c>
      <c r="P20" s="1">
        <v>2792.4</v>
      </c>
      <c r="Q20" s="1">
        <v>2608.8000000000002</v>
      </c>
      <c r="R20" s="1">
        <v>3033</v>
      </c>
      <c r="S20" s="1">
        <v>3082.4</v>
      </c>
      <c r="T20" s="15"/>
      <c r="U20" s="15"/>
      <c r="V20" s="15"/>
      <c r="W20" t="s">
        <v>63</v>
      </c>
      <c r="X20" t="s">
        <v>22</v>
      </c>
      <c r="Y20" t="s">
        <v>106</v>
      </c>
      <c r="Z20" s="1">
        <v>813.75400000000002</v>
      </c>
      <c r="AA20" s="1">
        <v>932.82899999999995</v>
      </c>
      <c r="AB20" s="1">
        <v>1000.3</v>
      </c>
      <c r="AC20" s="1">
        <v>1098.4000000000001</v>
      </c>
      <c r="AD20" s="1">
        <v>1258</v>
      </c>
      <c r="AE20" s="1">
        <v>1314.3</v>
      </c>
      <c r="AF20" s="1">
        <v>1418.7</v>
      </c>
      <c r="AG20" s="1">
        <v>1488.2</v>
      </c>
      <c r="AH20" s="1">
        <v>1554.5</v>
      </c>
      <c r="AI20" s="1">
        <v>1771.9</v>
      </c>
      <c r="AJ20" s="1">
        <v>1841.6</v>
      </c>
      <c r="AK20" s="1">
        <v>2143.8000000000002</v>
      </c>
      <c r="AL20" s="1">
        <v>2641.4</v>
      </c>
      <c r="AM20" s="1">
        <v>2514</v>
      </c>
      <c r="AN20" s="1">
        <v>2901</v>
      </c>
      <c r="AO20" s="1">
        <v>2959</v>
      </c>
    </row>
    <row r="21" spans="1:41">
      <c r="A21" t="s">
        <v>63</v>
      </c>
      <c r="B21" t="s">
        <v>36</v>
      </c>
      <c r="C21" t="s">
        <v>145</v>
      </c>
      <c r="D21" s="1">
        <v>906.19</v>
      </c>
      <c r="E21" s="1">
        <v>771.68100000000004</v>
      </c>
      <c r="F21" s="1">
        <v>942.1</v>
      </c>
      <c r="G21" s="1">
        <v>1008.5</v>
      </c>
      <c r="H21" s="1">
        <v>1224.5999999999999</v>
      </c>
      <c r="I21" s="1">
        <v>1346.7</v>
      </c>
      <c r="J21" s="1">
        <v>1319.8</v>
      </c>
      <c r="K21" s="1">
        <v>1400.8</v>
      </c>
      <c r="L21" s="1">
        <v>1518.7</v>
      </c>
      <c r="M21" s="1">
        <v>1692</v>
      </c>
      <c r="N21" s="1">
        <v>1795.7</v>
      </c>
      <c r="O21" s="1">
        <v>1976.2</v>
      </c>
      <c r="P21" s="1">
        <v>2232.8000000000002</v>
      </c>
      <c r="Q21" s="1">
        <v>1998.6</v>
      </c>
      <c r="R21" s="1">
        <v>2370.5</v>
      </c>
      <c r="S21" s="1">
        <v>2465.6999999999998</v>
      </c>
      <c r="T21" s="15"/>
      <c r="U21" s="15"/>
      <c r="V21" s="15"/>
      <c r="W21" t="s">
        <v>63</v>
      </c>
      <c r="X21" t="s">
        <v>36</v>
      </c>
      <c r="Y21" t="s">
        <v>107</v>
      </c>
      <c r="Z21" s="1">
        <v>721.48500000000001</v>
      </c>
      <c r="AA21" s="1">
        <v>611.66399999999999</v>
      </c>
      <c r="AB21" s="1">
        <v>635.29999999999995</v>
      </c>
      <c r="AC21" s="1">
        <v>699.1</v>
      </c>
      <c r="AD21" s="1">
        <v>879.8</v>
      </c>
      <c r="AE21" s="1">
        <v>937.2</v>
      </c>
      <c r="AF21" s="1">
        <v>1021.3</v>
      </c>
      <c r="AG21" s="1">
        <v>1104.3</v>
      </c>
      <c r="AH21" s="1">
        <v>1182.2</v>
      </c>
      <c r="AI21" s="1">
        <v>1310.7</v>
      </c>
      <c r="AJ21" s="1">
        <v>1352.6</v>
      </c>
      <c r="AK21" s="1">
        <v>1538.3</v>
      </c>
      <c r="AL21" s="1">
        <v>1743.2</v>
      </c>
      <c r="AM21" s="1">
        <v>1736.6</v>
      </c>
      <c r="AN21" s="1">
        <v>2041.2</v>
      </c>
      <c r="AO21" s="1">
        <v>2170.1999999999998</v>
      </c>
    </row>
    <row r="22" spans="1:41">
      <c r="A22" t="s">
        <v>63</v>
      </c>
      <c r="B22" t="s">
        <v>37</v>
      </c>
      <c r="C22" t="s">
        <v>146</v>
      </c>
      <c r="D22" s="1">
        <v>847.12300000000005</v>
      </c>
      <c r="E22" s="1">
        <v>781.00699999999995</v>
      </c>
      <c r="F22" s="1">
        <v>1096.0999999999999</v>
      </c>
      <c r="G22" s="1">
        <v>1202.7</v>
      </c>
      <c r="H22" s="1">
        <v>1427.2</v>
      </c>
      <c r="I22" s="1">
        <v>1466.1</v>
      </c>
      <c r="J22" s="1">
        <v>1505.2</v>
      </c>
      <c r="K22" s="1">
        <v>1565.6</v>
      </c>
      <c r="L22" s="1">
        <v>1631.4</v>
      </c>
      <c r="M22" s="1">
        <v>1784.4</v>
      </c>
      <c r="N22" s="1">
        <v>1845.1</v>
      </c>
      <c r="O22" s="1">
        <v>1972.9</v>
      </c>
      <c r="P22" s="1">
        <v>2271.1</v>
      </c>
      <c r="Q22" s="1">
        <v>2125.1999999999998</v>
      </c>
      <c r="R22" s="1">
        <v>2204.6999999999998</v>
      </c>
      <c r="S22" s="1">
        <v>2236.5</v>
      </c>
      <c r="T22" s="15"/>
      <c r="U22" s="15"/>
      <c r="V22" s="15"/>
      <c r="W22" t="s">
        <v>63</v>
      </c>
      <c r="X22" t="s">
        <v>37</v>
      </c>
      <c r="Y22" t="s">
        <v>108</v>
      </c>
      <c r="Z22" s="1">
        <v>823.423</v>
      </c>
      <c r="AA22" s="1">
        <v>751.11900000000003</v>
      </c>
      <c r="AB22" s="1">
        <v>1012.4</v>
      </c>
      <c r="AC22" s="1">
        <v>1055.2</v>
      </c>
      <c r="AD22" s="1">
        <v>1245.4000000000001</v>
      </c>
      <c r="AE22" s="1">
        <v>1315.3</v>
      </c>
      <c r="AF22" s="1">
        <v>1340.1</v>
      </c>
      <c r="AG22" s="1">
        <v>1424.5</v>
      </c>
      <c r="AH22" s="1">
        <v>1470.9</v>
      </c>
      <c r="AI22" s="1">
        <v>1517.8</v>
      </c>
      <c r="AJ22" s="1">
        <v>1657.4</v>
      </c>
      <c r="AK22" s="1">
        <v>1783.1</v>
      </c>
      <c r="AL22" s="1">
        <v>2096.4</v>
      </c>
      <c r="AM22" s="1">
        <v>1924.7</v>
      </c>
      <c r="AN22" s="1">
        <v>2052.1</v>
      </c>
      <c r="AO22" s="1">
        <v>2061.6999999999998</v>
      </c>
    </row>
    <row r="23" spans="1:41">
      <c r="A23" t="s">
        <v>64</v>
      </c>
      <c r="B23" t="s">
        <v>23</v>
      </c>
      <c r="C23" t="s">
        <v>110</v>
      </c>
      <c r="D23" s="1">
        <v>910.904</v>
      </c>
      <c r="E23" s="1">
        <v>847.13699999999994</v>
      </c>
      <c r="F23" s="1">
        <v>1060.5999999999999</v>
      </c>
      <c r="G23" s="1">
        <v>1141.3</v>
      </c>
      <c r="H23" s="1">
        <v>1195.5</v>
      </c>
      <c r="I23" s="1">
        <v>1227.3</v>
      </c>
      <c r="J23" s="1">
        <v>1413.2</v>
      </c>
      <c r="K23" s="1">
        <v>1486.7</v>
      </c>
      <c r="L23" s="1">
        <v>1588.6</v>
      </c>
      <c r="M23" s="1">
        <v>1831.5</v>
      </c>
      <c r="N23" s="1">
        <v>1978.9</v>
      </c>
      <c r="O23" s="1">
        <v>2104.5</v>
      </c>
      <c r="P23" s="1">
        <v>2377.6</v>
      </c>
      <c r="Q23" s="1">
        <v>2231.1999999999998</v>
      </c>
      <c r="R23" s="1">
        <v>2405</v>
      </c>
      <c r="S23" s="1">
        <v>2538.9</v>
      </c>
      <c r="T23" s="15"/>
      <c r="U23" s="15"/>
      <c r="V23" s="15"/>
      <c r="W23" t="s">
        <v>64</v>
      </c>
      <c r="X23" t="s">
        <v>23</v>
      </c>
      <c r="Y23" t="s">
        <v>110</v>
      </c>
      <c r="Z23" s="1">
        <v>893.08399999999995</v>
      </c>
      <c r="AA23" s="1">
        <v>832.654</v>
      </c>
      <c r="AB23" s="1">
        <v>1011.7</v>
      </c>
      <c r="AC23" s="1">
        <v>1059.4000000000001</v>
      </c>
      <c r="AD23" s="1">
        <v>1159</v>
      </c>
      <c r="AE23" s="1">
        <v>1198.8</v>
      </c>
      <c r="AF23" s="1">
        <v>1369.5</v>
      </c>
      <c r="AG23" s="1">
        <v>1445.2</v>
      </c>
      <c r="AH23" s="1">
        <v>1548.3</v>
      </c>
      <c r="AI23" s="1">
        <v>1743.9</v>
      </c>
      <c r="AJ23" s="1">
        <v>1877.9</v>
      </c>
      <c r="AK23" s="1">
        <v>1997.4</v>
      </c>
      <c r="AL23" s="1">
        <v>2254.1999999999998</v>
      </c>
      <c r="AM23" s="1">
        <v>2138.5</v>
      </c>
      <c r="AN23" s="1">
        <v>2298.3000000000002</v>
      </c>
      <c r="AO23" s="1">
        <v>2426</v>
      </c>
    </row>
    <row r="24" spans="1:41">
      <c r="A24" t="s">
        <v>64</v>
      </c>
      <c r="B24" t="s">
        <v>24</v>
      </c>
      <c r="C24" t="s">
        <v>111</v>
      </c>
      <c r="D24" s="1">
        <v>1070.912</v>
      </c>
      <c r="E24" s="1">
        <v>1136.8710000000001</v>
      </c>
      <c r="F24" s="1">
        <v>1037.5999999999999</v>
      </c>
      <c r="G24" s="1">
        <v>1099.5999999999999</v>
      </c>
      <c r="H24" s="1">
        <v>1276.3</v>
      </c>
      <c r="I24" s="1">
        <v>1372</v>
      </c>
      <c r="J24" s="1">
        <v>1707.7</v>
      </c>
      <c r="K24" s="1">
        <v>1761</v>
      </c>
      <c r="L24" s="1">
        <v>1883.4</v>
      </c>
      <c r="M24" s="1">
        <v>2065.9</v>
      </c>
      <c r="N24" s="1">
        <v>2137.8000000000002</v>
      </c>
      <c r="O24" s="1">
        <v>2334.6</v>
      </c>
      <c r="P24" s="1">
        <v>2733.4</v>
      </c>
      <c r="Q24" s="1">
        <v>2875.7</v>
      </c>
      <c r="R24" s="1">
        <v>3090.9</v>
      </c>
      <c r="S24" s="1">
        <v>3143.5</v>
      </c>
      <c r="T24" s="15"/>
      <c r="U24" s="15"/>
      <c r="V24" s="15"/>
      <c r="W24" t="s">
        <v>64</v>
      </c>
      <c r="X24" t="s">
        <v>24</v>
      </c>
      <c r="Y24" t="s">
        <v>111</v>
      </c>
      <c r="Z24" s="1">
        <v>1013.316</v>
      </c>
      <c r="AA24" s="1">
        <v>1073.2</v>
      </c>
      <c r="AB24" s="1">
        <v>998.2</v>
      </c>
      <c r="AC24" s="1">
        <v>1057.7</v>
      </c>
      <c r="AD24" s="1">
        <v>1281.7</v>
      </c>
      <c r="AE24" s="1">
        <v>1367.1</v>
      </c>
      <c r="AF24" s="1">
        <v>1672.8</v>
      </c>
      <c r="AG24" s="1">
        <v>1759.9</v>
      </c>
      <c r="AH24" s="1">
        <v>1821.9</v>
      </c>
      <c r="AI24" s="1">
        <v>2008.9</v>
      </c>
      <c r="AJ24" s="1">
        <v>2056.1</v>
      </c>
      <c r="AK24" s="1">
        <v>2258.9</v>
      </c>
      <c r="AL24" s="1">
        <v>2596.1</v>
      </c>
      <c r="AM24" s="1">
        <v>2781.8</v>
      </c>
      <c r="AN24" s="1">
        <v>2975.1</v>
      </c>
      <c r="AO24" s="1">
        <v>3028.1</v>
      </c>
    </row>
    <row r="25" spans="1:41">
      <c r="A25" t="s">
        <v>64</v>
      </c>
      <c r="B25" t="s">
        <v>25</v>
      </c>
      <c r="C25" t="s">
        <v>112</v>
      </c>
      <c r="D25" s="1">
        <v>931.67200000000003</v>
      </c>
      <c r="E25" s="1">
        <v>963.23299999999995</v>
      </c>
      <c r="F25" s="1">
        <v>1040.9000000000001</v>
      </c>
      <c r="G25" s="1">
        <v>1109.3</v>
      </c>
      <c r="H25" s="1">
        <v>1280.4000000000001</v>
      </c>
      <c r="I25" s="1">
        <v>1348.8</v>
      </c>
      <c r="J25" s="1">
        <v>1594.9</v>
      </c>
      <c r="K25" s="1">
        <v>1669.8</v>
      </c>
      <c r="L25" s="1">
        <v>1762.7</v>
      </c>
      <c r="M25" s="1">
        <v>2149.1</v>
      </c>
      <c r="N25" s="1">
        <v>2184.6999999999998</v>
      </c>
      <c r="O25" s="1">
        <v>2255.3000000000002</v>
      </c>
      <c r="P25" s="1">
        <v>2712.1</v>
      </c>
      <c r="Q25" s="1">
        <v>2647.2</v>
      </c>
      <c r="R25" s="1">
        <v>2780.5</v>
      </c>
      <c r="S25" s="1">
        <v>2976.6</v>
      </c>
      <c r="T25" s="15"/>
      <c r="U25" s="15"/>
      <c r="V25" s="15"/>
      <c r="W25" t="s">
        <v>64</v>
      </c>
      <c r="X25" t="s">
        <v>25</v>
      </c>
      <c r="Y25" t="s">
        <v>112</v>
      </c>
      <c r="Z25" s="1">
        <v>909.32899999999995</v>
      </c>
      <c r="AA25" s="1">
        <v>927.59100000000001</v>
      </c>
      <c r="AB25" s="1">
        <v>926.8</v>
      </c>
      <c r="AC25" s="1">
        <v>998.4</v>
      </c>
      <c r="AD25" s="1">
        <v>1170.0999999999999</v>
      </c>
      <c r="AE25" s="1">
        <v>1232.4000000000001</v>
      </c>
      <c r="AF25" s="1">
        <v>1505.9</v>
      </c>
      <c r="AG25" s="1">
        <v>1547.9</v>
      </c>
      <c r="AH25" s="1">
        <v>1656.3</v>
      </c>
      <c r="AI25" s="1">
        <v>1981.4</v>
      </c>
      <c r="AJ25" s="1">
        <v>2051.6999999999998</v>
      </c>
      <c r="AK25" s="1">
        <v>2121.6999999999998</v>
      </c>
      <c r="AL25" s="1">
        <v>2543</v>
      </c>
      <c r="AM25" s="1">
        <v>2540</v>
      </c>
      <c r="AN25" s="1">
        <v>2651.9</v>
      </c>
      <c r="AO25" s="1">
        <v>2865.5</v>
      </c>
    </row>
    <row r="26" spans="1:41">
      <c r="A26" t="s">
        <v>64</v>
      </c>
      <c r="B26" t="s">
        <v>26</v>
      </c>
      <c r="C26" t="s">
        <v>113</v>
      </c>
      <c r="D26" s="1">
        <v>1334.386</v>
      </c>
      <c r="E26" s="1">
        <v>1561.0540000000001</v>
      </c>
      <c r="F26" s="1">
        <v>1694.1</v>
      </c>
      <c r="G26" s="1">
        <v>1791.5</v>
      </c>
      <c r="H26" s="1">
        <v>2118.9</v>
      </c>
      <c r="I26" s="1">
        <v>2156</v>
      </c>
      <c r="J26" s="1">
        <v>2132.3000000000002</v>
      </c>
      <c r="K26" s="1">
        <v>2221</v>
      </c>
      <c r="L26" s="1">
        <v>2332.3000000000002</v>
      </c>
      <c r="M26" s="1">
        <v>2823.4</v>
      </c>
      <c r="N26" s="1">
        <v>2825.2</v>
      </c>
      <c r="O26" s="1">
        <v>3180.9</v>
      </c>
      <c r="P26" s="1">
        <v>3885</v>
      </c>
      <c r="Q26" s="1">
        <v>3539</v>
      </c>
      <c r="R26" s="1">
        <v>3822.8</v>
      </c>
      <c r="S26" s="1">
        <v>3886.7</v>
      </c>
      <c r="T26" s="15"/>
      <c r="U26" s="15"/>
      <c r="V26" s="15"/>
      <c r="W26" t="s">
        <v>64</v>
      </c>
      <c r="X26" t="s">
        <v>26</v>
      </c>
      <c r="Y26" t="s">
        <v>113</v>
      </c>
      <c r="Z26" s="1">
        <v>1323.5809999999999</v>
      </c>
      <c r="AA26" s="1">
        <v>1522.759</v>
      </c>
      <c r="AB26" s="1">
        <v>1632.5</v>
      </c>
      <c r="AC26" s="1">
        <v>1696.6</v>
      </c>
      <c r="AD26" s="1">
        <v>1995</v>
      </c>
      <c r="AE26" s="1">
        <v>2065.6999999999998</v>
      </c>
      <c r="AF26" s="1">
        <v>2060.6</v>
      </c>
      <c r="AG26" s="1">
        <v>2163.4</v>
      </c>
      <c r="AH26" s="1">
        <v>2300</v>
      </c>
      <c r="AI26" s="1">
        <v>2774.1</v>
      </c>
      <c r="AJ26" s="1">
        <v>2769.5</v>
      </c>
      <c r="AK26" s="1">
        <v>3057.3</v>
      </c>
      <c r="AL26" s="1">
        <v>3738.3</v>
      </c>
      <c r="AM26" s="1">
        <v>3421.4</v>
      </c>
      <c r="AN26" s="1">
        <v>3671.9</v>
      </c>
      <c r="AO26" s="1">
        <v>3754.6</v>
      </c>
    </row>
    <row r="27" spans="1:41">
      <c r="A27" t="s">
        <v>64</v>
      </c>
      <c r="B27" t="s">
        <v>30</v>
      </c>
      <c r="C27" t="s">
        <v>114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1">
        <v>2559.4</v>
      </c>
      <c r="O27" s="1">
        <v>2764.6</v>
      </c>
      <c r="P27" s="1">
        <v>3439.2</v>
      </c>
      <c r="Q27" s="1">
        <v>3627.5</v>
      </c>
      <c r="R27" s="1">
        <v>3637</v>
      </c>
      <c r="S27" s="1">
        <v>3703.4</v>
      </c>
      <c r="T27" s="15"/>
      <c r="U27" s="15"/>
      <c r="V27" s="15"/>
      <c r="W27" t="s">
        <v>64</v>
      </c>
      <c r="X27" t="s">
        <v>30</v>
      </c>
      <c r="Y27" t="s">
        <v>114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>
        <v>2405.1999999999998</v>
      </c>
      <c r="AK27" s="1">
        <v>2670.4</v>
      </c>
      <c r="AL27" s="1">
        <v>3296.9</v>
      </c>
      <c r="AM27" s="1">
        <v>3491.9</v>
      </c>
      <c r="AN27" s="1">
        <v>3419.9</v>
      </c>
      <c r="AO27" s="1">
        <v>3410.3</v>
      </c>
    </row>
    <row r="28" spans="1:41">
      <c r="A28" t="s">
        <v>65</v>
      </c>
      <c r="B28" t="s">
        <v>31</v>
      </c>
      <c r="C28" t="s">
        <v>116</v>
      </c>
      <c r="D28" s="1">
        <v>1016.574</v>
      </c>
      <c r="E28" s="1">
        <v>1039.605</v>
      </c>
      <c r="F28" s="1">
        <v>1109.2</v>
      </c>
      <c r="G28" s="1">
        <v>1180.5</v>
      </c>
      <c r="H28" s="1">
        <v>1300.5999999999999</v>
      </c>
      <c r="I28" s="1">
        <v>1328.7</v>
      </c>
      <c r="J28" s="1">
        <v>1695.2</v>
      </c>
      <c r="K28" s="1">
        <v>1760.1</v>
      </c>
      <c r="L28" s="1">
        <v>1819.9</v>
      </c>
      <c r="M28" s="1">
        <v>2077.5</v>
      </c>
      <c r="N28" s="1">
        <v>2179.4</v>
      </c>
      <c r="O28" s="1">
        <v>2457.1</v>
      </c>
      <c r="P28" s="1">
        <v>2853.5</v>
      </c>
      <c r="Q28" s="1">
        <v>2761.2</v>
      </c>
      <c r="R28" s="1">
        <v>3135.1</v>
      </c>
      <c r="S28" s="1">
        <v>3213.6</v>
      </c>
      <c r="T28" s="15"/>
      <c r="U28" s="15"/>
      <c r="V28" s="15"/>
      <c r="W28" t="s">
        <v>65</v>
      </c>
      <c r="X28" t="s">
        <v>31</v>
      </c>
      <c r="Y28" t="s">
        <v>116</v>
      </c>
      <c r="Z28" s="1">
        <v>1000.367</v>
      </c>
      <c r="AA28" s="1">
        <v>1007.139</v>
      </c>
      <c r="AB28" s="1">
        <v>1010.7</v>
      </c>
      <c r="AC28" s="1">
        <v>1035.9000000000001</v>
      </c>
      <c r="AD28" s="1">
        <v>1120</v>
      </c>
      <c r="AE28" s="1">
        <v>1193.5999999999999</v>
      </c>
      <c r="AF28" s="1">
        <v>1507.9</v>
      </c>
      <c r="AG28" s="1">
        <v>1569.6</v>
      </c>
      <c r="AH28" s="1">
        <v>1658.3</v>
      </c>
      <c r="AI28" s="1">
        <v>1819.2</v>
      </c>
      <c r="AJ28" s="1">
        <v>1933.3</v>
      </c>
      <c r="AK28" s="1">
        <v>2191.9</v>
      </c>
      <c r="AL28" s="1">
        <v>2570.4</v>
      </c>
      <c r="AM28" s="1">
        <v>2451.5</v>
      </c>
      <c r="AN28" s="1">
        <v>2814.5</v>
      </c>
      <c r="AO28" s="1">
        <v>2912.8</v>
      </c>
    </row>
    <row r="29" spans="1:41">
      <c r="A29" t="s">
        <v>65</v>
      </c>
      <c r="B29" t="s">
        <v>32</v>
      </c>
      <c r="C29" t="s">
        <v>117</v>
      </c>
      <c r="D29" s="1">
        <v>946.55399999999997</v>
      </c>
      <c r="E29" s="1">
        <v>941.31399999999996</v>
      </c>
      <c r="F29" s="1">
        <v>1022</v>
      </c>
      <c r="G29" s="1">
        <v>1102.8</v>
      </c>
      <c r="H29" s="1">
        <v>1260.3</v>
      </c>
      <c r="I29" s="1">
        <v>1283.7</v>
      </c>
      <c r="J29" s="1">
        <v>1455</v>
      </c>
      <c r="K29" s="1">
        <v>1538.4</v>
      </c>
      <c r="L29" s="1">
        <v>1672.5</v>
      </c>
      <c r="M29" s="1">
        <v>1831.2</v>
      </c>
      <c r="N29" s="1">
        <v>1955.7</v>
      </c>
      <c r="O29" s="1">
        <v>2176.8000000000002</v>
      </c>
      <c r="P29" s="1">
        <v>2335.6</v>
      </c>
      <c r="Q29" s="1">
        <v>2293.6</v>
      </c>
      <c r="R29" s="1">
        <v>2437.6999999999998</v>
      </c>
      <c r="S29" s="1">
        <v>2447.6999999999998</v>
      </c>
      <c r="T29" s="15"/>
      <c r="U29" s="15"/>
      <c r="V29" s="15"/>
      <c r="W29" t="s">
        <v>65</v>
      </c>
      <c r="X29" t="s">
        <v>32</v>
      </c>
      <c r="Y29" t="s">
        <v>117</v>
      </c>
      <c r="Z29" s="1">
        <v>914.34199999999998</v>
      </c>
      <c r="AA29" s="1">
        <v>908.47900000000004</v>
      </c>
      <c r="AB29" s="1">
        <v>899.2</v>
      </c>
      <c r="AC29" s="1">
        <v>932.7</v>
      </c>
      <c r="AD29" s="1">
        <v>1061.5</v>
      </c>
      <c r="AE29" s="1">
        <v>1123.5999999999999</v>
      </c>
      <c r="AF29" s="1">
        <v>1341.2</v>
      </c>
      <c r="AG29" s="1">
        <v>1390.7</v>
      </c>
      <c r="AH29" s="1">
        <v>1455.5</v>
      </c>
      <c r="AI29" s="1">
        <v>1681.1</v>
      </c>
      <c r="AJ29" s="1">
        <v>1693.6</v>
      </c>
      <c r="AK29" s="1">
        <v>1901.9</v>
      </c>
      <c r="AL29" s="1">
        <v>2013.5</v>
      </c>
      <c r="AM29" s="1">
        <v>1939.5</v>
      </c>
      <c r="AN29" s="1">
        <v>2209.9</v>
      </c>
      <c r="AO29" s="1">
        <v>2228.5</v>
      </c>
    </row>
    <row r="30" spans="1:41">
      <c r="A30" t="s">
        <v>65</v>
      </c>
      <c r="B30" t="s">
        <v>33</v>
      </c>
      <c r="C30" t="s">
        <v>118</v>
      </c>
      <c r="D30" s="1">
        <v>995.51599999999996</v>
      </c>
      <c r="E30" s="1">
        <v>957.904</v>
      </c>
      <c r="F30" s="1">
        <v>1004.3</v>
      </c>
      <c r="G30" s="1">
        <v>1116.9000000000001</v>
      </c>
      <c r="H30" s="1">
        <v>1220.4000000000001</v>
      </c>
      <c r="I30" s="1">
        <v>1271.0999999999999</v>
      </c>
      <c r="J30" s="1">
        <v>1556.9</v>
      </c>
      <c r="K30" s="1">
        <v>1610.8</v>
      </c>
      <c r="L30" s="1">
        <v>1696.7</v>
      </c>
      <c r="M30" s="1">
        <v>1887.4</v>
      </c>
      <c r="N30" s="1">
        <v>2021.3</v>
      </c>
      <c r="O30" s="1">
        <v>2200.1999999999998</v>
      </c>
      <c r="P30" s="1">
        <v>2700.7</v>
      </c>
      <c r="Q30" s="1">
        <v>2709.5</v>
      </c>
      <c r="R30" s="1">
        <v>2957</v>
      </c>
      <c r="S30" s="1">
        <v>3066.6</v>
      </c>
      <c r="T30" s="15"/>
      <c r="U30" s="15"/>
      <c r="V30" s="15"/>
      <c r="W30" t="s">
        <v>65</v>
      </c>
      <c r="X30" t="s">
        <v>33</v>
      </c>
      <c r="Y30" t="s">
        <v>118</v>
      </c>
      <c r="Z30" s="1">
        <v>960.351</v>
      </c>
      <c r="AA30" s="1">
        <v>906.19799999999998</v>
      </c>
      <c r="AB30" s="1">
        <v>943.7</v>
      </c>
      <c r="AC30" s="1">
        <v>1002.3</v>
      </c>
      <c r="AD30" s="1">
        <v>1066.5</v>
      </c>
      <c r="AE30" s="1">
        <v>1127.0999999999999</v>
      </c>
      <c r="AF30" s="1">
        <v>1410.9</v>
      </c>
      <c r="AG30" s="1">
        <v>1508.3</v>
      </c>
      <c r="AH30" s="1">
        <v>1586.3</v>
      </c>
      <c r="AI30" s="1">
        <v>1773.8</v>
      </c>
      <c r="AJ30" s="1">
        <v>1889</v>
      </c>
      <c r="AK30" s="1">
        <v>2075.9</v>
      </c>
      <c r="AL30" s="1">
        <v>2488.1</v>
      </c>
      <c r="AM30" s="1">
        <v>2469.6</v>
      </c>
      <c r="AN30" s="1">
        <v>2775.9</v>
      </c>
      <c r="AO30" s="1">
        <v>2887.6</v>
      </c>
    </row>
    <row r="31" spans="1:41">
      <c r="A31" t="s">
        <v>65</v>
      </c>
      <c r="B31" t="s">
        <v>34</v>
      </c>
      <c r="C31" t="s">
        <v>119</v>
      </c>
      <c r="D31" s="1">
        <v>1119.692</v>
      </c>
      <c r="E31" s="1">
        <v>1005.311</v>
      </c>
      <c r="F31" s="1">
        <v>995.9</v>
      </c>
      <c r="G31" s="1">
        <v>1111.0999999999999</v>
      </c>
      <c r="H31" s="1">
        <v>1311</v>
      </c>
      <c r="I31" s="1">
        <v>1358.7</v>
      </c>
      <c r="J31" s="1">
        <v>1662.1</v>
      </c>
      <c r="K31" s="1">
        <v>1703.4</v>
      </c>
      <c r="L31" s="1">
        <v>1811.7</v>
      </c>
      <c r="M31" s="1">
        <v>2017.9</v>
      </c>
      <c r="N31" s="1">
        <v>2063.5</v>
      </c>
      <c r="O31" s="1">
        <v>2390.5</v>
      </c>
      <c r="P31" s="1">
        <v>2764</v>
      </c>
      <c r="Q31" s="1">
        <v>2364.4</v>
      </c>
      <c r="R31" s="1">
        <v>2571</v>
      </c>
      <c r="S31" s="1">
        <v>2755.9</v>
      </c>
      <c r="T31" s="15"/>
      <c r="U31" s="15"/>
      <c r="V31" s="15"/>
      <c r="W31" t="s">
        <v>65</v>
      </c>
      <c r="X31" t="s">
        <v>34</v>
      </c>
      <c r="Y31" t="s">
        <v>119</v>
      </c>
      <c r="Z31" s="1">
        <v>1105.059</v>
      </c>
      <c r="AA31" s="1">
        <v>973.38199999999995</v>
      </c>
      <c r="AB31" s="1">
        <v>891.2</v>
      </c>
      <c r="AC31" s="1">
        <v>1017.2</v>
      </c>
      <c r="AD31" s="1">
        <v>1194.3</v>
      </c>
      <c r="AE31" s="1">
        <v>1263</v>
      </c>
      <c r="AF31" s="1">
        <v>1564.9</v>
      </c>
      <c r="AG31" s="1">
        <v>1615.1</v>
      </c>
      <c r="AH31" s="1">
        <v>1730.3</v>
      </c>
      <c r="AI31" s="1">
        <v>1908.4</v>
      </c>
      <c r="AJ31" s="1">
        <v>1908.9</v>
      </c>
      <c r="AK31" s="1">
        <v>2291.9</v>
      </c>
      <c r="AL31" s="1">
        <v>2589.9</v>
      </c>
      <c r="AM31" s="1">
        <v>2220.4</v>
      </c>
      <c r="AN31" s="1">
        <v>2435.5</v>
      </c>
      <c r="AO31" s="1">
        <v>2616.3000000000002</v>
      </c>
    </row>
    <row r="32" spans="1:41">
      <c r="A32" t="s">
        <v>65</v>
      </c>
      <c r="B32" t="s">
        <v>7</v>
      </c>
      <c r="C32" t="s">
        <v>147</v>
      </c>
      <c r="D32" s="1">
        <v>734.09900000000005</v>
      </c>
      <c r="E32" s="1">
        <v>1169.7460000000001</v>
      </c>
      <c r="F32" s="1">
        <v>785.3</v>
      </c>
      <c r="G32" s="1">
        <v>859.3</v>
      </c>
      <c r="H32" s="1">
        <v>1222.4000000000001</v>
      </c>
      <c r="I32" s="1">
        <v>1260.2</v>
      </c>
      <c r="J32" s="1">
        <v>1334.5</v>
      </c>
      <c r="K32" s="1">
        <v>1407.8</v>
      </c>
      <c r="L32" s="1">
        <v>1490.8</v>
      </c>
      <c r="M32" s="1">
        <v>1606.9</v>
      </c>
      <c r="N32" s="1">
        <v>1734.3</v>
      </c>
      <c r="O32" s="1">
        <v>2088.9</v>
      </c>
      <c r="P32" s="1">
        <v>2345.1999999999998</v>
      </c>
      <c r="Q32" s="1">
        <v>2156</v>
      </c>
      <c r="R32" s="1">
        <v>2410.6</v>
      </c>
      <c r="S32" s="1">
        <v>2434.3000000000002</v>
      </c>
      <c r="T32" s="15"/>
      <c r="U32" s="15"/>
      <c r="V32" s="15"/>
      <c r="W32" t="s">
        <v>65</v>
      </c>
      <c r="X32" t="s">
        <v>7</v>
      </c>
      <c r="Y32" t="s">
        <v>120</v>
      </c>
      <c r="Z32" s="1">
        <v>629.76300000000003</v>
      </c>
      <c r="AA32" s="1">
        <v>1093.011</v>
      </c>
      <c r="AB32" s="1">
        <v>693.3</v>
      </c>
      <c r="AC32" s="1">
        <v>752.7</v>
      </c>
      <c r="AD32" s="1">
        <v>922.7</v>
      </c>
      <c r="AE32" s="1">
        <v>1009.4</v>
      </c>
      <c r="AF32" s="1">
        <v>1107.3</v>
      </c>
      <c r="AG32" s="1">
        <v>1243.0999999999999</v>
      </c>
      <c r="AH32" s="1">
        <v>1315.1</v>
      </c>
      <c r="AI32" s="1">
        <v>1438.7</v>
      </c>
      <c r="AJ32" s="1">
        <v>1540</v>
      </c>
      <c r="AK32" s="1">
        <v>1894.5</v>
      </c>
      <c r="AL32" s="1">
        <v>2057.6999999999998</v>
      </c>
      <c r="AM32" s="1">
        <v>1917.5</v>
      </c>
      <c r="AN32" s="1">
        <v>2174.1</v>
      </c>
      <c r="AO32" s="1">
        <v>2205.3000000000002</v>
      </c>
    </row>
    <row r="33" spans="1:41">
      <c r="A33" t="s">
        <v>65</v>
      </c>
      <c r="B33" t="s">
        <v>8</v>
      </c>
      <c r="C33" t="s">
        <v>148</v>
      </c>
      <c r="D33" s="6" t="s">
        <v>56</v>
      </c>
      <c r="E33" s="1">
        <v>813.58699999999999</v>
      </c>
      <c r="F33" s="1">
        <v>959.6</v>
      </c>
      <c r="G33" s="1">
        <v>1101.9000000000001</v>
      </c>
      <c r="H33" s="1">
        <v>1171.4000000000001</v>
      </c>
      <c r="I33" s="1">
        <v>1217.9000000000001</v>
      </c>
      <c r="J33" s="1">
        <v>1341.8</v>
      </c>
      <c r="K33" s="1">
        <v>1421.9</v>
      </c>
      <c r="L33" s="1">
        <v>1496.2</v>
      </c>
      <c r="M33" s="1">
        <v>1749.8</v>
      </c>
      <c r="N33" s="1">
        <v>2054.6999999999998</v>
      </c>
      <c r="O33" s="1">
        <v>2188.3000000000002</v>
      </c>
      <c r="P33" s="1">
        <v>2164</v>
      </c>
      <c r="Q33" s="1">
        <v>1978.1</v>
      </c>
      <c r="R33" s="1">
        <v>2152.6</v>
      </c>
      <c r="S33" s="1">
        <v>2217.1</v>
      </c>
      <c r="T33" s="15"/>
      <c r="U33" s="15"/>
      <c r="V33" s="15"/>
      <c r="W33" t="s">
        <v>65</v>
      </c>
      <c r="X33" t="s">
        <v>8</v>
      </c>
      <c r="Y33" t="s">
        <v>125</v>
      </c>
      <c r="Z33" s="1" t="s">
        <v>56</v>
      </c>
      <c r="AA33" s="1">
        <v>773.22699999999998</v>
      </c>
      <c r="AB33" s="1">
        <v>864.8</v>
      </c>
      <c r="AC33" s="1">
        <v>925.7</v>
      </c>
      <c r="AD33" s="1">
        <v>1013.4</v>
      </c>
      <c r="AE33" s="1">
        <v>1087.4000000000001</v>
      </c>
      <c r="AF33" s="1">
        <v>1228.4000000000001</v>
      </c>
      <c r="AG33" s="1">
        <v>1281</v>
      </c>
      <c r="AH33" s="1">
        <v>1337.2</v>
      </c>
      <c r="AI33" s="1">
        <v>1593.5</v>
      </c>
      <c r="AJ33" s="1">
        <v>1726.2</v>
      </c>
      <c r="AK33" s="1">
        <v>2059.3000000000002</v>
      </c>
      <c r="AL33" s="1">
        <v>1973.1</v>
      </c>
      <c r="AM33" s="1">
        <v>1728.5</v>
      </c>
      <c r="AN33" s="1">
        <v>1950.5</v>
      </c>
      <c r="AO33" s="1">
        <v>2043.8</v>
      </c>
    </row>
    <row r="34" spans="1:41">
      <c r="A34" t="s">
        <v>65</v>
      </c>
      <c r="B34" t="s">
        <v>27</v>
      </c>
      <c r="C34" t="s">
        <v>149</v>
      </c>
      <c r="D34" s="1">
        <v>960.53</v>
      </c>
      <c r="E34" s="1">
        <v>1051.566</v>
      </c>
      <c r="F34" s="1">
        <v>1179.0999999999999</v>
      </c>
      <c r="G34" s="1">
        <v>1304.7</v>
      </c>
      <c r="H34" s="1">
        <v>1519.3</v>
      </c>
      <c r="I34" s="1">
        <v>1575.7</v>
      </c>
      <c r="J34" s="1">
        <v>1735.8</v>
      </c>
      <c r="K34" s="1">
        <v>1828.9</v>
      </c>
      <c r="L34" s="1">
        <v>1909.6</v>
      </c>
      <c r="M34" s="1">
        <v>2036</v>
      </c>
      <c r="N34" s="1">
        <v>2279.4</v>
      </c>
      <c r="O34" s="1">
        <v>2516.9</v>
      </c>
      <c r="P34" s="1">
        <v>2507.3000000000002</v>
      </c>
      <c r="Q34" s="1">
        <v>2304.4</v>
      </c>
      <c r="R34" s="1">
        <v>2572.6</v>
      </c>
      <c r="S34" s="1">
        <v>2879.3</v>
      </c>
      <c r="T34" s="15"/>
      <c r="U34" s="15"/>
      <c r="V34" s="15"/>
      <c r="W34" t="s">
        <v>65</v>
      </c>
      <c r="X34" t="s">
        <v>27</v>
      </c>
      <c r="Y34" t="s">
        <v>122</v>
      </c>
      <c r="Z34" s="1">
        <v>958.40200000000004</v>
      </c>
      <c r="AA34" s="1">
        <v>1041.1610000000001</v>
      </c>
      <c r="AB34" s="1">
        <v>1139.8</v>
      </c>
      <c r="AC34" s="1">
        <v>1184.8</v>
      </c>
      <c r="AD34" s="1">
        <v>1418.9</v>
      </c>
      <c r="AE34" s="1">
        <v>1502.2</v>
      </c>
      <c r="AF34" s="1">
        <v>1665.7</v>
      </c>
      <c r="AG34" s="1">
        <v>1752.9</v>
      </c>
      <c r="AH34" s="1">
        <v>1863.9</v>
      </c>
      <c r="AI34" s="1">
        <v>2091.5</v>
      </c>
      <c r="AJ34" s="1">
        <v>2185.1999999999998</v>
      </c>
      <c r="AK34" s="1">
        <v>2382.8000000000002</v>
      </c>
      <c r="AL34" s="1">
        <v>2444.9</v>
      </c>
      <c r="AM34" s="1">
        <v>2183.4</v>
      </c>
      <c r="AN34" s="1">
        <v>2492.8000000000002</v>
      </c>
      <c r="AO34" s="1">
        <v>2749</v>
      </c>
    </row>
    <row r="35" spans="1:41">
      <c r="A35" t="s">
        <v>65</v>
      </c>
      <c r="B35" t="s">
        <v>28</v>
      </c>
      <c r="C35" t="s">
        <v>150</v>
      </c>
      <c r="D35" s="1">
        <v>923.95100000000002</v>
      </c>
      <c r="E35" s="1">
        <v>1320.9</v>
      </c>
      <c r="F35" s="1">
        <v>1179.5</v>
      </c>
      <c r="G35" s="1">
        <v>1273.3</v>
      </c>
      <c r="H35" s="1">
        <v>1563</v>
      </c>
      <c r="I35" s="1">
        <v>1584.5</v>
      </c>
      <c r="J35" s="1">
        <v>1795.8</v>
      </c>
      <c r="K35" s="1">
        <v>1871.3</v>
      </c>
      <c r="L35" s="1">
        <v>1971.4</v>
      </c>
      <c r="M35" s="1">
        <v>2061.8000000000002</v>
      </c>
      <c r="N35" s="1">
        <v>2215.4</v>
      </c>
      <c r="O35" s="1">
        <v>2313.5</v>
      </c>
      <c r="P35" s="1">
        <v>2731.9</v>
      </c>
      <c r="Q35" s="1">
        <v>2579.3000000000002</v>
      </c>
      <c r="R35" s="1">
        <v>2850.7</v>
      </c>
      <c r="S35" s="1">
        <v>2884.3</v>
      </c>
      <c r="T35" s="15"/>
      <c r="U35" s="15"/>
      <c r="V35" s="15"/>
      <c r="W35" t="s">
        <v>65</v>
      </c>
      <c r="X35" t="s">
        <v>28</v>
      </c>
      <c r="Y35" t="s">
        <v>123</v>
      </c>
      <c r="Z35" s="1">
        <v>845.86800000000005</v>
      </c>
      <c r="AA35" s="1">
        <v>1192.7670000000001</v>
      </c>
      <c r="AB35" s="1">
        <v>1074.5999999999999</v>
      </c>
      <c r="AC35" s="1">
        <v>1118.3</v>
      </c>
      <c r="AD35" s="1">
        <v>1382.9</v>
      </c>
      <c r="AE35" s="1">
        <v>1470.8</v>
      </c>
      <c r="AF35" s="1">
        <v>1658.1</v>
      </c>
      <c r="AG35" s="1">
        <v>1739.5</v>
      </c>
      <c r="AH35" s="1">
        <v>1877.5</v>
      </c>
      <c r="AI35" s="1">
        <v>1896.6</v>
      </c>
      <c r="AJ35" s="1">
        <v>2028</v>
      </c>
      <c r="AK35" s="1">
        <v>2191.1999999999998</v>
      </c>
      <c r="AL35" s="1">
        <v>2655.1</v>
      </c>
      <c r="AM35" s="1">
        <v>2432.3000000000002</v>
      </c>
      <c r="AN35" s="1">
        <v>2761</v>
      </c>
      <c r="AO35" s="1">
        <v>2698.9</v>
      </c>
    </row>
    <row r="36" spans="1:41">
      <c r="A36" t="s">
        <v>65</v>
      </c>
      <c r="B36" t="s">
        <v>29</v>
      </c>
      <c r="C36" t="s">
        <v>151</v>
      </c>
      <c r="D36" s="6" t="s">
        <v>56</v>
      </c>
      <c r="E36" s="1">
        <v>1590.8219999999999</v>
      </c>
      <c r="F36" s="1">
        <v>1542.9</v>
      </c>
      <c r="G36" s="1">
        <v>1657.7</v>
      </c>
      <c r="H36" s="1">
        <v>1878.5</v>
      </c>
      <c r="I36" s="1">
        <v>1950.8</v>
      </c>
      <c r="J36" s="1">
        <v>2031.5</v>
      </c>
      <c r="K36" s="1">
        <v>2092.1999999999998</v>
      </c>
      <c r="L36" s="1">
        <v>2160.1</v>
      </c>
      <c r="M36" s="1">
        <v>2729.6</v>
      </c>
      <c r="N36" s="1">
        <v>2750.4</v>
      </c>
      <c r="O36" s="1">
        <v>2847.2</v>
      </c>
      <c r="P36" s="1">
        <v>3113.8</v>
      </c>
      <c r="Q36" s="1">
        <v>2876.7</v>
      </c>
      <c r="R36" s="1">
        <v>3086.5</v>
      </c>
      <c r="S36" s="1">
        <v>3208.7</v>
      </c>
      <c r="T36" s="15"/>
      <c r="U36" s="15"/>
      <c r="V36" s="15"/>
      <c r="W36" t="s">
        <v>65</v>
      </c>
      <c r="X36" t="s">
        <v>29</v>
      </c>
      <c r="Y36" t="s">
        <v>124</v>
      </c>
      <c r="Z36" s="1" t="s">
        <v>56</v>
      </c>
      <c r="AA36" s="1">
        <v>1575.4010000000001</v>
      </c>
      <c r="AB36" s="1">
        <v>1524.6</v>
      </c>
      <c r="AC36" s="1">
        <v>1616.2</v>
      </c>
      <c r="AD36" s="1">
        <v>1811.9</v>
      </c>
      <c r="AE36" s="1">
        <v>1931</v>
      </c>
      <c r="AF36" s="1">
        <v>1970</v>
      </c>
      <c r="AG36" s="1">
        <v>2057</v>
      </c>
      <c r="AH36" s="1">
        <v>2114.6999999999998</v>
      </c>
      <c r="AI36" s="1">
        <v>2642.3</v>
      </c>
      <c r="AJ36" s="1">
        <v>2603.9</v>
      </c>
      <c r="AK36" s="1">
        <v>2771.3</v>
      </c>
      <c r="AL36" s="1">
        <v>3020.4</v>
      </c>
      <c r="AM36" s="1">
        <v>2803.5</v>
      </c>
      <c r="AN36" s="1">
        <v>3038.5</v>
      </c>
      <c r="AO36" s="1">
        <v>3173</v>
      </c>
    </row>
    <row r="37" spans="1:41">
      <c r="A37" t="s">
        <v>65</v>
      </c>
      <c r="B37" t="s">
        <v>4</v>
      </c>
      <c r="C37" t="s">
        <v>152</v>
      </c>
      <c r="D37" s="1">
        <v>1524.1389999999999</v>
      </c>
      <c r="E37" s="1">
        <v>1728.9690000000001</v>
      </c>
      <c r="F37" s="1">
        <v>1643.9</v>
      </c>
      <c r="G37" s="1">
        <v>1741</v>
      </c>
      <c r="H37" s="1">
        <v>2124.6</v>
      </c>
      <c r="I37" s="1">
        <v>2164.8000000000002</v>
      </c>
      <c r="J37" s="1">
        <v>2359.8000000000002</v>
      </c>
      <c r="K37" s="1">
        <v>2454</v>
      </c>
      <c r="L37" s="1">
        <v>2527.4</v>
      </c>
      <c r="M37" s="1">
        <v>2847.6</v>
      </c>
      <c r="N37" s="1">
        <v>3114.2</v>
      </c>
      <c r="O37" s="1">
        <v>3227.3</v>
      </c>
      <c r="P37" s="1">
        <v>3835.5</v>
      </c>
      <c r="Q37" s="1">
        <v>3621</v>
      </c>
      <c r="R37" s="1">
        <v>3934.2</v>
      </c>
      <c r="S37" s="1">
        <v>3967.3</v>
      </c>
      <c r="T37" s="15"/>
      <c r="U37" s="15"/>
      <c r="V37" s="15"/>
      <c r="W37" t="s">
        <v>65</v>
      </c>
      <c r="X37" t="s">
        <v>4</v>
      </c>
      <c r="Y37" t="s">
        <v>4</v>
      </c>
      <c r="Z37" s="1">
        <v>1517.202</v>
      </c>
      <c r="AA37" s="1">
        <v>1727.442</v>
      </c>
      <c r="AB37" s="1">
        <v>1526.6</v>
      </c>
      <c r="AC37" s="1">
        <v>1646.9</v>
      </c>
      <c r="AD37" s="1">
        <v>2017.5</v>
      </c>
      <c r="AE37" s="1">
        <v>2130.6999999999998</v>
      </c>
      <c r="AF37" s="1">
        <v>2287.5</v>
      </c>
      <c r="AG37" s="1">
        <v>2391.3000000000002</v>
      </c>
      <c r="AH37" s="1">
        <v>2437.1</v>
      </c>
      <c r="AI37" s="1">
        <v>2663.7</v>
      </c>
      <c r="AJ37" s="1">
        <v>3020.3</v>
      </c>
      <c r="AK37" s="1">
        <v>3183.9</v>
      </c>
      <c r="AL37" s="1">
        <v>3708.3</v>
      </c>
      <c r="AM37" s="1">
        <v>3565.2</v>
      </c>
      <c r="AN37" s="1">
        <v>3826</v>
      </c>
      <c r="AO37" s="1">
        <v>3819.8</v>
      </c>
    </row>
    <row r="38" spans="1:41">
      <c r="A38" s="5" t="s">
        <v>66</v>
      </c>
      <c r="B38" s="5" t="s">
        <v>38</v>
      </c>
      <c r="C38" s="5" t="s">
        <v>154</v>
      </c>
      <c r="D38" s="6">
        <v>914.84900000000005</v>
      </c>
      <c r="E38" s="6">
        <v>991.00800000000004</v>
      </c>
      <c r="F38" s="6">
        <v>1049.2</v>
      </c>
      <c r="G38" s="6">
        <v>1126.8</v>
      </c>
      <c r="H38" s="6">
        <v>1296.0999999999999</v>
      </c>
      <c r="I38" s="6">
        <v>1337.8</v>
      </c>
      <c r="J38" s="6">
        <v>1510.6</v>
      </c>
      <c r="K38" s="6">
        <v>1580.9</v>
      </c>
      <c r="L38" s="6">
        <v>1667.3</v>
      </c>
      <c r="M38" s="6">
        <v>1885.8</v>
      </c>
      <c r="N38" s="6">
        <v>1981.7</v>
      </c>
      <c r="O38" s="6">
        <v>2180.6</v>
      </c>
      <c r="P38" s="6">
        <v>2702.6</v>
      </c>
      <c r="Q38" s="6">
        <v>2617.5</v>
      </c>
      <c r="R38" s="6">
        <v>2784.9</v>
      </c>
      <c r="S38" s="6">
        <v>2911.5</v>
      </c>
      <c r="T38" s="15"/>
      <c r="U38" s="15"/>
      <c r="V38" s="15"/>
      <c r="W38" s="5" t="s">
        <v>66</v>
      </c>
      <c r="X38" s="5" t="s">
        <v>38</v>
      </c>
      <c r="Y38" s="5" t="s">
        <v>153</v>
      </c>
      <c r="Z38" s="6">
        <v>845.60299999999995</v>
      </c>
      <c r="AA38" s="6">
        <v>906.36</v>
      </c>
      <c r="AB38" s="6">
        <v>883.7</v>
      </c>
      <c r="AC38" s="6">
        <v>949.4</v>
      </c>
      <c r="AD38" s="6">
        <v>1071.9000000000001</v>
      </c>
      <c r="AE38" s="6">
        <v>1133.3</v>
      </c>
      <c r="AF38" s="6">
        <v>1303.2</v>
      </c>
      <c r="AG38" s="6">
        <v>1384.4</v>
      </c>
      <c r="AH38" s="6">
        <v>1477</v>
      </c>
      <c r="AI38" s="6">
        <v>1662.9</v>
      </c>
      <c r="AJ38" s="6">
        <v>1777.7</v>
      </c>
      <c r="AK38" s="6">
        <v>1969.4</v>
      </c>
      <c r="AL38" s="6">
        <v>2424.5</v>
      </c>
      <c r="AM38" s="6">
        <v>2374.1</v>
      </c>
      <c r="AN38" s="6">
        <v>2542.3000000000002</v>
      </c>
      <c r="AO38" s="6">
        <v>2661.1</v>
      </c>
    </row>
    <row r="39" spans="1:41">
      <c r="P39" s="2"/>
      <c r="AI39" s="2"/>
      <c r="AK39" s="1"/>
      <c r="AL39" s="2"/>
    </row>
    <row r="40" spans="1:41">
      <c r="A40" s="3" t="s">
        <v>58</v>
      </c>
      <c r="B40" s="3" t="s">
        <v>57</v>
      </c>
      <c r="C40" s="3" t="s">
        <v>87</v>
      </c>
      <c r="D40" s="9" t="s">
        <v>55</v>
      </c>
      <c r="E40" s="9" t="s">
        <v>54</v>
      </c>
      <c r="F40" s="9" t="s">
        <v>53</v>
      </c>
      <c r="G40" s="9" t="s">
        <v>52</v>
      </c>
      <c r="H40" s="9" t="s">
        <v>50</v>
      </c>
      <c r="I40" s="9" t="s">
        <v>49</v>
      </c>
      <c r="J40" s="9" t="s">
        <v>48</v>
      </c>
      <c r="K40" s="9" t="s">
        <v>47</v>
      </c>
      <c r="L40" s="9" t="s">
        <v>46</v>
      </c>
      <c r="M40" s="9" t="s">
        <v>45</v>
      </c>
      <c r="N40" s="9" t="s">
        <v>44</v>
      </c>
      <c r="O40" s="9" t="s">
        <v>41</v>
      </c>
      <c r="P40" s="9" t="s">
        <v>42</v>
      </c>
      <c r="Q40" s="9" t="s">
        <v>2</v>
      </c>
      <c r="R40" s="9" t="s">
        <v>3</v>
      </c>
      <c r="S40" s="9" t="s">
        <v>40</v>
      </c>
      <c r="W40" s="3" t="s">
        <v>58</v>
      </c>
      <c r="X40" s="3" t="s">
        <v>57</v>
      </c>
      <c r="Y40" s="3" t="s">
        <v>87</v>
      </c>
      <c r="Z40" s="9" t="s">
        <v>55</v>
      </c>
      <c r="AA40" s="9" t="s">
        <v>54</v>
      </c>
      <c r="AB40" s="9" t="s">
        <v>53</v>
      </c>
      <c r="AC40" s="9" t="s">
        <v>52</v>
      </c>
      <c r="AD40" s="9" t="s">
        <v>50</v>
      </c>
      <c r="AE40" s="9" t="s">
        <v>49</v>
      </c>
      <c r="AF40" s="9" t="s">
        <v>48</v>
      </c>
      <c r="AG40" s="9" t="s">
        <v>47</v>
      </c>
      <c r="AH40" s="9" t="s">
        <v>46</v>
      </c>
      <c r="AI40" s="9" t="s">
        <v>45</v>
      </c>
      <c r="AJ40" s="9" t="s">
        <v>44</v>
      </c>
      <c r="AK40" s="9" t="s">
        <v>41</v>
      </c>
      <c r="AL40" s="9" t="s">
        <v>42</v>
      </c>
      <c r="AM40" s="9" t="s">
        <v>2</v>
      </c>
      <c r="AN40" s="9" t="s">
        <v>3</v>
      </c>
      <c r="AO40" s="9" t="s">
        <v>40</v>
      </c>
    </row>
    <row r="41" spans="1:41">
      <c r="A41" t="s">
        <v>61</v>
      </c>
      <c r="B41" t="s">
        <v>12</v>
      </c>
      <c r="C41" t="s">
        <v>89</v>
      </c>
      <c r="D41" s="1"/>
      <c r="E41" s="1">
        <f>(E4-D4)/D4*100</f>
        <v>8.4727579086359146</v>
      </c>
      <c r="F41" s="1">
        <f t="shared" ref="F41:S41" si="0">(F4-E4)/E4*100</f>
        <v>5.3912040230245335</v>
      </c>
      <c r="G41" s="1">
        <f t="shared" si="0"/>
        <v>7.0046009836585901</v>
      </c>
      <c r="H41" s="1">
        <f t="shared" si="0"/>
        <v>5.3006153161835563</v>
      </c>
      <c r="I41" s="1">
        <f t="shared" si="0"/>
        <v>2.5626584060827837</v>
      </c>
      <c r="J41" s="1">
        <f t="shared" si="0"/>
        <v>2.7937946183415741</v>
      </c>
      <c r="K41" s="1">
        <f t="shared" si="0"/>
        <v>4.7011686143572682</v>
      </c>
      <c r="L41" s="1">
        <f t="shared" si="0"/>
        <v>5.9123668601313737</v>
      </c>
      <c r="M41" s="1">
        <f t="shared" si="0"/>
        <v>4.2514753703480759</v>
      </c>
      <c r="N41" s="1">
        <f t="shared" si="0"/>
        <v>0.77402957486135993</v>
      </c>
      <c r="O41" s="1">
        <f t="shared" si="0"/>
        <v>9.9793648973976925</v>
      </c>
      <c r="P41" s="1">
        <f t="shared" si="0"/>
        <v>25.19414186688903</v>
      </c>
      <c r="Q41" s="1">
        <f t="shared" si="0"/>
        <v>-8.7173722992381713</v>
      </c>
      <c r="R41" s="1">
        <f t="shared" si="0"/>
        <v>9.4677794499931753</v>
      </c>
      <c r="S41" s="1">
        <f t="shared" si="0"/>
        <v>6.2117235345581756</v>
      </c>
      <c r="W41" t="s">
        <v>61</v>
      </c>
      <c r="X41" t="s">
        <v>12</v>
      </c>
      <c r="Y41" t="s">
        <v>89</v>
      </c>
      <c r="Z41" s="1"/>
      <c r="AA41" s="1">
        <f>(AA4-Z4)/Z4*100</f>
        <v>9.2759630238815589</v>
      </c>
      <c r="AB41" s="1">
        <f t="shared" ref="AB41:AO41" si="1">(AB4-AA4)/AA4*100</f>
        <v>-5.1574300263936212</v>
      </c>
      <c r="AC41" s="1">
        <f t="shared" si="1"/>
        <v>4.5012056800928697</v>
      </c>
      <c r="AD41" s="1">
        <f t="shared" si="1"/>
        <v>10.811041791299889</v>
      </c>
      <c r="AE41" s="1">
        <f t="shared" si="1"/>
        <v>4.6274872744099955</v>
      </c>
      <c r="AF41" s="1">
        <f t="shared" si="1"/>
        <v>2.093468966533989</v>
      </c>
      <c r="AG41" s="1">
        <f t="shared" si="1"/>
        <v>4.4043321299638993</v>
      </c>
      <c r="AH41" s="1">
        <f t="shared" si="1"/>
        <v>4.5573997233748331</v>
      </c>
      <c r="AI41" s="1">
        <f t="shared" si="1"/>
        <v>2.1165420993451947</v>
      </c>
      <c r="AJ41" s="1">
        <f t="shared" si="1"/>
        <v>4.1323919943001455</v>
      </c>
      <c r="AK41" s="1">
        <f t="shared" si="1"/>
        <v>9.404739690240719</v>
      </c>
      <c r="AL41" s="1">
        <f t="shared" si="1"/>
        <v>21.848882824492563</v>
      </c>
      <c r="AM41" s="1">
        <f t="shared" si="1"/>
        <v>-7.3628219484882296</v>
      </c>
      <c r="AN41" s="1">
        <f t="shared" si="1"/>
        <v>13.206406769416731</v>
      </c>
      <c r="AO41" s="1">
        <f t="shared" si="1"/>
        <v>6.0686954974194744</v>
      </c>
    </row>
    <row r="42" spans="1:41">
      <c r="A42" t="s">
        <v>61</v>
      </c>
      <c r="B42" t="s">
        <v>11</v>
      </c>
      <c r="C42" t="s">
        <v>90</v>
      </c>
      <c r="D42" s="1"/>
      <c r="E42" s="1">
        <f t="shared" ref="E42:S42" si="2">(E5-D5)/D5*100</f>
        <v>10.065261292653712</v>
      </c>
      <c r="F42" s="1">
        <f t="shared" si="2"/>
        <v>13.516144880643353</v>
      </c>
      <c r="G42" s="1">
        <f t="shared" si="2"/>
        <v>8.2499752401703432</v>
      </c>
      <c r="H42" s="1">
        <f t="shared" si="2"/>
        <v>19.094236047575485</v>
      </c>
      <c r="I42" s="1">
        <f t="shared" si="2"/>
        <v>3.2495966812629602</v>
      </c>
      <c r="J42" s="1">
        <f t="shared" si="2"/>
        <v>6.0565476190476257</v>
      </c>
      <c r="K42" s="1">
        <f t="shared" si="2"/>
        <v>3.6551143538655753</v>
      </c>
      <c r="L42" s="1">
        <f t="shared" si="2"/>
        <v>6.910321489001686</v>
      </c>
      <c r="M42" s="1">
        <f t="shared" si="2"/>
        <v>6.1028108381868886</v>
      </c>
      <c r="N42" s="1">
        <f t="shared" si="2"/>
        <v>3.9140811455847198</v>
      </c>
      <c r="O42" s="1">
        <f t="shared" si="2"/>
        <v>10.323840146991284</v>
      </c>
      <c r="P42" s="1">
        <f t="shared" si="2"/>
        <v>19.55865514728842</v>
      </c>
      <c r="Q42" s="1">
        <f t="shared" si="2"/>
        <v>-6.2946195368274376</v>
      </c>
      <c r="R42" s="1">
        <f t="shared" si="2"/>
        <v>9.151723497166218</v>
      </c>
      <c r="S42" s="1">
        <f t="shared" si="2"/>
        <v>3.6772216547497489</v>
      </c>
      <c r="W42" t="s">
        <v>61</v>
      </c>
      <c r="X42" t="s">
        <v>11</v>
      </c>
      <c r="Y42" t="s">
        <v>90</v>
      </c>
      <c r="Z42" s="1"/>
      <c r="AA42" s="1">
        <f t="shared" ref="AA42:AO42" si="3">(AA5-Z5)/Z5*100</f>
        <v>9.5527937427741367</v>
      </c>
      <c r="AB42" s="1">
        <f t="shared" si="3"/>
        <v>8.9099538251714208</v>
      </c>
      <c r="AC42" s="1">
        <f t="shared" si="3"/>
        <v>4.0776907393497162</v>
      </c>
      <c r="AD42" s="1">
        <f t="shared" si="3"/>
        <v>17.362614702546651</v>
      </c>
      <c r="AE42" s="1">
        <f t="shared" si="3"/>
        <v>4.0586840024598132</v>
      </c>
      <c r="AF42" s="1">
        <f t="shared" si="3"/>
        <v>11.295905445335581</v>
      </c>
      <c r="AG42" s="1">
        <f t="shared" si="3"/>
        <v>4.1872108017901883</v>
      </c>
      <c r="AH42" s="1">
        <f t="shared" si="3"/>
        <v>8.1834728795049223</v>
      </c>
      <c r="AI42" s="1">
        <f t="shared" si="3"/>
        <v>5.4243219597550238</v>
      </c>
      <c r="AJ42" s="1">
        <f t="shared" si="3"/>
        <v>5.8410469198850938</v>
      </c>
      <c r="AK42" s="1">
        <f t="shared" si="3"/>
        <v>7.1652593486127829</v>
      </c>
      <c r="AL42" s="1">
        <f t="shared" si="3"/>
        <v>19.839036470058545</v>
      </c>
      <c r="AM42" s="1">
        <f t="shared" si="3"/>
        <v>-5.1331423472502777</v>
      </c>
      <c r="AN42" s="1">
        <f t="shared" si="3"/>
        <v>10.094059405940598</v>
      </c>
      <c r="AO42" s="1">
        <f t="shared" si="3"/>
        <v>3.4668825037096953</v>
      </c>
    </row>
    <row r="43" spans="1:41">
      <c r="A43" t="s">
        <v>61</v>
      </c>
      <c r="B43" t="s">
        <v>13</v>
      </c>
      <c r="C43" t="s">
        <v>91</v>
      </c>
      <c r="D43" s="1"/>
      <c r="E43" s="1">
        <f t="shared" ref="E43:S43" si="4">(E6-D6)/D6*100</f>
        <v>0.33277720646928943</v>
      </c>
      <c r="F43" s="1">
        <f t="shared" si="4"/>
        <v>-4.6281977999530444</v>
      </c>
      <c r="G43" s="1">
        <f t="shared" si="4"/>
        <v>8.2761860028182159</v>
      </c>
      <c r="H43" s="1">
        <f t="shared" si="4"/>
        <v>24.145410376540013</v>
      </c>
      <c r="I43" s="1">
        <f t="shared" si="4"/>
        <v>3.9974841009154947</v>
      </c>
      <c r="J43" s="1">
        <f t="shared" si="4"/>
        <v>10.24796720650494</v>
      </c>
      <c r="K43" s="1">
        <f t="shared" si="4"/>
        <v>4.6263562111422702</v>
      </c>
      <c r="L43" s="1">
        <f t="shared" si="4"/>
        <v>3.1226332653655642</v>
      </c>
      <c r="M43" s="1">
        <f t="shared" si="4"/>
        <v>6.270832156375346</v>
      </c>
      <c r="N43" s="1">
        <f t="shared" si="4"/>
        <v>0.97815108181383714</v>
      </c>
      <c r="O43" s="1">
        <f t="shared" si="4"/>
        <v>6.0226375361937405</v>
      </c>
      <c r="P43" s="1">
        <f t="shared" si="4"/>
        <v>22.806494860717997</v>
      </c>
      <c r="Q43" s="1">
        <f t="shared" si="4"/>
        <v>-3.1861555879023022</v>
      </c>
      <c r="R43" s="1">
        <f t="shared" si="4"/>
        <v>7.0957233544938232</v>
      </c>
      <c r="S43" s="1">
        <f t="shared" si="4"/>
        <v>7.9943844323987046</v>
      </c>
      <c r="W43" t="s">
        <v>61</v>
      </c>
      <c r="X43" t="s">
        <v>13</v>
      </c>
      <c r="Y43" t="s">
        <v>91</v>
      </c>
      <c r="Z43" s="1"/>
      <c r="AA43" s="1">
        <f t="shared" ref="AA43:AO43" si="5">(AA6-Z6)/Z6*100</f>
        <v>-7.8110432086065096</v>
      </c>
      <c r="AB43" s="1">
        <f t="shared" si="5"/>
        <v>-8.1648348223665614</v>
      </c>
      <c r="AC43" s="1">
        <f t="shared" si="5"/>
        <v>10.44334975369458</v>
      </c>
      <c r="AD43" s="1">
        <f t="shared" si="5"/>
        <v>11.249876102686105</v>
      </c>
      <c r="AE43" s="1">
        <f t="shared" si="5"/>
        <v>6.967213114754081</v>
      </c>
      <c r="AF43" s="1">
        <f t="shared" si="5"/>
        <v>15.358987173080136</v>
      </c>
      <c r="AG43" s="1">
        <f t="shared" si="5"/>
        <v>8.3465703971119058</v>
      </c>
      <c r="AH43" s="1">
        <f t="shared" si="5"/>
        <v>3.8251366120218644</v>
      </c>
      <c r="AI43" s="1">
        <f t="shared" si="5"/>
        <v>7.0667522464698278</v>
      </c>
      <c r="AJ43" s="1">
        <f t="shared" si="5"/>
        <v>0.59348959894491282</v>
      </c>
      <c r="AK43" s="1">
        <f t="shared" si="5"/>
        <v>7.6042908224076218</v>
      </c>
      <c r="AL43" s="1">
        <f t="shared" si="5"/>
        <v>22.984049623393886</v>
      </c>
      <c r="AM43" s="1">
        <f t="shared" si="5"/>
        <v>-1.4725749797351986</v>
      </c>
      <c r="AN43" s="1">
        <f t="shared" si="5"/>
        <v>6.5039535627770793</v>
      </c>
      <c r="AO43" s="1">
        <f t="shared" si="5"/>
        <v>7.789030984464854</v>
      </c>
    </row>
    <row r="44" spans="1:41">
      <c r="A44" t="s">
        <v>61</v>
      </c>
      <c r="B44" t="s">
        <v>14</v>
      </c>
      <c r="C44" t="s">
        <v>92</v>
      </c>
      <c r="D44" s="1"/>
      <c r="E44" s="1">
        <f t="shared" ref="E44:S44" si="6">(E7-D7)/D7*100</f>
        <v>-0.45785742418274317</v>
      </c>
      <c r="F44" s="1">
        <f t="shared" si="6"/>
        <v>1.6947755411576524</v>
      </c>
      <c r="G44" s="1">
        <f t="shared" si="6"/>
        <v>6.0144281429845217</v>
      </c>
      <c r="H44" s="1">
        <f t="shared" si="6"/>
        <v>3.9452557534979662</v>
      </c>
      <c r="I44" s="1">
        <f t="shared" si="6"/>
        <v>4.6561235748436891</v>
      </c>
      <c r="J44" s="1">
        <f t="shared" si="6"/>
        <v>22.287039640146201</v>
      </c>
      <c r="K44" s="1">
        <f t="shared" si="6"/>
        <v>4.4715213518018251</v>
      </c>
      <c r="L44" s="1">
        <f t="shared" si="6"/>
        <v>6.1341255432689659</v>
      </c>
      <c r="M44" s="1">
        <f t="shared" si="6"/>
        <v>10.620982790794105</v>
      </c>
      <c r="N44" s="1">
        <f t="shared" si="6"/>
        <v>-1.6259781640972693</v>
      </c>
      <c r="O44" s="1">
        <f t="shared" si="6"/>
        <v>9.9218824426026355</v>
      </c>
      <c r="P44" s="1">
        <f t="shared" si="6"/>
        <v>10.317632274559102</v>
      </c>
      <c r="Q44" s="1">
        <f t="shared" si="6"/>
        <v>-10.436797863147154</v>
      </c>
      <c r="R44" s="1">
        <f t="shared" si="6"/>
        <v>17.907109337309777</v>
      </c>
      <c r="S44" s="1">
        <f t="shared" si="6"/>
        <v>3.2658830531170855</v>
      </c>
      <c r="W44" t="s">
        <v>61</v>
      </c>
      <c r="X44" t="s">
        <v>14</v>
      </c>
      <c r="Y44" t="s">
        <v>92</v>
      </c>
      <c r="Z44" s="1"/>
      <c r="AA44" s="1">
        <f t="shared" ref="AA44:AO44" si="7">(AA7-Z7)/Z7*100</f>
        <v>-2.0064103755493341</v>
      </c>
      <c r="AB44" s="1">
        <f t="shared" si="7"/>
        <v>-4.0222215325408852</v>
      </c>
      <c r="AC44" s="1">
        <f t="shared" si="7"/>
        <v>8.155932812359648</v>
      </c>
      <c r="AD44" s="1">
        <f t="shared" si="7"/>
        <v>5.1739888713562152</v>
      </c>
      <c r="AE44" s="1">
        <f t="shared" si="7"/>
        <v>3.7744788376500278</v>
      </c>
      <c r="AF44" s="1">
        <f t="shared" si="7"/>
        <v>24.387460051742504</v>
      </c>
      <c r="AG44" s="1">
        <f t="shared" si="7"/>
        <v>4.7225790664953839</v>
      </c>
      <c r="AH44" s="1">
        <f t="shared" si="7"/>
        <v>5.4792920147204836</v>
      </c>
      <c r="AI44" s="1">
        <f t="shared" si="7"/>
        <v>11.519078473722102</v>
      </c>
      <c r="AJ44" s="1">
        <f t="shared" si="7"/>
        <v>-1.7976858519143886</v>
      </c>
      <c r="AK44" s="1">
        <f t="shared" si="7"/>
        <v>7.9140328697850828</v>
      </c>
      <c r="AL44" s="1">
        <f t="shared" si="7"/>
        <v>9.8313027179006642</v>
      </c>
      <c r="AM44" s="1">
        <f t="shared" si="7"/>
        <v>-8.2515573001109352</v>
      </c>
      <c r="AN44" s="1">
        <f t="shared" si="7"/>
        <v>15.127418154761891</v>
      </c>
      <c r="AO44" s="1">
        <f t="shared" si="7"/>
        <v>3.9140445126630889</v>
      </c>
    </row>
    <row r="45" spans="1:41">
      <c r="A45" t="s">
        <v>61</v>
      </c>
      <c r="B45" t="s">
        <v>15</v>
      </c>
      <c r="C45" t="s">
        <v>93</v>
      </c>
      <c r="D45" s="1"/>
      <c r="E45" s="1">
        <f t="shared" ref="E45:S45" si="8">(E8-D8)/D8*100</f>
        <v>16.781359685074833</v>
      </c>
      <c r="F45" s="1">
        <f t="shared" si="8"/>
        <v>-21.520805020638846</v>
      </c>
      <c r="G45" s="1">
        <f t="shared" si="8"/>
        <v>8.0064655172413755</v>
      </c>
      <c r="H45" s="1">
        <f t="shared" si="8"/>
        <v>24.11453656589844</v>
      </c>
      <c r="I45" s="1">
        <f t="shared" si="8"/>
        <v>4.5418006430868161</v>
      </c>
      <c r="J45" s="1">
        <f t="shared" si="8"/>
        <v>3.7754709727028</v>
      </c>
      <c r="K45" s="1">
        <f t="shared" si="8"/>
        <v>3.4010077059869657</v>
      </c>
      <c r="L45" s="1">
        <f t="shared" si="8"/>
        <v>9.4876388391257684</v>
      </c>
      <c r="M45" s="1">
        <f t="shared" si="8"/>
        <v>15.465671837162114</v>
      </c>
      <c r="N45" s="1">
        <f t="shared" si="8"/>
        <v>5.4302233306881273</v>
      </c>
      <c r="O45" s="1">
        <f t="shared" si="8"/>
        <v>6.2795698924731163</v>
      </c>
      <c r="P45" s="1">
        <f t="shared" si="8"/>
        <v>11.523674625657627</v>
      </c>
      <c r="Q45" s="1">
        <f t="shared" si="8"/>
        <v>-5.0485348816111646</v>
      </c>
      <c r="R45" s="1">
        <f t="shared" si="8"/>
        <v>10.504944346247532</v>
      </c>
      <c r="S45" s="1">
        <f t="shared" si="8"/>
        <v>5.1832958671969607</v>
      </c>
      <c r="W45" t="s">
        <v>61</v>
      </c>
      <c r="X45" t="s">
        <v>15</v>
      </c>
      <c r="Y45" t="s">
        <v>93</v>
      </c>
      <c r="Z45" s="1"/>
      <c r="AA45" s="1">
        <f t="shared" ref="AA45:AO45" si="9">(AA8-Z8)/Z8*100</f>
        <v>8.6386264634731855</v>
      </c>
      <c r="AB45" s="1">
        <f t="shared" si="9"/>
        <v>-17.763660242509388</v>
      </c>
      <c r="AC45" s="1">
        <f t="shared" si="9"/>
        <v>5.2924791086351002</v>
      </c>
      <c r="AD45" s="1">
        <f t="shared" si="9"/>
        <v>21.737213403880073</v>
      </c>
      <c r="AE45" s="1">
        <f t="shared" si="9"/>
        <v>8.6743933357479133</v>
      </c>
      <c r="AF45" s="1">
        <f t="shared" si="9"/>
        <v>3.8993501083152768</v>
      </c>
      <c r="AG45" s="1">
        <f t="shared" si="9"/>
        <v>6.7602245388933406</v>
      </c>
      <c r="AH45" s="1">
        <f t="shared" si="9"/>
        <v>8.3226921054608241</v>
      </c>
      <c r="AI45" s="1">
        <f t="shared" si="9"/>
        <v>16.233270924346449</v>
      </c>
      <c r="AJ45" s="1">
        <f t="shared" si="9"/>
        <v>3.800262498508534</v>
      </c>
      <c r="AK45" s="1">
        <f t="shared" si="9"/>
        <v>6.7302718547042879</v>
      </c>
      <c r="AL45" s="1">
        <f t="shared" si="9"/>
        <v>10.818524501884767</v>
      </c>
      <c r="AM45" s="1">
        <f t="shared" si="9"/>
        <v>-4.0235191214344805</v>
      </c>
      <c r="AN45" s="1">
        <f t="shared" si="9"/>
        <v>8.8805630094678811</v>
      </c>
      <c r="AO45" s="1">
        <f t="shared" si="9"/>
        <v>5.6312485468495659</v>
      </c>
    </row>
    <row r="46" spans="1:41">
      <c r="A46" t="s">
        <v>61</v>
      </c>
      <c r="B46" t="s">
        <v>16</v>
      </c>
      <c r="C46" t="s">
        <v>95</v>
      </c>
      <c r="D46" s="1"/>
      <c r="E46" s="1">
        <f t="shared" ref="E46:S46" si="10">(E9-D9)/D9*100</f>
        <v>19.728559759753946</v>
      </c>
      <c r="F46" s="1">
        <f t="shared" si="10"/>
        <v>-0.40943574794144133</v>
      </c>
      <c r="G46" s="1">
        <f t="shared" si="10"/>
        <v>8.5272893586746594</v>
      </c>
      <c r="H46" s="1">
        <f t="shared" si="10"/>
        <v>11.921708185053378</v>
      </c>
      <c r="I46" s="1">
        <f t="shared" si="10"/>
        <v>2.2843276713245908</v>
      </c>
      <c r="J46" s="1">
        <f t="shared" si="10"/>
        <v>16.050392670157052</v>
      </c>
      <c r="K46" s="1">
        <f t="shared" si="10"/>
        <v>3.982799943606373</v>
      </c>
      <c r="L46" s="1">
        <f t="shared" si="10"/>
        <v>7.5045759609518035</v>
      </c>
      <c r="M46" s="1">
        <f t="shared" si="10"/>
        <v>0.65582040610418035</v>
      </c>
      <c r="N46" s="1">
        <f t="shared" si="10"/>
        <v>13.243954391680232</v>
      </c>
      <c r="O46" s="1">
        <f t="shared" si="10"/>
        <v>8.3591502544810883</v>
      </c>
      <c r="P46" s="1">
        <f t="shared" si="10"/>
        <v>7.8878848215653123</v>
      </c>
      <c r="Q46" s="1">
        <f t="shared" si="10"/>
        <v>-2.9528676888131571</v>
      </c>
      <c r="R46" s="1">
        <f t="shared" si="10"/>
        <v>6.2999804954164134</v>
      </c>
      <c r="S46" s="1">
        <f t="shared" si="10"/>
        <v>3.5091743119266057</v>
      </c>
      <c r="W46" t="s">
        <v>61</v>
      </c>
      <c r="X46" t="s">
        <v>16</v>
      </c>
      <c r="Y46" t="s">
        <v>95</v>
      </c>
      <c r="Z46" s="1"/>
      <c r="AA46" s="1">
        <f t="shared" ref="AA46:AO46" si="11">(AA9-Z9)/Z9*100</f>
        <v>21.814946479220456</v>
      </c>
      <c r="AB46" s="1">
        <f t="shared" si="11"/>
        <v>-5.2275550560733395</v>
      </c>
      <c r="AC46" s="1">
        <f t="shared" si="11"/>
        <v>7.133121308496146</v>
      </c>
      <c r="AD46" s="1">
        <f t="shared" si="11"/>
        <v>11.938083121289218</v>
      </c>
      <c r="AE46" s="1">
        <f t="shared" si="11"/>
        <v>2.9645766243606699</v>
      </c>
      <c r="AF46" s="1">
        <f t="shared" si="11"/>
        <v>22.307055468678136</v>
      </c>
      <c r="AG46" s="1">
        <f t="shared" si="11"/>
        <v>6.6410950661853336</v>
      </c>
      <c r="AH46" s="1">
        <f t="shared" si="11"/>
        <v>4.4784540517666969</v>
      </c>
      <c r="AI46" s="1">
        <f t="shared" si="11"/>
        <v>1.9171054407992345</v>
      </c>
      <c r="AJ46" s="1">
        <f t="shared" si="11"/>
        <v>12.657305603391187</v>
      </c>
      <c r="AK46" s="1">
        <f t="shared" si="11"/>
        <v>7.8429066964548095</v>
      </c>
      <c r="AL46" s="1">
        <f t="shared" si="11"/>
        <v>8.8644169437932803</v>
      </c>
      <c r="AM46" s="1">
        <f t="shared" si="11"/>
        <v>-2.7292303069758121</v>
      </c>
      <c r="AN46" s="1">
        <f t="shared" si="11"/>
        <v>6.7081960461284869</v>
      </c>
      <c r="AO46" s="1">
        <f t="shared" si="11"/>
        <v>2.7645100593428951</v>
      </c>
    </row>
    <row r="47" spans="1:41">
      <c r="A47" t="s">
        <v>61</v>
      </c>
      <c r="B47" t="s">
        <v>17</v>
      </c>
      <c r="C47" t="s">
        <v>94</v>
      </c>
      <c r="D47" s="1"/>
      <c r="E47" s="1">
        <f t="shared" ref="E47:S47" si="12">(E10-D10)/D10*100</f>
        <v>-2.5492007169764918E-2</v>
      </c>
      <c r="F47" s="1">
        <f t="shared" si="12"/>
        <v>28.704572922872146</v>
      </c>
      <c r="G47" s="1">
        <f t="shared" si="12"/>
        <v>7.658137882018484</v>
      </c>
      <c r="H47" s="1">
        <f t="shared" si="12"/>
        <v>15.580128734114536</v>
      </c>
      <c r="I47" s="1">
        <f t="shared" si="12"/>
        <v>2.9415964586605772</v>
      </c>
      <c r="J47" s="1">
        <f t="shared" si="12"/>
        <v>7.4490220557636349</v>
      </c>
      <c r="K47" s="1">
        <f t="shared" si="12"/>
        <v>2.4528789052414148</v>
      </c>
      <c r="L47" s="1">
        <f t="shared" si="12"/>
        <v>7.0564516129032251</v>
      </c>
      <c r="M47" s="1">
        <f t="shared" si="12"/>
        <v>9.9105461393596901</v>
      </c>
      <c r="N47" s="1">
        <f t="shared" si="12"/>
        <v>3.4107946026986533</v>
      </c>
      <c r="O47" s="1">
        <f t="shared" si="12"/>
        <v>6.0632734427587707</v>
      </c>
      <c r="P47" s="1">
        <f t="shared" si="12"/>
        <v>21.919546963483693</v>
      </c>
      <c r="Q47" s="1">
        <f t="shared" si="12"/>
        <v>-2.7868983743092777</v>
      </c>
      <c r="R47" s="1">
        <f t="shared" si="12"/>
        <v>2.7349864074470562</v>
      </c>
      <c r="S47" s="1">
        <f t="shared" si="12"/>
        <v>2.1810600593376672</v>
      </c>
      <c r="W47" t="s">
        <v>61</v>
      </c>
      <c r="X47" t="s">
        <v>17</v>
      </c>
      <c r="Y47" t="s">
        <v>94</v>
      </c>
      <c r="Z47" s="1"/>
      <c r="AA47" s="1">
        <f t="shared" ref="AA47:AO47" si="13">(AA10-Z10)/Z10*100</f>
        <v>3.0880644940903208</v>
      </c>
      <c r="AB47" s="1">
        <f t="shared" si="13"/>
        <v>10.507955825736996</v>
      </c>
      <c r="AC47" s="1">
        <f t="shared" si="13"/>
        <v>11.689019736124735</v>
      </c>
      <c r="AD47" s="1">
        <f t="shared" si="13"/>
        <v>13.726447329883836</v>
      </c>
      <c r="AE47" s="1">
        <f t="shared" si="13"/>
        <v>5.8631642201047258</v>
      </c>
      <c r="AF47" s="1">
        <f t="shared" si="13"/>
        <v>11.563412260784942</v>
      </c>
      <c r="AG47" s="1">
        <f t="shared" si="13"/>
        <v>8.060764646024138</v>
      </c>
      <c r="AH47" s="1">
        <f t="shared" si="13"/>
        <v>4.5604358646667089</v>
      </c>
      <c r="AI47" s="1">
        <f t="shared" si="13"/>
        <v>7.5201029269861746</v>
      </c>
      <c r="AJ47" s="1">
        <f t="shared" si="13"/>
        <v>3.6137369869570337</v>
      </c>
      <c r="AK47" s="1">
        <f t="shared" si="13"/>
        <v>6.5827462755514503</v>
      </c>
      <c r="AL47" s="1">
        <f t="shared" si="13"/>
        <v>17.352909307617292</v>
      </c>
      <c r="AM47" s="1">
        <f t="shared" si="13"/>
        <v>-3.9287198190295887</v>
      </c>
      <c r="AN47" s="1">
        <f t="shared" si="13"/>
        <v>5.3531955790485384</v>
      </c>
      <c r="AO47" s="1">
        <f t="shared" si="13"/>
        <v>2.3672687465790956</v>
      </c>
    </row>
    <row r="48" spans="1:41">
      <c r="A48" t="s">
        <v>61</v>
      </c>
      <c r="B48" t="s">
        <v>18</v>
      </c>
      <c r="C48" t="s">
        <v>97</v>
      </c>
      <c r="D48" s="1"/>
      <c r="E48" s="1">
        <f t="shared" ref="E48:S48" si="14">(E11-D11)/D11*100</f>
        <v>-7.1937025840554654</v>
      </c>
      <c r="F48" s="1">
        <f t="shared" si="14"/>
        <v>22.452411429664899</v>
      </c>
      <c r="G48" s="1">
        <f t="shared" si="14"/>
        <v>12.655380608500055</v>
      </c>
      <c r="H48" s="1">
        <f t="shared" si="14"/>
        <v>10.992013451029848</v>
      </c>
      <c r="I48" s="1">
        <f t="shared" si="14"/>
        <v>1.9977277030865281</v>
      </c>
      <c r="J48" s="1">
        <f t="shared" si="14"/>
        <v>8.2428292954608704</v>
      </c>
      <c r="K48" s="1">
        <f t="shared" si="14"/>
        <v>4.6908498413515183</v>
      </c>
      <c r="L48" s="1">
        <f t="shared" si="14"/>
        <v>6.9954128440367054</v>
      </c>
      <c r="M48" s="1">
        <f t="shared" si="14"/>
        <v>19.759608023273611</v>
      </c>
      <c r="N48" s="1">
        <f t="shared" si="14"/>
        <v>9.5889535255385798</v>
      </c>
      <c r="O48" s="1">
        <f t="shared" si="14"/>
        <v>10.190748410429915</v>
      </c>
      <c r="P48" s="1">
        <f t="shared" si="14"/>
        <v>18.512440444679715</v>
      </c>
      <c r="Q48" s="1">
        <f t="shared" si="14"/>
        <v>1.3132621610756285</v>
      </c>
      <c r="R48" s="1">
        <f t="shared" si="14"/>
        <v>0.99201975221551075</v>
      </c>
      <c r="S48" s="1">
        <f t="shared" si="14"/>
        <v>1.6807823277743823</v>
      </c>
      <c r="W48" t="s">
        <v>61</v>
      </c>
      <c r="X48" t="s">
        <v>18</v>
      </c>
      <c r="Y48" t="s">
        <v>97</v>
      </c>
      <c r="Z48" s="1"/>
      <c r="AA48" s="1">
        <f t="shared" ref="AA48:AO48" si="15">(AA11-Z11)/Z11*100</f>
        <v>-1.8812997483770675</v>
      </c>
      <c r="AB48" s="1">
        <f t="shared" si="15"/>
        <v>0.99302325233442645</v>
      </c>
      <c r="AC48" s="1">
        <f t="shared" si="15"/>
        <v>8.7259259259259228</v>
      </c>
      <c r="AD48" s="1">
        <f t="shared" si="15"/>
        <v>10.859790162147439</v>
      </c>
      <c r="AE48" s="1">
        <f t="shared" si="15"/>
        <v>5.6784660766961563</v>
      </c>
      <c r="AF48" s="1">
        <f t="shared" si="15"/>
        <v>16.445685043033276</v>
      </c>
      <c r="AG48" s="1">
        <f t="shared" si="15"/>
        <v>8.7095485417499052</v>
      </c>
      <c r="AH48" s="1">
        <f t="shared" si="15"/>
        <v>6.5325248070562196</v>
      </c>
      <c r="AI48" s="1">
        <f t="shared" si="15"/>
        <v>12.600258732212152</v>
      </c>
      <c r="AJ48" s="1">
        <f t="shared" si="15"/>
        <v>12.591911764705891</v>
      </c>
      <c r="AK48" s="1">
        <f t="shared" si="15"/>
        <v>9.8639455782312915</v>
      </c>
      <c r="AL48" s="1">
        <f t="shared" si="15"/>
        <v>16.235294117647062</v>
      </c>
      <c r="AM48" s="1">
        <f t="shared" si="15"/>
        <v>0.55401662049860767</v>
      </c>
      <c r="AN48" s="1">
        <f t="shared" si="15"/>
        <v>4.9321890230981218</v>
      </c>
      <c r="AO48" s="1">
        <f t="shared" si="15"/>
        <v>4.341899328520209</v>
      </c>
    </row>
    <row r="49" spans="1:41">
      <c r="A49" t="s">
        <v>61</v>
      </c>
      <c r="B49" t="s">
        <v>35</v>
      </c>
      <c r="C49" t="s">
        <v>96</v>
      </c>
      <c r="D49" s="1"/>
      <c r="E49" s="1">
        <f t="shared" ref="E49:S49" si="16">(E12-D12)/D12*100</f>
        <v>16.150341859554562</v>
      </c>
      <c r="F49" s="1">
        <f t="shared" si="16"/>
        <v>-9.5287324914388023</v>
      </c>
      <c r="G49" s="1">
        <f t="shared" si="16"/>
        <v>5.3139595225739535</v>
      </c>
      <c r="H49" s="1">
        <f t="shared" si="16"/>
        <v>17.108504976840436</v>
      </c>
      <c r="I49" s="1">
        <f t="shared" si="16"/>
        <v>4.9482453925776282</v>
      </c>
      <c r="J49" s="1">
        <f t="shared" si="16"/>
        <v>21.040814690080996</v>
      </c>
      <c r="K49" s="1">
        <f t="shared" si="16"/>
        <v>4.193441536932756</v>
      </c>
      <c r="L49" s="1">
        <f t="shared" si="16"/>
        <v>6.8158697863682631</v>
      </c>
      <c r="M49" s="1">
        <f t="shared" si="16"/>
        <v>15.107142857142856</v>
      </c>
      <c r="N49" s="1">
        <f t="shared" si="16"/>
        <v>1.1531699245009801</v>
      </c>
      <c r="O49" s="1">
        <f t="shared" si="16"/>
        <v>13.194621951842949</v>
      </c>
      <c r="P49" s="1">
        <f t="shared" si="16"/>
        <v>12.248216059976528</v>
      </c>
      <c r="Q49" s="1">
        <f t="shared" si="16"/>
        <v>1.3358010782972485</v>
      </c>
      <c r="R49" s="1">
        <f t="shared" si="16"/>
        <v>10.636861748590491</v>
      </c>
      <c r="S49" s="1">
        <f t="shared" si="16"/>
        <v>4.4751480351695614</v>
      </c>
      <c r="W49" t="s">
        <v>61</v>
      </c>
      <c r="X49" t="s">
        <v>35</v>
      </c>
      <c r="Y49" t="s">
        <v>96</v>
      </c>
      <c r="Z49" s="1"/>
      <c r="AA49" s="1">
        <f t="shared" ref="AA49:AO49" si="17">(AA12-Z12)/Z12*100</f>
        <v>13.696632072556753</v>
      </c>
      <c r="AB49" s="1">
        <f t="shared" si="17"/>
        <v>-6.3120706261315025</v>
      </c>
      <c r="AC49" s="1">
        <f t="shared" si="17"/>
        <v>5.2575450570544895</v>
      </c>
      <c r="AD49" s="1">
        <f t="shared" si="17"/>
        <v>16.879432624113466</v>
      </c>
      <c r="AE49" s="1">
        <f t="shared" si="17"/>
        <v>5.7125520110957089</v>
      </c>
      <c r="AF49" s="1">
        <f t="shared" si="17"/>
        <v>21.197211972119721</v>
      </c>
      <c r="AG49" s="1">
        <f t="shared" si="17"/>
        <v>6.4479025710419453</v>
      </c>
      <c r="AH49" s="1">
        <f t="shared" si="17"/>
        <v>5.8539375834233871</v>
      </c>
      <c r="AI49" s="1">
        <f t="shared" si="17"/>
        <v>12.291341419478792</v>
      </c>
      <c r="AJ49" s="1">
        <f t="shared" si="17"/>
        <v>2.65226458478157</v>
      </c>
      <c r="AK49" s="1">
        <f t="shared" si="17"/>
        <v>11.027764754909624</v>
      </c>
      <c r="AL49" s="1">
        <f t="shared" si="17"/>
        <v>12.217321948015393</v>
      </c>
      <c r="AM49" s="1">
        <f t="shared" si="17"/>
        <v>1.67238063383226</v>
      </c>
      <c r="AN49" s="1">
        <f t="shared" si="17"/>
        <v>9.840447405214233</v>
      </c>
      <c r="AO49" s="1">
        <f t="shared" si="17"/>
        <v>4.8144959005653067</v>
      </c>
    </row>
    <row r="50" spans="1:41">
      <c r="A50" t="s">
        <v>61</v>
      </c>
      <c r="B50" t="s">
        <v>10</v>
      </c>
      <c r="C50" t="s">
        <v>136</v>
      </c>
      <c r="D50" s="1"/>
      <c r="E50" s="1"/>
      <c r="F50" s="1">
        <f t="shared" ref="F50:S50" si="18">(F13-E13)/E13*100</f>
        <v>16.362447671169321</v>
      </c>
      <c r="G50" s="1">
        <f t="shared" si="18"/>
        <v>5.6702699203831894</v>
      </c>
      <c r="H50" s="1">
        <f t="shared" si="18"/>
        <v>13.947932618683003</v>
      </c>
      <c r="I50" s="1">
        <f t="shared" si="18"/>
        <v>2.0266637995914443</v>
      </c>
      <c r="J50" s="1">
        <f t="shared" si="18"/>
        <v>14.768955160967371</v>
      </c>
      <c r="K50" s="1">
        <f t="shared" si="18"/>
        <v>4.5496281333211073</v>
      </c>
      <c r="L50" s="1">
        <f t="shared" si="18"/>
        <v>3.6314934352083523</v>
      </c>
      <c r="M50" s="1">
        <f t="shared" si="18"/>
        <v>16.309322033898312</v>
      </c>
      <c r="N50" s="1">
        <f t="shared" si="18"/>
        <v>24.270465226419898</v>
      </c>
      <c r="O50" s="1">
        <f t="shared" si="18"/>
        <v>2.7058720060977448</v>
      </c>
      <c r="P50" s="1">
        <f t="shared" si="18"/>
        <v>-1.6269909231032709</v>
      </c>
      <c r="Q50" s="1">
        <f t="shared" si="18"/>
        <v>3.2903899721448493</v>
      </c>
      <c r="R50" s="1">
        <f t="shared" si="18"/>
        <v>2.4327209393786142</v>
      </c>
      <c r="S50" s="1">
        <f t="shared" si="18"/>
        <v>8.9458095655989425</v>
      </c>
      <c r="W50" t="s">
        <v>61</v>
      </c>
      <c r="X50" t="s">
        <v>10</v>
      </c>
      <c r="Y50" t="s">
        <v>136</v>
      </c>
      <c r="Z50" s="1"/>
      <c r="AA50" s="1"/>
      <c r="AB50" s="1">
        <f t="shared" ref="AB50:AO50" si="19">(AB13-AA13)/AA13*100</f>
        <v>13.678570341279247</v>
      </c>
      <c r="AC50" s="1">
        <f t="shared" si="19"/>
        <v>4.7469201928227163</v>
      </c>
      <c r="AD50" s="1">
        <f t="shared" si="19"/>
        <v>13.704058804729952</v>
      </c>
      <c r="AE50" s="1">
        <f t="shared" si="19"/>
        <v>4.1879813367811565</v>
      </c>
      <c r="AF50" s="1">
        <f t="shared" si="19"/>
        <v>15.571382324376815</v>
      </c>
      <c r="AG50" s="1">
        <f t="shared" si="19"/>
        <v>4.7478991596638567</v>
      </c>
      <c r="AH50" s="1">
        <f t="shared" si="19"/>
        <v>2.9014574140928096</v>
      </c>
      <c r="AI50" s="1">
        <f t="shared" si="19"/>
        <v>16.675329175329175</v>
      </c>
      <c r="AJ50" s="1">
        <f t="shared" si="19"/>
        <v>23.483554829608728</v>
      </c>
      <c r="AK50" s="1">
        <f t="shared" si="19"/>
        <v>2.5372775372775402</v>
      </c>
      <c r="AL50" s="1">
        <f t="shared" si="19"/>
        <v>-3.4947812829834723</v>
      </c>
      <c r="AM50" s="1">
        <f t="shared" si="19"/>
        <v>4.7849070360918704</v>
      </c>
      <c r="AN50" s="1">
        <f t="shared" si="19"/>
        <v>1.5627265083645037</v>
      </c>
      <c r="AO50" s="1">
        <f t="shared" si="19"/>
        <v>11.090493862403655</v>
      </c>
    </row>
    <row r="51" spans="1:41">
      <c r="A51" t="s">
        <v>62</v>
      </c>
      <c r="B51" t="s">
        <v>5</v>
      </c>
      <c r="C51" t="s">
        <v>99</v>
      </c>
      <c r="D51" s="1"/>
      <c r="E51" s="1">
        <f t="shared" ref="E51:S51" si="20">(E14-D14)/D14*100</f>
        <v>13.713467662965979</v>
      </c>
      <c r="F51" s="1">
        <f t="shared" si="20"/>
        <v>20.678168650676358</v>
      </c>
      <c r="G51" s="1">
        <f t="shared" si="20"/>
        <v>7.1423843251472734</v>
      </c>
      <c r="H51" s="1">
        <f t="shared" si="20"/>
        <v>17.465711108365259</v>
      </c>
      <c r="I51" s="1">
        <f t="shared" si="20"/>
        <v>1.2833324567401299</v>
      </c>
      <c r="J51" s="1">
        <f t="shared" si="20"/>
        <v>6.5950044139793205</v>
      </c>
      <c r="K51" s="1">
        <f t="shared" si="20"/>
        <v>3.7511570127149612</v>
      </c>
      <c r="L51" s="1">
        <f t="shared" si="20"/>
        <v>8.0058224163027667</v>
      </c>
      <c r="M51" s="1">
        <f t="shared" si="20"/>
        <v>24.850013042344163</v>
      </c>
      <c r="N51" s="1">
        <f t="shared" si="20"/>
        <v>1.6157114005153432</v>
      </c>
      <c r="O51" s="1">
        <f t="shared" si="20"/>
        <v>8.9849907477212074</v>
      </c>
      <c r="P51" s="1">
        <f t="shared" si="20"/>
        <v>27.895862155703675</v>
      </c>
      <c r="Q51" s="1">
        <f t="shared" si="20"/>
        <v>0.74491100403185484</v>
      </c>
      <c r="R51" s="1">
        <f t="shared" si="20"/>
        <v>8.8947997754947661</v>
      </c>
      <c r="S51" s="1">
        <f t="shared" si="20"/>
        <v>2.1894048045894747</v>
      </c>
      <c r="W51" t="s">
        <v>62</v>
      </c>
      <c r="X51" t="s">
        <v>5</v>
      </c>
      <c r="Y51" t="s">
        <v>99</v>
      </c>
      <c r="Z51" s="1"/>
      <c r="AA51" s="1">
        <f t="shared" ref="AA51:AO51" si="21">(AA14-Z14)/Z14*100</f>
        <v>12.784712321206806</v>
      </c>
      <c r="AB51" s="1">
        <f t="shared" si="21"/>
        <v>20.010863368671913</v>
      </c>
      <c r="AC51" s="1">
        <f t="shared" si="21"/>
        <v>8.0598029221882381</v>
      </c>
      <c r="AD51" s="1">
        <f t="shared" si="21"/>
        <v>17.07439783661405</v>
      </c>
      <c r="AE51" s="1">
        <f t="shared" si="21"/>
        <v>1.1119467125053744</v>
      </c>
      <c r="AF51" s="1">
        <f t="shared" si="21"/>
        <v>6.3698666524996064</v>
      </c>
      <c r="AG51" s="1">
        <f t="shared" si="21"/>
        <v>5.6537808410748198</v>
      </c>
      <c r="AH51" s="1">
        <f t="shared" si="21"/>
        <v>6.665406069774038</v>
      </c>
      <c r="AI51" s="1">
        <f t="shared" si="21"/>
        <v>23.741357915263244</v>
      </c>
      <c r="AJ51" s="1">
        <f t="shared" si="21"/>
        <v>2.3924644532789006</v>
      </c>
      <c r="AK51" s="1">
        <f t="shared" si="21"/>
        <v>9.0524327538563689</v>
      </c>
      <c r="AL51" s="1">
        <f t="shared" si="21"/>
        <v>27.542739840266872</v>
      </c>
      <c r="AM51" s="1">
        <f t="shared" si="21"/>
        <v>0.22633537873453374</v>
      </c>
      <c r="AN51" s="1">
        <f t="shared" si="21"/>
        <v>10.74421638982286</v>
      </c>
      <c r="AO51" s="1">
        <f t="shared" si="21"/>
        <v>2.0232916440094084</v>
      </c>
    </row>
    <row r="52" spans="1:41">
      <c r="A52" t="s">
        <v>62</v>
      </c>
      <c r="B52" t="s">
        <v>6</v>
      </c>
      <c r="C52" t="s">
        <v>101</v>
      </c>
      <c r="D52" s="1"/>
      <c r="E52" s="1">
        <f t="shared" ref="E52:S52" si="22">(E15-D15)/D15*100</f>
        <v>6.8299439205266408</v>
      </c>
      <c r="F52" s="1">
        <f t="shared" si="22"/>
        <v>10.891504026465668</v>
      </c>
      <c r="G52" s="1">
        <f t="shared" si="22"/>
        <v>6.3590116279069768</v>
      </c>
      <c r="H52" s="1">
        <f t="shared" si="22"/>
        <v>11.769730099077551</v>
      </c>
      <c r="I52" s="1">
        <f t="shared" si="22"/>
        <v>4.0195628916399313</v>
      </c>
      <c r="J52" s="1">
        <f t="shared" si="22"/>
        <v>11.004995592124592</v>
      </c>
      <c r="K52" s="1">
        <f t="shared" si="22"/>
        <v>6.2938451356717344</v>
      </c>
      <c r="L52" s="1">
        <f t="shared" si="22"/>
        <v>3.9349978208081717</v>
      </c>
      <c r="M52" s="1">
        <f t="shared" si="22"/>
        <v>13.868088420295932</v>
      </c>
      <c r="N52" s="1">
        <f t="shared" si="22"/>
        <v>5.4555976430976454</v>
      </c>
      <c r="O52" s="1">
        <f t="shared" si="22"/>
        <v>9.9426290845597496</v>
      </c>
      <c r="P52" s="1">
        <f t="shared" si="22"/>
        <v>38.714946909882919</v>
      </c>
      <c r="Q52" s="1">
        <f t="shared" si="22"/>
        <v>-2.9800457965325453</v>
      </c>
      <c r="R52" s="1">
        <f t="shared" si="22"/>
        <v>2.9603155871742044</v>
      </c>
      <c r="S52" s="1">
        <f t="shared" si="22"/>
        <v>5.115106264531561</v>
      </c>
      <c r="W52" t="s">
        <v>62</v>
      </c>
      <c r="X52" t="s">
        <v>6</v>
      </c>
      <c r="Y52" t="s">
        <v>101</v>
      </c>
      <c r="Z52" s="1"/>
      <c r="AA52" s="1">
        <f t="shared" ref="AA52:AO52" si="23">(AA15-Z15)/Z15*100</f>
        <v>5.2850940325603606</v>
      </c>
      <c r="AB52" s="1">
        <f t="shared" si="23"/>
        <v>-1.8875842203182331</v>
      </c>
      <c r="AC52" s="1">
        <f t="shared" si="23"/>
        <v>6.3474007507678261</v>
      </c>
      <c r="AD52" s="1">
        <f t="shared" si="23"/>
        <v>8.8244732056904489</v>
      </c>
      <c r="AE52" s="1">
        <f t="shared" si="23"/>
        <v>7.7059170434440718</v>
      </c>
      <c r="AF52" s="1">
        <f t="shared" si="23"/>
        <v>13.277970432560688</v>
      </c>
      <c r="AG52" s="1">
        <f t="shared" si="23"/>
        <v>9.3369854185128567</v>
      </c>
      <c r="AH52" s="1">
        <f t="shared" si="23"/>
        <v>5.8650162098437892</v>
      </c>
      <c r="AI52" s="1">
        <f t="shared" si="23"/>
        <v>13.070712694877503</v>
      </c>
      <c r="AJ52" s="1">
        <f t="shared" si="23"/>
        <v>8.1496983872953397</v>
      </c>
      <c r="AK52" s="1">
        <f t="shared" si="23"/>
        <v>13.864541832669316</v>
      </c>
      <c r="AL52" s="1">
        <f t="shared" si="23"/>
        <v>33.290012996101169</v>
      </c>
      <c r="AM52" s="1">
        <f t="shared" si="23"/>
        <v>-0.60751518787969017</v>
      </c>
      <c r="AN52" s="1">
        <f t="shared" si="23"/>
        <v>3.2598853003320287</v>
      </c>
      <c r="AO52" s="1">
        <f t="shared" si="23"/>
        <v>4.9071908798596802</v>
      </c>
    </row>
    <row r="53" spans="1:41">
      <c r="A53" t="s">
        <v>62</v>
      </c>
      <c r="B53" t="s">
        <v>9</v>
      </c>
      <c r="C53" t="s">
        <v>102</v>
      </c>
      <c r="D53" s="1"/>
      <c r="E53" s="1">
        <f t="shared" ref="E53:S53" si="24">(E16-D16)/D16*100</f>
        <v>12.385587845445599</v>
      </c>
      <c r="F53" s="1">
        <f t="shared" si="24"/>
        <v>-2.4134751836008923</v>
      </c>
      <c r="G53" s="1">
        <f t="shared" si="24"/>
        <v>7.7322936972059777</v>
      </c>
      <c r="H53" s="1">
        <f t="shared" si="24"/>
        <v>13.413751507840777</v>
      </c>
      <c r="I53" s="1">
        <f t="shared" si="24"/>
        <v>4.3395022335673206</v>
      </c>
      <c r="J53" s="1">
        <f t="shared" si="24"/>
        <v>20.499490316004067</v>
      </c>
      <c r="K53" s="1">
        <f t="shared" si="24"/>
        <v>4.8811437272650409</v>
      </c>
      <c r="L53" s="1">
        <f t="shared" si="24"/>
        <v>5.9122439103081108</v>
      </c>
      <c r="M53" s="1">
        <f t="shared" si="24"/>
        <v>4.9501180412763688</v>
      </c>
      <c r="N53" s="1">
        <f t="shared" si="24"/>
        <v>5.5801465786227489</v>
      </c>
      <c r="O53" s="1">
        <f t="shared" si="24"/>
        <v>17.092783505154642</v>
      </c>
      <c r="P53" s="1">
        <f t="shared" si="24"/>
        <v>16.693079767564704</v>
      </c>
      <c r="Q53" s="1">
        <f t="shared" si="24"/>
        <v>-2.1175997183240236</v>
      </c>
      <c r="R53" s="1">
        <f t="shared" si="24"/>
        <v>10.241521068859209</v>
      </c>
      <c r="S53" s="1">
        <f t="shared" si="24"/>
        <v>4.9643406516571105</v>
      </c>
      <c r="W53" t="s">
        <v>62</v>
      </c>
      <c r="X53" t="s">
        <v>9</v>
      </c>
      <c r="Y53" t="s">
        <v>102</v>
      </c>
      <c r="Z53" s="1"/>
      <c r="AA53" s="1">
        <f t="shared" ref="AA53:AO53" si="25">(AA16-Z16)/Z16*100</f>
        <v>9.0118116285221461</v>
      </c>
      <c r="AB53" s="1">
        <f t="shared" si="25"/>
        <v>-5.7424867884008126</v>
      </c>
      <c r="AC53" s="1">
        <f t="shared" si="25"/>
        <v>6.0891012794820405</v>
      </c>
      <c r="AD53" s="1">
        <f t="shared" si="25"/>
        <v>9.7500726532984459</v>
      </c>
      <c r="AE53" s="1">
        <f t="shared" si="25"/>
        <v>7.2818747517542706</v>
      </c>
      <c r="AF53" s="1">
        <f t="shared" si="25"/>
        <v>19.955572010366538</v>
      </c>
      <c r="AG53" s="1">
        <f t="shared" si="25"/>
        <v>7.1913580246913673</v>
      </c>
      <c r="AH53" s="1">
        <f t="shared" si="25"/>
        <v>8.0717919186102218</v>
      </c>
      <c r="AI53" s="1">
        <f t="shared" si="25"/>
        <v>9.3428063943161686</v>
      </c>
      <c r="AJ53" s="1">
        <f t="shared" si="25"/>
        <v>7.1799870045483969</v>
      </c>
      <c r="AK53" s="1">
        <f t="shared" si="25"/>
        <v>17.050621400424372</v>
      </c>
      <c r="AL53" s="1">
        <f t="shared" si="25"/>
        <v>16.042988475980849</v>
      </c>
      <c r="AM53" s="1">
        <f t="shared" si="25"/>
        <v>-0.37380049096184143</v>
      </c>
      <c r="AN53" s="1">
        <f t="shared" si="25"/>
        <v>10.886487091896727</v>
      </c>
      <c r="AO53" s="1">
        <f t="shared" si="25"/>
        <v>4.5351244886621984</v>
      </c>
    </row>
    <row r="54" spans="1:41">
      <c r="A54" t="s">
        <v>62</v>
      </c>
      <c r="B54" t="s">
        <v>19</v>
      </c>
      <c r="C54" t="s">
        <v>103</v>
      </c>
      <c r="D54" s="1"/>
      <c r="E54" s="1">
        <f t="shared" ref="E54:S54" si="26">(E17-D17)/D17*100</f>
        <v>13.317602170215388</v>
      </c>
      <c r="F54" s="1">
        <f t="shared" si="26"/>
        <v>15.511973249124511</v>
      </c>
      <c r="G54" s="1">
        <f t="shared" si="26"/>
        <v>3.4323100150981287</v>
      </c>
      <c r="H54" s="1">
        <f t="shared" si="26"/>
        <v>11.736084079408345</v>
      </c>
      <c r="I54" s="1">
        <f t="shared" si="26"/>
        <v>5.913603901759263</v>
      </c>
      <c r="J54" s="1">
        <f t="shared" si="26"/>
        <v>11.890469533755461</v>
      </c>
      <c r="K54" s="1">
        <f t="shared" si="26"/>
        <v>3.7554200044094883</v>
      </c>
      <c r="L54" s="1">
        <f t="shared" si="26"/>
        <v>9.023941068139969</v>
      </c>
      <c r="M54" s="1">
        <f t="shared" si="26"/>
        <v>9.8557692307692335</v>
      </c>
      <c r="N54" s="1">
        <f t="shared" si="26"/>
        <v>3.2408776391270893</v>
      </c>
      <c r="O54" s="1">
        <f t="shared" si="26"/>
        <v>17.855301598212751</v>
      </c>
      <c r="P54" s="1">
        <f t="shared" si="26"/>
        <v>13.988529211626311</v>
      </c>
      <c r="Q54" s="1">
        <f t="shared" si="26"/>
        <v>-13.644891693672173</v>
      </c>
      <c r="R54" s="1">
        <f t="shared" si="26"/>
        <v>10.157021528737904</v>
      </c>
      <c r="S54" s="1">
        <f t="shared" si="26"/>
        <v>9.8525258864135417</v>
      </c>
      <c r="W54" t="s">
        <v>62</v>
      </c>
      <c r="X54" t="s">
        <v>19</v>
      </c>
      <c r="Y54" t="s">
        <v>103</v>
      </c>
      <c r="Z54" s="1"/>
      <c r="AA54" s="1">
        <f t="shared" ref="AA54:AO54" si="27">(AA17-Z17)/Z17*100</f>
        <v>12.599409192273164</v>
      </c>
      <c r="AB54" s="1">
        <f t="shared" si="27"/>
        <v>13.723316559262013</v>
      </c>
      <c r="AC54" s="1">
        <f t="shared" si="27"/>
        <v>4.9869953635644038</v>
      </c>
      <c r="AD54" s="1">
        <f t="shared" si="27"/>
        <v>10.986643688065502</v>
      </c>
      <c r="AE54" s="1">
        <f t="shared" si="27"/>
        <v>6.1335403726707893</v>
      </c>
      <c r="AF54" s="1">
        <f t="shared" si="27"/>
        <v>11.933065106071691</v>
      </c>
      <c r="AG54" s="1">
        <f t="shared" si="27"/>
        <v>6.9030307981374079</v>
      </c>
      <c r="AH54" s="1">
        <f t="shared" si="27"/>
        <v>6.9157878648937796</v>
      </c>
      <c r="AI54" s="1">
        <f t="shared" si="27"/>
        <v>14.080480308769925</v>
      </c>
      <c r="AJ54" s="1">
        <f t="shared" si="27"/>
        <v>0.62652715995238395</v>
      </c>
      <c r="AK54" s="1">
        <f t="shared" si="27"/>
        <v>14.992839798269111</v>
      </c>
      <c r="AL54" s="1">
        <f t="shared" si="27"/>
        <v>18.013969354052726</v>
      </c>
      <c r="AM54" s="1">
        <f t="shared" si="27"/>
        <v>-12.543585979078726</v>
      </c>
      <c r="AN54" s="1">
        <f t="shared" si="27"/>
        <v>10.796348756688698</v>
      </c>
      <c r="AO54" s="1">
        <f t="shared" si="27"/>
        <v>9.8011363636363633</v>
      </c>
    </row>
    <row r="55" spans="1:41">
      <c r="A55" t="s">
        <v>62</v>
      </c>
      <c r="B55" t="s">
        <v>20</v>
      </c>
      <c r="C55" t="s">
        <v>104</v>
      </c>
      <c r="D55" s="1"/>
      <c r="E55" s="1">
        <f t="shared" ref="E55:S55" si="28">(E18-D18)/D18*100</f>
        <v>8.8965765913736607</v>
      </c>
      <c r="F55" s="1">
        <f t="shared" si="28"/>
        <v>2.2927190821110872</v>
      </c>
      <c r="G55" s="1">
        <f t="shared" si="28"/>
        <v>5.1030987213454617</v>
      </c>
      <c r="H55" s="1">
        <f t="shared" si="28"/>
        <v>11.705392371766777</v>
      </c>
      <c r="I55" s="1">
        <f t="shared" si="28"/>
        <v>2.6687598116169586</v>
      </c>
      <c r="J55" s="1">
        <f t="shared" si="28"/>
        <v>15.42431192660549</v>
      </c>
      <c r="K55" s="1">
        <f t="shared" si="28"/>
        <v>5.0836231164100099</v>
      </c>
      <c r="L55" s="1">
        <f t="shared" si="28"/>
        <v>5.9013551843680947</v>
      </c>
      <c r="M55" s="1">
        <f t="shared" si="28"/>
        <v>10.914366490588503</v>
      </c>
      <c r="N55" s="1">
        <f t="shared" si="28"/>
        <v>8.1634022001609914</v>
      </c>
      <c r="O55" s="1">
        <f t="shared" si="28"/>
        <v>10.734883720930227</v>
      </c>
      <c r="P55" s="1">
        <f t="shared" si="28"/>
        <v>21.31496415770609</v>
      </c>
      <c r="Q55" s="1">
        <f t="shared" si="28"/>
        <v>-1.4587757363124323</v>
      </c>
      <c r="R55" s="1">
        <f t="shared" si="28"/>
        <v>7.1629345076360957</v>
      </c>
      <c r="S55" s="1">
        <f t="shared" si="28"/>
        <v>5.6961748633879861</v>
      </c>
      <c r="W55" t="s">
        <v>62</v>
      </c>
      <c r="X55" t="s">
        <v>20</v>
      </c>
      <c r="Y55" t="s">
        <v>104</v>
      </c>
      <c r="Z55" s="1"/>
      <c r="AA55" s="1">
        <f t="shared" ref="AA55:AO55" si="29">(AA18-Z18)/Z18*100</f>
        <v>8.3975213084809113</v>
      </c>
      <c r="AB55" s="1">
        <f t="shared" si="29"/>
        <v>-8.8505733334933065</v>
      </c>
      <c r="AC55" s="1">
        <f t="shared" si="29"/>
        <v>6.9621178879625436</v>
      </c>
      <c r="AD55" s="1">
        <f t="shared" si="29"/>
        <v>8.4780527827157126</v>
      </c>
      <c r="AE55" s="1">
        <f t="shared" si="29"/>
        <v>8.2692550107147387</v>
      </c>
      <c r="AF55" s="1">
        <f t="shared" si="29"/>
        <v>15.927348934683907</v>
      </c>
      <c r="AG55" s="1">
        <f t="shared" si="29"/>
        <v>6.0560409761976448</v>
      </c>
      <c r="AH55" s="1">
        <f t="shared" si="29"/>
        <v>9.7632575757575673</v>
      </c>
      <c r="AI55" s="1">
        <f t="shared" si="29"/>
        <v>6.9105340350271884</v>
      </c>
      <c r="AJ55" s="1">
        <f t="shared" si="29"/>
        <v>14.590058102001288</v>
      </c>
      <c r="AK55" s="1">
        <f t="shared" si="29"/>
        <v>11.098591549295769</v>
      </c>
      <c r="AL55" s="1">
        <f t="shared" si="29"/>
        <v>23.637170385395546</v>
      </c>
      <c r="AM55" s="1">
        <f t="shared" si="29"/>
        <v>-1.3176108690079491</v>
      </c>
      <c r="AN55" s="1">
        <f t="shared" si="29"/>
        <v>6.2084372402327519</v>
      </c>
      <c r="AO55" s="1">
        <f t="shared" si="29"/>
        <v>5.9384630435845942</v>
      </c>
    </row>
    <row r="56" spans="1:41">
      <c r="A56" t="s">
        <v>62</v>
      </c>
      <c r="B56" t="s">
        <v>21</v>
      </c>
      <c r="C56" t="s">
        <v>100</v>
      </c>
      <c r="D56" s="1"/>
      <c r="E56" s="1">
        <f t="shared" ref="E56:S56" si="30">(E19-D19)/D19*100</f>
        <v>3.751037177377222</v>
      </c>
      <c r="F56" s="1">
        <f t="shared" si="30"/>
        <v>3.9489857280661429</v>
      </c>
      <c r="G56" s="1">
        <f t="shared" si="30"/>
        <v>6.9132241920434296</v>
      </c>
      <c r="H56" s="1">
        <f t="shared" si="30"/>
        <v>20.04125674389082</v>
      </c>
      <c r="I56" s="1">
        <f t="shared" si="30"/>
        <v>3.397224058162597</v>
      </c>
      <c r="J56" s="1">
        <f t="shared" si="30"/>
        <v>11.116082843262582</v>
      </c>
      <c r="K56" s="1">
        <f t="shared" si="30"/>
        <v>6.0231260426853854</v>
      </c>
      <c r="L56" s="1">
        <f t="shared" si="30"/>
        <v>5.5832881172002216</v>
      </c>
      <c r="M56" s="1">
        <f t="shared" si="30"/>
        <v>21.624955033660502</v>
      </c>
      <c r="N56" s="1">
        <f t="shared" si="30"/>
        <v>1.0943507837917814</v>
      </c>
      <c r="O56" s="1">
        <f t="shared" si="30"/>
        <v>10.674579954860825</v>
      </c>
      <c r="P56" s="1">
        <f t="shared" si="30"/>
        <v>36.993957703927485</v>
      </c>
      <c r="Q56" s="1">
        <f t="shared" si="30"/>
        <v>1.0144448119969176</v>
      </c>
      <c r="R56" s="1">
        <f t="shared" si="30"/>
        <v>0.43663355528872394</v>
      </c>
      <c r="S56" s="1">
        <f t="shared" si="30"/>
        <v>7.3606129768503443</v>
      </c>
      <c r="W56" t="s">
        <v>62</v>
      </c>
      <c r="X56" t="s">
        <v>21</v>
      </c>
      <c r="Y56" t="s">
        <v>100</v>
      </c>
      <c r="Z56" s="1"/>
      <c r="AA56" s="1">
        <f t="shared" ref="AA56:AO56" si="31">(AA19-Z19)/Z19*100</f>
        <v>3.7351584658096715</v>
      </c>
      <c r="AB56" s="1">
        <f t="shared" si="31"/>
        <v>-5.0103432178558913</v>
      </c>
      <c r="AC56" s="1">
        <f t="shared" si="31"/>
        <v>7.2813688212927676</v>
      </c>
      <c r="AD56" s="1">
        <f t="shared" si="31"/>
        <v>19.599503810030132</v>
      </c>
      <c r="AE56" s="1">
        <f t="shared" si="31"/>
        <v>4.1265372647799712</v>
      </c>
      <c r="AF56" s="1">
        <f t="shared" si="31"/>
        <v>10.850231234436142</v>
      </c>
      <c r="AG56" s="1">
        <f t="shared" si="31"/>
        <v>4.7368421052631549</v>
      </c>
      <c r="AH56" s="1">
        <f t="shared" si="31"/>
        <v>8.7265596274053259</v>
      </c>
      <c r="AI56" s="1">
        <f t="shared" si="31"/>
        <v>23.847367827753359</v>
      </c>
      <c r="AJ56" s="1">
        <f t="shared" si="31"/>
        <v>1.4017202930869579</v>
      </c>
      <c r="AK56" s="1">
        <f t="shared" si="31"/>
        <v>9.1647592118845775</v>
      </c>
      <c r="AL56" s="1">
        <f t="shared" si="31"/>
        <v>34.847675040085505</v>
      </c>
      <c r="AM56" s="1">
        <f t="shared" si="31"/>
        <v>0.63416567578278993</v>
      </c>
      <c r="AN56" s="1">
        <f t="shared" si="31"/>
        <v>3.5628806010846295</v>
      </c>
      <c r="AO56" s="1">
        <f t="shared" si="31"/>
        <v>8.0537109089313308</v>
      </c>
    </row>
    <row r="57" spans="1:41">
      <c r="A57" t="s">
        <v>63</v>
      </c>
      <c r="B57" t="s">
        <v>22</v>
      </c>
      <c r="C57" t="s">
        <v>106</v>
      </c>
      <c r="D57" s="1"/>
      <c r="E57" s="1">
        <f t="shared" ref="E57:S57" si="32">(E20-D20)/D20*100</f>
        <v>15.34949407412757</v>
      </c>
      <c r="F57" s="1">
        <f t="shared" si="32"/>
        <v>11.690371512843555</v>
      </c>
      <c r="G57" s="1">
        <f t="shared" si="32"/>
        <v>7.8565708692944156</v>
      </c>
      <c r="H57" s="1">
        <f t="shared" si="32"/>
        <v>17.332123411978213</v>
      </c>
      <c r="I57" s="1">
        <f t="shared" si="32"/>
        <v>2.6717288898263374</v>
      </c>
      <c r="J57" s="1">
        <f t="shared" si="32"/>
        <v>5.7864822296788336</v>
      </c>
      <c r="K57" s="1">
        <f t="shared" si="32"/>
        <v>3.7286380113930693</v>
      </c>
      <c r="L57" s="1">
        <f t="shared" si="32"/>
        <v>3.6133300049925023</v>
      </c>
      <c r="M57" s="1">
        <f t="shared" si="32"/>
        <v>13.425284587122816</v>
      </c>
      <c r="N57" s="1">
        <f t="shared" si="32"/>
        <v>2.532922684791846</v>
      </c>
      <c r="O57" s="1">
        <f t="shared" si="32"/>
        <v>16.603656326065561</v>
      </c>
      <c r="P57" s="1">
        <f t="shared" si="32"/>
        <v>24.023984010659564</v>
      </c>
      <c r="Q57" s="1">
        <f t="shared" si="32"/>
        <v>-6.5749892565534989</v>
      </c>
      <c r="R57" s="1">
        <f t="shared" si="32"/>
        <v>16.260349586016552</v>
      </c>
      <c r="S57" s="1">
        <f t="shared" si="32"/>
        <v>1.6287504121332044</v>
      </c>
      <c r="W57" t="s">
        <v>63</v>
      </c>
      <c r="X57" t="s">
        <v>22</v>
      </c>
      <c r="Y57" t="s">
        <v>106</v>
      </c>
      <c r="Z57" s="1"/>
      <c r="AA57" s="1">
        <f t="shared" ref="AA57:AO57" si="33">(AA20-Z20)/Z20*100</f>
        <v>14.63280057609547</v>
      </c>
      <c r="AB57" s="1">
        <f t="shared" si="33"/>
        <v>7.2329440872871675</v>
      </c>
      <c r="AC57" s="1">
        <f t="shared" si="33"/>
        <v>9.8070578826352239</v>
      </c>
      <c r="AD57" s="1">
        <f t="shared" si="33"/>
        <v>14.530225782957018</v>
      </c>
      <c r="AE57" s="1">
        <f t="shared" si="33"/>
        <v>4.4753577106518252</v>
      </c>
      <c r="AF57" s="1">
        <f t="shared" si="33"/>
        <v>7.9433919196530551</v>
      </c>
      <c r="AG57" s="1">
        <f t="shared" si="33"/>
        <v>4.8988510608303368</v>
      </c>
      <c r="AH57" s="1">
        <f t="shared" si="33"/>
        <v>4.4550463647359191</v>
      </c>
      <c r="AI57" s="1">
        <f t="shared" si="33"/>
        <v>13.985204245738187</v>
      </c>
      <c r="AJ57" s="1">
        <f t="shared" si="33"/>
        <v>3.9336305660590223</v>
      </c>
      <c r="AK57" s="1">
        <f t="shared" si="33"/>
        <v>16.409643788010442</v>
      </c>
      <c r="AL57" s="1">
        <f t="shared" si="33"/>
        <v>23.211120440339577</v>
      </c>
      <c r="AM57" s="1">
        <f t="shared" si="33"/>
        <v>-4.823199818278189</v>
      </c>
      <c r="AN57" s="1">
        <f t="shared" si="33"/>
        <v>15.393794749403341</v>
      </c>
      <c r="AO57" s="1">
        <f t="shared" si="33"/>
        <v>1.9993105825577389</v>
      </c>
    </row>
    <row r="58" spans="1:41">
      <c r="A58" t="s">
        <v>63</v>
      </c>
      <c r="B58" t="s">
        <v>36</v>
      </c>
      <c r="C58" t="s">
        <v>107</v>
      </c>
      <c r="D58" s="1"/>
      <c r="E58" s="1">
        <f t="shared" ref="E58:S58" si="34">(E21-D21)/D21*100</f>
        <v>-14.843355146271753</v>
      </c>
      <c r="F58" s="1">
        <f t="shared" si="34"/>
        <v>22.084125435251092</v>
      </c>
      <c r="G58" s="1">
        <f t="shared" si="34"/>
        <v>7.0480840675087544</v>
      </c>
      <c r="H58" s="1">
        <f t="shared" si="34"/>
        <v>21.427863163113525</v>
      </c>
      <c r="I58" s="1">
        <f t="shared" si="34"/>
        <v>9.9706026457618933</v>
      </c>
      <c r="J58" s="1">
        <f t="shared" si="34"/>
        <v>-1.9974753100170854</v>
      </c>
      <c r="K58" s="1">
        <f t="shared" si="34"/>
        <v>6.1372935293226245</v>
      </c>
      <c r="L58" s="1">
        <f t="shared" si="34"/>
        <v>8.4166190748143972</v>
      </c>
      <c r="M58" s="1">
        <f t="shared" si="34"/>
        <v>11.411075261737007</v>
      </c>
      <c r="N58" s="1">
        <f t="shared" si="34"/>
        <v>6.1288416075650147</v>
      </c>
      <c r="O58" s="1">
        <f t="shared" si="34"/>
        <v>10.051790388149467</v>
      </c>
      <c r="P58" s="1">
        <f t="shared" si="34"/>
        <v>12.984515737273561</v>
      </c>
      <c r="Q58" s="1">
        <f t="shared" si="34"/>
        <v>-10.489072017198147</v>
      </c>
      <c r="R58" s="1">
        <f t="shared" si="34"/>
        <v>18.608025617932558</v>
      </c>
      <c r="S58" s="1">
        <f t="shared" si="34"/>
        <v>4.0160303733389506</v>
      </c>
      <c r="W58" t="s">
        <v>63</v>
      </c>
      <c r="X58" t="s">
        <v>36</v>
      </c>
      <c r="Y58" t="s">
        <v>107</v>
      </c>
      <c r="Z58" s="1"/>
      <c r="AA58" s="1">
        <f t="shared" ref="AA58:AO58" si="35">(AA21-Z21)/Z21*100</f>
        <v>-15.221522276970417</v>
      </c>
      <c r="AB58" s="1">
        <f t="shared" si="35"/>
        <v>3.8642130319914147</v>
      </c>
      <c r="AC58" s="1">
        <f t="shared" si="35"/>
        <v>10.042499606485137</v>
      </c>
      <c r="AD58" s="1">
        <f t="shared" si="35"/>
        <v>25.847518237734217</v>
      </c>
      <c r="AE58" s="1">
        <f t="shared" si="35"/>
        <v>6.5242100477381326</v>
      </c>
      <c r="AF58" s="1">
        <f t="shared" si="35"/>
        <v>8.9735381988903011</v>
      </c>
      <c r="AG58" s="1">
        <f t="shared" si="35"/>
        <v>8.1268970919416432</v>
      </c>
      <c r="AH58" s="1">
        <f t="shared" si="35"/>
        <v>7.0542425065652532</v>
      </c>
      <c r="AI58" s="1">
        <f t="shared" si="35"/>
        <v>10.869565217391305</v>
      </c>
      <c r="AJ58" s="1">
        <f t="shared" si="35"/>
        <v>3.1967650873578899</v>
      </c>
      <c r="AK58" s="1">
        <f t="shared" si="35"/>
        <v>13.729114298388293</v>
      </c>
      <c r="AL58" s="1">
        <f t="shared" si="35"/>
        <v>13.319898589351888</v>
      </c>
      <c r="AM58" s="1">
        <f t="shared" si="35"/>
        <v>-0.37861404313906238</v>
      </c>
      <c r="AN58" s="1">
        <f t="shared" si="35"/>
        <v>17.540020730162396</v>
      </c>
      <c r="AO58" s="1">
        <f t="shared" si="35"/>
        <v>6.3198118753674191</v>
      </c>
    </row>
    <row r="59" spans="1:41">
      <c r="A59" t="s">
        <v>63</v>
      </c>
      <c r="B59" t="s">
        <v>37</v>
      </c>
      <c r="C59" t="s">
        <v>108</v>
      </c>
      <c r="D59" s="1"/>
      <c r="E59" s="1">
        <f t="shared" ref="E59:S59" si="36">(E22-D22)/D22*100</f>
        <v>-7.8047697913998428</v>
      </c>
      <c r="F59" s="1">
        <f t="shared" si="36"/>
        <v>40.344452738579804</v>
      </c>
      <c r="G59" s="1">
        <f t="shared" si="36"/>
        <v>9.7253900191588478</v>
      </c>
      <c r="H59" s="1">
        <f t="shared" si="36"/>
        <v>18.666334081649623</v>
      </c>
      <c r="I59" s="1">
        <f t="shared" si="36"/>
        <v>2.7256165919282416</v>
      </c>
      <c r="J59" s="1">
        <f t="shared" si="36"/>
        <v>2.6669394993520319</v>
      </c>
      <c r="K59" s="1">
        <f t="shared" si="36"/>
        <v>4.0127557799627862</v>
      </c>
      <c r="L59" s="1">
        <f t="shared" si="36"/>
        <v>4.2028615227388979</v>
      </c>
      <c r="M59" s="1">
        <f t="shared" si="36"/>
        <v>9.3784479588083851</v>
      </c>
      <c r="N59" s="1">
        <f t="shared" si="36"/>
        <v>3.401703653889252</v>
      </c>
      <c r="O59" s="1">
        <f t="shared" si="36"/>
        <v>6.926453850739807</v>
      </c>
      <c r="P59" s="1">
        <f t="shared" si="36"/>
        <v>15.114805616098121</v>
      </c>
      <c r="Q59" s="1">
        <f t="shared" si="36"/>
        <v>-6.4241997270045399</v>
      </c>
      <c r="R59" s="1">
        <f t="shared" si="36"/>
        <v>3.7408243929983063</v>
      </c>
      <c r="S59" s="1">
        <f t="shared" si="36"/>
        <v>1.4423731119880339</v>
      </c>
      <c r="W59" t="s">
        <v>63</v>
      </c>
      <c r="X59" t="s">
        <v>37</v>
      </c>
      <c r="Y59" t="s">
        <v>108</v>
      </c>
      <c r="Z59" s="1"/>
      <c r="AA59" s="1">
        <f t="shared" ref="AA59:AO59" si="37">(AA22-Z22)/Z22*100</f>
        <v>-8.7809060470742217</v>
      </c>
      <c r="AB59" s="1">
        <f t="shared" si="37"/>
        <v>34.785566601297525</v>
      </c>
      <c r="AC59" s="1">
        <f t="shared" si="37"/>
        <v>4.2275780323982683</v>
      </c>
      <c r="AD59" s="1">
        <f t="shared" si="37"/>
        <v>18.025018953752848</v>
      </c>
      <c r="AE59" s="1">
        <f t="shared" si="37"/>
        <v>5.6126545688132214</v>
      </c>
      <c r="AF59" s="1">
        <f t="shared" si="37"/>
        <v>1.8855014065232232</v>
      </c>
      <c r="AG59" s="1">
        <f t="shared" si="37"/>
        <v>6.2980374598910611</v>
      </c>
      <c r="AH59" s="1">
        <f t="shared" si="37"/>
        <v>3.2572832572832637</v>
      </c>
      <c r="AI59" s="1">
        <f t="shared" si="37"/>
        <v>3.1885240329050144</v>
      </c>
      <c r="AJ59" s="1">
        <f t="shared" si="37"/>
        <v>9.1975227302675009</v>
      </c>
      <c r="AK59" s="1">
        <f t="shared" si="37"/>
        <v>7.5841679739350676</v>
      </c>
      <c r="AL59" s="1">
        <f t="shared" si="37"/>
        <v>17.570523246032202</v>
      </c>
      <c r="AM59" s="1">
        <f t="shared" si="37"/>
        <v>-8.190230871971</v>
      </c>
      <c r="AN59" s="1">
        <f t="shared" si="37"/>
        <v>6.6192133839039782</v>
      </c>
      <c r="AO59" s="1">
        <f t="shared" si="37"/>
        <v>0.46781345938306657</v>
      </c>
    </row>
    <row r="60" spans="1:41">
      <c r="A60" t="s">
        <v>64</v>
      </c>
      <c r="B60" t="s">
        <v>23</v>
      </c>
      <c r="C60" t="s">
        <v>110</v>
      </c>
      <c r="D60" s="1"/>
      <c r="E60" s="1">
        <f t="shared" ref="E60:S60" si="38">(E23-D23)/D23*100</f>
        <v>-7.0004083855159323</v>
      </c>
      <c r="F60" s="1">
        <f t="shared" si="38"/>
        <v>25.198167474682371</v>
      </c>
      <c r="G60" s="1">
        <f t="shared" si="38"/>
        <v>7.6089006222892746</v>
      </c>
      <c r="H60" s="1">
        <f t="shared" si="38"/>
        <v>4.7489704722684696</v>
      </c>
      <c r="I60" s="1">
        <f t="shared" si="38"/>
        <v>2.6599749058971103</v>
      </c>
      <c r="J60" s="1">
        <f t="shared" si="38"/>
        <v>15.147070805833954</v>
      </c>
      <c r="K60" s="1">
        <f t="shared" si="38"/>
        <v>5.2009623549391444</v>
      </c>
      <c r="L60" s="1">
        <f t="shared" si="38"/>
        <v>6.8541064101701661</v>
      </c>
      <c r="M60" s="1">
        <f t="shared" si="38"/>
        <v>15.290192622434857</v>
      </c>
      <c r="N60" s="1">
        <f t="shared" si="38"/>
        <v>8.0480480480480523</v>
      </c>
      <c r="O60" s="1">
        <f t="shared" si="38"/>
        <v>6.3469604325635407</v>
      </c>
      <c r="P60" s="1">
        <f t="shared" si="38"/>
        <v>12.976954145877876</v>
      </c>
      <c r="Q60" s="1">
        <f t="shared" si="38"/>
        <v>-6.1574697173620496</v>
      </c>
      <c r="R60" s="1">
        <f t="shared" si="38"/>
        <v>7.7895302975977145</v>
      </c>
      <c r="S60" s="1">
        <f t="shared" si="38"/>
        <v>5.5675675675675711</v>
      </c>
      <c r="W60" t="s">
        <v>64</v>
      </c>
      <c r="X60" t="s">
        <v>23</v>
      </c>
      <c r="Y60" t="s">
        <v>110</v>
      </c>
      <c r="Z60" s="1"/>
      <c r="AA60" s="1">
        <f t="shared" ref="AA60:AO60" si="39">(AA23-Z23)/Z23*100</f>
        <v>-6.7664407827259199</v>
      </c>
      <c r="AB60" s="1">
        <f t="shared" si="39"/>
        <v>21.503049285777774</v>
      </c>
      <c r="AC60" s="1">
        <f t="shared" si="39"/>
        <v>4.7148364139567107</v>
      </c>
      <c r="AD60" s="1">
        <f t="shared" si="39"/>
        <v>9.4015480460637999</v>
      </c>
      <c r="AE60" s="1">
        <f t="shared" si="39"/>
        <v>3.4339948231233786</v>
      </c>
      <c r="AF60" s="1">
        <f t="shared" si="39"/>
        <v>14.239239239239243</v>
      </c>
      <c r="AG60" s="1">
        <f t="shared" si="39"/>
        <v>5.5275648046732417</v>
      </c>
      <c r="AH60" s="1">
        <f t="shared" si="39"/>
        <v>7.1339606974813101</v>
      </c>
      <c r="AI60" s="1">
        <f t="shared" si="39"/>
        <v>12.633210618097277</v>
      </c>
      <c r="AJ60" s="1">
        <f t="shared" si="39"/>
        <v>7.6839268306668957</v>
      </c>
      <c r="AK60" s="1">
        <f t="shared" si="39"/>
        <v>6.3634911337131896</v>
      </c>
      <c r="AL60" s="1">
        <f t="shared" si="39"/>
        <v>12.856713727846186</v>
      </c>
      <c r="AM60" s="1">
        <f t="shared" si="39"/>
        <v>-5.1326412918108337</v>
      </c>
      <c r="AN60" s="1">
        <f t="shared" si="39"/>
        <v>7.4725274725274806</v>
      </c>
      <c r="AO60" s="1">
        <f t="shared" si="39"/>
        <v>5.5562807292346434</v>
      </c>
    </row>
    <row r="61" spans="1:41">
      <c r="A61" t="s">
        <v>64</v>
      </c>
      <c r="B61" t="s">
        <v>24</v>
      </c>
      <c r="C61" t="s">
        <v>111</v>
      </c>
      <c r="D61" s="1"/>
      <c r="E61" s="1">
        <f t="shared" ref="E61:S61" si="40">(E24-D24)/D24*100</f>
        <v>6.1591428614115875</v>
      </c>
      <c r="F61" s="1">
        <f t="shared" si="40"/>
        <v>-8.7319493592500983</v>
      </c>
      <c r="G61" s="1">
        <f t="shared" si="40"/>
        <v>5.9753276792598307</v>
      </c>
      <c r="H61" s="1">
        <f t="shared" si="40"/>
        <v>16.069479810840313</v>
      </c>
      <c r="I61" s="1">
        <f t="shared" si="40"/>
        <v>7.4982370915928893</v>
      </c>
      <c r="J61" s="1">
        <f t="shared" si="40"/>
        <v>24.467930029154523</v>
      </c>
      <c r="K61" s="1">
        <f t="shared" si="40"/>
        <v>3.1211571119048989</v>
      </c>
      <c r="L61" s="1">
        <f t="shared" si="40"/>
        <v>6.9505962521294773</v>
      </c>
      <c r="M61" s="1">
        <f t="shared" si="40"/>
        <v>9.6899224806201545</v>
      </c>
      <c r="N61" s="1">
        <f t="shared" si="40"/>
        <v>3.4803233457573008</v>
      </c>
      <c r="O61" s="1">
        <f t="shared" si="40"/>
        <v>9.2057255122087991</v>
      </c>
      <c r="P61" s="1">
        <f t="shared" si="40"/>
        <v>17.08215540135356</v>
      </c>
      <c r="Q61" s="1">
        <f t="shared" si="40"/>
        <v>5.2059705860832564</v>
      </c>
      <c r="R61" s="1">
        <f t="shared" si="40"/>
        <v>7.483395347219818</v>
      </c>
      <c r="S61" s="1">
        <f t="shared" si="40"/>
        <v>1.7017697110873826</v>
      </c>
      <c r="W61" t="s">
        <v>64</v>
      </c>
      <c r="X61" t="s">
        <v>24</v>
      </c>
      <c r="Y61" t="s">
        <v>111</v>
      </c>
      <c r="Z61" s="1"/>
      <c r="AA61" s="1">
        <f t="shared" ref="AA61:AO61" si="41">(AA24-Z24)/Z24*100</f>
        <v>5.909706350240203</v>
      </c>
      <c r="AB61" s="1">
        <f t="shared" si="41"/>
        <v>-6.9884457696608271</v>
      </c>
      <c r="AC61" s="1">
        <f t="shared" si="41"/>
        <v>5.9607293127629735</v>
      </c>
      <c r="AD61" s="1">
        <f t="shared" si="41"/>
        <v>21.17802779616148</v>
      </c>
      <c r="AE61" s="1">
        <f t="shared" si="41"/>
        <v>6.6630256690333036</v>
      </c>
      <c r="AF61" s="1">
        <f t="shared" si="41"/>
        <v>22.361202545534347</v>
      </c>
      <c r="AG61" s="1">
        <f t="shared" si="41"/>
        <v>5.2068388330942215</v>
      </c>
      <c r="AH61" s="1">
        <f t="shared" si="41"/>
        <v>3.5229274390590373</v>
      </c>
      <c r="AI61" s="1">
        <f t="shared" si="41"/>
        <v>10.264010099346836</v>
      </c>
      <c r="AJ61" s="1">
        <f t="shared" si="41"/>
        <v>2.349544526855484</v>
      </c>
      <c r="AK61" s="1">
        <f t="shared" si="41"/>
        <v>9.8633334954525651</v>
      </c>
      <c r="AL61" s="1">
        <f t="shared" si="41"/>
        <v>14.927619637876836</v>
      </c>
      <c r="AM61" s="1">
        <f t="shared" si="41"/>
        <v>7.1530372481799738</v>
      </c>
      <c r="AN61" s="1">
        <f t="shared" si="41"/>
        <v>6.948738227047226</v>
      </c>
      <c r="AO61" s="1">
        <f t="shared" si="41"/>
        <v>1.7814527242781757</v>
      </c>
    </row>
    <row r="62" spans="1:41">
      <c r="A62" t="s">
        <v>64</v>
      </c>
      <c r="B62" t="s">
        <v>25</v>
      </c>
      <c r="C62" t="s">
        <v>112</v>
      </c>
      <c r="D62" s="1"/>
      <c r="E62" s="1">
        <f t="shared" ref="E62:S62" si="42">(E25-D25)/D25*100</f>
        <v>3.387565581019921</v>
      </c>
      <c r="F62" s="1">
        <f t="shared" si="42"/>
        <v>8.0631581351552679</v>
      </c>
      <c r="G62" s="1">
        <f t="shared" si="42"/>
        <v>6.5712364300124753</v>
      </c>
      <c r="H62" s="1">
        <f t="shared" si="42"/>
        <v>15.424141350401166</v>
      </c>
      <c r="I62" s="1">
        <f t="shared" si="42"/>
        <v>5.3420805998125473</v>
      </c>
      <c r="J62" s="1">
        <f t="shared" si="42"/>
        <v>18.245848161328599</v>
      </c>
      <c r="K62" s="1">
        <f t="shared" si="42"/>
        <v>4.6962191986958342</v>
      </c>
      <c r="L62" s="1">
        <f t="shared" si="42"/>
        <v>5.5635405437777035</v>
      </c>
      <c r="M62" s="1">
        <f t="shared" si="42"/>
        <v>21.920916775401363</v>
      </c>
      <c r="N62" s="1">
        <f t="shared" si="42"/>
        <v>1.6565073751803039</v>
      </c>
      <c r="O62" s="1">
        <f t="shared" si="42"/>
        <v>3.2315649745960711</v>
      </c>
      <c r="P62" s="1">
        <f t="shared" si="42"/>
        <v>20.254511594909754</v>
      </c>
      <c r="Q62" s="1">
        <f t="shared" si="42"/>
        <v>-2.3929796098963938</v>
      </c>
      <c r="R62" s="1">
        <f t="shared" si="42"/>
        <v>5.0355092172861964</v>
      </c>
      <c r="S62" s="1">
        <f t="shared" si="42"/>
        <v>7.0526883654019032</v>
      </c>
      <c r="W62" t="s">
        <v>64</v>
      </c>
      <c r="X62" t="s">
        <v>25</v>
      </c>
      <c r="Y62" t="s">
        <v>112</v>
      </c>
      <c r="Z62" s="1"/>
      <c r="AA62" s="1">
        <f t="shared" ref="AA62:AO62" si="43">(AA25-Z25)/Z25*100</f>
        <v>2.0082940277941272</v>
      </c>
      <c r="AB62" s="1">
        <f t="shared" si="43"/>
        <v>-8.5274652298270859E-2</v>
      </c>
      <c r="AC62" s="1">
        <f t="shared" si="43"/>
        <v>7.7255071212775164</v>
      </c>
      <c r="AD62" s="1">
        <f t="shared" si="43"/>
        <v>17.197516025641018</v>
      </c>
      <c r="AE62" s="1">
        <f t="shared" si="43"/>
        <v>5.3243312537390128</v>
      </c>
      <c r="AF62" s="1">
        <f t="shared" si="43"/>
        <v>22.192469977280101</v>
      </c>
      <c r="AG62" s="1">
        <f t="shared" si="43"/>
        <v>2.7890298160568427</v>
      </c>
      <c r="AH62" s="1">
        <f t="shared" si="43"/>
        <v>7.0030363718586379</v>
      </c>
      <c r="AI62" s="1">
        <f t="shared" si="43"/>
        <v>19.628086699269463</v>
      </c>
      <c r="AJ62" s="1">
        <f t="shared" si="43"/>
        <v>3.547996366205699</v>
      </c>
      <c r="AK62" s="1">
        <f t="shared" si="43"/>
        <v>3.4118048447628802</v>
      </c>
      <c r="AL62" s="1">
        <f t="shared" si="43"/>
        <v>19.856718668991856</v>
      </c>
      <c r="AM62" s="1">
        <f t="shared" si="43"/>
        <v>-0.11797090051120723</v>
      </c>
      <c r="AN62" s="1">
        <f t="shared" si="43"/>
        <v>4.4055118110236258</v>
      </c>
      <c r="AO62" s="1">
        <f t="shared" si="43"/>
        <v>8.0546023605716623</v>
      </c>
    </row>
    <row r="63" spans="1:41">
      <c r="A63" t="s">
        <v>64</v>
      </c>
      <c r="B63" t="s">
        <v>26</v>
      </c>
      <c r="C63" t="s">
        <v>113</v>
      </c>
      <c r="D63" s="1"/>
      <c r="E63" s="1">
        <f t="shared" ref="E63:S63" si="44">(E26-D26)/D26*100</f>
        <v>16.986689009027383</v>
      </c>
      <c r="F63" s="1">
        <f t="shared" si="44"/>
        <v>8.5228313690621729</v>
      </c>
      <c r="G63" s="1">
        <f t="shared" si="44"/>
        <v>5.7493654447789444</v>
      </c>
      <c r="H63" s="1">
        <f t="shared" si="44"/>
        <v>18.275188389617643</v>
      </c>
      <c r="I63" s="1">
        <f t="shared" si="44"/>
        <v>1.7509084902543728</v>
      </c>
      <c r="J63" s="1">
        <f t="shared" si="44"/>
        <v>-1.0992578849721621</v>
      </c>
      <c r="K63" s="1">
        <f t="shared" si="44"/>
        <v>4.1598274164048119</v>
      </c>
      <c r="L63" s="1">
        <f t="shared" si="44"/>
        <v>5.011256190905006</v>
      </c>
      <c r="M63" s="1">
        <f t="shared" si="44"/>
        <v>21.056467864339918</v>
      </c>
      <c r="N63" s="1">
        <f t="shared" si="44"/>
        <v>6.3752922008915747E-2</v>
      </c>
      <c r="O63" s="1">
        <f t="shared" si="44"/>
        <v>12.590259096701129</v>
      </c>
      <c r="P63" s="1">
        <f t="shared" si="44"/>
        <v>22.135244742054134</v>
      </c>
      <c r="Q63" s="1">
        <f t="shared" si="44"/>
        <v>-8.9060489060489072</v>
      </c>
      <c r="R63" s="1">
        <f t="shared" si="44"/>
        <v>8.0192144673636676</v>
      </c>
      <c r="S63" s="1">
        <f t="shared" si="44"/>
        <v>1.671549649471582</v>
      </c>
      <c r="W63" t="s">
        <v>64</v>
      </c>
      <c r="X63" t="s">
        <v>26</v>
      </c>
      <c r="Y63" t="s">
        <v>113</v>
      </c>
      <c r="Z63" s="1"/>
      <c r="AA63" s="1">
        <f t="shared" ref="AA63:AO63" si="45">(AA26-Z26)/Z26*100</f>
        <v>15.04841789055601</v>
      </c>
      <c r="AB63" s="1">
        <f t="shared" si="45"/>
        <v>7.206721483832963</v>
      </c>
      <c r="AC63" s="1">
        <f t="shared" si="45"/>
        <v>3.9264931087289381</v>
      </c>
      <c r="AD63" s="1">
        <f t="shared" si="45"/>
        <v>17.58811741129318</v>
      </c>
      <c r="AE63" s="1">
        <f t="shared" si="45"/>
        <v>3.5438596491227976</v>
      </c>
      <c r="AF63" s="1">
        <f t="shared" si="45"/>
        <v>-0.24688967420244515</v>
      </c>
      <c r="AG63" s="1">
        <f t="shared" si="45"/>
        <v>4.9888382024653097</v>
      </c>
      <c r="AH63" s="1">
        <f t="shared" si="45"/>
        <v>6.3141351576222569</v>
      </c>
      <c r="AI63" s="1">
        <f t="shared" si="45"/>
        <v>20.613043478260863</v>
      </c>
      <c r="AJ63" s="1">
        <f t="shared" si="45"/>
        <v>-0.16581954507767957</v>
      </c>
      <c r="AK63" s="1">
        <f t="shared" si="45"/>
        <v>10.391767467051821</v>
      </c>
      <c r="AL63" s="1">
        <f t="shared" si="45"/>
        <v>22.274555980767342</v>
      </c>
      <c r="AM63" s="1">
        <f t="shared" si="45"/>
        <v>-8.4771152662975169</v>
      </c>
      <c r="AN63" s="1">
        <f t="shared" si="45"/>
        <v>7.3215642719354639</v>
      </c>
      <c r="AO63" s="1">
        <f t="shared" si="45"/>
        <v>2.2522399847490351</v>
      </c>
    </row>
    <row r="64" spans="1:41">
      <c r="A64" t="s">
        <v>64</v>
      </c>
      <c r="B64" t="s">
        <v>30</v>
      </c>
      <c r="C64" t="s">
        <v>114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>
        <f t="shared" ref="O64:S64" si="46">(O27-N27)/N27*100</f>
        <v>8.0175041025240219</v>
      </c>
      <c r="P64" s="1">
        <f t="shared" si="46"/>
        <v>24.401360052087099</v>
      </c>
      <c r="Q64" s="1">
        <f t="shared" si="46"/>
        <v>5.4751104908118222</v>
      </c>
      <c r="R64" s="1">
        <f t="shared" si="46"/>
        <v>0.26188835286009648</v>
      </c>
      <c r="S64" s="1">
        <f t="shared" si="46"/>
        <v>1.825680505911468</v>
      </c>
      <c r="W64" t="s">
        <v>64</v>
      </c>
      <c r="X64" t="s">
        <v>30</v>
      </c>
      <c r="Y64" t="s">
        <v>114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>
        <f t="shared" ref="AK64:AO64" si="47">(AK27-AJ27)/AJ27*100</f>
        <v>11.026110094794623</v>
      </c>
      <c r="AL64" s="1">
        <f t="shared" si="47"/>
        <v>23.460904733373276</v>
      </c>
      <c r="AM64" s="1">
        <f t="shared" si="47"/>
        <v>5.9146470927234667</v>
      </c>
      <c r="AN64" s="1">
        <f t="shared" si="47"/>
        <v>-2.0619147169162919</v>
      </c>
      <c r="AO64" s="1">
        <f t="shared" si="47"/>
        <v>-0.28070996227959616</v>
      </c>
    </row>
    <row r="65" spans="1:41">
      <c r="A65" t="s">
        <v>65</v>
      </c>
      <c r="B65" t="s">
        <v>31</v>
      </c>
      <c r="C65" t="s">
        <v>116</v>
      </c>
      <c r="D65" s="1"/>
      <c r="E65" s="1">
        <f t="shared" ref="E65:S65" si="48">(E28-D28)/D28*100</f>
        <v>2.2655507616759882</v>
      </c>
      <c r="F65" s="1">
        <f t="shared" si="48"/>
        <v>6.6943694961066971</v>
      </c>
      <c r="G65" s="1">
        <f t="shared" si="48"/>
        <v>6.428056256761626</v>
      </c>
      <c r="H65" s="1">
        <f t="shared" si="48"/>
        <v>10.173655230834385</v>
      </c>
      <c r="I65" s="1">
        <f t="shared" si="48"/>
        <v>2.1605412886360247</v>
      </c>
      <c r="J65" s="1">
        <f t="shared" si="48"/>
        <v>27.583352148716788</v>
      </c>
      <c r="K65" s="1">
        <f t="shared" si="48"/>
        <v>3.8284568192543569</v>
      </c>
      <c r="L65" s="1">
        <f t="shared" si="48"/>
        <v>3.3975342310096122</v>
      </c>
      <c r="M65" s="1">
        <f t="shared" si="48"/>
        <v>14.154623880432984</v>
      </c>
      <c r="N65" s="1">
        <f t="shared" si="48"/>
        <v>4.9049338146811117</v>
      </c>
      <c r="O65" s="1">
        <f t="shared" si="48"/>
        <v>12.742039093328431</v>
      </c>
      <c r="P65" s="1">
        <f t="shared" si="48"/>
        <v>16.132839526270811</v>
      </c>
      <c r="Q65" s="1">
        <f t="shared" si="48"/>
        <v>-3.2346241457858831</v>
      </c>
      <c r="R65" s="1">
        <f t="shared" si="48"/>
        <v>13.541213964942783</v>
      </c>
      <c r="S65" s="1">
        <f t="shared" si="48"/>
        <v>2.5039073713757141</v>
      </c>
      <c r="W65" t="s">
        <v>65</v>
      </c>
      <c r="X65" t="s">
        <v>31</v>
      </c>
      <c r="Y65" t="s">
        <v>116</v>
      </c>
      <c r="Z65" s="1"/>
      <c r="AA65" s="1">
        <f t="shared" ref="AA65:AO65" si="49">(AA28-Z28)/Z28*100</f>
        <v>0.67695155877793334</v>
      </c>
      <c r="AB65" s="1">
        <f t="shared" si="49"/>
        <v>0.35357582220528005</v>
      </c>
      <c r="AC65" s="1">
        <f t="shared" si="49"/>
        <v>2.4933214603740024</v>
      </c>
      <c r="AD65" s="1">
        <f t="shared" si="49"/>
        <v>8.1185442610290472</v>
      </c>
      <c r="AE65" s="1">
        <f t="shared" si="49"/>
        <v>6.5714285714285632</v>
      </c>
      <c r="AF65" s="1">
        <f t="shared" si="49"/>
        <v>26.332104557640768</v>
      </c>
      <c r="AG65" s="1">
        <f t="shared" si="49"/>
        <v>4.091783274752955</v>
      </c>
      <c r="AH65" s="1">
        <f t="shared" si="49"/>
        <v>5.6511213047910323</v>
      </c>
      <c r="AI65" s="1">
        <f t="shared" si="49"/>
        <v>9.7027075921124091</v>
      </c>
      <c r="AJ65" s="1">
        <f t="shared" si="49"/>
        <v>6.2719876868953337</v>
      </c>
      <c r="AK65" s="1">
        <f t="shared" si="49"/>
        <v>13.376092691253305</v>
      </c>
      <c r="AL65" s="1">
        <f t="shared" si="49"/>
        <v>17.268123545782196</v>
      </c>
      <c r="AM65" s="1">
        <f t="shared" si="49"/>
        <v>-4.6257391845627174</v>
      </c>
      <c r="AN65" s="1">
        <f t="shared" si="49"/>
        <v>14.807260860697532</v>
      </c>
      <c r="AO65" s="1">
        <f t="shared" si="49"/>
        <v>3.4926274649138458</v>
      </c>
    </row>
    <row r="66" spans="1:41">
      <c r="A66" t="s">
        <v>65</v>
      </c>
      <c r="B66" t="s">
        <v>32</v>
      </c>
      <c r="C66" t="s">
        <v>117</v>
      </c>
      <c r="D66" s="1"/>
      <c r="E66" s="1">
        <f t="shared" ref="E66:S66" si="50">(E29-D29)/D29*100</f>
        <v>-0.55358701141192257</v>
      </c>
      <c r="F66" s="1">
        <f t="shared" si="50"/>
        <v>8.5716349698400371</v>
      </c>
      <c r="G66" s="1">
        <f t="shared" si="50"/>
        <v>7.9060665362035181</v>
      </c>
      <c r="H66" s="1">
        <f t="shared" si="50"/>
        <v>14.281828073993472</v>
      </c>
      <c r="I66" s="1">
        <f t="shared" si="50"/>
        <v>1.8567007855272628</v>
      </c>
      <c r="J66" s="1">
        <f t="shared" si="50"/>
        <v>13.344239308249586</v>
      </c>
      <c r="K66" s="1">
        <f t="shared" si="50"/>
        <v>5.7319587628866042</v>
      </c>
      <c r="L66" s="1">
        <f t="shared" si="50"/>
        <v>8.7168486739469522</v>
      </c>
      <c r="M66" s="1">
        <f t="shared" si="50"/>
        <v>9.4887892376681648</v>
      </c>
      <c r="N66" s="1">
        <f t="shared" si="50"/>
        <v>6.7988204456094365</v>
      </c>
      <c r="O66" s="1">
        <f t="shared" si="50"/>
        <v>11.305414940941869</v>
      </c>
      <c r="P66" s="1">
        <f t="shared" si="50"/>
        <v>7.2951120911429497</v>
      </c>
      <c r="Q66" s="1">
        <f t="shared" si="50"/>
        <v>-1.7982531255351943</v>
      </c>
      <c r="R66" s="1">
        <f t="shared" si="50"/>
        <v>6.28269968608301</v>
      </c>
      <c r="S66" s="1">
        <f t="shared" si="50"/>
        <v>0.41022275095376792</v>
      </c>
      <c r="W66" t="s">
        <v>65</v>
      </c>
      <c r="X66" t="s">
        <v>32</v>
      </c>
      <c r="Y66" t="s">
        <v>117</v>
      </c>
      <c r="Z66" s="1"/>
      <c r="AA66" s="1">
        <f t="shared" ref="AA66:AO66" si="51">(AA29-Z29)/Z29*100</f>
        <v>-0.64122614951516421</v>
      </c>
      <c r="AB66" s="1">
        <f t="shared" si="51"/>
        <v>-1.0213774891879719</v>
      </c>
      <c r="AC66" s="1">
        <f t="shared" si="51"/>
        <v>3.7255338078291818</v>
      </c>
      <c r="AD66" s="1">
        <f t="shared" si="51"/>
        <v>13.809370644365815</v>
      </c>
      <c r="AE66" s="1">
        <f t="shared" si="51"/>
        <v>5.8502119642015931</v>
      </c>
      <c r="AF66" s="1">
        <f t="shared" si="51"/>
        <v>19.366322534709877</v>
      </c>
      <c r="AG66" s="1">
        <f t="shared" si="51"/>
        <v>3.6907247241276466</v>
      </c>
      <c r="AH66" s="1">
        <f t="shared" si="51"/>
        <v>4.6595239807291255</v>
      </c>
      <c r="AI66" s="1">
        <f t="shared" si="51"/>
        <v>15.49982823771899</v>
      </c>
      <c r="AJ66" s="1">
        <f t="shared" si="51"/>
        <v>0.74356076378561653</v>
      </c>
      <c r="AK66" s="1">
        <f t="shared" si="51"/>
        <v>12.299244213509695</v>
      </c>
      <c r="AL66" s="1">
        <f t="shared" si="51"/>
        <v>5.8678163941321779</v>
      </c>
      <c r="AM66" s="1">
        <f t="shared" si="51"/>
        <v>-3.6751924509560467</v>
      </c>
      <c r="AN66" s="1">
        <f t="shared" si="51"/>
        <v>13.941737561227125</v>
      </c>
      <c r="AO66" s="1">
        <f t="shared" si="51"/>
        <v>0.84166704375763202</v>
      </c>
    </row>
    <row r="67" spans="1:41">
      <c r="A67" t="s">
        <v>65</v>
      </c>
      <c r="B67" t="s">
        <v>33</v>
      </c>
      <c r="C67" t="s">
        <v>118</v>
      </c>
      <c r="D67" s="1"/>
      <c r="E67" s="1">
        <f t="shared" ref="E67:S67" si="52">(E30-D30)/D30*100</f>
        <v>-3.778141185073868</v>
      </c>
      <c r="F67" s="1">
        <f t="shared" si="52"/>
        <v>4.8434916233777034</v>
      </c>
      <c r="G67" s="1">
        <f t="shared" si="52"/>
        <v>11.211789305984283</v>
      </c>
      <c r="H67" s="1">
        <f t="shared" si="52"/>
        <v>9.2667203867848507</v>
      </c>
      <c r="I67" s="1">
        <f t="shared" si="52"/>
        <v>4.1543756145525901</v>
      </c>
      <c r="J67" s="1">
        <f t="shared" si="52"/>
        <v>22.48446227676817</v>
      </c>
      <c r="K67" s="1">
        <f t="shared" si="52"/>
        <v>3.4620078360845179</v>
      </c>
      <c r="L67" s="1">
        <f t="shared" si="52"/>
        <v>5.332753911100081</v>
      </c>
      <c r="M67" s="1">
        <f t="shared" si="52"/>
        <v>11.239464843519777</v>
      </c>
      <c r="N67" s="1">
        <f t="shared" si="52"/>
        <v>7.0944155981773793</v>
      </c>
      <c r="O67" s="1">
        <f t="shared" si="52"/>
        <v>8.8507396230148849</v>
      </c>
      <c r="P67" s="1">
        <f t="shared" si="52"/>
        <v>22.747932006181255</v>
      </c>
      <c r="Q67" s="1">
        <f t="shared" si="52"/>
        <v>0.32584144851335517</v>
      </c>
      <c r="R67" s="1">
        <f t="shared" si="52"/>
        <v>9.1345266654364288</v>
      </c>
      <c r="S67" s="1">
        <f t="shared" si="52"/>
        <v>3.7064592492390904</v>
      </c>
      <c r="W67" t="s">
        <v>65</v>
      </c>
      <c r="X67" t="s">
        <v>33</v>
      </c>
      <c r="Y67" t="s">
        <v>118</v>
      </c>
      <c r="Z67" s="1"/>
      <c r="AA67" s="1">
        <f t="shared" ref="AA67:AO67" si="53">(AA30-Z30)/Z30*100</f>
        <v>-5.6388757860407317</v>
      </c>
      <c r="AB67" s="1">
        <f t="shared" si="53"/>
        <v>4.1383891820551435</v>
      </c>
      <c r="AC67" s="1">
        <f t="shared" si="53"/>
        <v>6.2096005086362096</v>
      </c>
      <c r="AD67" s="1">
        <f t="shared" si="53"/>
        <v>6.4052678838671104</v>
      </c>
      <c r="AE67" s="1">
        <f t="shared" si="53"/>
        <v>5.6821378340365598</v>
      </c>
      <c r="AF67" s="1">
        <f t="shared" si="53"/>
        <v>25.179664626031428</v>
      </c>
      <c r="AG67" s="1">
        <f t="shared" si="53"/>
        <v>6.9033949961017695</v>
      </c>
      <c r="AH67" s="1">
        <f t="shared" si="53"/>
        <v>5.1713850029834916</v>
      </c>
      <c r="AI67" s="1">
        <f t="shared" si="53"/>
        <v>11.819958393746454</v>
      </c>
      <c r="AJ67" s="1">
        <f t="shared" si="53"/>
        <v>6.4945315142631657</v>
      </c>
      <c r="AK67" s="1">
        <f t="shared" si="53"/>
        <v>9.8941238750661764</v>
      </c>
      <c r="AL67" s="1">
        <f t="shared" si="53"/>
        <v>19.856447805770983</v>
      </c>
      <c r="AM67" s="1">
        <f t="shared" si="53"/>
        <v>-0.74353924681483863</v>
      </c>
      <c r="AN67" s="1">
        <f t="shared" si="53"/>
        <v>12.402818270165216</v>
      </c>
      <c r="AO67" s="1">
        <f t="shared" si="53"/>
        <v>4.0239201700349367</v>
      </c>
    </row>
    <row r="68" spans="1:41">
      <c r="A68" t="s">
        <v>65</v>
      </c>
      <c r="B68" t="s">
        <v>34</v>
      </c>
      <c r="C68" t="s">
        <v>119</v>
      </c>
      <c r="D68" s="1"/>
      <c r="E68" s="1">
        <f t="shared" ref="E68:S68" si="54">(E31-D31)/D31*100</f>
        <v>-10.215398520307367</v>
      </c>
      <c r="F68" s="1">
        <f t="shared" si="54"/>
        <v>-0.93612822300761234</v>
      </c>
      <c r="G68" s="1">
        <f t="shared" si="54"/>
        <v>11.567426448438592</v>
      </c>
      <c r="H68" s="1">
        <f t="shared" si="54"/>
        <v>17.991179911799126</v>
      </c>
      <c r="I68" s="1">
        <f t="shared" si="54"/>
        <v>3.6384439359267766</v>
      </c>
      <c r="J68" s="1">
        <f t="shared" si="54"/>
        <v>22.330168543460648</v>
      </c>
      <c r="K68" s="1">
        <f t="shared" si="54"/>
        <v>2.4848083749473666</v>
      </c>
      <c r="L68" s="1">
        <f t="shared" si="54"/>
        <v>6.357872490313488</v>
      </c>
      <c r="M68" s="1">
        <f t="shared" si="54"/>
        <v>11.381575316001548</v>
      </c>
      <c r="N68" s="1">
        <f t="shared" si="54"/>
        <v>2.2597750136280244</v>
      </c>
      <c r="O68" s="1">
        <f t="shared" si="54"/>
        <v>15.846862127453356</v>
      </c>
      <c r="P68" s="1">
        <f t="shared" si="54"/>
        <v>15.624346371052081</v>
      </c>
      <c r="Q68" s="1">
        <f t="shared" si="54"/>
        <v>-14.457308248914613</v>
      </c>
      <c r="R68" s="1">
        <f t="shared" si="54"/>
        <v>8.7379462019962748</v>
      </c>
      <c r="S68" s="1">
        <f t="shared" si="54"/>
        <v>7.1917541812524339</v>
      </c>
      <c r="W68" t="s">
        <v>65</v>
      </c>
      <c r="X68" t="s">
        <v>34</v>
      </c>
      <c r="Y68" t="s">
        <v>119</v>
      </c>
      <c r="Z68" s="1"/>
      <c r="AA68" s="1">
        <f t="shared" ref="AA68:AO68" si="55">(AA31-Z31)/Z31*100</f>
        <v>-11.915834358165494</v>
      </c>
      <c r="AB68" s="1">
        <f t="shared" si="55"/>
        <v>-8.4429340176826688</v>
      </c>
      <c r="AC68" s="1">
        <f t="shared" si="55"/>
        <v>14.138240574506284</v>
      </c>
      <c r="AD68" s="1">
        <f t="shared" si="55"/>
        <v>17.410538733778992</v>
      </c>
      <c r="AE68" s="1">
        <f t="shared" si="55"/>
        <v>5.7523235367998033</v>
      </c>
      <c r="AF68" s="1">
        <f t="shared" si="55"/>
        <v>23.903404592240705</v>
      </c>
      <c r="AG68" s="1">
        <f t="shared" si="55"/>
        <v>3.2078727075212359</v>
      </c>
      <c r="AH68" s="1">
        <f t="shared" si="55"/>
        <v>7.1326852826450402</v>
      </c>
      <c r="AI68" s="1">
        <f t="shared" si="55"/>
        <v>10.293012772351624</v>
      </c>
      <c r="AJ68" s="1">
        <f t="shared" si="55"/>
        <v>2.619995808006707E-2</v>
      </c>
      <c r="AK68" s="1">
        <f t="shared" si="55"/>
        <v>20.063911153020065</v>
      </c>
      <c r="AL68" s="1">
        <f t="shared" si="55"/>
        <v>13.002312491819016</v>
      </c>
      <c r="AM68" s="1">
        <f t="shared" si="55"/>
        <v>-14.266960114290125</v>
      </c>
      <c r="AN68" s="1">
        <f t="shared" si="55"/>
        <v>9.6874437038371433</v>
      </c>
      <c r="AO68" s="1">
        <f t="shared" si="55"/>
        <v>7.4235269965099642</v>
      </c>
    </row>
    <row r="69" spans="1:41">
      <c r="A69" t="s">
        <v>65</v>
      </c>
      <c r="B69" t="s">
        <v>7</v>
      </c>
      <c r="C69" t="s">
        <v>120</v>
      </c>
      <c r="D69" s="1"/>
      <c r="E69" s="1">
        <f t="shared" ref="E69:S69" si="56">(E32-D32)/D32*100</f>
        <v>59.344448092151062</v>
      </c>
      <c r="F69" s="1">
        <f t="shared" si="56"/>
        <v>-32.865767440110936</v>
      </c>
      <c r="G69" s="1">
        <f t="shared" si="56"/>
        <v>9.4231503883866043</v>
      </c>
      <c r="H69" s="1">
        <f t="shared" si="56"/>
        <v>42.255324101012469</v>
      </c>
      <c r="I69" s="1">
        <f t="shared" si="56"/>
        <v>3.0922774869109908</v>
      </c>
      <c r="J69" s="1">
        <f t="shared" si="56"/>
        <v>5.8958895413426404</v>
      </c>
      <c r="K69" s="1">
        <f t="shared" si="56"/>
        <v>5.492693892843759</v>
      </c>
      <c r="L69" s="1">
        <f t="shared" si="56"/>
        <v>5.8957238244068764</v>
      </c>
      <c r="M69" s="1">
        <f t="shared" si="56"/>
        <v>7.7877649584116</v>
      </c>
      <c r="N69" s="1">
        <f t="shared" si="56"/>
        <v>7.9283091667185168</v>
      </c>
      <c r="O69" s="1">
        <f t="shared" si="56"/>
        <v>20.446289569278679</v>
      </c>
      <c r="P69" s="1">
        <f t="shared" si="56"/>
        <v>12.269615587151119</v>
      </c>
      <c r="Q69" s="1">
        <f t="shared" si="56"/>
        <v>-8.0675422138836694</v>
      </c>
      <c r="R69" s="1">
        <f t="shared" si="56"/>
        <v>11.808905380333949</v>
      </c>
      <c r="S69" s="1">
        <f t="shared" si="56"/>
        <v>0.98315772006970348</v>
      </c>
      <c r="W69" t="s">
        <v>65</v>
      </c>
      <c r="X69" t="s">
        <v>7</v>
      </c>
      <c r="Y69" t="s">
        <v>120</v>
      </c>
      <c r="Z69" s="1"/>
      <c r="AA69" s="1">
        <f t="shared" ref="AA69:AO69" si="57">(AA32-Z32)/Z32*100</f>
        <v>73.559100804588368</v>
      </c>
      <c r="AB69" s="1">
        <f t="shared" si="57"/>
        <v>-36.569714302966759</v>
      </c>
      <c r="AC69" s="1">
        <f t="shared" si="57"/>
        <v>8.567719601903951</v>
      </c>
      <c r="AD69" s="1">
        <f t="shared" si="57"/>
        <v>22.585359372924138</v>
      </c>
      <c r="AE69" s="1">
        <f t="shared" si="57"/>
        <v>9.3963368375419876</v>
      </c>
      <c r="AF69" s="1">
        <f t="shared" si="57"/>
        <v>9.6988309887061597</v>
      </c>
      <c r="AG69" s="1">
        <f t="shared" si="57"/>
        <v>12.264065745507086</v>
      </c>
      <c r="AH69" s="1">
        <f t="shared" si="57"/>
        <v>5.7919716836939905</v>
      </c>
      <c r="AI69" s="1">
        <f t="shared" si="57"/>
        <v>9.3985248270093642</v>
      </c>
      <c r="AJ69" s="1">
        <f t="shared" si="57"/>
        <v>7.041078751650792</v>
      </c>
      <c r="AK69" s="1">
        <f t="shared" si="57"/>
        <v>23.019480519480521</v>
      </c>
      <c r="AL69" s="1">
        <f t="shared" si="57"/>
        <v>8.6144101346001491</v>
      </c>
      <c r="AM69" s="1">
        <f t="shared" si="57"/>
        <v>-6.813432473149625</v>
      </c>
      <c r="AN69" s="1">
        <f t="shared" si="57"/>
        <v>13.382007822685784</v>
      </c>
      <c r="AO69" s="1">
        <f t="shared" si="57"/>
        <v>1.435076583413839</v>
      </c>
    </row>
    <row r="70" spans="1:41">
      <c r="A70" t="s">
        <v>65</v>
      </c>
      <c r="B70" t="s">
        <v>8</v>
      </c>
      <c r="C70" t="s">
        <v>125</v>
      </c>
      <c r="D70" s="1"/>
      <c r="E70" s="1"/>
      <c r="F70" s="1">
        <f t="shared" ref="F70:S70" si="58">(F33-E33)/E33*100</f>
        <v>17.946820684204646</v>
      </c>
      <c r="G70" s="1">
        <f t="shared" si="58"/>
        <v>14.829095456440189</v>
      </c>
      <c r="H70" s="1">
        <f t="shared" si="58"/>
        <v>6.3072874126508749</v>
      </c>
      <c r="I70" s="1">
        <f t="shared" si="58"/>
        <v>3.9696090148540204</v>
      </c>
      <c r="J70" s="1">
        <f t="shared" si="58"/>
        <v>10.173249035224554</v>
      </c>
      <c r="K70" s="1">
        <f t="shared" si="58"/>
        <v>5.9695930839171369</v>
      </c>
      <c r="L70" s="1">
        <f t="shared" si="58"/>
        <v>5.22540263028342</v>
      </c>
      <c r="M70" s="1">
        <f t="shared" si="58"/>
        <v>16.949605667691479</v>
      </c>
      <c r="N70" s="1">
        <f t="shared" si="58"/>
        <v>17.424848554120466</v>
      </c>
      <c r="O70" s="1">
        <f t="shared" si="58"/>
        <v>6.5021657662919345</v>
      </c>
      <c r="P70" s="1">
        <f t="shared" si="58"/>
        <v>-1.1104510350500469</v>
      </c>
      <c r="Q70" s="1">
        <f t="shared" si="58"/>
        <v>-8.5905730129390054</v>
      </c>
      <c r="R70" s="1">
        <f t="shared" si="58"/>
        <v>8.8215964814721204</v>
      </c>
      <c r="S70" s="1">
        <f t="shared" si="58"/>
        <v>2.9963764749605128</v>
      </c>
      <c r="W70" t="s">
        <v>65</v>
      </c>
      <c r="X70" t="s">
        <v>8</v>
      </c>
      <c r="Y70" t="s">
        <v>125</v>
      </c>
      <c r="Z70" s="1"/>
      <c r="AA70" s="1"/>
      <c r="AB70" s="1">
        <f t="shared" ref="AB70:AO70" si="59">(AB33-AA33)/AA33*100</f>
        <v>11.842964614531047</v>
      </c>
      <c r="AC70" s="1">
        <f t="shared" si="59"/>
        <v>7.0420906567992709</v>
      </c>
      <c r="AD70" s="1">
        <f t="shared" si="59"/>
        <v>9.4739116344387941</v>
      </c>
      <c r="AE70" s="1">
        <f t="shared" si="59"/>
        <v>7.3021511742648624</v>
      </c>
      <c r="AF70" s="1">
        <f t="shared" si="59"/>
        <v>12.966709582490344</v>
      </c>
      <c r="AG70" s="1">
        <f t="shared" si="59"/>
        <v>4.281992836209696</v>
      </c>
      <c r="AH70" s="1">
        <f t="shared" si="59"/>
        <v>4.3871975019516034</v>
      </c>
      <c r="AI70" s="1">
        <f t="shared" si="59"/>
        <v>19.166915943763083</v>
      </c>
      <c r="AJ70" s="1">
        <f t="shared" si="59"/>
        <v>8.3275807969877658</v>
      </c>
      <c r="AK70" s="1">
        <f t="shared" si="59"/>
        <v>19.296721121538646</v>
      </c>
      <c r="AL70" s="1">
        <f t="shared" si="59"/>
        <v>-4.1858884086825743</v>
      </c>
      <c r="AM70" s="1">
        <f t="shared" si="59"/>
        <v>-12.396736100552426</v>
      </c>
      <c r="AN70" s="1">
        <f t="shared" si="59"/>
        <v>12.843505929997107</v>
      </c>
      <c r="AO70" s="1">
        <f t="shared" si="59"/>
        <v>4.7833888746475237</v>
      </c>
    </row>
    <row r="71" spans="1:41">
      <c r="A71" t="s">
        <v>65</v>
      </c>
      <c r="B71" t="s">
        <v>27</v>
      </c>
      <c r="C71" t="s">
        <v>122</v>
      </c>
      <c r="D71" s="1"/>
      <c r="E71" s="1">
        <f t="shared" ref="E71:S71" si="60">(E34-D34)/D34*100</f>
        <v>9.4776841951839153</v>
      </c>
      <c r="F71" s="1">
        <f t="shared" si="60"/>
        <v>12.128007181669991</v>
      </c>
      <c r="G71" s="1">
        <f t="shared" si="60"/>
        <v>10.652192350097545</v>
      </c>
      <c r="H71" s="1">
        <f t="shared" si="60"/>
        <v>16.448225645742308</v>
      </c>
      <c r="I71" s="1">
        <f t="shared" si="60"/>
        <v>3.7122358981109786</v>
      </c>
      <c r="J71" s="1">
        <f t="shared" si="60"/>
        <v>10.160563559053113</v>
      </c>
      <c r="K71" s="1">
        <f t="shared" si="60"/>
        <v>5.3635211429888319</v>
      </c>
      <c r="L71" s="1">
        <f t="shared" si="60"/>
        <v>4.4124883809940298</v>
      </c>
      <c r="M71" s="1">
        <f t="shared" si="60"/>
        <v>6.6191872643485601</v>
      </c>
      <c r="N71" s="1">
        <f t="shared" si="60"/>
        <v>11.954813359528492</v>
      </c>
      <c r="O71" s="1">
        <f t="shared" si="60"/>
        <v>10.419408616302535</v>
      </c>
      <c r="P71" s="1">
        <f t="shared" si="60"/>
        <v>-0.38142159005124987</v>
      </c>
      <c r="Q71" s="1">
        <f t="shared" si="60"/>
        <v>-8.0923702787859479</v>
      </c>
      <c r="R71" s="1">
        <f t="shared" si="60"/>
        <v>11.63860440895677</v>
      </c>
      <c r="S71" s="1">
        <f t="shared" si="60"/>
        <v>11.921791184016181</v>
      </c>
      <c r="W71" t="s">
        <v>65</v>
      </c>
      <c r="X71" t="s">
        <v>27</v>
      </c>
      <c r="Y71" t="s">
        <v>122</v>
      </c>
      <c r="Z71" s="1"/>
      <c r="AA71" s="1">
        <f t="shared" ref="AA71:AO71" si="61">(AA34-Z34)/Z34*100</f>
        <v>8.6351030152274308</v>
      </c>
      <c r="AB71" s="1">
        <f t="shared" si="61"/>
        <v>9.4739430309049126</v>
      </c>
      <c r="AC71" s="1">
        <f t="shared" si="61"/>
        <v>3.9480610633444462</v>
      </c>
      <c r="AD71" s="1">
        <f t="shared" si="61"/>
        <v>19.758609047940592</v>
      </c>
      <c r="AE71" s="1">
        <f t="shared" si="61"/>
        <v>5.8707449432659065</v>
      </c>
      <c r="AF71" s="1">
        <f t="shared" si="61"/>
        <v>10.884036746105712</v>
      </c>
      <c r="AG71" s="1">
        <f t="shared" si="61"/>
        <v>5.2350363210662207</v>
      </c>
      <c r="AH71" s="1">
        <f t="shared" si="61"/>
        <v>6.3323635118945747</v>
      </c>
      <c r="AI71" s="1">
        <f t="shared" si="61"/>
        <v>12.210955523364982</v>
      </c>
      <c r="AJ71" s="1">
        <f t="shared" si="61"/>
        <v>4.4800382500597573</v>
      </c>
      <c r="AK71" s="1">
        <f t="shared" si="61"/>
        <v>9.0426505583013164</v>
      </c>
      <c r="AL71" s="1">
        <f t="shared" si="61"/>
        <v>2.6061776061776021</v>
      </c>
      <c r="AM71" s="1">
        <f t="shared" si="61"/>
        <v>-10.695733976849768</v>
      </c>
      <c r="AN71" s="1">
        <f t="shared" si="61"/>
        <v>14.170559677567102</v>
      </c>
      <c r="AO71" s="1">
        <f t="shared" si="61"/>
        <v>10.277599486521174</v>
      </c>
    </row>
    <row r="72" spans="1:41">
      <c r="A72" t="s">
        <v>65</v>
      </c>
      <c r="B72" t="s">
        <v>28</v>
      </c>
      <c r="C72" t="s">
        <v>123</v>
      </c>
      <c r="D72" s="1"/>
      <c r="E72" s="1">
        <f t="shared" ref="E72:S72" si="62">(E35-D35)/D35*100</f>
        <v>42.962126779450429</v>
      </c>
      <c r="F72" s="1">
        <f t="shared" si="62"/>
        <v>-10.704822469528358</v>
      </c>
      <c r="G72" s="1">
        <f t="shared" si="62"/>
        <v>7.9525222551928749</v>
      </c>
      <c r="H72" s="1">
        <f t="shared" si="62"/>
        <v>22.75190450011781</v>
      </c>
      <c r="I72" s="1">
        <f t="shared" si="62"/>
        <v>1.3755598208573256</v>
      </c>
      <c r="J72" s="1">
        <f t="shared" si="62"/>
        <v>13.33543704638687</v>
      </c>
      <c r="K72" s="1">
        <f t="shared" si="62"/>
        <v>4.2042543713108369</v>
      </c>
      <c r="L72" s="1">
        <f t="shared" si="62"/>
        <v>5.3492224656655871</v>
      </c>
      <c r="M72" s="1">
        <f t="shared" si="62"/>
        <v>4.5855737039667286</v>
      </c>
      <c r="N72" s="1">
        <f t="shared" si="62"/>
        <v>7.4498011446309009</v>
      </c>
      <c r="O72" s="1">
        <f t="shared" si="62"/>
        <v>4.4280942493454862</v>
      </c>
      <c r="P72" s="1">
        <f t="shared" si="62"/>
        <v>18.085152366544204</v>
      </c>
      <c r="Q72" s="1">
        <f t="shared" si="62"/>
        <v>-5.5858559976573048</v>
      </c>
      <c r="R72" s="1">
        <f t="shared" si="62"/>
        <v>10.522234714845098</v>
      </c>
      <c r="S72" s="1">
        <f t="shared" si="62"/>
        <v>1.1786578735047661</v>
      </c>
      <c r="W72" t="s">
        <v>65</v>
      </c>
      <c r="X72" t="s">
        <v>28</v>
      </c>
      <c r="Y72" t="s">
        <v>123</v>
      </c>
      <c r="Z72" s="1"/>
      <c r="AA72" s="1">
        <f t="shared" ref="AA72:AO72" si="63">(AA35-Z35)/Z35*100</f>
        <v>41.011008809885233</v>
      </c>
      <c r="AB72" s="1">
        <f t="shared" si="63"/>
        <v>-9.9069642268775162</v>
      </c>
      <c r="AC72" s="1">
        <f t="shared" si="63"/>
        <v>4.0666294435138699</v>
      </c>
      <c r="AD72" s="1">
        <f t="shared" si="63"/>
        <v>23.660913887150151</v>
      </c>
      <c r="AE72" s="1">
        <f t="shared" si="63"/>
        <v>6.3562079687612894</v>
      </c>
      <c r="AF72" s="1">
        <f t="shared" si="63"/>
        <v>12.734566222463965</v>
      </c>
      <c r="AG72" s="1">
        <f t="shared" si="63"/>
        <v>4.9092334599843257</v>
      </c>
      <c r="AH72" s="1">
        <f t="shared" si="63"/>
        <v>7.9333141707387185</v>
      </c>
      <c r="AI72" s="1">
        <f t="shared" si="63"/>
        <v>1.0173102529960005</v>
      </c>
      <c r="AJ72" s="1">
        <f t="shared" si="63"/>
        <v>6.9281872825055411</v>
      </c>
      <c r="AK72" s="1">
        <f t="shared" si="63"/>
        <v>8.0473372781065002</v>
      </c>
      <c r="AL72" s="1">
        <f t="shared" si="63"/>
        <v>21.171047827674339</v>
      </c>
      <c r="AM72" s="1">
        <f t="shared" si="63"/>
        <v>-8.3913976874693894</v>
      </c>
      <c r="AN72" s="1">
        <f t="shared" si="63"/>
        <v>13.5139579821568</v>
      </c>
      <c r="AO72" s="1">
        <f t="shared" si="63"/>
        <v>-2.2491850778703335</v>
      </c>
    </row>
    <row r="73" spans="1:41">
      <c r="A73" t="s">
        <v>65</v>
      </c>
      <c r="B73" t="s">
        <v>29</v>
      </c>
      <c r="C73" t="s">
        <v>124</v>
      </c>
      <c r="D73" s="1"/>
      <c r="E73" s="1"/>
      <c r="F73" s="1">
        <f t="shared" ref="F73:S73" si="64">(F36-E36)/E36*100</f>
        <v>-3.0124049076515034</v>
      </c>
      <c r="G73" s="1">
        <f t="shared" si="64"/>
        <v>7.4405340592390914</v>
      </c>
      <c r="H73" s="1">
        <f t="shared" si="64"/>
        <v>13.31965976956023</v>
      </c>
      <c r="I73" s="1">
        <f t="shared" si="64"/>
        <v>3.8488155443172718</v>
      </c>
      <c r="J73" s="1">
        <f t="shared" si="64"/>
        <v>4.1367644043469367</v>
      </c>
      <c r="K73" s="1">
        <f t="shared" si="64"/>
        <v>2.9879399458528093</v>
      </c>
      <c r="L73" s="1">
        <f t="shared" si="64"/>
        <v>3.2453876302456788</v>
      </c>
      <c r="M73" s="1">
        <f t="shared" si="64"/>
        <v>26.364520161103655</v>
      </c>
      <c r="N73" s="1">
        <f t="shared" si="64"/>
        <v>0.76201641266120246</v>
      </c>
      <c r="O73" s="1">
        <f t="shared" si="64"/>
        <v>3.5194880744618864</v>
      </c>
      <c r="P73" s="1">
        <f t="shared" si="64"/>
        <v>9.3635852767631498</v>
      </c>
      <c r="Q73" s="1">
        <f t="shared" si="64"/>
        <v>-7.6144903333547553</v>
      </c>
      <c r="R73" s="1">
        <f t="shared" si="64"/>
        <v>7.2930788750999485</v>
      </c>
      <c r="S73" s="1">
        <f t="shared" si="64"/>
        <v>3.9591770613963977</v>
      </c>
      <c r="W73" t="s">
        <v>65</v>
      </c>
      <c r="X73" t="s">
        <v>29</v>
      </c>
      <c r="Y73" t="s">
        <v>124</v>
      </c>
      <c r="Z73" s="1"/>
      <c r="AA73" s="1"/>
      <c r="AB73" s="1">
        <f t="shared" ref="AB73:AO73" si="65">(AB36-AA36)/AA36*100</f>
        <v>-3.224639314054019</v>
      </c>
      <c r="AC73" s="1">
        <f t="shared" si="65"/>
        <v>6.0081332808605632</v>
      </c>
      <c r="AD73" s="1">
        <f t="shared" si="65"/>
        <v>12.108649919564412</v>
      </c>
      <c r="AE73" s="1">
        <f t="shared" si="65"/>
        <v>6.5732104420773725</v>
      </c>
      <c r="AF73" s="1">
        <f t="shared" si="65"/>
        <v>2.0196789228379077</v>
      </c>
      <c r="AG73" s="1">
        <f t="shared" si="65"/>
        <v>4.4162436548223347</v>
      </c>
      <c r="AH73" s="1">
        <f t="shared" si="65"/>
        <v>2.8050559066601757</v>
      </c>
      <c r="AI73" s="1">
        <f t="shared" si="65"/>
        <v>24.949165366245822</v>
      </c>
      <c r="AJ73" s="1">
        <f t="shared" si="65"/>
        <v>-1.4532793399689699</v>
      </c>
      <c r="AK73" s="1">
        <f t="shared" si="65"/>
        <v>6.428818310995049</v>
      </c>
      <c r="AL73" s="1">
        <f t="shared" si="65"/>
        <v>8.9885613250099201</v>
      </c>
      <c r="AM73" s="1">
        <f t="shared" si="65"/>
        <v>-7.181168057210968</v>
      </c>
      <c r="AN73" s="1">
        <f t="shared" si="65"/>
        <v>8.3823791688960227</v>
      </c>
      <c r="AO73" s="1">
        <f t="shared" si="65"/>
        <v>4.4265262465032089</v>
      </c>
    </row>
    <row r="74" spans="1:41">
      <c r="A74" t="s">
        <v>65</v>
      </c>
      <c r="B74" t="s">
        <v>4</v>
      </c>
      <c r="C74" t="s">
        <v>4</v>
      </c>
      <c r="D74" s="1"/>
      <c r="E74" s="1">
        <f t="shared" ref="E74:S74" si="66">(E37-D37)/D37*100</f>
        <v>13.439062972602903</v>
      </c>
      <c r="F74" s="1">
        <f t="shared" si="66"/>
        <v>-4.9202154578827013</v>
      </c>
      <c r="G74" s="1">
        <f t="shared" si="66"/>
        <v>5.9066853214915689</v>
      </c>
      <c r="H74" s="1">
        <f t="shared" si="66"/>
        <v>22.033314187248703</v>
      </c>
      <c r="I74" s="1">
        <f t="shared" si="66"/>
        <v>1.8921208698108007</v>
      </c>
      <c r="J74" s="1">
        <f t="shared" si="66"/>
        <v>9.0077605321507761</v>
      </c>
      <c r="K74" s="1">
        <f t="shared" si="66"/>
        <v>3.9918637172641671</v>
      </c>
      <c r="L74" s="1">
        <f t="shared" si="66"/>
        <v>2.9910350448247796</v>
      </c>
      <c r="M74" s="1">
        <f t="shared" si="66"/>
        <v>12.669146158107139</v>
      </c>
      <c r="N74" s="1">
        <f t="shared" si="66"/>
        <v>9.3622699817390043</v>
      </c>
      <c r="O74" s="1">
        <f t="shared" si="66"/>
        <v>3.6317513326054964</v>
      </c>
      <c r="P74" s="1">
        <f t="shared" si="66"/>
        <v>18.845474545285526</v>
      </c>
      <c r="Q74" s="1">
        <f t="shared" si="66"/>
        <v>-5.5924912006257337</v>
      </c>
      <c r="R74" s="1">
        <f t="shared" si="66"/>
        <v>8.6495443247721564</v>
      </c>
      <c r="S74" s="1">
        <f t="shared" si="66"/>
        <v>0.84134004371918991</v>
      </c>
      <c r="W74" t="s">
        <v>65</v>
      </c>
      <c r="X74" t="s">
        <v>4</v>
      </c>
      <c r="Y74" t="s">
        <v>4</v>
      </c>
      <c r="Z74" s="1"/>
      <c r="AA74" s="1">
        <f t="shared" ref="AA74:AO74" si="67">(AA37-Z37)/Z37*100</f>
        <v>13.857086927119791</v>
      </c>
      <c r="AB74" s="1">
        <f t="shared" si="67"/>
        <v>-11.626555334419338</v>
      </c>
      <c r="AC74" s="1">
        <f t="shared" si="67"/>
        <v>7.8802567797720542</v>
      </c>
      <c r="AD74" s="1">
        <f t="shared" si="67"/>
        <v>22.502884206691355</v>
      </c>
      <c r="AE74" s="1">
        <f t="shared" si="67"/>
        <v>5.6109045848822712</v>
      </c>
      <c r="AF74" s="1">
        <f t="shared" si="67"/>
        <v>7.3590838691509921</v>
      </c>
      <c r="AG74" s="1">
        <f t="shared" si="67"/>
        <v>4.5377049180327953</v>
      </c>
      <c r="AH74" s="1">
        <f t="shared" si="67"/>
        <v>1.9152762095930969</v>
      </c>
      <c r="AI74" s="1">
        <f t="shared" si="67"/>
        <v>9.2979360715604571</v>
      </c>
      <c r="AJ74" s="1">
        <f t="shared" si="67"/>
        <v>13.387393475241222</v>
      </c>
      <c r="AK74" s="1">
        <f t="shared" si="67"/>
        <v>5.4166804622057381</v>
      </c>
      <c r="AL74" s="1">
        <f t="shared" si="67"/>
        <v>16.470366531612175</v>
      </c>
      <c r="AM74" s="1">
        <f t="shared" si="67"/>
        <v>-3.8589110913356621</v>
      </c>
      <c r="AN74" s="1">
        <f t="shared" si="67"/>
        <v>7.3151576349152982</v>
      </c>
      <c r="AO74" s="1">
        <f t="shared" si="67"/>
        <v>-0.16204913748039251</v>
      </c>
    </row>
    <row r="75" spans="1:41">
      <c r="A75" s="5" t="s">
        <v>66</v>
      </c>
      <c r="B75" s="5" t="s">
        <v>38</v>
      </c>
      <c r="C75" s="5" t="s">
        <v>153</v>
      </c>
      <c r="D75" s="6"/>
      <c r="E75" s="6">
        <f t="shared" ref="E75:S75" si="68">(E38-D38)/D38*100</f>
        <v>8.324761791290145</v>
      </c>
      <c r="F75" s="6">
        <f t="shared" si="68"/>
        <v>5.8720010332913564</v>
      </c>
      <c r="G75" s="6">
        <f t="shared" si="68"/>
        <v>7.3961113229126862</v>
      </c>
      <c r="H75" s="6">
        <f t="shared" si="68"/>
        <v>15.024849130280437</v>
      </c>
      <c r="I75" s="6">
        <f t="shared" si="68"/>
        <v>3.2173443407144551</v>
      </c>
      <c r="J75" s="6">
        <f t="shared" si="68"/>
        <v>12.916728957990728</v>
      </c>
      <c r="K75" s="6">
        <f t="shared" si="68"/>
        <v>4.6537799549847865</v>
      </c>
      <c r="L75" s="6">
        <f t="shared" si="68"/>
        <v>5.4652413182364388</v>
      </c>
      <c r="M75" s="6">
        <f t="shared" si="68"/>
        <v>13.105020092364903</v>
      </c>
      <c r="N75" s="6">
        <f t="shared" si="68"/>
        <v>5.0853749072011931</v>
      </c>
      <c r="O75" s="6">
        <f t="shared" si="68"/>
        <v>10.036837059090672</v>
      </c>
      <c r="P75" s="6">
        <f t="shared" si="68"/>
        <v>23.938365587452996</v>
      </c>
      <c r="Q75" s="6">
        <f t="shared" si="68"/>
        <v>-3.1488196551468923</v>
      </c>
      <c r="R75" s="6">
        <f t="shared" si="68"/>
        <v>6.3954154727793728</v>
      </c>
      <c r="S75" s="6">
        <f t="shared" si="68"/>
        <v>4.5459441990735723</v>
      </c>
      <c r="W75" s="5" t="s">
        <v>66</v>
      </c>
      <c r="X75" s="5" t="s">
        <v>38</v>
      </c>
      <c r="Y75" s="5" t="s">
        <v>153</v>
      </c>
      <c r="Z75" s="6"/>
      <c r="AA75" s="6">
        <f t="shared" ref="AA75:AO75" si="69">(AA38-Z38)/Z38*100</f>
        <v>7.1850501949496479</v>
      </c>
      <c r="AB75" s="6">
        <f t="shared" si="69"/>
        <v>-2.500110331435629</v>
      </c>
      <c r="AC75" s="6">
        <f t="shared" si="69"/>
        <v>7.4346497680208135</v>
      </c>
      <c r="AD75" s="6">
        <f t="shared" si="69"/>
        <v>12.902886033284192</v>
      </c>
      <c r="AE75" s="6">
        <f t="shared" si="69"/>
        <v>5.7281462823024407</v>
      </c>
      <c r="AF75" s="6">
        <f t="shared" si="69"/>
        <v>14.991617400511789</v>
      </c>
      <c r="AG75" s="6">
        <f t="shared" si="69"/>
        <v>6.2308164518109308</v>
      </c>
      <c r="AH75" s="6">
        <f t="shared" si="69"/>
        <v>6.6888182606183104</v>
      </c>
      <c r="AI75" s="6">
        <f t="shared" si="69"/>
        <v>12.586323628977663</v>
      </c>
      <c r="AJ75" s="6">
        <f t="shared" si="69"/>
        <v>6.9036021408382915</v>
      </c>
      <c r="AK75" s="6">
        <f t="shared" si="69"/>
        <v>10.783596782359231</v>
      </c>
      <c r="AL75" s="6">
        <f t="shared" si="69"/>
        <v>23.108560983040512</v>
      </c>
      <c r="AM75" s="6">
        <f t="shared" si="69"/>
        <v>-2.0787791297174714</v>
      </c>
      <c r="AN75" s="6">
        <f t="shared" si="69"/>
        <v>7.0847900256939589</v>
      </c>
      <c r="AO75" s="6">
        <f t="shared" si="69"/>
        <v>4.6729339574401019</v>
      </c>
    </row>
  </sheetData>
  <phoneticPr fontId="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Q20"/>
  <sheetViews>
    <sheetView zoomScale="55" zoomScaleNormal="55" workbookViewId="0">
      <selection activeCell="H27" sqref="H27"/>
    </sheetView>
  </sheetViews>
  <sheetFormatPr defaultRowHeight="18"/>
  <cols>
    <col min="1" max="1" width="13.1640625" bestFit="1" customWidth="1"/>
    <col min="2" max="12" width="15" customWidth="1"/>
    <col min="13" max="17" width="15" bestFit="1" customWidth="1"/>
  </cols>
  <sheetData>
    <row r="2" spans="1:17">
      <c r="A2" s="11" t="s">
        <v>0</v>
      </c>
      <c r="B2" s="11" t="s">
        <v>59</v>
      </c>
      <c r="C2" s="11"/>
      <c r="D2" s="11"/>
      <c r="E2" s="11"/>
      <c r="F2" s="11"/>
      <c r="G2" s="11"/>
      <c r="H2" s="11"/>
      <c r="I2" s="11"/>
      <c r="J2" s="11"/>
    </row>
    <row r="3" spans="1:17">
      <c r="A3" s="16" t="s">
        <v>68</v>
      </c>
      <c r="B3" t="s">
        <v>70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  <c r="H3" t="s">
        <v>76</v>
      </c>
      <c r="I3" t="s">
        <v>77</v>
      </c>
      <c r="J3" t="s">
        <v>78</v>
      </c>
      <c r="K3" t="s">
        <v>79</v>
      </c>
      <c r="L3" t="s">
        <v>80</v>
      </c>
      <c r="M3" t="s">
        <v>81</v>
      </c>
      <c r="N3" t="s">
        <v>82</v>
      </c>
      <c r="O3" t="s">
        <v>83</v>
      </c>
      <c r="P3" t="s">
        <v>84</v>
      </c>
      <c r="Q3" t="s">
        <v>85</v>
      </c>
    </row>
    <row r="4" spans="1:17">
      <c r="A4" s="17" t="s">
        <v>63</v>
      </c>
      <c r="B4" s="19">
        <v>875.22466666666662</v>
      </c>
      <c r="C4" s="19">
        <v>852.98400000000004</v>
      </c>
      <c r="D4" s="19">
        <v>1054.0333333333333</v>
      </c>
      <c r="E4" s="19">
        <v>1141.1333333333332</v>
      </c>
      <c r="F4" s="19">
        <v>1358.0333333333331</v>
      </c>
      <c r="G4" s="19">
        <v>1424.3666666666668</v>
      </c>
      <c r="H4" s="19">
        <v>1456.6000000000001</v>
      </c>
      <c r="I4" s="19">
        <v>1522.9333333333332</v>
      </c>
      <c r="J4" s="19">
        <v>1603.4666666666665</v>
      </c>
      <c r="K4" s="19">
        <v>1786.5333333333335</v>
      </c>
      <c r="L4" s="19">
        <v>1857.2333333333336</v>
      </c>
      <c r="M4" s="19">
        <v>2066.8666666666668</v>
      </c>
      <c r="N4" s="19">
        <v>2432.1000000000004</v>
      </c>
      <c r="O4" s="19">
        <v>2244.1999999999998</v>
      </c>
      <c r="P4" s="19">
        <v>2536.0666666666666</v>
      </c>
      <c r="Q4" s="19">
        <v>2594.8666666666668</v>
      </c>
    </row>
    <row r="5" spans="1:17">
      <c r="A5" s="17" t="s">
        <v>62</v>
      </c>
      <c r="B5" s="19">
        <v>893.85766666666666</v>
      </c>
      <c r="C5" s="19">
        <v>979.31600000000014</v>
      </c>
      <c r="D5" s="19">
        <v>1070.25</v>
      </c>
      <c r="E5" s="19">
        <v>1136.4666666666665</v>
      </c>
      <c r="F5" s="19">
        <v>1305.0833333333333</v>
      </c>
      <c r="G5" s="19">
        <v>1349.1333333333332</v>
      </c>
      <c r="H5" s="19">
        <v>1508.7666666666664</v>
      </c>
      <c r="I5" s="19">
        <v>1583.2666666666664</v>
      </c>
      <c r="J5" s="19">
        <v>1685.3</v>
      </c>
      <c r="K5" s="19">
        <v>1949.8499999999997</v>
      </c>
      <c r="L5" s="19">
        <v>2021.4166666666667</v>
      </c>
      <c r="M5" s="19">
        <v>2263.15</v>
      </c>
      <c r="N5" s="19">
        <v>2875.2833333333333</v>
      </c>
      <c r="O5" s="19">
        <v>2805.6666666666665</v>
      </c>
      <c r="P5" s="19">
        <v>2976.7000000000003</v>
      </c>
      <c r="Q5" s="19">
        <v>3140.2666666666664</v>
      </c>
    </row>
    <row r="6" spans="1:17">
      <c r="A6" s="17" t="s">
        <v>64</v>
      </c>
      <c r="B6" s="19">
        <v>1061.9684999999999</v>
      </c>
      <c r="C6" s="19">
        <v>1127.07375</v>
      </c>
      <c r="D6" s="19">
        <v>1208.3</v>
      </c>
      <c r="E6" s="19">
        <v>1285.425</v>
      </c>
      <c r="F6" s="19">
        <v>1467.7750000000001</v>
      </c>
      <c r="G6" s="19">
        <v>1526.0250000000001</v>
      </c>
      <c r="H6" s="19">
        <v>1712.0250000000001</v>
      </c>
      <c r="I6" s="19">
        <v>1784.625</v>
      </c>
      <c r="J6" s="19">
        <v>1891.75</v>
      </c>
      <c r="K6" s="19">
        <v>2217.4749999999999</v>
      </c>
      <c r="L6" s="19">
        <v>2337.1999999999998</v>
      </c>
      <c r="M6" s="19">
        <v>2527.9800000000005</v>
      </c>
      <c r="N6" s="19">
        <v>3029.46</v>
      </c>
      <c r="O6" s="19">
        <v>2984.12</v>
      </c>
      <c r="P6" s="19">
        <v>3147.2400000000002</v>
      </c>
      <c r="Q6" s="19">
        <v>3249.82</v>
      </c>
    </row>
    <row r="7" spans="1:17">
      <c r="A7" s="17" t="s">
        <v>66</v>
      </c>
      <c r="B7" s="19">
        <v>914.84900000000005</v>
      </c>
      <c r="C7" s="19">
        <v>991.00800000000004</v>
      </c>
      <c r="D7" s="19">
        <v>1049.2</v>
      </c>
      <c r="E7" s="19">
        <v>1126.8</v>
      </c>
      <c r="F7" s="19">
        <v>1296.0999999999999</v>
      </c>
      <c r="G7" s="19">
        <v>1337.8</v>
      </c>
      <c r="H7" s="19">
        <v>1510.6</v>
      </c>
      <c r="I7" s="19">
        <v>1580.9</v>
      </c>
      <c r="J7" s="19">
        <v>1667.3</v>
      </c>
      <c r="K7" s="19">
        <v>1885.8</v>
      </c>
      <c r="L7" s="19">
        <v>1981.7</v>
      </c>
      <c r="M7" s="19">
        <v>2180.6</v>
      </c>
      <c r="N7" s="19">
        <v>2702.6</v>
      </c>
      <c r="O7" s="19">
        <v>2617.5</v>
      </c>
      <c r="P7" s="19">
        <v>2784.9</v>
      </c>
      <c r="Q7" s="19">
        <v>2911.5</v>
      </c>
    </row>
    <row r="8" spans="1:17">
      <c r="A8" s="17" t="s">
        <v>65</v>
      </c>
      <c r="B8" s="19">
        <v>1027.6318749999998</v>
      </c>
      <c r="C8" s="19">
        <v>1161.9724000000001</v>
      </c>
      <c r="D8" s="19">
        <v>1142.1699999999998</v>
      </c>
      <c r="E8" s="19">
        <v>1244.92</v>
      </c>
      <c r="F8" s="19">
        <v>1457.1499999999999</v>
      </c>
      <c r="G8" s="19">
        <v>1499.61</v>
      </c>
      <c r="H8" s="19">
        <v>1696.8399999999997</v>
      </c>
      <c r="I8" s="19">
        <v>1768.8799999999999</v>
      </c>
      <c r="J8" s="19">
        <v>1855.6300000000003</v>
      </c>
      <c r="K8" s="19">
        <v>2084.5699999999997</v>
      </c>
      <c r="L8" s="19">
        <v>2236.8300000000004</v>
      </c>
      <c r="M8" s="19">
        <v>2440.6699999999996</v>
      </c>
      <c r="N8" s="19">
        <v>2735.15</v>
      </c>
      <c r="O8" s="19">
        <v>2564.42</v>
      </c>
      <c r="P8" s="19">
        <v>2810.8</v>
      </c>
      <c r="Q8" s="19">
        <v>2907.48</v>
      </c>
    </row>
    <row r="9" spans="1:17">
      <c r="A9" s="17" t="s">
        <v>61</v>
      </c>
      <c r="B9" s="19">
        <v>957.18677777777759</v>
      </c>
      <c r="C9" s="19">
        <v>1054.2334999999998</v>
      </c>
      <c r="D9" s="19">
        <v>1095.9100000000001</v>
      </c>
      <c r="E9" s="19">
        <v>1178.31</v>
      </c>
      <c r="F9" s="19">
        <v>1345.69</v>
      </c>
      <c r="G9" s="19">
        <v>1389.87</v>
      </c>
      <c r="H9" s="19">
        <v>1547.4600000000003</v>
      </c>
      <c r="I9" s="19">
        <v>1610.83</v>
      </c>
      <c r="J9" s="19">
        <v>1709.86</v>
      </c>
      <c r="K9" s="19">
        <v>1889.3400000000001</v>
      </c>
      <c r="L9" s="19">
        <v>2016.5499999999997</v>
      </c>
      <c r="M9" s="19">
        <v>2175.2200000000003</v>
      </c>
      <c r="N9" s="19">
        <v>2470.4000000000005</v>
      </c>
      <c r="O9" s="19">
        <v>2393.8199999999993</v>
      </c>
      <c r="P9" s="19">
        <v>2571.35</v>
      </c>
      <c r="Q9" s="19">
        <v>2698.2</v>
      </c>
    </row>
    <row r="10" spans="1:17">
      <c r="A10" s="17" t="s">
        <v>69</v>
      </c>
      <c r="B10" s="19">
        <v>967.33158064516113</v>
      </c>
      <c r="C10" s="19">
        <v>1061.6532352941176</v>
      </c>
      <c r="D10" s="19">
        <v>1113.1411764705881</v>
      </c>
      <c r="E10" s="19">
        <v>1198.3235294117646</v>
      </c>
      <c r="F10" s="19">
        <v>1385.3</v>
      </c>
      <c r="G10" s="19">
        <v>1432.4882352941181</v>
      </c>
      <c r="H10" s="19">
        <v>1594.826470588235</v>
      </c>
      <c r="I10" s="19">
        <v>1664.2617647058823</v>
      </c>
      <c r="J10" s="19">
        <v>1759.1588235294116</v>
      </c>
      <c r="K10" s="19">
        <v>1986.8676470588234</v>
      </c>
      <c r="L10" s="19">
        <v>2111.477142857143</v>
      </c>
      <c r="M10" s="19">
        <v>2307.3971428571426</v>
      </c>
      <c r="N10" s="19">
        <v>2698.6685714285709</v>
      </c>
      <c r="O10" s="19">
        <v>2591.0600000000004</v>
      </c>
      <c r="P10" s="19">
        <v>2794.5999999999995</v>
      </c>
      <c r="Q10" s="19">
        <v>2909.8171428571436</v>
      </c>
    </row>
    <row r="11" spans="1:17">
      <c r="P11" s="18"/>
    </row>
    <row r="12" spans="1:17">
      <c r="A12" s="11" t="s">
        <v>1</v>
      </c>
      <c r="B12" s="11" t="s">
        <v>67</v>
      </c>
      <c r="C12" s="11"/>
      <c r="D12" s="11"/>
      <c r="E12" s="11"/>
      <c r="F12" s="11"/>
      <c r="G12" s="11"/>
      <c r="H12" s="11"/>
      <c r="I12" s="11"/>
      <c r="J12" s="11"/>
      <c r="P12" s="18"/>
    </row>
    <row r="13" spans="1:17">
      <c r="A13" s="16" t="s">
        <v>68</v>
      </c>
      <c r="B13" t="s">
        <v>70</v>
      </c>
      <c r="C13" t="s">
        <v>71</v>
      </c>
      <c r="D13" t="s">
        <v>72</v>
      </c>
      <c r="E13" t="s">
        <v>73</v>
      </c>
      <c r="F13" t="s">
        <v>74</v>
      </c>
      <c r="G13" t="s">
        <v>75</v>
      </c>
      <c r="H13" t="s">
        <v>76</v>
      </c>
      <c r="I13" t="s">
        <v>77</v>
      </c>
      <c r="J13" t="s">
        <v>78</v>
      </c>
      <c r="K13" t="s">
        <v>79</v>
      </c>
      <c r="L13" t="s">
        <v>80</v>
      </c>
      <c r="M13" t="s">
        <v>81</v>
      </c>
      <c r="N13" t="s">
        <v>82</v>
      </c>
      <c r="O13" t="s">
        <v>83</v>
      </c>
      <c r="P13" t="s">
        <v>84</v>
      </c>
      <c r="Q13" t="s">
        <v>85</v>
      </c>
    </row>
    <row r="14" spans="1:17">
      <c r="A14" s="17" t="s">
        <v>63</v>
      </c>
      <c r="B14" s="19">
        <v>786.22066666666672</v>
      </c>
      <c r="C14" s="19">
        <v>765.20400000000006</v>
      </c>
      <c r="D14" s="19">
        <v>882.66666666666663</v>
      </c>
      <c r="E14" s="19">
        <v>950.9</v>
      </c>
      <c r="F14" s="19">
        <v>1127.7333333333333</v>
      </c>
      <c r="G14" s="19">
        <v>1188.9333333333334</v>
      </c>
      <c r="H14" s="19">
        <v>1260.0333333333333</v>
      </c>
      <c r="I14" s="19">
        <v>1339</v>
      </c>
      <c r="J14" s="19">
        <v>1402.5333333333335</v>
      </c>
      <c r="K14" s="19">
        <v>1533.4666666666669</v>
      </c>
      <c r="L14" s="19">
        <v>1617.2</v>
      </c>
      <c r="M14" s="19">
        <v>1821.7333333333336</v>
      </c>
      <c r="N14" s="19">
        <v>2160.3333333333335</v>
      </c>
      <c r="O14" s="19">
        <v>2058.4333333333334</v>
      </c>
      <c r="P14" s="19">
        <v>2331.4333333333329</v>
      </c>
      <c r="Q14" s="19">
        <v>2396.9666666666667</v>
      </c>
    </row>
    <row r="15" spans="1:17">
      <c r="A15" s="17" t="s">
        <v>62</v>
      </c>
      <c r="B15" s="19">
        <v>836.61366666666663</v>
      </c>
      <c r="C15" s="19">
        <v>907.58966666666674</v>
      </c>
      <c r="D15" s="19">
        <v>936.55000000000007</v>
      </c>
      <c r="E15" s="19">
        <v>1000.25</v>
      </c>
      <c r="F15" s="19">
        <v>1134.6333333333334</v>
      </c>
      <c r="G15" s="19">
        <v>1191.0666666666666</v>
      </c>
      <c r="H15" s="19">
        <v>1332.2166666666667</v>
      </c>
      <c r="I15" s="19">
        <v>1418.4833333333333</v>
      </c>
      <c r="J15" s="19">
        <v>1525.2666666666667</v>
      </c>
      <c r="K15" s="19">
        <v>1780.0833333333333</v>
      </c>
      <c r="L15" s="19">
        <v>1864.95</v>
      </c>
      <c r="M15" s="19">
        <v>2086.6166666666668</v>
      </c>
      <c r="N15" s="19">
        <v>2640.9</v>
      </c>
      <c r="O15" s="19">
        <v>2592.2000000000003</v>
      </c>
      <c r="P15" s="19">
        <v>2784.1833333333329</v>
      </c>
      <c r="Q15" s="19">
        <v>2937.0333333333328</v>
      </c>
    </row>
    <row r="16" spans="1:17">
      <c r="A16" s="17" t="s">
        <v>64</v>
      </c>
      <c r="B16" s="19">
        <v>1034.8275000000001</v>
      </c>
      <c r="C16" s="19">
        <v>1089.0509999999999</v>
      </c>
      <c r="D16" s="19">
        <v>1142.3</v>
      </c>
      <c r="E16" s="19">
        <v>1203.0250000000001</v>
      </c>
      <c r="F16" s="19">
        <v>1401.4499999999998</v>
      </c>
      <c r="G16" s="19">
        <v>1466</v>
      </c>
      <c r="H16" s="19">
        <v>1652.2000000000003</v>
      </c>
      <c r="I16" s="19">
        <v>1729.1</v>
      </c>
      <c r="J16" s="19">
        <v>1831.625</v>
      </c>
      <c r="K16" s="19">
        <v>2127.0750000000003</v>
      </c>
      <c r="L16" s="19">
        <v>2232.0800000000004</v>
      </c>
      <c r="M16" s="19">
        <v>2421.14</v>
      </c>
      <c r="N16" s="19">
        <v>2885.7</v>
      </c>
      <c r="O16" s="19">
        <v>2874.7200000000003</v>
      </c>
      <c r="P16" s="19">
        <v>3003.4199999999996</v>
      </c>
      <c r="Q16" s="19">
        <v>3096.9</v>
      </c>
    </row>
    <row r="17" spans="1:17">
      <c r="A17" s="17" t="s">
        <v>66</v>
      </c>
      <c r="B17" s="19">
        <v>845.60299999999995</v>
      </c>
      <c r="C17" s="19">
        <v>906.36</v>
      </c>
      <c r="D17" s="19">
        <v>883.7</v>
      </c>
      <c r="E17" s="19">
        <v>949.4</v>
      </c>
      <c r="F17" s="19">
        <v>1071.9000000000001</v>
      </c>
      <c r="G17" s="19">
        <v>1133.3</v>
      </c>
      <c r="H17" s="19">
        <v>1303.2</v>
      </c>
      <c r="I17" s="19">
        <v>1384.4</v>
      </c>
      <c r="J17" s="19">
        <v>1477</v>
      </c>
      <c r="K17" s="19">
        <v>1662.9</v>
      </c>
      <c r="L17" s="19">
        <v>1777.7</v>
      </c>
      <c r="M17" s="19">
        <v>1969.4</v>
      </c>
      <c r="N17" s="19">
        <v>2424.5</v>
      </c>
      <c r="O17" s="19">
        <v>2374.1</v>
      </c>
      <c r="P17" s="19">
        <v>2542.3000000000002</v>
      </c>
      <c r="Q17" s="19">
        <v>2661.1</v>
      </c>
    </row>
    <row r="18" spans="1:17">
      <c r="A18" s="17" t="s">
        <v>65</v>
      </c>
      <c r="B18" s="19">
        <v>991.41925000000003</v>
      </c>
      <c r="C18" s="19">
        <v>1119.8206999999998</v>
      </c>
      <c r="D18" s="19">
        <v>1056.8500000000001</v>
      </c>
      <c r="E18" s="19">
        <v>1123.27</v>
      </c>
      <c r="F18" s="19">
        <v>1300.9599999999998</v>
      </c>
      <c r="G18" s="19">
        <v>1383.8799999999999</v>
      </c>
      <c r="H18" s="19">
        <v>1574.19</v>
      </c>
      <c r="I18" s="19">
        <v>1654.85</v>
      </c>
      <c r="J18" s="19">
        <v>1737.5899999999997</v>
      </c>
      <c r="K18" s="19">
        <v>1950.8800000000003</v>
      </c>
      <c r="L18" s="19">
        <v>2052.84</v>
      </c>
      <c r="M18" s="19">
        <v>2294.46</v>
      </c>
      <c r="N18" s="19">
        <v>2552.14</v>
      </c>
      <c r="O18" s="19">
        <v>2371.1400000000003</v>
      </c>
      <c r="P18" s="19">
        <v>2647.87</v>
      </c>
      <c r="Q18" s="19">
        <v>2733.5</v>
      </c>
    </row>
    <row r="19" spans="1:17">
      <c r="A19" s="17" t="s">
        <v>61</v>
      </c>
      <c r="B19" s="19">
        <v>913.07166666666649</v>
      </c>
      <c r="C19" s="19">
        <v>998.06100000000004</v>
      </c>
      <c r="D19" s="19">
        <v>984.38000000000011</v>
      </c>
      <c r="E19" s="19">
        <v>1051.31</v>
      </c>
      <c r="F19" s="19">
        <v>1189.4900000000002</v>
      </c>
      <c r="G19" s="19">
        <v>1250.9099999999999</v>
      </c>
      <c r="H19" s="19">
        <v>1429.66</v>
      </c>
      <c r="I19" s="19">
        <v>1517.33</v>
      </c>
      <c r="J19" s="19">
        <v>1597.3200000000002</v>
      </c>
      <c r="K19" s="19">
        <v>1751.9099999999999</v>
      </c>
      <c r="L19" s="19">
        <v>1880.9900000000002</v>
      </c>
      <c r="M19" s="19">
        <v>2016.9599999999998</v>
      </c>
      <c r="N19" s="19">
        <v>2261.8399999999997</v>
      </c>
      <c r="O19" s="19">
        <v>2211.0700000000002</v>
      </c>
      <c r="P19" s="19">
        <v>2384.7799999999997</v>
      </c>
      <c r="Q19" s="19">
        <v>2517.3100000000004</v>
      </c>
    </row>
    <row r="20" spans="1:17">
      <c r="A20" s="17" t="s">
        <v>69</v>
      </c>
      <c r="B20" s="19">
        <v>919.75019354838719</v>
      </c>
      <c r="C20" s="19">
        <v>1005.3685588235293</v>
      </c>
      <c r="D20" s="19">
        <v>1003.8970588235294</v>
      </c>
      <c r="E20" s="19">
        <v>1069.4558823529414</v>
      </c>
      <c r="F20" s="19">
        <v>1228.623529411765</v>
      </c>
      <c r="G20" s="19">
        <v>1295.835294117647</v>
      </c>
      <c r="H20" s="19">
        <v>1462.4676470588236</v>
      </c>
      <c r="I20" s="19">
        <v>1545.6029411764707</v>
      </c>
      <c r="J20" s="19">
        <v>1632.6999999999998</v>
      </c>
      <c r="K20" s="19">
        <v>1837.6470588235295</v>
      </c>
      <c r="L20" s="19">
        <v>1951.9342857142856</v>
      </c>
      <c r="M20" s="19">
        <v>2147.8342857142866</v>
      </c>
      <c r="N20" s="19">
        <v>2494.8342857142861</v>
      </c>
      <c r="O20" s="19">
        <v>2408.5228571428574</v>
      </c>
      <c r="P20" s="19">
        <v>2616.7228571428568</v>
      </c>
      <c r="Q20" s="19">
        <v>2727.6228571428578</v>
      </c>
    </row>
  </sheetData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R36"/>
  <sheetViews>
    <sheetView topLeftCell="A22" workbookViewId="0">
      <selection sqref="A1:B35"/>
    </sheetView>
  </sheetViews>
  <sheetFormatPr defaultRowHeight="18"/>
  <cols>
    <col min="1" max="1" width="13.25" bestFit="1" customWidth="1"/>
    <col min="2" max="2" width="19.33203125" bestFit="1" customWidth="1"/>
  </cols>
  <sheetData>
    <row r="1" spans="1:18">
      <c r="A1" t="s">
        <v>86</v>
      </c>
      <c r="B1" t="s">
        <v>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</row>
    <row r="2" spans="1:18">
      <c r="A2" t="s">
        <v>88</v>
      </c>
      <c r="B2" t="s">
        <v>89</v>
      </c>
      <c r="C2">
        <f>VLOOKUP($B2,'OLAH-WAGE'!$C$4:$S$38,2,FALSE)</f>
        <v>1102.6869999999999</v>
      </c>
      <c r="D2">
        <f>VLOOKUP($B2,'OLAH-WAGE'!$C$4:$S$38,3,FALSE)</f>
        <v>1196.115</v>
      </c>
      <c r="E2">
        <f>VLOOKUP($B2,'OLAH-WAGE'!$C$4:$S$38,4,FALSE)</f>
        <v>1260.5999999999999</v>
      </c>
      <c r="F2">
        <f>VLOOKUP($B2,'OLAH-WAGE'!$C$4:$S$38,5,FALSE)</f>
        <v>1348.9</v>
      </c>
      <c r="G2">
        <f>VLOOKUP($B2,'OLAH-WAGE'!$C$4:$S$38,6,FALSE)</f>
        <v>1420.4</v>
      </c>
      <c r="H2">
        <f>VLOOKUP($B2,'OLAH-WAGE'!$C$4:$S$38,7,FALSE)</f>
        <v>1456.8</v>
      </c>
      <c r="I2">
        <f>VLOOKUP($B2,'OLAH-WAGE'!$C$4:$S$38,8,FALSE)</f>
        <v>1497.5</v>
      </c>
      <c r="J2">
        <f>VLOOKUP($B2,'OLAH-WAGE'!$C$4:$S$38,9,FALSE)</f>
        <v>1567.9</v>
      </c>
      <c r="K2">
        <f>VLOOKUP($B2,'OLAH-WAGE'!$C$4:$S$38,10,FALSE)</f>
        <v>1660.6</v>
      </c>
      <c r="L2">
        <f>VLOOKUP($B2,'OLAH-WAGE'!$C$4:$S$38,11,FALSE)</f>
        <v>1731.2</v>
      </c>
      <c r="M2">
        <f>VLOOKUP($B2,'OLAH-WAGE'!$C$4:$S$38,12,FALSE)</f>
        <v>1744.6</v>
      </c>
      <c r="N2">
        <f>VLOOKUP($B2,'OLAH-WAGE'!$C$4:$S$38,13,FALSE)</f>
        <v>1918.7</v>
      </c>
      <c r="O2">
        <f>VLOOKUP($B2,'OLAH-WAGE'!$C$4:$S$38,14,FALSE)</f>
        <v>2402.1</v>
      </c>
      <c r="P2">
        <f>VLOOKUP($B2,'OLAH-WAGE'!$C$4:$S$38,15,FALSE)</f>
        <v>2192.6999999999998</v>
      </c>
      <c r="Q2">
        <f>VLOOKUP($B2,'OLAH-WAGE'!$C$4:$S$38,16,FALSE)</f>
        <v>2400.3000000000002</v>
      </c>
      <c r="R2">
        <f>VLOOKUP($B2,'OLAH-WAGE'!$C$4:$S$38,17,FALSE)</f>
        <v>2549.4</v>
      </c>
    </row>
    <row r="3" spans="1:18">
      <c r="A3" t="s">
        <v>88</v>
      </c>
      <c r="B3" t="s">
        <v>90</v>
      </c>
      <c r="C3">
        <f>VLOOKUP($B3,'OLAH-WAGE'!$C$4:$S$38,2,FALSE)</f>
        <v>808.13599999999997</v>
      </c>
      <c r="D3">
        <f>VLOOKUP($B3,'OLAH-WAGE'!$C$4:$S$38,3,FALSE)</f>
        <v>889.47699999999998</v>
      </c>
      <c r="E3">
        <f>VLOOKUP($B3,'OLAH-WAGE'!$C$4:$S$38,4,FALSE)</f>
        <v>1009.7</v>
      </c>
      <c r="F3">
        <f>VLOOKUP($B3,'OLAH-WAGE'!$C$4:$S$38,5,FALSE)</f>
        <v>1093</v>
      </c>
      <c r="G3">
        <f>VLOOKUP($B3,'OLAH-WAGE'!$C$4:$S$38,6,FALSE)</f>
        <v>1301.7</v>
      </c>
      <c r="H3">
        <f>VLOOKUP($B3,'OLAH-WAGE'!$C$4:$S$38,7,FALSE)</f>
        <v>1344</v>
      </c>
      <c r="I3">
        <f>VLOOKUP($B3,'OLAH-WAGE'!$C$4:$S$38,8,FALSE)</f>
        <v>1425.4</v>
      </c>
      <c r="J3">
        <f>VLOOKUP($B3,'OLAH-WAGE'!$C$4:$S$38,9,FALSE)</f>
        <v>1477.5</v>
      </c>
      <c r="K3">
        <f>VLOOKUP($B3,'OLAH-WAGE'!$C$4:$S$38,10,FALSE)</f>
        <v>1579.6</v>
      </c>
      <c r="L3">
        <f>VLOOKUP($B3,'OLAH-WAGE'!$C$4:$S$38,11,FALSE)</f>
        <v>1676</v>
      </c>
      <c r="M3">
        <f>VLOOKUP($B3,'OLAH-WAGE'!$C$4:$S$38,12,FALSE)</f>
        <v>1741.6</v>
      </c>
      <c r="N3">
        <f>VLOOKUP($B3,'OLAH-WAGE'!$C$4:$S$38,13,FALSE)</f>
        <v>1921.4</v>
      </c>
      <c r="O3">
        <f>VLOOKUP($B3,'OLAH-WAGE'!$C$4:$S$38,14,FALSE)</f>
        <v>2297.1999999999998</v>
      </c>
      <c r="P3">
        <f>VLOOKUP($B3,'OLAH-WAGE'!$C$4:$S$38,15,FALSE)</f>
        <v>2152.6</v>
      </c>
      <c r="Q3">
        <f>VLOOKUP($B3,'OLAH-WAGE'!$C$4:$S$38,16,FALSE)</f>
        <v>2349.6</v>
      </c>
      <c r="R3">
        <f>VLOOKUP($B3,'OLAH-WAGE'!$C$4:$S$38,17,FALSE)</f>
        <v>2436</v>
      </c>
    </row>
    <row r="4" spans="1:18">
      <c r="A4" t="s">
        <v>88</v>
      </c>
      <c r="B4" t="s">
        <v>91</v>
      </c>
      <c r="C4">
        <f>VLOOKUP($B4,'OLAH-WAGE'!$C$4:$S$38,2,FALSE)</f>
        <v>1112.4559999999999</v>
      </c>
      <c r="D4">
        <f>VLOOKUP($B4,'OLAH-WAGE'!$C$4:$S$38,3,FALSE)</f>
        <v>1116.1579999999999</v>
      </c>
      <c r="E4">
        <f>VLOOKUP($B4,'OLAH-WAGE'!$C$4:$S$38,4,FALSE)</f>
        <v>1064.5</v>
      </c>
      <c r="F4">
        <f>VLOOKUP($B4,'OLAH-WAGE'!$C$4:$S$38,5,FALSE)</f>
        <v>1152.5999999999999</v>
      </c>
      <c r="G4">
        <f>VLOOKUP($B4,'OLAH-WAGE'!$C$4:$S$38,6,FALSE)</f>
        <v>1430.9</v>
      </c>
      <c r="H4">
        <f>VLOOKUP($B4,'OLAH-WAGE'!$C$4:$S$38,7,FALSE)</f>
        <v>1488.1</v>
      </c>
      <c r="I4">
        <f>VLOOKUP($B4,'OLAH-WAGE'!$C$4:$S$38,8,FALSE)</f>
        <v>1640.6</v>
      </c>
      <c r="J4">
        <f>VLOOKUP($B4,'OLAH-WAGE'!$C$4:$S$38,9,FALSE)</f>
        <v>1716.5</v>
      </c>
      <c r="K4">
        <f>VLOOKUP($B4,'OLAH-WAGE'!$C$4:$S$38,10,FALSE)</f>
        <v>1770.1</v>
      </c>
      <c r="L4">
        <f>VLOOKUP($B4,'OLAH-WAGE'!$C$4:$S$38,11,FALSE)</f>
        <v>1881.1</v>
      </c>
      <c r="M4">
        <f>VLOOKUP($B4,'OLAH-WAGE'!$C$4:$S$38,12,FALSE)</f>
        <v>1899.5</v>
      </c>
      <c r="N4">
        <f>VLOOKUP($B4,'OLAH-WAGE'!$C$4:$S$38,13,FALSE)</f>
        <v>2013.9</v>
      </c>
      <c r="O4">
        <f>VLOOKUP($B4,'OLAH-WAGE'!$C$4:$S$38,14,FALSE)</f>
        <v>2473.1999999999998</v>
      </c>
      <c r="P4">
        <f>VLOOKUP($B4,'OLAH-WAGE'!$C$4:$S$38,15,FALSE)</f>
        <v>2394.4</v>
      </c>
      <c r="Q4">
        <f>VLOOKUP($B4,'OLAH-WAGE'!$C$4:$S$38,16,FALSE)</f>
        <v>2564.3000000000002</v>
      </c>
      <c r="R4">
        <f>VLOOKUP($B4,'OLAH-WAGE'!$C$4:$S$38,17,FALSE)</f>
        <v>2769.3</v>
      </c>
    </row>
    <row r="5" spans="1:18">
      <c r="A5" t="s">
        <v>88</v>
      </c>
      <c r="B5" t="s">
        <v>92</v>
      </c>
      <c r="C5">
        <f>VLOOKUP($B5,'OLAH-WAGE'!$C$4:$S$38,2,FALSE)</f>
        <v>1218.72</v>
      </c>
      <c r="D5">
        <f>VLOOKUP($B5,'OLAH-WAGE'!$C$4:$S$38,3,FALSE)</f>
        <v>1213.1400000000001</v>
      </c>
      <c r="E5">
        <f>VLOOKUP($B5,'OLAH-WAGE'!$C$4:$S$38,4,FALSE)</f>
        <v>1233.7</v>
      </c>
      <c r="F5">
        <f>VLOOKUP($B5,'OLAH-WAGE'!$C$4:$S$38,5,FALSE)</f>
        <v>1307.9000000000001</v>
      </c>
      <c r="G5">
        <f>VLOOKUP($B5,'OLAH-WAGE'!$C$4:$S$38,6,FALSE)</f>
        <v>1359.5</v>
      </c>
      <c r="H5">
        <f>VLOOKUP($B5,'OLAH-WAGE'!$C$4:$S$38,7,FALSE)</f>
        <v>1422.8</v>
      </c>
      <c r="I5">
        <f>VLOOKUP($B5,'OLAH-WAGE'!$C$4:$S$38,8,FALSE)</f>
        <v>1739.9</v>
      </c>
      <c r="J5">
        <f>VLOOKUP($B5,'OLAH-WAGE'!$C$4:$S$38,9,FALSE)</f>
        <v>1817.7</v>
      </c>
      <c r="K5">
        <f>VLOOKUP($B5,'OLAH-WAGE'!$C$4:$S$38,10,FALSE)</f>
        <v>1929.2</v>
      </c>
      <c r="L5">
        <f>VLOOKUP($B5,'OLAH-WAGE'!$C$4:$S$38,11,FALSE)</f>
        <v>2134.1</v>
      </c>
      <c r="M5">
        <f>VLOOKUP($B5,'OLAH-WAGE'!$C$4:$S$38,12,FALSE)</f>
        <v>2099.4</v>
      </c>
      <c r="N5">
        <f>VLOOKUP($B5,'OLAH-WAGE'!$C$4:$S$38,13,FALSE)</f>
        <v>2307.6999999999998</v>
      </c>
      <c r="O5">
        <f>VLOOKUP($B5,'OLAH-WAGE'!$C$4:$S$38,14,FALSE)</f>
        <v>2545.8000000000002</v>
      </c>
      <c r="P5">
        <f>VLOOKUP($B5,'OLAH-WAGE'!$C$4:$S$38,15,FALSE)</f>
        <v>2280.1</v>
      </c>
      <c r="Q5">
        <f>VLOOKUP($B5,'OLAH-WAGE'!$C$4:$S$38,16,FALSE)</f>
        <v>2688.4</v>
      </c>
      <c r="R5">
        <f>VLOOKUP($B5,'OLAH-WAGE'!$C$4:$S$38,17,FALSE)</f>
        <v>2776.2</v>
      </c>
    </row>
    <row r="6" spans="1:18">
      <c r="A6" t="s">
        <v>88</v>
      </c>
      <c r="B6" t="s">
        <v>137</v>
      </c>
      <c r="C6" s="5">
        <f>VLOOKUP($B6,'OLAH-WAGE'!$C$4:$S$38,2,FALSE)</f>
        <v>0</v>
      </c>
      <c r="D6">
        <f>VLOOKUP($B6,'OLAH-WAGE'!$C$4:$S$38,3,FALSE)</f>
        <v>1327.662</v>
      </c>
      <c r="E6">
        <f>VLOOKUP($B6,'OLAH-WAGE'!$C$4:$S$38,4,FALSE)</f>
        <v>1544.9</v>
      </c>
      <c r="F6">
        <f>VLOOKUP($B6,'OLAH-WAGE'!$C$4:$S$38,5,FALSE)</f>
        <v>1632.5</v>
      </c>
      <c r="G6">
        <f>VLOOKUP($B6,'OLAH-WAGE'!$C$4:$S$38,6,FALSE)</f>
        <v>1860.2</v>
      </c>
      <c r="H6">
        <f>VLOOKUP($B6,'OLAH-WAGE'!$C$4:$S$38,7,FALSE)</f>
        <v>1897.9</v>
      </c>
      <c r="I6">
        <f>VLOOKUP($B6,'OLAH-WAGE'!$C$4:$S$38,8,FALSE)</f>
        <v>2178.1999999999998</v>
      </c>
      <c r="J6">
        <f>VLOOKUP($B6,'OLAH-WAGE'!$C$4:$S$38,9,FALSE)</f>
        <v>2277.3000000000002</v>
      </c>
      <c r="K6">
        <f>VLOOKUP($B6,'OLAH-WAGE'!$C$4:$S$38,10,FALSE)</f>
        <v>2360</v>
      </c>
      <c r="L6">
        <f>VLOOKUP($B6,'OLAH-WAGE'!$C$4:$S$38,11,FALSE)</f>
        <v>2744.9</v>
      </c>
      <c r="M6">
        <f>VLOOKUP($B6,'OLAH-WAGE'!$C$4:$S$38,12,FALSE)</f>
        <v>3411.1</v>
      </c>
      <c r="N6">
        <f>VLOOKUP($B6,'OLAH-WAGE'!$C$4:$S$38,13,FALSE)</f>
        <v>3503.4</v>
      </c>
      <c r="O6">
        <f>VLOOKUP($B6,'OLAH-WAGE'!$C$4:$S$38,14,FALSE)</f>
        <v>3446.4</v>
      </c>
      <c r="P6">
        <f>VLOOKUP($B6,'OLAH-WAGE'!$C$4:$S$38,15,FALSE)</f>
        <v>3559.8</v>
      </c>
      <c r="Q6">
        <f>VLOOKUP($B6,'OLAH-WAGE'!$C$4:$S$38,16,FALSE)</f>
        <v>3646.4</v>
      </c>
      <c r="R6">
        <f>VLOOKUP($B6,'OLAH-WAGE'!$C$4:$S$38,17,FALSE)</f>
        <v>3972.6</v>
      </c>
    </row>
    <row r="7" spans="1:18">
      <c r="A7" t="s">
        <v>88</v>
      </c>
      <c r="B7" t="s">
        <v>93</v>
      </c>
      <c r="C7">
        <f>VLOOKUP($B7,'OLAH-WAGE'!$C$4:$S$38,2,FALSE)</f>
        <v>1012.558</v>
      </c>
      <c r="D7">
        <f>VLOOKUP($B7,'OLAH-WAGE'!$C$4:$S$38,3,FALSE)</f>
        <v>1182.479</v>
      </c>
      <c r="E7">
        <f>VLOOKUP($B7,'OLAH-WAGE'!$C$4:$S$38,4,FALSE)</f>
        <v>928</v>
      </c>
      <c r="F7">
        <f>VLOOKUP($B7,'OLAH-WAGE'!$C$4:$S$38,5,FALSE)</f>
        <v>1002.3</v>
      </c>
      <c r="G7">
        <f>VLOOKUP($B7,'OLAH-WAGE'!$C$4:$S$38,6,FALSE)</f>
        <v>1244</v>
      </c>
      <c r="H7">
        <f>VLOOKUP($B7,'OLAH-WAGE'!$C$4:$S$38,7,FALSE)</f>
        <v>1300.5</v>
      </c>
      <c r="I7">
        <f>VLOOKUP($B7,'OLAH-WAGE'!$C$4:$S$38,8,FALSE)</f>
        <v>1349.6</v>
      </c>
      <c r="J7">
        <f>VLOOKUP($B7,'OLAH-WAGE'!$C$4:$S$38,9,FALSE)</f>
        <v>1395.5</v>
      </c>
      <c r="K7">
        <f>VLOOKUP($B7,'OLAH-WAGE'!$C$4:$S$38,10,FALSE)</f>
        <v>1527.9</v>
      </c>
      <c r="L7">
        <f>VLOOKUP($B7,'OLAH-WAGE'!$C$4:$S$38,11,FALSE)</f>
        <v>1764.2</v>
      </c>
      <c r="M7">
        <f>VLOOKUP($B7,'OLAH-WAGE'!$C$4:$S$38,12,FALSE)</f>
        <v>1860</v>
      </c>
      <c r="N7">
        <f>VLOOKUP($B7,'OLAH-WAGE'!$C$4:$S$38,13,FALSE)</f>
        <v>1976.8</v>
      </c>
      <c r="O7">
        <f>VLOOKUP($B7,'OLAH-WAGE'!$C$4:$S$38,14,FALSE)</f>
        <v>2204.6</v>
      </c>
      <c r="P7">
        <f>VLOOKUP($B7,'OLAH-WAGE'!$C$4:$S$38,15,FALSE)</f>
        <v>2093.3000000000002</v>
      </c>
      <c r="Q7">
        <f>VLOOKUP($B7,'OLAH-WAGE'!$C$4:$S$38,16,FALSE)</f>
        <v>2313.1999999999998</v>
      </c>
      <c r="R7">
        <f>VLOOKUP($B7,'OLAH-WAGE'!$C$4:$S$38,17,FALSE)</f>
        <v>2433.1</v>
      </c>
    </row>
    <row r="8" spans="1:18">
      <c r="A8" t="s">
        <v>88</v>
      </c>
      <c r="B8" t="s">
        <v>94</v>
      </c>
      <c r="C8">
        <f>VLOOKUP($B8,'OLAH-WAGE'!$C$4:$S$38,2,FALSE)</f>
        <v>874.78399999999999</v>
      </c>
      <c r="D8">
        <f>VLOOKUP($B8,'OLAH-WAGE'!$C$4:$S$38,3,FALSE)</f>
        <v>874.56100000000004</v>
      </c>
      <c r="E8">
        <f>VLOOKUP($B8,'OLAH-WAGE'!$C$4:$S$38,4,FALSE)</f>
        <v>1125.5999999999999</v>
      </c>
      <c r="F8">
        <f>VLOOKUP($B8,'OLAH-WAGE'!$C$4:$S$38,5,FALSE)</f>
        <v>1211.8</v>
      </c>
      <c r="G8">
        <f>VLOOKUP($B8,'OLAH-WAGE'!$C$4:$S$38,6,FALSE)</f>
        <v>1400.6</v>
      </c>
      <c r="H8">
        <f>VLOOKUP($B8,'OLAH-WAGE'!$C$4:$S$38,7,FALSE)</f>
        <v>1441.8</v>
      </c>
      <c r="I8">
        <f>VLOOKUP($B8,'OLAH-WAGE'!$C$4:$S$38,8,FALSE)</f>
        <v>1549.2</v>
      </c>
      <c r="J8">
        <f>VLOOKUP($B8,'OLAH-WAGE'!$C$4:$S$38,9,FALSE)</f>
        <v>1587.2</v>
      </c>
      <c r="K8">
        <f>VLOOKUP($B8,'OLAH-WAGE'!$C$4:$S$38,10,FALSE)</f>
        <v>1699.2</v>
      </c>
      <c r="L8">
        <f>VLOOKUP($B8,'OLAH-WAGE'!$C$4:$S$38,11,FALSE)</f>
        <v>1867.6</v>
      </c>
      <c r="M8">
        <f>VLOOKUP($B8,'OLAH-WAGE'!$C$4:$S$38,12,FALSE)</f>
        <v>1931.3</v>
      </c>
      <c r="N8">
        <f>VLOOKUP($B8,'OLAH-WAGE'!$C$4:$S$38,13,FALSE)</f>
        <v>2048.4</v>
      </c>
      <c r="O8">
        <f>VLOOKUP($B8,'OLAH-WAGE'!$C$4:$S$38,14,FALSE)</f>
        <v>2497.4</v>
      </c>
      <c r="P8">
        <f>VLOOKUP($B8,'OLAH-WAGE'!$C$4:$S$38,15,FALSE)</f>
        <v>2427.8000000000002</v>
      </c>
      <c r="Q8">
        <f>VLOOKUP($B8,'OLAH-WAGE'!$C$4:$S$38,16,FALSE)</f>
        <v>2494.1999999999998</v>
      </c>
      <c r="R8">
        <f>VLOOKUP($B8,'OLAH-WAGE'!$C$4:$S$38,17,FALSE)</f>
        <v>2548.6</v>
      </c>
    </row>
    <row r="9" spans="1:18">
      <c r="A9" t="s">
        <v>88</v>
      </c>
      <c r="B9" t="s">
        <v>95</v>
      </c>
      <c r="C9">
        <f>VLOOKUP($B9,'OLAH-WAGE'!$C$4:$S$38,2,FALSE)</f>
        <v>825.154</v>
      </c>
      <c r="D9">
        <f>VLOOKUP($B9,'OLAH-WAGE'!$C$4:$S$38,3,FALSE)</f>
        <v>987.94500000000005</v>
      </c>
      <c r="E9">
        <f>VLOOKUP($B9,'OLAH-WAGE'!$C$4:$S$38,4,FALSE)</f>
        <v>983.9</v>
      </c>
      <c r="F9">
        <f>VLOOKUP($B9,'OLAH-WAGE'!$C$4:$S$38,5,FALSE)</f>
        <v>1067.8</v>
      </c>
      <c r="G9">
        <f>VLOOKUP($B9,'OLAH-WAGE'!$C$4:$S$38,6,FALSE)</f>
        <v>1195.0999999999999</v>
      </c>
      <c r="H9">
        <f>VLOOKUP($B9,'OLAH-WAGE'!$C$4:$S$38,7,FALSE)</f>
        <v>1222.4000000000001</v>
      </c>
      <c r="I9">
        <f>VLOOKUP($B9,'OLAH-WAGE'!$C$4:$S$38,8,FALSE)</f>
        <v>1418.6</v>
      </c>
      <c r="J9">
        <f>VLOOKUP($B9,'OLAH-WAGE'!$C$4:$S$38,9,FALSE)</f>
        <v>1475.1</v>
      </c>
      <c r="K9">
        <f>VLOOKUP($B9,'OLAH-WAGE'!$C$4:$S$38,10,FALSE)</f>
        <v>1585.8</v>
      </c>
      <c r="L9">
        <f>VLOOKUP($B9,'OLAH-WAGE'!$C$4:$S$38,11,FALSE)</f>
        <v>1596.2</v>
      </c>
      <c r="M9">
        <f>VLOOKUP($B9,'OLAH-WAGE'!$C$4:$S$38,12,FALSE)</f>
        <v>1807.6</v>
      </c>
      <c r="N9">
        <f>VLOOKUP($B9,'OLAH-WAGE'!$C$4:$S$38,13,FALSE)</f>
        <v>1958.7</v>
      </c>
      <c r="O9">
        <f>VLOOKUP($B9,'OLAH-WAGE'!$C$4:$S$38,14,FALSE)</f>
        <v>2113.1999999999998</v>
      </c>
      <c r="P9">
        <f>VLOOKUP($B9,'OLAH-WAGE'!$C$4:$S$38,15,FALSE)</f>
        <v>2050.8000000000002</v>
      </c>
      <c r="Q9">
        <f>VLOOKUP($B9,'OLAH-WAGE'!$C$4:$S$38,16,FALSE)</f>
        <v>2180</v>
      </c>
      <c r="R9">
        <f>VLOOKUP($B9,'OLAH-WAGE'!$C$4:$S$38,17,FALSE)</f>
        <v>2256.5</v>
      </c>
    </row>
    <row r="10" spans="1:18">
      <c r="A10" t="s">
        <v>88</v>
      </c>
      <c r="B10" t="s">
        <v>96</v>
      </c>
      <c r="C10">
        <f>VLOOKUP($B10,'OLAH-WAGE'!$C$4:$S$38,2,FALSE)</f>
        <v>916.89700000000005</v>
      </c>
      <c r="D10">
        <f>VLOOKUP($B10,'OLAH-WAGE'!$C$4:$S$38,3,FALSE)</f>
        <v>1064.979</v>
      </c>
      <c r="E10">
        <f>VLOOKUP($B10,'OLAH-WAGE'!$C$4:$S$38,4,FALSE)</f>
        <v>963.5</v>
      </c>
      <c r="F10">
        <f>VLOOKUP($B10,'OLAH-WAGE'!$C$4:$S$38,5,FALSE)</f>
        <v>1014.7</v>
      </c>
      <c r="G10">
        <f>VLOOKUP($B10,'OLAH-WAGE'!$C$4:$S$38,6,FALSE)</f>
        <v>1188.3</v>
      </c>
      <c r="H10">
        <f>VLOOKUP($B10,'OLAH-WAGE'!$C$4:$S$38,7,FALSE)</f>
        <v>1247.0999999999999</v>
      </c>
      <c r="I10">
        <f>VLOOKUP($B10,'OLAH-WAGE'!$C$4:$S$38,8,FALSE)</f>
        <v>1509.5</v>
      </c>
      <c r="J10">
        <f>VLOOKUP($B10,'OLAH-WAGE'!$C$4:$S$38,9,FALSE)</f>
        <v>1572.8</v>
      </c>
      <c r="K10">
        <f>VLOOKUP($B10,'OLAH-WAGE'!$C$4:$S$38,10,FALSE)</f>
        <v>1680</v>
      </c>
      <c r="L10">
        <f>VLOOKUP($B10,'OLAH-WAGE'!$C$4:$S$38,11,FALSE)</f>
        <v>1933.8</v>
      </c>
      <c r="M10">
        <f>VLOOKUP($B10,'OLAH-WAGE'!$C$4:$S$38,12,FALSE)</f>
        <v>1956.1</v>
      </c>
      <c r="N10">
        <f>VLOOKUP($B10,'OLAH-WAGE'!$C$4:$S$38,13,FALSE)</f>
        <v>2214.1999999999998</v>
      </c>
      <c r="O10">
        <f>VLOOKUP($B10,'OLAH-WAGE'!$C$4:$S$38,14,FALSE)</f>
        <v>2485.4</v>
      </c>
      <c r="P10">
        <f>VLOOKUP($B10,'OLAH-WAGE'!$C$4:$S$38,15,FALSE)</f>
        <v>2518.6</v>
      </c>
      <c r="Q10">
        <f>VLOOKUP($B10,'OLAH-WAGE'!$C$4:$S$38,16,FALSE)</f>
        <v>2786.5</v>
      </c>
      <c r="R10">
        <f>VLOOKUP($B10,'OLAH-WAGE'!$C$4:$S$38,17,FALSE)</f>
        <v>2911.2</v>
      </c>
    </row>
    <row r="11" spans="1:18">
      <c r="A11" t="s">
        <v>88</v>
      </c>
      <c r="B11" t="s">
        <v>97</v>
      </c>
      <c r="C11">
        <f>VLOOKUP($B11,'OLAH-WAGE'!$C$4:$S$38,2,FALSE)</f>
        <v>743.28899999999999</v>
      </c>
      <c r="D11">
        <f>VLOOKUP($B11,'OLAH-WAGE'!$C$4:$S$38,3,FALSE)</f>
        <v>689.81899999999996</v>
      </c>
      <c r="E11">
        <f>VLOOKUP($B11,'OLAH-WAGE'!$C$4:$S$38,4,FALSE)</f>
        <v>844.7</v>
      </c>
      <c r="F11">
        <f>VLOOKUP($B11,'OLAH-WAGE'!$C$4:$S$38,5,FALSE)</f>
        <v>951.6</v>
      </c>
      <c r="G11">
        <f>VLOOKUP($B11,'OLAH-WAGE'!$C$4:$S$38,6,FALSE)</f>
        <v>1056.2</v>
      </c>
      <c r="H11">
        <f>VLOOKUP($B11,'OLAH-WAGE'!$C$4:$S$38,7,FALSE)</f>
        <v>1077.3</v>
      </c>
      <c r="I11">
        <f>VLOOKUP($B11,'OLAH-WAGE'!$C$4:$S$38,8,FALSE)</f>
        <v>1166.0999999999999</v>
      </c>
      <c r="J11">
        <f>VLOOKUP($B11,'OLAH-WAGE'!$C$4:$S$38,9,FALSE)</f>
        <v>1220.8</v>
      </c>
      <c r="K11">
        <f>VLOOKUP($B11,'OLAH-WAGE'!$C$4:$S$38,10,FALSE)</f>
        <v>1306.2</v>
      </c>
      <c r="L11">
        <f>VLOOKUP($B11,'OLAH-WAGE'!$C$4:$S$38,11,FALSE)</f>
        <v>1564.3</v>
      </c>
      <c r="M11">
        <f>VLOOKUP($B11,'OLAH-WAGE'!$C$4:$S$38,12,FALSE)</f>
        <v>1714.3</v>
      </c>
      <c r="N11">
        <f>VLOOKUP($B11,'OLAH-WAGE'!$C$4:$S$38,13,FALSE)</f>
        <v>1889</v>
      </c>
      <c r="O11">
        <f>VLOOKUP($B11,'OLAH-WAGE'!$C$4:$S$38,14,FALSE)</f>
        <v>2238.6999999999998</v>
      </c>
      <c r="P11">
        <f>VLOOKUP($B11,'OLAH-WAGE'!$C$4:$S$38,15,FALSE)</f>
        <v>2268.1</v>
      </c>
      <c r="Q11">
        <f>VLOOKUP($B11,'OLAH-WAGE'!$C$4:$S$38,16,FALSE)</f>
        <v>2290.6</v>
      </c>
      <c r="R11">
        <f>VLOOKUP($B11,'OLAH-WAGE'!$C$4:$S$38,17,FALSE)</f>
        <v>2329.1</v>
      </c>
    </row>
    <row r="12" spans="1:18">
      <c r="A12" t="s">
        <v>98</v>
      </c>
      <c r="B12" t="s">
        <v>99</v>
      </c>
      <c r="C12">
        <f>VLOOKUP($B12,'OLAH-WAGE'!$C$4:$S$38,2,FALSE)</f>
        <v>1100.874</v>
      </c>
      <c r="D12">
        <f>VLOOKUP($B12,'OLAH-WAGE'!$C$4:$S$38,3,FALSE)</f>
        <v>1251.8420000000001</v>
      </c>
      <c r="E12">
        <f>VLOOKUP($B12,'OLAH-WAGE'!$C$4:$S$38,4,FALSE)</f>
        <v>1510.7</v>
      </c>
      <c r="F12">
        <f>VLOOKUP($B12,'OLAH-WAGE'!$C$4:$S$38,5,FALSE)</f>
        <v>1618.6</v>
      </c>
      <c r="G12">
        <f>VLOOKUP($B12,'OLAH-WAGE'!$C$4:$S$38,6,FALSE)</f>
        <v>1901.3</v>
      </c>
      <c r="H12">
        <f>VLOOKUP($B12,'OLAH-WAGE'!$C$4:$S$38,7,FALSE)</f>
        <v>1925.7</v>
      </c>
      <c r="I12">
        <f>VLOOKUP($B12,'OLAH-WAGE'!$C$4:$S$38,8,FALSE)</f>
        <v>2052.6999999999998</v>
      </c>
      <c r="J12">
        <f>VLOOKUP($B12,'OLAH-WAGE'!$C$4:$S$38,9,FALSE)</f>
        <v>2129.6999999999998</v>
      </c>
      <c r="K12">
        <f>VLOOKUP($B12,'OLAH-WAGE'!$C$4:$S$38,10,FALSE)</f>
        <v>2300.1999999999998</v>
      </c>
      <c r="L12">
        <f>VLOOKUP($B12,'OLAH-WAGE'!$C$4:$S$38,11,FALSE)</f>
        <v>2871.8</v>
      </c>
      <c r="M12">
        <f>VLOOKUP($B12,'OLAH-WAGE'!$C$4:$S$38,12,FALSE)</f>
        <v>2918.2</v>
      </c>
      <c r="N12">
        <f>VLOOKUP($B12,'OLAH-WAGE'!$C$4:$S$38,13,FALSE)</f>
        <v>3180.4</v>
      </c>
      <c r="O12">
        <f>VLOOKUP($B12,'OLAH-WAGE'!$C$4:$S$38,14,FALSE)</f>
        <v>4067.6</v>
      </c>
      <c r="P12">
        <f>VLOOKUP($B12,'OLAH-WAGE'!$C$4:$S$38,15,FALSE)</f>
        <v>4097.8999999999996</v>
      </c>
      <c r="Q12">
        <f>VLOOKUP($B12,'OLAH-WAGE'!$C$4:$S$38,16,FALSE)</f>
        <v>4462.3999999999996</v>
      </c>
      <c r="R12">
        <f>VLOOKUP($B12,'OLAH-WAGE'!$C$4:$S$38,17,FALSE)</f>
        <v>4560.1000000000004</v>
      </c>
    </row>
    <row r="13" spans="1:18">
      <c r="A13" t="s">
        <v>98</v>
      </c>
      <c r="B13" t="s">
        <v>100</v>
      </c>
      <c r="C13">
        <f>VLOOKUP($B13,'OLAH-WAGE'!$C$4:$S$38,2,FALSE)</f>
        <v>1093.1110000000001</v>
      </c>
      <c r="D13">
        <f>VLOOKUP($B13,'OLAH-WAGE'!$C$4:$S$38,3,FALSE)</f>
        <v>1134.114</v>
      </c>
      <c r="E13">
        <f>VLOOKUP($B13,'OLAH-WAGE'!$C$4:$S$38,4,FALSE)</f>
        <v>1178.9000000000001</v>
      </c>
      <c r="F13">
        <f>VLOOKUP($B13,'OLAH-WAGE'!$C$4:$S$38,5,FALSE)</f>
        <v>1260.4000000000001</v>
      </c>
      <c r="G13">
        <f>VLOOKUP($B13,'OLAH-WAGE'!$C$4:$S$38,6,FALSE)</f>
        <v>1513</v>
      </c>
      <c r="H13">
        <f>VLOOKUP($B13,'OLAH-WAGE'!$C$4:$S$38,7,FALSE)</f>
        <v>1564.4</v>
      </c>
      <c r="I13">
        <f>VLOOKUP($B13,'OLAH-WAGE'!$C$4:$S$38,8,FALSE)</f>
        <v>1738.3</v>
      </c>
      <c r="J13">
        <f>VLOOKUP($B13,'OLAH-WAGE'!$C$4:$S$38,9,FALSE)</f>
        <v>1843</v>
      </c>
      <c r="K13">
        <f>VLOOKUP($B13,'OLAH-WAGE'!$C$4:$S$38,10,FALSE)</f>
        <v>1945.9</v>
      </c>
      <c r="L13">
        <f>VLOOKUP($B13,'OLAH-WAGE'!$C$4:$S$38,11,FALSE)</f>
        <v>2366.6999999999998</v>
      </c>
      <c r="M13">
        <f>VLOOKUP($B13,'OLAH-WAGE'!$C$4:$S$38,12,FALSE)</f>
        <v>2392.6</v>
      </c>
      <c r="N13">
        <f>VLOOKUP($B13,'OLAH-WAGE'!$C$4:$S$38,13,FALSE)</f>
        <v>2648</v>
      </c>
      <c r="O13">
        <f>VLOOKUP($B13,'OLAH-WAGE'!$C$4:$S$38,14,FALSE)</f>
        <v>3627.6</v>
      </c>
      <c r="P13">
        <f>VLOOKUP($B13,'OLAH-WAGE'!$C$4:$S$38,15,FALSE)</f>
        <v>3664.4</v>
      </c>
      <c r="Q13">
        <f>VLOOKUP($B13,'OLAH-WAGE'!$C$4:$S$38,16,FALSE)</f>
        <v>3680.4</v>
      </c>
      <c r="R13">
        <f>VLOOKUP($B13,'OLAH-WAGE'!$C$4:$S$38,17,FALSE)</f>
        <v>3951.3</v>
      </c>
    </row>
    <row r="14" spans="1:18">
      <c r="A14" t="s">
        <v>98</v>
      </c>
      <c r="B14" t="s">
        <v>101</v>
      </c>
      <c r="C14">
        <f>VLOOKUP($B14,'OLAH-WAGE'!$C$4:$S$38,2,FALSE)</f>
        <v>929.21699999999998</v>
      </c>
      <c r="D14">
        <f>VLOOKUP($B14,'OLAH-WAGE'!$C$4:$S$38,3,FALSE)</f>
        <v>992.68200000000002</v>
      </c>
      <c r="E14">
        <f>VLOOKUP($B14,'OLAH-WAGE'!$C$4:$S$38,4,FALSE)</f>
        <v>1100.8</v>
      </c>
      <c r="F14">
        <f>VLOOKUP($B14,'OLAH-WAGE'!$C$4:$S$38,5,FALSE)</f>
        <v>1170.8</v>
      </c>
      <c r="G14">
        <f>VLOOKUP($B14,'OLAH-WAGE'!$C$4:$S$38,6,FALSE)</f>
        <v>1308.5999999999999</v>
      </c>
      <c r="H14">
        <f>VLOOKUP($B14,'OLAH-WAGE'!$C$4:$S$38,7,FALSE)</f>
        <v>1361.2</v>
      </c>
      <c r="I14">
        <f>VLOOKUP($B14,'OLAH-WAGE'!$C$4:$S$38,8,FALSE)</f>
        <v>1511</v>
      </c>
      <c r="J14">
        <f>VLOOKUP($B14,'OLAH-WAGE'!$C$4:$S$38,9,FALSE)</f>
        <v>1606.1</v>
      </c>
      <c r="K14">
        <f>VLOOKUP($B14,'OLAH-WAGE'!$C$4:$S$38,10,FALSE)</f>
        <v>1669.3</v>
      </c>
      <c r="L14">
        <f>VLOOKUP($B14,'OLAH-WAGE'!$C$4:$S$38,11,FALSE)</f>
        <v>1900.8</v>
      </c>
      <c r="M14">
        <f>VLOOKUP($B14,'OLAH-WAGE'!$C$4:$S$38,12,FALSE)</f>
        <v>2004.5</v>
      </c>
      <c r="N14">
        <f>VLOOKUP($B14,'OLAH-WAGE'!$C$4:$S$38,13,FALSE)</f>
        <v>2203.8000000000002</v>
      </c>
      <c r="O14">
        <f>VLOOKUP($B14,'OLAH-WAGE'!$C$4:$S$38,14,FALSE)</f>
        <v>3057</v>
      </c>
      <c r="P14">
        <f>VLOOKUP($B14,'OLAH-WAGE'!$C$4:$S$38,15,FALSE)</f>
        <v>2965.9</v>
      </c>
      <c r="Q14">
        <f>VLOOKUP($B14,'OLAH-WAGE'!$C$4:$S$38,16,FALSE)</f>
        <v>3053.7</v>
      </c>
      <c r="R14">
        <f>VLOOKUP($B14,'OLAH-WAGE'!$C$4:$S$38,17,FALSE)</f>
        <v>3209.9</v>
      </c>
    </row>
    <row r="15" spans="1:18">
      <c r="A15" t="s">
        <v>98</v>
      </c>
      <c r="B15" t="s">
        <v>102</v>
      </c>
      <c r="C15">
        <f>VLOOKUP($B15,'OLAH-WAGE'!$C$4:$S$38,2,FALSE)</f>
        <v>701.63</v>
      </c>
      <c r="D15">
        <f>VLOOKUP($B15,'OLAH-WAGE'!$C$4:$S$38,3,FALSE)</f>
        <v>788.53099999999995</v>
      </c>
      <c r="E15">
        <f>VLOOKUP($B15,'OLAH-WAGE'!$C$4:$S$38,4,FALSE)</f>
        <v>769.5</v>
      </c>
      <c r="F15">
        <f>VLOOKUP($B15,'OLAH-WAGE'!$C$4:$S$38,5,FALSE)</f>
        <v>829</v>
      </c>
      <c r="G15">
        <f>VLOOKUP($B15,'OLAH-WAGE'!$C$4:$S$38,6,FALSE)</f>
        <v>940.2</v>
      </c>
      <c r="H15">
        <f>VLOOKUP($B15,'OLAH-WAGE'!$C$4:$S$38,7,FALSE)</f>
        <v>981</v>
      </c>
      <c r="I15">
        <f>VLOOKUP($B15,'OLAH-WAGE'!$C$4:$S$38,8,FALSE)</f>
        <v>1182.0999999999999</v>
      </c>
      <c r="J15">
        <f>VLOOKUP($B15,'OLAH-WAGE'!$C$4:$S$38,9,FALSE)</f>
        <v>1239.8</v>
      </c>
      <c r="K15">
        <f>VLOOKUP($B15,'OLAH-WAGE'!$C$4:$S$38,10,FALSE)</f>
        <v>1313.1</v>
      </c>
      <c r="L15">
        <f>VLOOKUP($B15,'OLAH-WAGE'!$C$4:$S$38,11,FALSE)</f>
        <v>1378.1</v>
      </c>
      <c r="M15">
        <f>VLOOKUP($B15,'OLAH-WAGE'!$C$4:$S$38,12,FALSE)</f>
        <v>1455</v>
      </c>
      <c r="N15">
        <f>VLOOKUP($B15,'OLAH-WAGE'!$C$4:$S$38,13,FALSE)</f>
        <v>1703.7</v>
      </c>
      <c r="O15">
        <f>VLOOKUP($B15,'OLAH-WAGE'!$C$4:$S$38,14,FALSE)</f>
        <v>1988.1</v>
      </c>
      <c r="P15">
        <f>VLOOKUP($B15,'OLAH-WAGE'!$C$4:$S$38,15,FALSE)</f>
        <v>1946</v>
      </c>
      <c r="Q15">
        <f>VLOOKUP($B15,'OLAH-WAGE'!$C$4:$S$38,16,FALSE)</f>
        <v>2145.3000000000002</v>
      </c>
      <c r="R15">
        <f>VLOOKUP($B15,'OLAH-WAGE'!$C$4:$S$38,17,FALSE)</f>
        <v>2251.8000000000002</v>
      </c>
    </row>
    <row r="16" spans="1:18">
      <c r="A16" t="s">
        <v>98</v>
      </c>
      <c r="B16" t="s">
        <v>103</v>
      </c>
      <c r="C16">
        <f>VLOOKUP($B16,'OLAH-WAGE'!$C$4:$S$38,2,FALSE)</f>
        <v>759.00300000000004</v>
      </c>
      <c r="D16">
        <f>VLOOKUP($B16,'OLAH-WAGE'!$C$4:$S$38,3,FALSE)</f>
        <v>860.08399999999995</v>
      </c>
      <c r="E16">
        <f>VLOOKUP($B16,'OLAH-WAGE'!$C$4:$S$38,4,FALSE)</f>
        <v>993.5</v>
      </c>
      <c r="F16">
        <f>VLOOKUP($B16,'OLAH-WAGE'!$C$4:$S$38,5,FALSE)</f>
        <v>1027.5999999999999</v>
      </c>
      <c r="G16">
        <f>VLOOKUP($B16,'OLAH-WAGE'!$C$4:$S$38,6,FALSE)</f>
        <v>1148.2</v>
      </c>
      <c r="H16">
        <f>VLOOKUP($B16,'OLAH-WAGE'!$C$4:$S$38,7,FALSE)</f>
        <v>1216.0999999999999</v>
      </c>
      <c r="I16">
        <f>VLOOKUP($B16,'OLAH-WAGE'!$C$4:$S$38,8,FALSE)</f>
        <v>1360.7</v>
      </c>
      <c r="J16">
        <f>VLOOKUP($B16,'OLAH-WAGE'!$C$4:$S$38,9,FALSE)</f>
        <v>1411.8</v>
      </c>
      <c r="K16">
        <f>VLOOKUP($B16,'OLAH-WAGE'!$C$4:$S$38,10,FALSE)</f>
        <v>1539.2</v>
      </c>
      <c r="L16">
        <f>VLOOKUP($B16,'OLAH-WAGE'!$C$4:$S$38,11,FALSE)</f>
        <v>1690.9</v>
      </c>
      <c r="M16">
        <f>VLOOKUP($B16,'OLAH-WAGE'!$C$4:$S$38,12,FALSE)</f>
        <v>1745.7</v>
      </c>
      <c r="N16">
        <f>VLOOKUP($B16,'OLAH-WAGE'!$C$4:$S$38,13,FALSE)</f>
        <v>2057.4</v>
      </c>
      <c r="O16">
        <f>VLOOKUP($B16,'OLAH-WAGE'!$C$4:$S$38,14,FALSE)</f>
        <v>2345.1999999999998</v>
      </c>
      <c r="P16">
        <f>VLOOKUP($B16,'OLAH-WAGE'!$C$4:$S$38,15,FALSE)</f>
        <v>2025.2</v>
      </c>
      <c r="Q16">
        <f>VLOOKUP($B16,'OLAH-WAGE'!$C$4:$S$38,16,FALSE)</f>
        <v>2230.9</v>
      </c>
      <c r="R16">
        <f>VLOOKUP($B16,'OLAH-WAGE'!$C$4:$S$38,17,FALSE)</f>
        <v>2450.6999999999998</v>
      </c>
    </row>
    <row r="17" spans="1:18">
      <c r="A17" t="s">
        <v>98</v>
      </c>
      <c r="B17" t="s">
        <v>104</v>
      </c>
      <c r="C17">
        <f>VLOOKUP($B17,'OLAH-WAGE'!$C$4:$S$38,2,FALSE)</f>
        <v>779.31100000000004</v>
      </c>
      <c r="D17">
        <f>VLOOKUP($B17,'OLAH-WAGE'!$C$4:$S$38,3,FALSE)</f>
        <v>848.64300000000003</v>
      </c>
      <c r="E17">
        <f>VLOOKUP($B17,'OLAH-WAGE'!$C$4:$S$38,4,FALSE)</f>
        <v>868.1</v>
      </c>
      <c r="F17">
        <f>VLOOKUP($B17,'OLAH-WAGE'!$C$4:$S$38,5,FALSE)</f>
        <v>912.4</v>
      </c>
      <c r="G17">
        <f>VLOOKUP($B17,'OLAH-WAGE'!$C$4:$S$38,6,FALSE)</f>
        <v>1019.2</v>
      </c>
      <c r="H17">
        <f>VLOOKUP($B17,'OLAH-WAGE'!$C$4:$S$38,7,FALSE)</f>
        <v>1046.4000000000001</v>
      </c>
      <c r="I17">
        <f>VLOOKUP($B17,'OLAH-WAGE'!$C$4:$S$38,8,FALSE)</f>
        <v>1207.8</v>
      </c>
      <c r="J17">
        <f>VLOOKUP($B17,'OLAH-WAGE'!$C$4:$S$38,9,FALSE)</f>
        <v>1269.2</v>
      </c>
      <c r="K17">
        <f>VLOOKUP($B17,'OLAH-WAGE'!$C$4:$S$38,10,FALSE)</f>
        <v>1344.1</v>
      </c>
      <c r="L17">
        <f>VLOOKUP($B17,'OLAH-WAGE'!$C$4:$S$38,11,FALSE)</f>
        <v>1490.8</v>
      </c>
      <c r="M17">
        <f>VLOOKUP($B17,'OLAH-WAGE'!$C$4:$S$38,12,FALSE)</f>
        <v>1612.5</v>
      </c>
      <c r="N17">
        <f>VLOOKUP($B17,'OLAH-WAGE'!$C$4:$S$38,13,FALSE)</f>
        <v>1785.6</v>
      </c>
      <c r="O17">
        <f>VLOOKUP($B17,'OLAH-WAGE'!$C$4:$S$38,14,FALSE)</f>
        <v>2166.1999999999998</v>
      </c>
      <c r="P17">
        <f>VLOOKUP($B17,'OLAH-WAGE'!$C$4:$S$38,15,FALSE)</f>
        <v>2134.6</v>
      </c>
      <c r="Q17">
        <f>VLOOKUP($B17,'OLAH-WAGE'!$C$4:$S$38,16,FALSE)</f>
        <v>2287.5</v>
      </c>
      <c r="R17">
        <f>VLOOKUP($B17,'OLAH-WAGE'!$C$4:$S$38,17,FALSE)</f>
        <v>2417.8000000000002</v>
      </c>
    </row>
    <row r="18" spans="1:18">
      <c r="A18" t="s">
        <v>105</v>
      </c>
      <c r="B18" t="s">
        <v>106</v>
      </c>
      <c r="C18">
        <f>VLOOKUP($B18,'OLAH-WAGE'!$C$4:$S$38,2,FALSE)</f>
        <v>872.36099999999999</v>
      </c>
      <c r="D18">
        <f>VLOOKUP($B18,'OLAH-WAGE'!$C$4:$S$38,3,FALSE)</f>
        <v>1006.264</v>
      </c>
      <c r="E18">
        <f>VLOOKUP($B18,'OLAH-WAGE'!$C$4:$S$38,4,FALSE)</f>
        <v>1123.9000000000001</v>
      </c>
      <c r="F18">
        <f>VLOOKUP($B18,'OLAH-WAGE'!$C$4:$S$38,5,FALSE)</f>
        <v>1212.2</v>
      </c>
      <c r="G18">
        <f>VLOOKUP($B18,'OLAH-WAGE'!$C$4:$S$38,6,FALSE)</f>
        <v>1422.3</v>
      </c>
      <c r="H18">
        <f>VLOOKUP($B18,'OLAH-WAGE'!$C$4:$S$38,7,FALSE)</f>
        <v>1460.3</v>
      </c>
      <c r="I18">
        <f>VLOOKUP($B18,'OLAH-WAGE'!$C$4:$S$38,8,FALSE)</f>
        <v>1544.8</v>
      </c>
      <c r="J18">
        <f>VLOOKUP($B18,'OLAH-WAGE'!$C$4:$S$38,9,FALSE)</f>
        <v>1602.4</v>
      </c>
      <c r="K18">
        <f>VLOOKUP($B18,'OLAH-WAGE'!$C$4:$S$38,10,FALSE)</f>
        <v>1660.3</v>
      </c>
      <c r="L18">
        <f>VLOOKUP($B18,'OLAH-WAGE'!$C$4:$S$38,11,FALSE)</f>
        <v>1883.2</v>
      </c>
      <c r="M18">
        <f>VLOOKUP($B18,'OLAH-WAGE'!$C$4:$S$38,12,FALSE)</f>
        <v>1930.9</v>
      </c>
      <c r="N18">
        <f>VLOOKUP($B18,'OLAH-WAGE'!$C$4:$S$38,13,FALSE)</f>
        <v>2251.5</v>
      </c>
      <c r="O18">
        <f>VLOOKUP($B18,'OLAH-WAGE'!$C$4:$S$38,14,FALSE)</f>
        <v>2792.4</v>
      </c>
      <c r="P18">
        <f>VLOOKUP($B18,'OLAH-WAGE'!$C$4:$S$38,15,FALSE)</f>
        <v>2608.8000000000002</v>
      </c>
      <c r="Q18">
        <f>VLOOKUP($B18,'OLAH-WAGE'!$C$4:$S$38,16,FALSE)</f>
        <v>3033</v>
      </c>
      <c r="R18">
        <f>VLOOKUP($B18,'OLAH-WAGE'!$C$4:$S$38,17,FALSE)</f>
        <v>3082.4</v>
      </c>
    </row>
    <row r="19" spans="1:18">
      <c r="A19" t="s">
        <v>105</v>
      </c>
      <c r="B19" t="s">
        <v>107</v>
      </c>
      <c r="C19">
        <f>VLOOKUP($B19,'OLAH-WAGE'!$C$4:$S$38,2,FALSE)</f>
        <v>906.19</v>
      </c>
      <c r="D19">
        <f>VLOOKUP($B19,'OLAH-WAGE'!$C$4:$S$38,3,FALSE)</f>
        <v>771.68100000000004</v>
      </c>
      <c r="E19">
        <f>VLOOKUP($B19,'OLAH-WAGE'!$C$4:$S$38,4,FALSE)</f>
        <v>942.1</v>
      </c>
      <c r="F19">
        <f>VLOOKUP($B19,'OLAH-WAGE'!$C$4:$S$38,5,FALSE)</f>
        <v>1008.5</v>
      </c>
      <c r="G19">
        <f>VLOOKUP($B19,'OLAH-WAGE'!$C$4:$S$38,6,FALSE)</f>
        <v>1224.5999999999999</v>
      </c>
      <c r="H19">
        <f>VLOOKUP($B19,'OLAH-WAGE'!$C$4:$S$38,7,FALSE)</f>
        <v>1346.7</v>
      </c>
      <c r="I19">
        <f>VLOOKUP($B19,'OLAH-WAGE'!$C$4:$S$38,8,FALSE)</f>
        <v>1319.8</v>
      </c>
      <c r="J19">
        <f>VLOOKUP($B19,'OLAH-WAGE'!$C$4:$S$38,9,FALSE)</f>
        <v>1400.8</v>
      </c>
      <c r="K19">
        <f>VLOOKUP($B19,'OLAH-WAGE'!$C$4:$S$38,10,FALSE)</f>
        <v>1518.7</v>
      </c>
      <c r="L19">
        <f>VLOOKUP($B19,'OLAH-WAGE'!$C$4:$S$38,11,FALSE)</f>
        <v>1692</v>
      </c>
      <c r="M19">
        <f>VLOOKUP($B19,'OLAH-WAGE'!$C$4:$S$38,12,FALSE)</f>
        <v>1795.7</v>
      </c>
      <c r="N19">
        <f>VLOOKUP($B19,'OLAH-WAGE'!$C$4:$S$38,13,FALSE)</f>
        <v>1976.2</v>
      </c>
      <c r="O19">
        <f>VLOOKUP($B19,'OLAH-WAGE'!$C$4:$S$38,14,FALSE)</f>
        <v>2232.8000000000002</v>
      </c>
      <c r="P19">
        <f>VLOOKUP($B19,'OLAH-WAGE'!$C$4:$S$38,15,FALSE)</f>
        <v>1998.6</v>
      </c>
      <c r="Q19">
        <f>VLOOKUP($B19,'OLAH-WAGE'!$C$4:$S$38,16,FALSE)</f>
        <v>2370.5</v>
      </c>
      <c r="R19">
        <f>VLOOKUP($B19,'OLAH-WAGE'!$C$4:$S$38,17,FALSE)</f>
        <v>2465.6999999999998</v>
      </c>
    </row>
    <row r="20" spans="1:18">
      <c r="A20" t="s">
        <v>105</v>
      </c>
      <c r="B20" t="s">
        <v>108</v>
      </c>
      <c r="C20">
        <f>VLOOKUP($B20,'OLAH-WAGE'!$C$4:$S$38,2,FALSE)</f>
        <v>847.12300000000005</v>
      </c>
      <c r="D20">
        <f>VLOOKUP($B20,'OLAH-WAGE'!$C$4:$S$38,3,FALSE)</f>
        <v>781.00699999999995</v>
      </c>
      <c r="E20">
        <f>VLOOKUP($B20,'OLAH-WAGE'!$C$4:$S$38,4,FALSE)</f>
        <v>1096.0999999999999</v>
      </c>
      <c r="F20">
        <f>VLOOKUP($B20,'OLAH-WAGE'!$C$4:$S$38,5,FALSE)</f>
        <v>1202.7</v>
      </c>
      <c r="G20">
        <f>VLOOKUP($B20,'OLAH-WAGE'!$C$4:$S$38,6,FALSE)</f>
        <v>1427.2</v>
      </c>
      <c r="H20">
        <f>VLOOKUP($B20,'OLAH-WAGE'!$C$4:$S$38,7,FALSE)</f>
        <v>1466.1</v>
      </c>
      <c r="I20">
        <f>VLOOKUP($B20,'OLAH-WAGE'!$C$4:$S$38,8,FALSE)</f>
        <v>1505.2</v>
      </c>
      <c r="J20">
        <f>VLOOKUP($B20,'OLAH-WAGE'!$C$4:$S$38,9,FALSE)</f>
        <v>1565.6</v>
      </c>
      <c r="K20">
        <f>VLOOKUP($B20,'OLAH-WAGE'!$C$4:$S$38,10,FALSE)</f>
        <v>1631.4</v>
      </c>
      <c r="L20">
        <f>VLOOKUP($B20,'OLAH-WAGE'!$C$4:$S$38,11,FALSE)</f>
        <v>1784.4</v>
      </c>
      <c r="M20">
        <f>VLOOKUP($B20,'OLAH-WAGE'!$C$4:$S$38,12,FALSE)</f>
        <v>1845.1</v>
      </c>
      <c r="N20">
        <f>VLOOKUP($B20,'OLAH-WAGE'!$C$4:$S$38,13,FALSE)</f>
        <v>1972.9</v>
      </c>
      <c r="O20">
        <f>VLOOKUP($B20,'OLAH-WAGE'!$C$4:$S$38,14,FALSE)</f>
        <v>2271.1</v>
      </c>
      <c r="P20">
        <f>VLOOKUP($B20,'OLAH-WAGE'!$C$4:$S$38,15,FALSE)</f>
        <v>2125.1999999999998</v>
      </c>
      <c r="Q20">
        <f>VLOOKUP($B20,'OLAH-WAGE'!$C$4:$S$38,16,FALSE)</f>
        <v>2204.6999999999998</v>
      </c>
      <c r="R20">
        <f>VLOOKUP($B20,'OLAH-WAGE'!$C$4:$S$38,17,FALSE)</f>
        <v>2236.5</v>
      </c>
    </row>
    <row r="21" spans="1:18">
      <c r="A21" t="s">
        <v>109</v>
      </c>
      <c r="B21" t="s">
        <v>110</v>
      </c>
      <c r="C21">
        <f>VLOOKUP($B21,'OLAH-WAGE'!$C$4:$S$38,2,FALSE)</f>
        <v>910.904</v>
      </c>
      <c r="D21">
        <f>VLOOKUP($B21,'OLAH-WAGE'!$C$4:$S$38,3,FALSE)</f>
        <v>847.13699999999994</v>
      </c>
      <c r="E21">
        <f>VLOOKUP($B21,'OLAH-WAGE'!$C$4:$S$38,4,FALSE)</f>
        <v>1060.5999999999999</v>
      </c>
      <c r="F21">
        <f>VLOOKUP($B21,'OLAH-WAGE'!$C$4:$S$38,5,FALSE)</f>
        <v>1141.3</v>
      </c>
      <c r="G21">
        <f>VLOOKUP($B21,'OLAH-WAGE'!$C$4:$S$38,6,FALSE)</f>
        <v>1195.5</v>
      </c>
      <c r="H21">
        <f>VLOOKUP($B21,'OLAH-WAGE'!$C$4:$S$38,7,FALSE)</f>
        <v>1227.3</v>
      </c>
      <c r="I21">
        <f>VLOOKUP($B21,'OLAH-WAGE'!$C$4:$S$38,8,FALSE)</f>
        <v>1413.2</v>
      </c>
      <c r="J21">
        <f>VLOOKUP($B21,'OLAH-WAGE'!$C$4:$S$38,9,FALSE)</f>
        <v>1486.7</v>
      </c>
      <c r="K21">
        <f>VLOOKUP($B21,'OLAH-WAGE'!$C$4:$S$38,10,FALSE)</f>
        <v>1588.6</v>
      </c>
      <c r="L21">
        <f>VLOOKUP($B21,'OLAH-WAGE'!$C$4:$S$38,11,FALSE)</f>
        <v>1831.5</v>
      </c>
      <c r="M21">
        <f>VLOOKUP($B21,'OLAH-WAGE'!$C$4:$S$38,12,FALSE)</f>
        <v>1978.9</v>
      </c>
      <c r="N21">
        <f>VLOOKUP($B21,'OLAH-WAGE'!$C$4:$S$38,13,FALSE)</f>
        <v>2104.5</v>
      </c>
      <c r="O21">
        <f>VLOOKUP($B21,'OLAH-WAGE'!$C$4:$S$38,14,FALSE)</f>
        <v>2377.6</v>
      </c>
      <c r="P21">
        <f>VLOOKUP($B21,'OLAH-WAGE'!$C$4:$S$38,15,FALSE)</f>
        <v>2231.1999999999998</v>
      </c>
      <c r="Q21">
        <f>VLOOKUP($B21,'OLAH-WAGE'!$C$4:$S$38,16,FALSE)</f>
        <v>2405</v>
      </c>
      <c r="R21">
        <f>VLOOKUP($B21,'OLAH-WAGE'!$C$4:$S$38,17,FALSE)</f>
        <v>2538.9</v>
      </c>
    </row>
    <row r="22" spans="1:18">
      <c r="A22" t="s">
        <v>109</v>
      </c>
      <c r="B22" t="s">
        <v>111</v>
      </c>
      <c r="C22">
        <f>VLOOKUP($B22,'OLAH-WAGE'!$C$4:$S$38,2,FALSE)</f>
        <v>1070.912</v>
      </c>
      <c r="D22">
        <f>VLOOKUP($B22,'OLAH-WAGE'!$C$4:$S$38,3,FALSE)</f>
        <v>1136.8710000000001</v>
      </c>
      <c r="E22">
        <f>VLOOKUP($B22,'OLAH-WAGE'!$C$4:$S$38,4,FALSE)</f>
        <v>1037.5999999999999</v>
      </c>
      <c r="F22">
        <f>VLOOKUP($B22,'OLAH-WAGE'!$C$4:$S$38,5,FALSE)</f>
        <v>1099.5999999999999</v>
      </c>
      <c r="G22">
        <f>VLOOKUP($B22,'OLAH-WAGE'!$C$4:$S$38,6,FALSE)</f>
        <v>1276.3</v>
      </c>
      <c r="H22">
        <f>VLOOKUP($B22,'OLAH-WAGE'!$C$4:$S$38,7,FALSE)</f>
        <v>1372</v>
      </c>
      <c r="I22">
        <f>VLOOKUP($B22,'OLAH-WAGE'!$C$4:$S$38,8,FALSE)</f>
        <v>1707.7</v>
      </c>
      <c r="J22">
        <f>VLOOKUP($B22,'OLAH-WAGE'!$C$4:$S$38,9,FALSE)</f>
        <v>1761</v>
      </c>
      <c r="K22">
        <f>VLOOKUP($B22,'OLAH-WAGE'!$C$4:$S$38,10,FALSE)</f>
        <v>1883.4</v>
      </c>
      <c r="L22">
        <f>VLOOKUP($B22,'OLAH-WAGE'!$C$4:$S$38,11,FALSE)</f>
        <v>2065.9</v>
      </c>
      <c r="M22">
        <f>VLOOKUP($B22,'OLAH-WAGE'!$C$4:$S$38,12,FALSE)</f>
        <v>2137.8000000000002</v>
      </c>
      <c r="N22">
        <f>VLOOKUP($B22,'OLAH-WAGE'!$C$4:$S$38,13,FALSE)</f>
        <v>2334.6</v>
      </c>
      <c r="O22">
        <f>VLOOKUP($B22,'OLAH-WAGE'!$C$4:$S$38,14,FALSE)</f>
        <v>2733.4</v>
      </c>
      <c r="P22">
        <f>VLOOKUP($B22,'OLAH-WAGE'!$C$4:$S$38,15,FALSE)</f>
        <v>2875.7</v>
      </c>
      <c r="Q22">
        <f>VLOOKUP($B22,'OLAH-WAGE'!$C$4:$S$38,16,FALSE)</f>
        <v>3090.9</v>
      </c>
      <c r="R22">
        <f>VLOOKUP($B22,'OLAH-WAGE'!$C$4:$S$38,17,FALSE)</f>
        <v>3143.5</v>
      </c>
    </row>
    <row r="23" spans="1:18">
      <c r="A23" t="s">
        <v>109</v>
      </c>
      <c r="B23" t="s">
        <v>112</v>
      </c>
      <c r="C23">
        <f>VLOOKUP($B23,'OLAH-WAGE'!$C$4:$S$38,2,FALSE)</f>
        <v>931.67200000000003</v>
      </c>
      <c r="D23">
        <f>VLOOKUP($B23,'OLAH-WAGE'!$C$4:$S$38,3,FALSE)</f>
        <v>963.23299999999995</v>
      </c>
      <c r="E23">
        <f>VLOOKUP($B23,'OLAH-WAGE'!$C$4:$S$38,4,FALSE)</f>
        <v>1040.9000000000001</v>
      </c>
      <c r="F23">
        <f>VLOOKUP($B23,'OLAH-WAGE'!$C$4:$S$38,5,FALSE)</f>
        <v>1109.3</v>
      </c>
      <c r="G23">
        <f>VLOOKUP($B23,'OLAH-WAGE'!$C$4:$S$38,6,FALSE)</f>
        <v>1280.4000000000001</v>
      </c>
      <c r="H23">
        <f>VLOOKUP($B23,'OLAH-WAGE'!$C$4:$S$38,7,FALSE)</f>
        <v>1348.8</v>
      </c>
      <c r="I23">
        <f>VLOOKUP($B23,'OLAH-WAGE'!$C$4:$S$38,8,FALSE)</f>
        <v>1594.9</v>
      </c>
      <c r="J23">
        <f>VLOOKUP($B23,'OLAH-WAGE'!$C$4:$S$38,9,FALSE)</f>
        <v>1669.8</v>
      </c>
      <c r="K23">
        <f>VLOOKUP($B23,'OLAH-WAGE'!$C$4:$S$38,10,FALSE)</f>
        <v>1762.7</v>
      </c>
      <c r="L23">
        <f>VLOOKUP($B23,'OLAH-WAGE'!$C$4:$S$38,11,FALSE)</f>
        <v>2149.1</v>
      </c>
      <c r="M23">
        <f>VLOOKUP($B23,'OLAH-WAGE'!$C$4:$S$38,12,FALSE)</f>
        <v>2184.6999999999998</v>
      </c>
      <c r="N23">
        <f>VLOOKUP($B23,'OLAH-WAGE'!$C$4:$S$38,13,FALSE)</f>
        <v>2255.3000000000002</v>
      </c>
      <c r="O23">
        <f>VLOOKUP($B23,'OLAH-WAGE'!$C$4:$S$38,14,FALSE)</f>
        <v>2712.1</v>
      </c>
      <c r="P23">
        <f>VLOOKUP($B23,'OLAH-WAGE'!$C$4:$S$38,15,FALSE)</f>
        <v>2647.2</v>
      </c>
      <c r="Q23">
        <f>VLOOKUP($B23,'OLAH-WAGE'!$C$4:$S$38,16,FALSE)</f>
        <v>2780.5</v>
      </c>
      <c r="R23">
        <f>VLOOKUP($B23,'OLAH-WAGE'!$C$4:$S$38,17,FALSE)</f>
        <v>2976.6</v>
      </c>
    </row>
    <row r="24" spans="1:18">
      <c r="A24" t="s">
        <v>109</v>
      </c>
      <c r="B24" t="s">
        <v>113</v>
      </c>
      <c r="C24">
        <f>VLOOKUP($B24,'OLAH-WAGE'!$C$4:$S$38,2,FALSE)</f>
        <v>1334.386</v>
      </c>
      <c r="D24">
        <f>VLOOKUP($B24,'OLAH-WAGE'!$C$4:$S$38,3,FALSE)</f>
        <v>1561.0540000000001</v>
      </c>
      <c r="E24">
        <f>VLOOKUP($B24,'OLAH-WAGE'!$C$4:$S$38,4,FALSE)</f>
        <v>1694.1</v>
      </c>
      <c r="F24">
        <f>VLOOKUP($B24,'OLAH-WAGE'!$C$4:$S$38,5,FALSE)</f>
        <v>1791.5</v>
      </c>
      <c r="G24">
        <f>VLOOKUP($B24,'OLAH-WAGE'!$C$4:$S$38,6,FALSE)</f>
        <v>2118.9</v>
      </c>
      <c r="H24">
        <f>VLOOKUP($B24,'OLAH-WAGE'!$C$4:$S$38,7,FALSE)</f>
        <v>2156</v>
      </c>
      <c r="I24">
        <f>VLOOKUP($B24,'OLAH-WAGE'!$C$4:$S$38,8,FALSE)</f>
        <v>2132.3000000000002</v>
      </c>
      <c r="J24">
        <f>VLOOKUP($B24,'OLAH-WAGE'!$C$4:$S$38,9,FALSE)</f>
        <v>2221</v>
      </c>
      <c r="K24">
        <f>VLOOKUP($B24,'OLAH-WAGE'!$C$4:$S$38,10,FALSE)</f>
        <v>2332.3000000000002</v>
      </c>
      <c r="L24">
        <f>VLOOKUP($B24,'OLAH-WAGE'!$C$4:$S$38,11,FALSE)</f>
        <v>2823.4</v>
      </c>
      <c r="M24">
        <f>VLOOKUP($B24,'OLAH-WAGE'!$C$4:$S$38,12,FALSE)</f>
        <v>2825.2</v>
      </c>
      <c r="N24">
        <f>VLOOKUP($B24,'OLAH-WAGE'!$C$4:$S$38,13,FALSE)</f>
        <v>3180.9</v>
      </c>
      <c r="O24">
        <f>VLOOKUP($B24,'OLAH-WAGE'!$C$4:$S$38,14,FALSE)</f>
        <v>3885</v>
      </c>
      <c r="P24">
        <f>VLOOKUP($B24,'OLAH-WAGE'!$C$4:$S$38,15,FALSE)</f>
        <v>3539</v>
      </c>
      <c r="Q24">
        <f>VLOOKUP($B24,'OLAH-WAGE'!$C$4:$S$38,16,FALSE)</f>
        <v>3822.8</v>
      </c>
      <c r="R24">
        <f>VLOOKUP($B24,'OLAH-WAGE'!$C$4:$S$38,17,FALSE)</f>
        <v>3886.7</v>
      </c>
    </row>
    <row r="25" spans="1:18">
      <c r="A25" t="s">
        <v>109</v>
      </c>
      <c r="B25" t="s">
        <v>114</v>
      </c>
      <c r="C25" s="5">
        <f>VLOOKUP($B25,'OLAH-WAGE'!$C$4:$S$38,2,FALSE)</f>
        <v>0</v>
      </c>
      <c r="D25" s="5">
        <f>VLOOKUP($B25,'OLAH-WAGE'!$C$4:$S$38,3,FALSE)</f>
        <v>0</v>
      </c>
      <c r="E25" s="5">
        <f>VLOOKUP($B25,'OLAH-WAGE'!$C$4:$S$38,4,FALSE)</f>
        <v>0</v>
      </c>
      <c r="F25" s="5">
        <f>VLOOKUP($B25,'OLAH-WAGE'!$C$4:$S$38,5,FALSE)</f>
        <v>0</v>
      </c>
      <c r="G25" s="5">
        <f>VLOOKUP($B25,'OLAH-WAGE'!$C$4:$S$38,6,FALSE)</f>
        <v>0</v>
      </c>
      <c r="H25" s="5">
        <f>VLOOKUP($B25,'OLAH-WAGE'!$C$4:$S$38,7,FALSE)</f>
        <v>0</v>
      </c>
      <c r="I25" s="5">
        <f>VLOOKUP($B25,'OLAH-WAGE'!$C$4:$S$38,8,FALSE)</f>
        <v>0</v>
      </c>
      <c r="J25" s="5">
        <f>VLOOKUP($B25,'OLAH-WAGE'!$C$4:$S$38,9,FALSE)</f>
        <v>0</v>
      </c>
      <c r="K25" s="5">
        <f>VLOOKUP($B25,'OLAH-WAGE'!$C$4:$S$38,10,FALSE)</f>
        <v>0</v>
      </c>
      <c r="L25" s="5">
        <f>VLOOKUP($B25,'OLAH-WAGE'!$C$4:$S$38,11,FALSE)</f>
        <v>0</v>
      </c>
      <c r="M25">
        <f>VLOOKUP($B25,'OLAH-WAGE'!$C$4:$S$38,12,FALSE)</f>
        <v>2559.4</v>
      </c>
      <c r="N25">
        <f>VLOOKUP($B25,'OLAH-WAGE'!$C$4:$S$38,13,FALSE)</f>
        <v>2764.6</v>
      </c>
      <c r="O25">
        <f>VLOOKUP($B25,'OLAH-WAGE'!$C$4:$S$38,14,FALSE)</f>
        <v>3439.2</v>
      </c>
      <c r="P25">
        <f>VLOOKUP($B25,'OLAH-WAGE'!$C$4:$S$38,15,FALSE)</f>
        <v>3627.5</v>
      </c>
      <c r="Q25">
        <f>VLOOKUP($B25,'OLAH-WAGE'!$C$4:$S$38,16,FALSE)</f>
        <v>3637</v>
      </c>
      <c r="R25">
        <f>VLOOKUP($B25,'OLAH-WAGE'!$C$4:$S$38,17,FALSE)</f>
        <v>3703.4</v>
      </c>
    </row>
    <row r="26" spans="1:18">
      <c r="A26" t="s">
        <v>115</v>
      </c>
      <c r="B26" t="s">
        <v>116</v>
      </c>
      <c r="C26">
        <f>VLOOKUP($B26,'OLAH-WAGE'!$C$4:$S$38,2,FALSE)</f>
        <v>1016.574</v>
      </c>
      <c r="D26">
        <f>VLOOKUP($B26,'OLAH-WAGE'!$C$4:$S$38,3,FALSE)</f>
        <v>1039.605</v>
      </c>
      <c r="E26">
        <f>VLOOKUP($B26,'OLAH-WAGE'!$C$4:$S$38,4,FALSE)</f>
        <v>1109.2</v>
      </c>
      <c r="F26">
        <f>VLOOKUP($B26,'OLAH-WAGE'!$C$4:$S$38,5,FALSE)</f>
        <v>1180.5</v>
      </c>
      <c r="G26">
        <f>VLOOKUP($B26,'OLAH-WAGE'!$C$4:$S$38,6,FALSE)</f>
        <v>1300.5999999999999</v>
      </c>
      <c r="H26">
        <f>VLOOKUP($B26,'OLAH-WAGE'!$C$4:$S$38,7,FALSE)</f>
        <v>1328.7</v>
      </c>
      <c r="I26">
        <f>VLOOKUP($B26,'OLAH-WAGE'!$C$4:$S$38,8,FALSE)</f>
        <v>1695.2</v>
      </c>
      <c r="J26">
        <f>VLOOKUP($B26,'OLAH-WAGE'!$C$4:$S$38,9,FALSE)</f>
        <v>1760.1</v>
      </c>
      <c r="K26">
        <f>VLOOKUP($B26,'OLAH-WAGE'!$C$4:$S$38,10,FALSE)</f>
        <v>1819.9</v>
      </c>
      <c r="L26">
        <f>VLOOKUP($B26,'OLAH-WAGE'!$C$4:$S$38,11,FALSE)</f>
        <v>2077.5</v>
      </c>
      <c r="M26">
        <f>VLOOKUP($B26,'OLAH-WAGE'!$C$4:$S$38,12,FALSE)</f>
        <v>2179.4</v>
      </c>
      <c r="N26">
        <f>VLOOKUP($B26,'OLAH-WAGE'!$C$4:$S$38,13,FALSE)</f>
        <v>2457.1</v>
      </c>
      <c r="O26">
        <f>VLOOKUP($B26,'OLAH-WAGE'!$C$4:$S$38,14,FALSE)</f>
        <v>2853.5</v>
      </c>
      <c r="P26">
        <f>VLOOKUP($B26,'OLAH-WAGE'!$C$4:$S$38,15,FALSE)</f>
        <v>2761.2</v>
      </c>
      <c r="Q26">
        <f>VLOOKUP($B26,'OLAH-WAGE'!$C$4:$S$38,16,FALSE)</f>
        <v>3135.1</v>
      </c>
      <c r="R26">
        <f>VLOOKUP($B26,'OLAH-WAGE'!$C$4:$S$38,17,FALSE)</f>
        <v>3213.6</v>
      </c>
    </row>
    <row r="27" spans="1:18">
      <c r="A27" t="s">
        <v>115</v>
      </c>
      <c r="B27" t="s">
        <v>117</v>
      </c>
      <c r="C27">
        <f>VLOOKUP($B27,'OLAH-WAGE'!$C$4:$S$38,2,FALSE)</f>
        <v>946.55399999999997</v>
      </c>
      <c r="D27">
        <f>VLOOKUP($B27,'OLAH-WAGE'!$C$4:$S$38,3,FALSE)</f>
        <v>941.31399999999996</v>
      </c>
      <c r="E27">
        <f>VLOOKUP($B27,'OLAH-WAGE'!$C$4:$S$38,4,FALSE)</f>
        <v>1022</v>
      </c>
      <c r="F27">
        <f>VLOOKUP($B27,'OLAH-WAGE'!$C$4:$S$38,5,FALSE)</f>
        <v>1102.8</v>
      </c>
      <c r="G27">
        <f>VLOOKUP($B27,'OLAH-WAGE'!$C$4:$S$38,6,FALSE)</f>
        <v>1260.3</v>
      </c>
      <c r="H27">
        <f>VLOOKUP($B27,'OLAH-WAGE'!$C$4:$S$38,7,FALSE)</f>
        <v>1283.7</v>
      </c>
      <c r="I27">
        <f>VLOOKUP($B27,'OLAH-WAGE'!$C$4:$S$38,8,FALSE)</f>
        <v>1455</v>
      </c>
      <c r="J27">
        <f>VLOOKUP($B27,'OLAH-WAGE'!$C$4:$S$38,9,FALSE)</f>
        <v>1538.4</v>
      </c>
      <c r="K27">
        <f>VLOOKUP($B27,'OLAH-WAGE'!$C$4:$S$38,10,FALSE)</f>
        <v>1672.5</v>
      </c>
      <c r="L27">
        <f>VLOOKUP($B27,'OLAH-WAGE'!$C$4:$S$38,11,FALSE)</f>
        <v>1831.2</v>
      </c>
      <c r="M27">
        <f>VLOOKUP($B27,'OLAH-WAGE'!$C$4:$S$38,12,FALSE)</f>
        <v>1955.7</v>
      </c>
      <c r="N27">
        <f>VLOOKUP($B27,'OLAH-WAGE'!$C$4:$S$38,13,FALSE)</f>
        <v>2176.8000000000002</v>
      </c>
      <c r="O27">
        <f>VLOOKUP($B27,'OLAH-WAGE'!$C$4:$S$38,14,FALSE)</f>
        <v>2335.6</v>
      </c>
      <c r="P27">
        <f>VLOOKUP($B27,'OLAH-WAGE'!$C$4:$S$38,15,FALSE)</f>
        <v>2293.6</v>
      </c>
      <c r="Q27">
        <f>VLOOKUP($B27,'OLAH-WAGE'!$C$4:$S$38,16,FALSE)</f>
        <v>2437.6999999999998</v>
      </c>
      <c r="R27">
        <f>VLOOKUP($B27,'OLAH-WAGE'!$C$4:$S$38,17,FALSE)</f>
        <v>2447.6999999999998</v>
      </c>
    </row>
    <row r="28" spans="1:18">
      <c r="A28" t="s">
        <v>115</v>
      </c>
      <c r="B28" t="s">
        <v>118</v>
      </c>
      <c r="C28">
        <f>VLOOKUP($B28,'OLAH-WAGE'!$C$4:$S$38,2,FALSE)</f>
        <v>995.51599999999996</v>
      </c>
      <c r="D28">
        <f>VLOOKUP($B28,'OLAH-WAGE'!$C$4:$S$38,3,FALSE)</f>
        <v>957.904</v>
      </c>
      <c r="E28">
        <f>VLOOKUP($B28,'OLAH-WAGE'!$C$4:$S$38,4,FALSE)</f>
        <v>1004.3</v>
      </c>
      <c r="F28">
        <f>VLOOKUP($B28,'OLAH-WAGE'!$C$4:$S$38,5,FALSE)</f>
        <v>1116.9000000000001</v>
      </c>
      <c r="G28">
        <f>VLOOKUP($B28,'OLAH-WAGE'!$C$4:$S$38,6,FALSE)</f>
        <v>1220.4000000000001</v>
      </c>
      <c r="H28">
        <f>VLOOKUP($B28,'OLAH-WAGE'!$C$4:$S$38,7,FALSE)</f>
        <v>1271.0999999999999</v>
      </c>
      <c r="I28">
        <f>VLOOKUP($B28,'OLAH-WAGE'!$C$4:$S$38,8,FALSE)</f>
        <v>1556.9</v>
      </c>
      <c r="J28">
        <f>VLOOKUP($B28,'OLAH-WAGE'!$C$4:$S$38,9,FALSE)</f>
        <v>1610.8</v>
      </c>
      <c r="K28">
        <f>VLOOKUP($B28,'OLAH-WAGE'!$C$4:$S$38,10,FALSE)</f>
        <v>1696.7</v>
      </c>
      <c r="L28">
        <f>VLOOKUP($B28,'OLAH-WAGE'!$C$4:$S$38,11,FALSE)</f>
        <v>1887.4</v>
      </c>
      <c r="M28">
        <f>VLOOKUP($B28,'OLAH-WAGE'!$C$4:$S$38,12,FALSE)</f>
        <v>2021.3</v>
      </c>
      <c r="N28">
        <f>VLOOKUP($B28,'OLAH-WAGE'!$C$4:$S$38,13,FALSE)</f>
        <v>2200.1999999999998</v>
      </c>
      <c r="O28">
        <f>VLOOKUP($B28,'OLAH-WAGE'!$C$4:$S$38,14,FALSE)</f>
        <v>2700.7</v>
      </c>
      <c r="P28">
        <f>VLOOKUP($B28,'OLAH-WAGE'!$C$4:$S$38,15,FALSE)</f>
        <v>2709.5</v>
      </c>
      <c r="Q28">
        <f>VLOOKUP($B28,'OLAH-WAGE'!$C$4:$S$38,16,FALSE)</f>
        <v>2957</v>
      </c>
      <c r="R28">
        <f>VLOOKUP($B28,'OLAH-WAGE'!$C$4:$S$38,17,FALSE)</f>
        <v>3066.6</v>
      </c>
    </row>
    <row r="29" spans="1:18">
      <c r="A29" t="s">
        <v>115</v>
      </c>
      <c r="B29" t="s">
        <v>119</v>
      </c>
      <c r="C29">
        <f>VLOOKUP($B29,'OLAH-WAGE'!$C$4:$S$38,2,FALSE)</f>
        <v>1119.692</v>
      </c>
      <c r="D29">
        <f>VLOOKUP($B29,'OLAH-WAGE'!$C$4:$S$38,3,FALSE)</f>
        <v>1005.311</v>
      </c>
      <c r="E29">
        <f>VLOOKUP($B29,'OLAH-WAGE'!$C$4:$S$38,4,FALSE)</f>
        <v>995.9</v>
      </c>
      <c r="F29">
        <f>VLOOKUP($B29,'OLAH-WAGE'!$C$4:$S$38,5,FALSE)</f>
        <v>1111.0999999999999</v>
      </c>
      <c r="G29">
        <f>VLOOKUP($B29,'OLAH-WAGE'!$C$4:$S$38,6,FALSE)</f>
        <v>1311</v>
      </c>
      <c r="H29">
        <f>VLOOKUP($B29,'OLAH-WAGE'!$C$4:$S$38,7,FALSE)</f>
        <v>1358.7</v>
      </c>
      <c r="I29">
        <f>VLOOKUP($B29,'OLAH-WAGE'!$C$4:$S$38,8,FALSE)</f>
        <v>1662.1</v>
      </c>
      <c r="J29">
        <f>VLOOKUP($B29,'OLAH-WAGE'!$C$4:$S$38,9,FALSE)</f>
        <v>1703.4</v>
      </c>
      <c r="K29">
        <f>VLOOKUP($B29,'OLAH-WAGE'!$C$4:$S$38,10,FALSE)</f>
        <v>1811.7</v>
      </c>
      <c r="L29">
        <f>VLOOKUP($B29,'OLAH-WAGE'!$C$4:$S$38,11,FALSE)</f>
        <v>2017.9</v>
      </c>
      <c r="M29">
        <f>VLOOKUP($B29,'OLAH-WAGE'!$C$4:$S$38,12,FALSE)</f>
        <v>2063.5</v>
      </c>
      <c r="N29">
        <f>VLOOKUP($B29,'OLAH-WAGE'!$C$4:$S$38,13,FALSE)</f>
        <v>2390.5</v>
      </c>
      <c r="O29">
        <f>VLOOKUP($B29,'OLAH-WAGE'!$C$4:$S$38,14,FALSE)</f>
        <v>2764</v>
      </c>
      <c r="P29">
        <f>VLOOKUP($B29,'OLAH-WAGE'!$C$4:$S$38,15,FALSE)</f>
        <v>2364.4</v>
      </c>
      <c r="Q29">
        <f>VLOOKUP($B29,'OLAH-WAGE'!$C$4:$S$38,16,FALSE)</f>
        <v>2571</v>
      </c>
      <c r="R29">
        <f>VLOOKUP($B29,'OLAH-WAGE'!$C$4:$S$38,17,FALSE)</f>
        <v>2755.9</v>
      </c>
    </row>
    <row r="30" spans="1:18">
      <c r="A30" t="s">
        <v>115</v>
      </c>
      <c r="B30" t="s">
        <v>120</v>
      </c>
      <c r="C30">
        <f>VLOOKUP($B30,'OLAH-WAGE'!$C$4:$S$38,2,FALSE)</f>
        <v>734.09900000000005</v>
      </c>
      <c r="D30">
        <f>VLOOKUP($B30,'OLAH-WAGE'!$C$4:$S$38,3,FALSE)</f>
        <v>1169.7460000000001</v>
      </c>
      <c r="E30">
        <f>VLOOKUP($B30,'OLAH-WAGE'!$C$4:$S$38,4,FALSE)</f>
        <v>785.3</v>
      </c>
      <c r="F30">
        <f>VLOOKUP($B30,'OLAH-WAGE'!$C$4:$S$38,5,FALSE)</f>
        <v>859.3</v>
      </c>
      <c r="G30">
        <f>VLOOKUP($B30,'OLAH-WAGE'!$C$4:$S$38,6,FALSE)</f>
        <v>1222.4000000000001</v>
      </c>
      <c r="H30">
        <f>VLOOKUP($B30,'OLAH-WAGE'!$C$4:$S$38,7,FALSE)</f>
        <v>1260.2</v>
      </c>
      <c r="I30">
        <f>VLOOKUP($B30,'OLAH-WAGE'!$C$4:$S$38,8,FALSE)</f>
        <v>1334.5</v>
      </c>
      <c r="J30">
        <f>VLOOKUP($B30,'OLAH-WAGE'!$C$4:$S$38,9,FALSE)</f>
        <v>1407.8</v>
      </c>
      <c r="K30">
        <f>VLOOKUP($B30,'OLAH-WAGE'!$C$4:$S$38,10,FALSE)</f>
        <v>1490.8</v>
      </c>
      <c r="L30">
        <f>VLOOKUP($B30,'OLAH-WAGE'!$C$4:$S$38,11,FALSE)</f>
        <v>1606.9</v>
      </c>
      <c r="M30">
        <f>VLOOKUP($B30,'OLAH-WAGE'!$C$4:$S$38,12,FALSE)</f>
        <v>1734.3</v>
      </c>
      <c r="N30">
        <f>VLOOKUP($B30,'OLAH-WAGE'!$C$4:$S$38,13,FALSE)</f>
        <v>2088.9</v>
      </c>
      <c r="O30">
        <f>VLOOKUP($B30,'OLAH-WAGE'!$C$4:$S$38,14,FALSE)</f>
        <v>2345.1999999999998</v>
      </c>
      <c r="P30">
        <f>VLOOKUP($B30,'OLAH-WAGE'!$C$4:$S$38,15,FALSE)</f>
        <v>2156</v>
      </c>
      <c r="Q30">
        <f>VLOOKUP($B30,'OLAH-WAGE'!$C$4:$S$38,16,FALSE)</f>
        <v>2410.6</v>
      </c>
      <c r="R30">
        <f>VLOOKUP($B30,'OLAH-WAGE'!$C$4:$S$38,17,FALSE)</f>
        <v>2434.3000000000002</v>
      </c>
    </row>
    <row r="31" spans="1:18">
      <c r="A31" t="s">
        <v>121</v>
      </c>
      <c r="B31" t="s">
        <v>122</v>
      </c>
      <c r="C31">
        <f>VLOOKUP($B31,'OLAH-WAGE'!$C$4:$S$38,2,FALSE)</f>
        <v>960.53</v>
      </c>
      <c r="D31">
        <f>VLOOKUP($B31,'OLAH-WAGE'!$C$4:$S$38,3,FALSE)</f>
        <v>1051.566</v>
      </c>
      <c r="E31">
        <f>VLOOKUP($B31,'OLAH-WAGE'!$C$4:$S$38,4,FALSE)</f>
        <v>1179.0999999999999</v>
      </c>
      <c r="F31">
        <f>VLOOKUP($B31,'OLAH-WAGE'!$C$4:$S$38,5,FALSE)</f>
        <v>1304.7</v>
      </c>
      <c r="G31">
        <f>VLOOKUP($B31,'OLAH-WAGE'!$C$4:$S$38,6,FALSE)</f>
        <v>1519.3</v>
      </c>
      <c r="H31">
        <f>VLOOKUP($B31,'OLAH-WAGE'!$C$4:$S$38,7,FALSE)</f>
        <v>1575.7</v>
      </c>
      <c r="I31">
        <f>VLOOKUP($B31,'OLAH-WAGE'!$C$4:$S$38,8,FALSE)</f>
        <v>1735.8</v>
      </c>
      <c r="J31">
        <f>VLOOKUP($B31,'OLAH-WAGE'!$C$4:$S$38,9,FALSE)</f>
        <v>1828.9</v>
      </c>
      <c r="K31">
        <f>VLOOKUP($B31,'OLAH-WAGE'!$C$4:$S$38,10,FALSE)</f>
        <v>1909.6</v>
      </c>
      <c r="L31">
        <f>VLOOKUP($B31,'OLAH-WAGE'!$C$4:$S$38,11,FALSE)</f>
        <v>2036</v>
      </c>
      <c r="M31">
        <f>VLOOKUP($B31,'OLAH-WAGE'!$C$4:$S$38,12,FALSE)</f>
        <v>2279.4</v>
      </c>
      <c r="N31">
        <f>VLOOKUP($B31,'OLAH-WAGE'!$C$4:$S$38,13,FALSE)</f>
        <v>2516.9</v>
      </c>
      <c r="O31">
        <f>VLOOKUP($B31,'OLAH-WAGE'!$C$4:$S$38,14,FALSE)</f>
        <v>2507.3000000000002</v>
      </c>
      <c r="P31">
        <f>VLOOKUP($B31,'OLAH-WAGE'!$C$4:$S$38,15,FALSE)</f>
        <v>2304.4</v>
      </c>
      <c r="Q31">
        <f>VLOOKUP($B31,'OLAH-WAGE'!$C$4:$S$38,16,FALSE)</f>
        <v>2572.6</v>
      </c>
      <c r="R31">
        <f>VLOOKUP($B31,'OLAH-WAGE'!$C$4:$S$38,17,FALSE)</f>
        <v>2879.3</v>
      </c>
    </row>
    <row r="32" spans="1:18">
      <c r="A32" t="s">
        <v>121</v>
      </c>
      <c r="B32" t="s">
        <v>123</v>
      </c>
      <c r="C32">
        <f>VLOOKUP($B32,'OLAH-WAGE'!$C$4:$S$38,2,FALSE)</f>
        <v>923.95100000000002</v>
      </c>
      <c r="D32">
        <f>VLOOKUP($B32,'OLAH-WAGE'!$C$4:$S$38,3,FALSE)</f>
        <v>1320.9</v>
      </c>
      <c r="E32">
        <f>VLOOKUP($B32,'OLAH-WAGE'!$C$4:$S$38,4,FALSE)</f>
        <v>1179.5</v>
      </c>
      <c r="F32">
        <f>VLOOKUP($B32,'OLAH-WAGE'!$C$4:$S$38,5,FALSE)</f>
        <v>1273.3</v>
      </c>
      <c r="G32">
        <f>VLOOKUP($B32,'OLAH-WAGE'!$C$4:$S$38,6,FALSE)</f>
        <v>1563</v>
      </c>
      <c r="H32">
        <f>VLOOKUP($B32,'OLAH-WAGE'!$C$4:$S$38,7,FALSE)</f>
        <v>1584.5</v>
      </c>
      <c r="I32">
        <f>VLOOKUP($B32,'OLAH-WAGE'!$C$4:$S$38,8,FALSE)</f>
        <v>1795.8</v>
      </c>
      <c r="J32">
        <f>VLOOKUP($B32,'OLAH-WAGE'!$C$4:$S$38,9,FALSE)</f>
        <v>1871.3</v>
      </c>
      <c r="K32">
        <f>VLOOKUP($B32,'OLAH-WAGE'!$C$4:$S$38,10,FALSE)</f>
        <v>1971.4</v>
      </c>
      <c r="L32">
        <f>VLOOKUP($B32,'OLAH-WAGE'!$C$4:$S$38,11,FALSE)</f>
        <v>2061.8000000000002</v>
      </c>
      <c r="M32">
        <f>VLOOKUP($B32,'OLAH-WAGE'!$C$4:$S$38,12,FALSE)</f>
        <v>2215.4</v>
      </c>
      <c r="N32">
        <f>VLOOKUP($B32,'OLAH-WAGE'!$C$4:$S$38,13,FALSE)</f>
        <v>2313.5</v>
      </c>
      <c r="O32">
        <f>VLOOKUP($B32,'OLAH-WAGE'!$C$4:$S$38,14,FALSE)</f>
        <v>2731.9</v>
      </c>
      <c r="P32">
        <f>VLOOKUP($B32,'OLAH-WAGE'!$C$4:$S$38,15,FALSE)</f>
        <v>2579.3000000000002</v>
      </c>
      <c r="Q32">
        <f>VLOOKUP($B32,'OLAH-WAGE'!$C$4:$S$38,16,FALSE)</f>
        <v>2850.7</v>
      </c>
      <c r="R32">
        <f>VLOOKUP($B32,'OLAH-WAGE'!$C$4:$S$38,17,FALSE)</f>
        <v>2884.3</v>
      </c>
    </row>
    <row r="33" spans="1:18">
      <c r="A33" t="s">
        <v>121</v>
      </c>
      <c r="B33" t="s">
        <v>4</v>
      </c>
      <c r="C33">
        <f>VLOOKUP($B33,'OLAH-WAGE'!$C$4:$S$38,2,FALSE)</f>
        <v>1524.1389999999999</v>
      </c>
      <c r="D33">
        <f>VLOOKUP($B33,'OLAH-WAGE'!$C$4:$S$38,3,FALSE)</f>
        <v>1728.9690000000001</v>
      </c>
      <c r="E33">
        <f>VLOOKUP($B33,'OLAH-WAGE'!$C$4:$S$38,4,FALSE)</f>
        <v>1643.9</v>
      </c>
      <c r="F33">
        <f>VLOOKUP($B33,'OLAH-WAGE'!$C$4:$S$38,5,FALSE)</f>
        <v>1741</v>
      </c>
      <c r="G33">
        <f>VLOOKUP($B33,'OLAH-WAGE'!$C$4:$S$38,6,FALSE)</f>
        <v>2124.6</v>
      </c>
      <c r="H33">
        <f>VLOOKUP($B33,'OLAH-WAGE'!$C$4:$S$38,7,FALSE)</f>
        <v>2164.8000000000002</v>
      </c>
      <c r="I33">
        <f>VLOOKUP($B33,'OLAH-WAGE'!$C$4:$S$38,8,FALSE)</f>
        <v>2359.8000000000002</v>
      </c>
      <c r="J33">
        <f>VLOOKUP($B33,'OLAH-WAGE'!$C$4:$S$38,9,FALSE)</f>
        <v>2454</v>
      </c>
      <c r="K33">
        <f>VLOOKUP($B33,'OLAH-WAGE'!$C$4:$S$38,10,FALSE)</f>
        <v>2527.4</v>
      </c>
      <c r="L33">
        <f>VLOOKUP($B33,'OLAH-WAGE'!$C$4:$S$38,11,FALSE)</f>
        <v>2847.6</v>
      </c>
      <c r="M33">
        <f>VLOOKUP($B33,'OLAH-WAGE'!$C$4:$S$38,12,FALSE)</f>
        <v>3114.2</v>
      </c>
      <c r="N33">
        <f>VLOOKUP($B33,'OLAH-WAGE'!$C$4:$S$38,13,FALSE)</f>
        <v>3227.3</v>
      </c>
      <c r="O33">
        <f>VLOOKUP($B33,'OLAH-WAGE'!$C$4:$S$38,14,FALSE)</f>
        <v>3835.5</v>
      </c>
      <c r="P33">
        <f>VLOOKUP($B33,'OLAH-WAGE'!$C$4:$S$38,15,FALSE)</f>
        <v>3621</v>
      </c>
      <c r="Q33">
        <f>VLOOKUP($B33,'OLAH-WAGE'!$C$4:$S$38,16,FALSE)</f>
        <v>3934.2</v>
      </c>
      <c r="R33">
        <f>VLOOKUP($B33,'OLAH-WAGE'!$C$4:$S$38,17,FALSE)</f>
        <v>3967.3</v>
      </c>
    </row>
    <row r="34" spans="1:18">
      <c r="A34" t="s">
        <v>121</v>
      </c>
      <c r="B34" t="s">
        <v>124</v>
      </c>
      <c r="C34" s="5" t="str">
        <f>VLOOKUP($B34,'OLAH-WAGE'!$C$4:$S$38,2,FALSE)</f>
        <v>-</v>
      </c>
      <c r="D34">
        <f>VLOOKUP($B34,'OLAH-WAGE'!$C$4:$S$38,3,FALSE)</f>
        <v>1590.8219999999999</v>
      </c>
      <c r="E34">
        <f>VLOOKUP($B34,'OLAH-WAGE'!$C$4:$S$38,4,FALSE)</f>
        <v>1542.9</v>
      </c>
      <c r="F34">
        <f>VLOOKUP($B34,'OLAH-WAGE'!$C$4:$S$38,5,FALSE)</f>
        <v>1657.7</v>
      </c>
      <c r="G34">
        <f>VLOOKUP($B34,'OLAH-WAGE'!$C$4:$S$38,6,FALSE)</f>
        <v>1878.5</v>
      </c>
      <c r="H34">
        <f>VLOOKUP($B34,'OLAH-WAGE'!$C$4:$S$38,7,FALSE)</f>
        <v>1950.8</v>
      </c>
      <c r="I34">
        <f>VLOOKUP($B34,'OLAH-WAGE'!$C$4:$S$38,8,FALSE)</f>
        <v>2031.5</v>
      </c>
      <c r="J34">
        <f>VLOOKUP($B34,'OLAH-WAGE'!$C$4:$S$38,9,FALSE)</f>
        <v>2092.1999999999998</v>
      </c>
      <c r="K34">
        <f>VLOOKUP($B34,'OLAH-WAGE'!$C$4:$S$38,10,FALSE)</f>
        <v>2160.1</v>
      </c>
      <c r="L34">
        <f>VLOOKUP($B34,'OLAH-WAGE'!$C$4:$S$38,11,FALSE)</f>
        <v>2729.6</v>
      </c>
      <c r="M34">
        <f>VLOOKUP($B34,'OLAH-WAGE'!$C$4:$S$38,12,FALSE)</f>
        <v>2750.4</v>
      </c>
      <c r="N34">
        <f>VLOOKUP($B34,'OLAH-WAGE'!$C$4:$S$38,13,FALSE)</f>
        <v>2847.2</v>
      </c>
      <c r="O34">
        <f>VLOOKUP($B34,'OLAH-WAGE'!$C$4:$S$38,14,FALSE)</f>
        <v>3113.8</v>
      </c>
      <c r="P34">
        <f>VLOOKUP($B34,'OLAH-WAGE'!$C$4:$S$38,15,FALSE)</f>
        <v>2876.7</v>
      </c>
      <c r="Q34">
        <f>VLOOKUP($B34,'OLAH-WAGE'!$C$4:$S$38,16,FALSE)</f>
        <v>3086.5</v>
      </c>
      <c r="R34">
        <f>VLOOKUP($B34,'OLAH-WAGE'!$C$4:$S$38,17,FALSE)</f>
        <v>3208.7</v>
      </c>
    </row>
    <row r="35" spans="1:18">
      <c r="A35" t="s">
        <v>115</v>
      </c>
      <c r="B35" t="s">
        <v>125</v>
      </c>
      <c r="C35" s="5" t="str">
        <f>VLOOKUP($B35,'OLAH-WAGE'!$C$4:$S$38,2,FALSE)</f>
        <v>-</v>
      </c>
      <c r="D35">
        <f>VLOOKUP($B35,'OLAH-WAGE'!$C$4:$S$38,3,FALSE)</f>
        <v>813.58699999999999</v>
      </c>
      <c r="E35">
        <f>VLOOKUP($B35,'OLAH-WAGE'!$C$4:$S$38,4,FALSE)</f>
        <v>959.6</v>
      </c>
      <c r="F35">
        <f>VLOOKUP($B35,'OLAH-WAGE'!$C$4:$S$38,5,FALSE)</f>
        <v>1101.9000000000001</v>
      </c>
      <c r="G35">
        <f>VLOOKUP($B35,'OLAH-WAGE'!$C$4:$S$38,6,FALSE)</f>
        <v>1171.4000000000001</v>
      </c>
      <c r="H35">
        <f>VLOOKUP($B35,'OLAH-WAGE'!$C$4:$S$38,7,FALSE)</f>
        <v>1217.9000000000001</v>
      </c>
      <c r="I35">
        <f>VLOOKUP($B35,'OLAH-WAGE'!$C$4:$S$38,8,FALSE)</f>
        <v>1341.8</v>
      </c>
      <c r="J35">
        <f>VLOOKUP($B35,'OLAH-WAGE'!$C$4:$S$38,9,FALSE)</f>
        <v>1421.9</v>
      </c>
      <c r="K35">
        <f>VLOOKUP($B35,'OLAH-WAGE'!$C$4:$S$38,10,FALSE)</f>
        <v>1496.2</v>
      </c>
      <c r="L35">
        <f>VLOOKUP($B35,'OLAH-WAGE'!$C$4:$S$38,11,FALSE)</f>
        <v>1749.8</v>
      </c>
      <c r="M35">
        <f>VLOOKUP($B35,'OLAH-WAGE'!$C$4:$S$38,12,FALSE)</f>
        <v>2054.6999999999998</v>
      </c>
      <c r="N35">
        <f>VLOOKUP($B35,'OLAH-WAGE'!$C$4:$S$38,13,FALSE)</f>
        <v>2188.3000000000002</v>
      </c>
      <c r="O35">
        <f>VLOOKUP($B35,'OLAH-WAGE'!$C$4:$S$38,14,FALSE)</f>
        <v>2164</v>
      </c>
      <c r="P35">
        <f>VLOOKUP($B35,'OLAH-WAGE'!$C$4:$S$38,15,FALSE)</f>
        <v>1978.1</v>
      </c>
      <c r="Q35">
        <f>VLOOKUP($B35,'OLAH-WAGE'!$C$4:$S$38,16,FALSE)</f>
        <v>2152.6</v>
      </c>
      <c r="R35">
        <f>VLOOKUP($B35,'OLAH-WAGE'!$C$4:$S$38,17,FALSE)</f>
        <v>2217.1</v>
      </c>
    </row>
    <row r="36" spans="1:18">
      <c r="A36" t="s">
        <v>156</v>
      </c>
      <c r="B36" t="s">
        <v>154</v>
      </c>
      <c r="C36">
        <f>VLOOKUP($B36,'OLAH-WAGE'!$C$4:$S$38,2,FALSE)</f>
        <v>914.84900000000005</v>
      </c>
      <c r="D36">
        <f>VLOOKUP($B36,'OLAH-WAGE'!$C$4:$S$38,3,FALSE)</f>
        <v>991.00800000000004</v>
      </c>
      <c r="E36">
        <f>VLOOKUP($B36,'OLAH-WAGE'!$C$4:$S$38,4,FALSE)</f>
        <v>1049.2</v>
      </c>
      <c r="F36">
        <f>VLOOKUP($B36,'OLAH-WAGE'!$C$4:$S$38,5,FALSE)</f>
        <v>1126.8</v>
      </c>
      <c r="G36">
        <f>VLOOKUP($B36,'OLAH-WAGE'!$C$4:$S$38,6,FALSE)</f>
        <v>1296.0999999999999</v>
      </c>
      <c r="H36">
        <f>VLOOKUP($B36,'OLAH-WAGE'!$C$4:$S$38,7,FALSE)</f>
        <v>1337.8</v>
      </c>
      <c r="I36">
        <f>VLOOKUP($B36,'OLAH-WAGE'!$C$4:$S$38,8,FALSE)</f>
        <v>1510.6</v>
      </c>
      <c r="J36">
        <f>VLOOKUP($B36,'OLAH-WAGE'!$C$4:$S$38,9,FALSE)</f>
        <v>1580.9</v>
      </c>
      <c r="K36">
        <f>VLOOKUP($B36,'OLAH-WAGE'!$C$4:$S$38,10,FALSE)</f>
        <v>1667.3</v>
      </c>
      <c r="L36">
        <f>VLOOKUP($B36,'OLAH-WAGE'!$C$4:$S$38,11,FALSE)</f>
        <v>1885.8</v>
      </c>
      <c r="M36">
        <f>VLOOKUP($B36,'OLAH-WAGE'!$C$4:$S$38,12,FALSE)</f>
        <v>1981.7</v>
      </c>
      <c r="N36">
        <f>VLOOKUP($B36,'OLAH-WAGE'!$C$4:$S$38,13,FALSE)</f>
        <v>2180.6</v>
      </c>
      <c r="O36">
        <f>VLOOKUP($B36,'OLAH-WAGE'!$C$4:$S$38,14,FALSE)</f>
        <v>2702.6</v>
      </c>
      <c r="P36">
        <f>VLOOKUP($B36,'OLAH-WAGE'!$C$4:$S$38,15,FALSE)</f>
        <v>2617.5</v>
      </c>
      <c r="Q36">
        <f>VLOOKUP($B36,'OLAH-WAGE'!$C$4:$S$38,16,FALSE)</f>
        <v>2784.9</v>
      </c>
      <c r="R36">
        <f>VLOOKUP($B36,'OLAH-WAGE'!$C$4:$S$38,17,FALSE)</f>
        <v>2911.5</v>
      </c>
    </row>
  </sheetData>
  <phoneticPr fontId="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R36"/>
  <sheetViews>
    <sheetView topLeftCell="A20" zoomScale="70" zoomScaleNormal="70" workbookViewId="0">
      <selection activeCell="G28" sqref="G28"/>
    </sheetView>
  </sheetViews>
  <sheetFormatPr defaultRowHeight="18"/>
  <cols>
    <col min="1" max="1" width="13.25" bestFit="1" customWidth="1"/>
    <col min="2" max="2" width="19.33203125" bestFit="1" customWidth="1"/>
  </cols>
  <sheetData>
    <row r="1" spans="1:18">
      <c r="A1" t="s">
        <v>86</v>
      </c>
      <c r="B1" t="s">
        <v>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 s="5">
        <v>2019</v>
      </c>
      <c r="R1" s="5">
        <v>2020</v>
      </c>
    </row>
    <row r="2" spans="1:18">
      <c r="A2" t="s">
        <v>88</v>
      </c>
      <c r="B2" t="s">
        <v>89</v>
      </c>
      <c r="C2">
        <f>100/cpi_2005!C2*nominal_wage_A!C2</f>
        <v>1102.6869999999999</v>
      </c>
      <c r="D2">
        <f>100/cpi_2005!D2*nominal_wage_A!D2</f>
        <v>1087.3902285100658</v>
      </c>
      <c r="E2">
        <f>100/cpi_2005!E2*nominal_wage_A!E2</f>
        <v>1047.9712322509624</v>
      </c>
      <c r="F2">
        <f>100/cpi_2005!F2*nominal_wage_A!F2</f>
        <v>1006.5969189058188</v>
      </c>
      <c r="G2">
        <f>100/cpi_2005!G2*nominal_wage_A!G2</f>
        <v>1021.7113903949144</v>
      </c>
      <c r="H2">
        <f>100/cpi_2005!H2*nominal_wage_A!H2</f>
        <v>988.70048344560485</v>
      </c>
      <c r="I2">
        <f>100/cpi_2005!I2*nominal_wage_A!I2</f>
        <v>982.46435510207255</v>
      </c>
      <c r="J2">
        <f>100/cpi_2005!J2*nominal_wage_A!J2</f>
        <v>1026.2518480413376</v>
      </c>
      <c r="K2">
        <f>100/cpi_2005!K2*nominal_wage_A!K2</f>
        <v>1012.016353240924</v>
      </c>
      <c r="L2">
        <f>100/cpi_2005!L2*nominal_wage_A!L2</f>
        <v>976.1350058749357</v>
      </c>
      <c r="M2">
        <f>100/cpi_2005!M2*nominal_wage_A!M2</f>
        <v>968.88066286298977</v>
      </c>
      <c r="N2">
        <f>100/cpi_2005!N2*nominal_wage_A!N2</f>
        <v>1025.085103204982</v>
      </c>
      <c r="O2">
        <f>100/cpi_2005!O2*nominal_wage_A!O2</f>
        <v>1231.078744425005</v>
      </c>
      <c r="P2">
        <f>100/cpi_2005!P2*nominal_wage_A!P2</f>
        <v>1103.4416135078077</v>
      </c>
      <c r="Q2" s="5">
        <f>100/cpi_2005!Q2*nominal_wage_A!Q2</f>
        <v>1187.8105679568748</v>
      </c>
      <c r="R2" s="5">
        <f>100/cpi_2005!R2*nominal_wage_A!R2</f>
        <v>1217.8814070974606</v>
      </c>
    </row>
    <row r="3" spans="1:18">
      <c r="A3" t="s">
        <v>88</v>
      </c>
      <c r="B3" t="s">
        <v>90</v>
      </c>
      <c r="C3">
        <f>100/cpi_2005!C3*nominal_wage_A!C3</f>
        <v>808.13599999999997</v>
      </c>
      <c r="D3">
        <f>100/cpi_2005!D3*nominal_wage_A!D3</f>
        <v>838.23960926655036</v>
      </c>
      <c r="E3">
        <f>100/cpi_2005!E3*nominal_wage_A!E3</f>
        <v>892.66966897220607</v>
      </c>
      <c r="F3">
        <f>100/cpi_2005!F3*nominal_wage_A!F3</f>
        <v>872.71887604414201</v>
      </c>
      <c r="G3">
        <f>100/cpi_2005!G3*nominal_wage_A!G3</f>
        <v>1012.8803874800263</v>
      </c>
      <c r="H3">
        <f>100/cpi_2005!H3*nominal_wage_A!H3</f>
        <v>968.37344409807235</v>
      </c>
      <c r="I3">
        <f>100/cpi_2005!I3*nominal_wage_A!I3</f>
        <v>990.72345464061698</v>
      </c>
      <c r="J3">
        <f>100/cpi_2005!J3*nominal_wage_A!J3</f>
        <v>988.77164039002594</v>
      </c>
      <c r="K3">
        <f>100/cpi_2005!K3*nominal_wage_A!K3</f>
        <v>959.39732208870896</v>
      </c>
      <c r="L3">
        <f>100/cpi_2005!L3*nominal_wage_A!L3</f>
        <v>941.06903519095852</v>
      </c>
      <c r="M3">
        <f>100/cpi_2005!M3*nominal_wage_A!M3</f>
        <v>947.17149422236571</v>
      </c>
      <c r="N3">
        <f>100/cpi_2005!N3*nominal_wage_A!N3</f>
        <v>982.69881206306241</v>
      </c>
      <c r="O3">
        <f>100/cpi_2005!O3*nominal_wage_A!O3</f>
        <v>1138.4558375369086</v>
      </c>
      <c r="P3">
        <f>100/cpi_2005!P3*nominal_wage_A!P3</f>
        <v>1053.8869000976661</v>
      </c>
      <c r="Q3" s="5">
        <f>100/cpi_2005!Q3*nominal_wage_A!Q3</f>
        <v>1124.1140611412493</v>
      </c>
      <c r="R3" s="5">
        <f>100/cpi_2005!R3*nominal_wage_A!R3</f>
        <v>1142.994417029324</v>
      </c>
    </row>
    <row r="4" spans="1:18">
      <c r="A4" t="s">
        <v>88</v>
      </c>
      <c r="B4" t="s">
        <v>91</v>
      </c>
      <c r="C4">
        <f>100/cpi_2005!C4*nominal_wage_A!C4</f>
        <v>1112.4559999999999</v>
      </c>
      <c r="D4">
        <f>100/cpi_2005!D4*nominal_wage_A!D4</f>
        <v>1032.9823940280899</v>
      </c>
      <c r="E4">
        <f>100/cpi_2005!E4*nominal_wage_A!E4</f>
        <v>921.55681722158329</v>
      </c>
      <c r="F4">
        <f>100/cpi_2005!F4*nominal_wage_A!F4</f>
        <v>885.51411080800392</v>
      </c>
      <c r="G4">
        <f>100/cpi_2005!G4*nominal_wage_A!G4</f>
        <v>1077.2290724023053</v>
      </c>
      <c r="H4">
        <f>100/cpi_2005!H4*nominal_wage_A!H4</f>
        <v>1038.8728412114731</v>
      </c>
      <c r="I4">
        <f>100/cpi_2005!I4*nominal_wage_A!I4</f>
        <v>1086.961198083324</v>
      </c>
      <c r="J4">
        <f>100/cpi_2005!J4*nominal_wage_A!J4</f>
        <v>1091.7790058892131</v>
      </c>
      <c r="K4">
        <f>100/cpi_2005!K4*nominal_wage_A!K4</f>
        <v>1015.4578899198215</v>
      </c>
      <c r="L4">
        <f>100/cpi_2005!L4*nominal_wage_A!L4</f>
        <v>967.14733450599408</v>
      </c>
      <c r="M4">
        <f>100/cpi_2005!M4*nominal_wage_A!M4</f>
        <v>966.21166480228192</v>
      </c>
      <c r="N4">
        <f>100/cpi_2005!N4*nominal_wage_A!N4</f>
        <v>976.64848958674895</v>
      </c>
      <c r="O4">
        <f>100/cpi_2005!O4*nominal_wage_A!O4</f>
        <v>1175.5795768408686</v>
      </c>
      <c r="P4">
        <f>100/cpi_2005!P4*nominal_wage_A!P4</f>
        <v>1109.3040025240882</v>
      </c>
      <c r="Q4" s="5">
        <f>100/cpi_2005!Q4*nominal_wage_A!Q4</f>
        <v>1168.5082836007464</v>
      </c>
      <c r="R4" s="5">
        <f>100/cpi_2005!R4*nominal_wage_A!R4</f>
        <v>1235.7986286598507</v>
      </c>
    </row>
    <row r="5" spans="1:18">
      <c r="A5" t="s">
        <v>88</v>
      </c>
      <c r="B5" t="s">
        <v>92</v>
      </c>
      <c r="C5">
        <f>100/cpi_2005!C5*nominal_wage_A!C5</f>
        <v>1218.72</v>
      </c>
      <c r="D5">
        <f>100/cpi_2005!D5*nominal_wage_A!D5</f>
        <v>1141.0878483222505</v>
      </c>
      <c r="E5">
        <f>100/cpi_2005!E5*nominal_wage_A!E5</f>
        <v>1079.1975652983381</v>
      </c>
      <c r="F5">
        <f>100/cpi_2005!F5*nominal_wage_A!F5</f>
        <v>1040.4208566902105</v>
      </c>
      <c r="G5">
        <f>100/cpi_2005!G5*nominal_wage_A!G5</f>
        <v>1063.0822517455663</v>
      </c>
      <c r="H5">
        <f>100/cpi_2005!H5*nominal_wage_A!H5</f>
        <v>1036.1703099771125</v>
      </c>
      <c r="I5">
        <f>100/cpi_2005!I5*nominal_wage_A!I5</f>
        <v>1210.0628898055004</v>
      </c>
      <c r="J5">
        <f>100/cpi_2005!J5*nominal_wage_A!J5</f>
        <v>1223.5309048019794</v>
      </c>
      <c r="K5">
        <f>100/cpi_2005!K5*nominal_wage_A!K5</f>
        <v>1193.6737324074049</v>
      </c>
      <c r="L5">
        <f>100/cpi_2005!L5*nominal_wage_A!L5</f>
        <v>1215.3456861647628</v>
      </c>
      <c r="M5">
        <f>100/cpi_2005!M5*nominal_wage_A!M5</f>
        <v>1164.7239111564061</v>
      </c>
      <c r="N5">
        <f>100/cpi_2005!N5*nominal_wage_A!N5</f>
        <v>1230.5707182659119</v>
      </c>
      <c r="O5">
        <f>100/cpi_2005!O5*nominal_wage_A!O5</f>
        <v>1302.8473549464127</v>
      </c>
      <c r="P5">
        <f>100/cpi_2005!P5*nominal_wage_A!P5</f>
        <v>1138.9999269379421</v>
      </c>
      <c r="Q5" s="5">
        <f>100/cpi_2005!Q5*nominal_wage_A!Q5</f>
        <v>1311.966477218454</v>
      </c>
      <c r="R5" s="5">
        <f>100/cpi_2005!R5*nominal_wage_A!R5</f>
        <v>1322.8583626572777</v>
      </c>
    </row>
    <row r="6" spans="1:18">
      <c r="A6" t="s">
        <v>88</v>
      </c>
      <c r="B6" t="s">
        <v>137</v>
      </c>
      <c r="C6" s="5">
        <f>100/cpi_2005!C6*nominal_wage_A!C6</f>
        <v>0</v>
      </c>
      <c r="D6">
        <f>100/cpi_2005!D6*nominal_wage_A!D6</f>
        <v>1269.4189518054325</v>
      </c>
      <c r="E6">
        <f>100/cpi_2005!E6*nominal_wage_A!E6</f>
        <v>1408.8831875739236</v>
      </c>
      <c r="F6">
        <f>100/cpi_2005!F6*nominal_wage_A!F6</f>
        <v>1365.340389476293</v>
      </c>
      <c r="G6">
        <f>100/cpi_2005!G6*nominal_wage_A!G6</f>
        <v>1528.2937063114289</v>
      </c>
      <c r="H6">
        <f>100/cpi_2005!H6*nominal_wage_A!H6</f>
        <v>1455.0061397234565</v>
      </c>
      <c r="I6">
        <f>100/cpi_2005!I6*nominal_wage_A!I6</f>
        <v>1610.6533463480321</v>
      </c>
      <c r="J6">
        <f>100/cpi_2005!J6*nominal_wage_A!J6</f>
        <v>1644.8640431953647</v>
      </c>
      <c r="K6">
        <f>100/cpi_2005!K6*nominal_wage_A!K6</f>
        <v>1574.8374043072731</v>
      </c>
      <c r="L6">
        <f>100/cpi_2005!L6*nominal_wage_A!L6</f>
        <v>1702.429068352759</v>
      </c>
      <c r="M6">
        <f>100/cpi_2005!M6*nominal_wage_A!M6</f>
        <v>2026.4799733942843</v>
      </c>
      <c r="N6">
        <f>100/cpi_2005!N6*nominal_wage_A!N6</f>
        <v>2010.3660963680993</v>
      </c>
      <c r="O6">
        <f>100/cpi_2005!O6*nominal_wage_A!O6</f>
        <v>1901.2178845598949</v>
      </c>
      <c r="P6">
        <f>100/cpi_2005!P6*nominal_wage_A!P6</f>
        <v>1897.8740749062174</v>
      </c>
      <c r="Q6" s="5">
        <f>100/cpi_2005!Q6*nominal_wage_A!Q6</f>
        <v>1905.3633873901545</v>
      </c>
      <c r="R6" s="5">
        <f>100/cpi_2005!R6*nominal_wage_A!R6</f>
        <v>2051.5928172369045</v>
      </c>
    </row>
    <row r="7" spans="1:18">
      <c r="A7" t="s">
        <v>88</v>
      </c>
      <c r="B7" t="s">
        <v>93</v>
      </c>
      <c r="C7">
        <f>100/cpi_2005!C7*nominal_wage_A!C7</f>
        <v>1012.558</v>
      </c>
      <c r="D7">
        <f>100/cpi_2005!D7*nominal_wage_A!D7</f>
        <v>1068.578715196408</v>
      </c>
      <c r="E7">
        <f>100/cpi_2005!E7*nominal_wage_A!E7</f>
        <v>780.69931676315491</v>
      </c>
      <c r="F7">
        <f>100/cpi_2005!F7*nominal_wage_A!F7</f>
        <v>755.78233210079213</v>
      </c>
      <c r="G7">
        <f>100/cpi_2005!G7*nominal_wage_A!G7</f>
        <v>915.21131989903427</v>
      </c>
      <c r="H7">
        <f>100/cpi_2005!H7*nominal_wage_A!H7</f>
        <v>865.67417730258171</v>
      </c>
      <c r="I7">
        <f>100/cpi_2005!I7*nominal_wage_A!I7</f>
        <v>874.26518521414141</v>
      </c>
      <c r="J7">
        <f>100/cpi_2005!J7*nominal_wage_A!J7</f>
        <v>867.41521249427376</v>
      </c>
      <c r="K7">
        <f>100/cpi_2005!K7*nominal_wage_A!K7</f>
        <v>873.40133699188436</v>
      </c>
      <c r="L7">
        <f>100/cpi_2005!L7*nominal_wage_A!L7</f>
        <v>927.32943110634881</v>
      </c>
      <c r="M7">
        <f>100/cpi_2005!M7*nominal_wage_A!M7</f>
        <v>964.50558120727476</v>
      </c>
      <c r="N7">
        <f>100/cpi_2005!N7*nominal_wage_A!N7</f>
        <v>981.92087732430207</v>
      </c>
      <c r="O7">
        <f>100/cpi_2005!O7*nominal_wage_A!O7</f>
        <v>1064.8871713934764</v>
      </c>
      <c r="P7">
        <f>100/cpi_2005!P7*nominal_wage_A!P7</f>
        <v>981.9799994000989</v>
      </c>
      <c r="Q7" s="5">
        <f>100/cpi_2005!Q7*nominal_wage_A!Q7</f>
        <v>1070.1193010076493</v>
      </c>
      <c r="R7" s="5">
        <f>100/cpi_2005!R7*nominal_wage_A!R7</f>
        <v>1092.7378817941756</v>
      </c>
    </row>
    <row r="8" spans="1:18">
      <c r="A8" t="s">
        <v>88</v>
      </c>
      <c r="B8" t="s">
        <v>94</v>
      </c>
      <c r="C8">
        <f>100/cpi_2005!C8*nominal_wage_A!C8</f>
        <v>874.78399999999999</v>
      </c>
      <c r="D8">
        <f>100/cpi_2005!D8*nominal_wage_A!D8</f>
        <v>821.02152122563996</v>
      </c>
      <c r="E8">
        <f>100/cpi_2005!E8*nominal_wage_A!E8</f>
        <v>1006.4021111893118</v>
      </c>
      <c r="F8">
        <f>100/cpi_2005!F8*nominal_wage_A!F8</f>
        <v>955.09922230501115</v>
      </c>
      <c r="G8">
        <f>100/cpi_2005!G8*nominal_wage_A!G8</f>
        <v>1072.995573179656</v>
      </c>
      <c r="H8">
        <f>100/cpi_2005!H8*nominal_wage_A!H8</f>
        <v>1012.5825267794289</v>
      </c>
      <c r="I8">
        <f>100/cpi_2005!I8*nominal_wage_A!I8</f>
        <v>1046.6165067455051</v>
      </c>
      <c r="J8">
        <f>100/cpi_2005!J8*nominal_wage_A!J8</f>
        <v>1025.0160645035448</v>
      </c>
      <c r="K8">
        <f>100/cpi_2005!K8*nominal_wage_A!K8</f>
        <v>998.16613258721725</v>
      </c>
      <c r="L8">
        <f>100/cpi_2005!L8*nominal_wage_A!L8</f>
        <v>989.73856719738194</v>
      </c>
      <c r="M8">
        <f>100/cpi_2005!M8*nominal_wage_A!M8</f>
        <v>991.26353943195556</v>
      </c>
      <c r="N8">
        <f>100/cpi_2005!N8*nominal_wage_A!N8</f>
        <v>1001.3014841581751</v>
      </c>
      <c r="O8">
        <f>100/cpi_2005!O8*nominal_wage_A!O8</f>
        <v>1178.7916544070029</v>
      </c>
      <c r="P8">
        <f>100/cpi_2005!P8*nominal_wage_A!P8</f>
        <v>1119.5992431000145</v>
      </c>
      <c r="Q8" s="5">
        <f>100/cpi_2005!Q8*nominal_wage_A!Q8</f>
        <v>1117.6578902777555</v>
      </c>
      <c r="R8" s="5">
        <f>100/cpi_2005!R8*nominal_wage_A!R8</f>
        <v>1132.0224861801958</v>
      </c>
    </row>
    <row r="9" spans="1:18">
      <c r="A9" t="s">
        <v>88</v>
      </c>
      <c r="B9" t="s">
        <v>95</v>
      </c>
      <c r="C9">
        <f>100/cpi_2005!C9*nominal_wage_A!C9</f>
        <v>825.154</v>
      </c>
      <c r="D9">
        <f>100/cpi_2005!D9*nominal_wage_A!D9</f>
        <v>911.02406864883301</v>
      </c>
      <c r="E9">
        <f>100/cpi_2005!E9*nominal_wage_A!E9</f>
        <v>838.49017071449816</v>
      </c>
      <c r="F9">
        <f>100/cpi_2005!F9*nominal_wage_A!F9</f>
        <v>818.69328231888176</v>
      </c>
      <c r="G9">
        <f>100/cpi_2005!G9*nominal_wage_A!G9</f>
        <v>899.6101897021191</v>
      </c>
      <c r="H9">
        <f>100/cpi_2005!H9*nominal_wage_A!H9</f>
        <v>867.89677945310518</v>
      </c>
      <c r="I9">
        <f>100/cpi_2005!I9*nominal_wage_A!I9</f>
        <v>970.52245574889048</v>
      </c>
      <c r="J9">
        <f>100/cpi_2005!J9*nominal_wage_A!J9</f>
        <v>982.49054588161812</v>
      </c>
      <c r="K9">
        <f>100/cpi_2005!K9*nominal_wage_A!K9</f>
        <v>986.70939423275286</v>
      </c>
      <c r="L9">
        <f>100/cpi_2005!L9*nominal_wage_A!L9</f>
        <v>915.54109949839449</v>
      </c>
      <c r="M9">
        <f>100/cpi_2005!M9*nominal_wage_A!M9</f>
        <v>1005.6633991471865</v>
      </c>
      <c r="N9">
        <f>100/cpi_2005!N9*nominal_wage_A!N9</f>
        <v>1052.0883869333491</v>
      </c>
      <c r="O9">
        <f>100/cpi_2005!O9*nominal_wage_A!O9</f>
        <v>1102.422008491938</v>
      </c>
      <c r="P9">
        <f>100/cpi_2005!P9*nominal_wage_A!P9</f>
        <v>1041.3359170270769</v>
      </c>
      <c r="Q9" s="5">
        <f>100/cpi_2005!Q9*nominal_wage_A!Q9</f>
        <v>1084.558643216616</v>
      </c>
      <c r="R9" s="5">
        <f>100/cpi_2005!R9*nominal_wage_A!R9</f>
        <v>1105.5227462498394</v>
      </c>
    </row>
    <row r="10" spans="1:18">
      <c r="A10" t="s">
        <v>88</v>
      </c>
      <c r="B10" t="s">
        <v>96</v>
      </c>
      <c r="C10">
        <f>100/cpi_2005!C10*nominal_wage_A!C10</f>
        <v>916.89700000000005</v>
      </c>
      <c r="D10">
        <f>100/cpi_2005!D10*nominal_wage_A!D10</f>
        <v>1000.7242849966223</v>
      </c>
      <c r="E10">
        <f>100/cpi_2005!E10*nominal_wage_A!E10</f>
        <v>882.09475957956965</v>
      </c>
      <c r="F10">
        <f>100/cpi_2005!F10*nominal_wage_A!F10</f>
        <v>784.63428310009567</v>
      </c>
      <c r="G10">
        <f>100/cpi_2005!G10*nominal_wage_A!G10</f>
        <v>899.38565624275805</v>
      </c>
      <c r="H10">
        <f>100/cpi_2005!H10*nominal_wage_A!H10</f>
        <v>863.07992696072745</v>
      </c>
      <c r="I10">
        <f>100/cpi_2005!I10*nominal_wage_A!I10</f>
        <v>994.98018200901822</v>
      </c>
      <c r="J10">
        <f>100/cpi_2005!J10*nominal_wage_A!J10</f>
        <v>972.77442511610923</v>
      </c>
      <c r="K10">
        <f>100/cpi_2005!K10*nominal_wage_A!K10</f>
        <v>955.85725587217144</v>
      </c>
      <c r="L10">
        <f>100/cpi_2005!L10*nominal_wage_A!L10</f>
        <v>1008.9047150271083</v>
      </c>
      <c r="M10">
        <f>100/cpi_2005!M10*nominal_wage_A!M10</f>
        <v>988.22589994621262</v>
      </c>
      <c r="N10">
        <f>100/cpi_2005!N10*nominal_wage_A!N10</f>
        <v>1047.8760420025847</v>
      </c>
      <c r="O10">
        <f>100/cpi_2005!O10*nominal_wage_A!O10</f>
        <v>1140.5921379252541</v>
      </c>
      <c r="P10">
        <f>100/cpi_2005!P10*nominal_wage_A!P10</f>
        <v>1120.138199062731</v>
      </c>
      <c r="Q10" s="5">
        <f>100/cpi_2005!Q10*nominal_wage_A!Q10</f>
        <v>1207.6440645227135</v>
      </c>
      <c r="R10" s="5">
        <f>100/cpi_2005!R10*nominal_wage_A!R10</f>
        <v>1248.1543300183325</v>
      </c>
    </row>
    <row r="11" spans="1:18">
      <c r="A11" t="s">
        <v>88</v>
      </c>
      <c r="B11" t="s">
        <v>97</v>
      </c>
      <c r="C11">
        <f>100/cpi_2005!C11*nominal_wage_A!C11</f>
        <v>743.28899999999999</v>
      </c>
      <c r="D11">
        <f>100/cpi_2005!D11*nominal_wage_A!D11</f>
        <v>650.59316688008482</v>
      </c>
      <c r="E11">
        <f>100/cpi_2005!E11*nominal_wage_A!E11</f>
        <v>747.48136122869892</v>
      </c>
      <c r="F11">
        <f>100/cpi_2005!F11*nominal_wage_A!F11</f>
        <v>733.37452636602882</v>
      </c>
      <c r="G11">
        <f>100/cpi_2005!G11*nominal_wage_A!G11</f>
        <v>781.29292699227165</v>
      </c>
      <c r="H11">
        <f>100/cpi_2005!H11*nominal_wage_A!H11</f>
        <v>724.79766208778062</v>
      </c>
      <c r="I11">
        <f>100/cpi_2005!I11*nominal_wage_A!I11</f>
        <v>752.65533055021604</v>
      </c>
      <c r="J11">
        <f>100/cpi_2005!J11*nominal_wage_A!J11</f>
        <v>755.51259746996391</v>
      </c>
      <c r="K11">
        <f>100/cpi_2005!K11*nominal_wage_A!K11</f>
        <v>751.55203827318746</v>
      </c>
      <c r="L11">
        <f>100/cpi_2005!L11*nominal_wage_A!L11</f>
        <v>832.91964304117255</v>
      </c>
      <c r="M11">
        <f>100/cpi_2005!M11*nominal_wage_A!M11</f>
        <v>874.84460017584252</v>
      </c>
      <c r="N11">
        <f>100/cpi_2005!N11*nominal_wage_A!N11</f>
        <v>937.94633249665594</v>
      </c>
      <c r="O11">
        <f>100/cpi_2005!O11*nominal_wage_A!O11</f>
        <v>1079.0453240093445</v>
      </c>
      <c r="P11">
        <f>100/cpi_2005!P11*nominal_wage_A!P11</f>
        <v>1064.1835672431193</v>
      </c>
      <c r="Q11" s="5">
        <f>100/cpi_2005!Q11*nominal_wage_A!Q11</f>
        <v>1038.9517624226701</v>
      </c>
      <c r="R11" s="5">
        <f>100/cpi_2005!R11*nominal_wage_A!R11</f>
        <v>1035.7234209129692</v>
      </c>
    </row>
    <row r="12" spans="1:18">
      <c r="A12" t="s">
        <v>98</v>
      </c>
      <c r="B12" t="s">
        <v>99</v>
      </c>
      <c r="C12">
        <f>100/cpi_2005!C12*nominal_wage_A!C12</f>
        <v>1100.874</v>
      </c>
      <c r="D12">
        <f>100/cpi_2005!D12*nominal_wage_A!D12</f>
        <v>1180.6701470579271</v>
      </c>
      <c r="E12">
        <f>100/cpi_2005!E12*nominal_wage_A!E12</f>
        <v>1343.7135792586525</v>
      </c>
      <c r="F12">
        <f>100/cpi_2005!F12*nominal_wage_A!F12</f>
        <v>1295.6926274319378</v>
      </c>
      <c r="G12">
        <f>100/cpi_2005!G12*nominal_wage_A!G12</f>
        <v>1487.1437370218325</v>
      </c>
      <c r="H12">
        <f>100/cpi_2005!H12*nominal_wage_A!H12</f>
        <v>1418.1244023239087</v>
      </c>
      <c r="I12">
        <f>100/cpi_2005!I12*nominal_wage_A!I12</f>
        <v>1453.9672769989902</v>
      </c>
      <c r="J12">
        <f>100/cpi_2005!J12*nominal_wage_A!J12</f>
        <v>1443.2197201304441</v>
      </c>
      <c r="K12">
        <f>100/cpi_2005!K12*nominal_wage_A!K12</f>
        <v>1443.2854296243379</v>
      </c>
      <c r="L12">
        <f>100/cpi_2005!L12*nominal_wage_A!L12</f>
        <v>1653.8934912504167</v>
      </c>
      <c r="M12">
        <f>100/cpi_2005!M12*nominal_wage_A!M12</f>
        <v>1626.9340349178478</v>
      </c>
      <c r="N12">
        <f>100/cpi_2005!N12*nominal_wage_A!N12</f>
        <v>1732.1105605534872</v>
      </c>
      <c r="O12">
        <f>100/cpi_2005!O12*nominal_wage_A!O12</f>
        <v>2135.7993814390302</v>
      </c>
      <c r="P12">
        <f>100/cpi_2005!P12*nominal_wage_A!P12</f>
        <v>2083.6181301122188</v>
      </c>
      <c r="Q12" s="5">
        <f>100/cpi_2005!Q12*nominal_wage_A!Q12</f>
        <v>2197.9353224135871</v>
      </c>
      <c r="R12" s="5">
        <f>100/cpi_2005!R12*nominal_wage_A!R12</f>
        <v>2210.9083647577254</v>
      </c>
    </row>
    <row r="13" spans="1:18">
      <c r="A13" t="s">
        <v>98</v>
      </c>
      <c r="B13" t="s">
        <v>100</v>
      </c>
      <c r="C13">
        <f>100/cpi_2005!C13*nominal_wage_A!C13</f>
        <v>1093.1110000000001</v>
      </c>
      <c r="D13">
        <f>100/cpi_2005!D13*nominal_wage_A!D13</f>
        <v>1053.3394688379888</v>
      </c>
      <c r="E13">
        <f>100/cpi_2005!E13*nominal_wage_A!E13</f>
        <v>1029.9682508241576</v>
      </c>
      <c r="F13">
        <f>100/cpi_2005!F13*nominal_wage_A!F13</f>
        <v>987.98930806673138</v>
      </c>
      <c r="G13">
        <f>100/cpi_2005!G13*nominal_wage_A!G13</f>
        <v>1153.0299516575128</v>
      </c>
      <c r="H13">
        <f>100/cpi_2005!H13*nominal_wage_A!H13</f>
        <v>1123.6333529497485</v>
      </c>
      <c r="I13">
        <f>100/cpi_2005!I13*nominal_wage_A!I13</f>
        <v>1206.8748382047952</v>
      </c>
      <c r="J13">
        <f>100/cpi_2005!J13*nominal_wage_A!J13</f>
        <v>1225.9954844423814</v>
      </c>
      <c r="K13">
        <f>100/cpi_2005!K13*nominal_wage_A!K13</f>
        <v>1180.5549935215399</v>
      </c>
      <c r="L13">
        <f>100/cpi_2005!L13*nominal_wage_A!L13</f>
        <v>1302.8914518311042</v>
      </c>
      <c r="M13">
        <f>100/cpi_2005!M13*nominal_wage_A!M13</f>
        <v>1262.9184746786891</v>
      </c>
      <c r="N13">
        <f>100/cpi_2005!N13*nominal_wage_A!N13</f>
        <v>1357.7969070274196</v>
      </c>
      <c r="O13">
        <f>100/cpi_2005!O13*nominal_wage_A!O13</f>
        <v>1788.9677827244036</v>
      </c>
      <c r="P13">
        <f>100/cpi_2005!P13*nominal_wage_A!P13</f>
        <v>1747.4123668322595</v>
      </c>
      <c r="Q13" s="5">
        <f>100/cpi_2005!Q13*nominal_wage_A!Q13</f>
        <v>1698.9220439016374</v>
      </c>
      <c r="R13" s="5">
        <f>100/cpi_2005!R13*nominal_wage_A!R13</f>
        <v>1797.916040961517</v>
      </c>
    </row>
    <row r="14" spans="1:18">
      <c r="A14" t="s">
        <v>98</v>
      </c>
      <c r="B14" t="s">
        <v>101</v>
      </c>
      <c r="C14">
        <f>100/cpi_2005!C14*nominal_wage_A!C14</f>
        <v>929.21699999999998</v>
      </c>
      <c r="D14">
        <f>100/cpi_2005!D14*nominal_wage_A!D14</f>
        <v>939.27078141610627</v>
      </c>
      <c r="E14">
        <f>100/cpi_2005!E14*nominal_wage_A!E14</f>
        <v>985.23959283103261</v>
      </c>
      <c r="F14">
        <f>100/cpi_2005!F14*nominal_wage_A!F14</f>
        <v>942.20678597681228</v>
      </c>
      <c r="G14">
        <f>100/cpi_2005!G14*nominal_wage_A!G14</f>
        <v>1031.4479678000255</v>
      </c>
      <c r="H14">
        <f>100/cpi_2005!H14*nominal_wage_A!H14</f>
        <v>1006.824000231346</v>
      </c>
      <c r="I14">
        <f>100/cpi_2005!I14*nominal_wage_A!I14</f>
        <v>1083.81050528367</v>
      </c>
      <c r="J14">
        <f>100/cpi_2005!J14*nominal_wage_A!J14</f>
        <v>1109.2885673030896</v>
      </c>
      <c r="K14">
        <f>100/cpi_2005!K14*nominal_wage_A!K14</f>
        <v>1057.3737955273014</v>
      </c>
      <c r="L14">
        <f>100/cpi_2005!L14*nominal_wage_A!L14</f>
        <v>1118.9709577925082</v>
      </c>
      <c r="M14">
        <f>100/cpi_2005!M14*nominal_wage_A!M14</f>
        <v>1148.584128515442</v>
      </c>
      <c r="N14">
        <f>100/cpi_2005!N14*nominal_wage_A!N14</f>
        <v>1228.9936073186939</v>
      </c>
      <c r="O14">
        <f>100/cpi_2005!O14*nominal_wage_A!O14</f>
        <v>1645.0442231566351</v>
      </c>
      <c r="P14">
        <f>100/cpi_2005!P14*nominal_wage_A!P14</f>
        <v>1541.4579378073661</v>
      </c>
      <c r="Q14" s="5">
        <f>100/cpi_2005!Q14*nominal_wage_A!Q14</f>
        <v>1537.6590606566178</v>
      </c>
      <c r="R14" s="5">
        <f>100/cpi_2005!R14*nominal_wage_A!R14</f>
        <v>1581.825900916524</v>
      </c>
    </row>
    <row r="15" spans="1:18">
      <c r="A15" t="s">
        <v>98</v>
      </c>
      <c r="B15" t="s">
        <v>102</v>
      </c>
      <c r="C15">
        <f>100/cpi_2005!C15*nominal_wage_A!C15</f>
        <v>701.63</v>
      </c>
      <c r="D15">
        <f>100/cpi_2005!D15*nominal_wage_A!D15</f>
        <v>740.47813715525251</v>
      </c>
      <c r="E15">
        <f>100/cpi_2005!E15*nominal_wage_A!E15</f>
        <v>680.1598313791784</v>
      </c>
      <c r="F15">
        <f>100/cpi_2005!F15*nominal_wage_A!F15</f>
        <v>668.85494305909765</v>
      </c>
      <c r="G15">
        <f>100/cpi_2005!G15*nominal_wage_A!G15</f>
        <v>734.18859662906891</v>
      </c>
      <c r="H15">
        <f>100/cpi_2005!H15*nominal_wage_A!H15</f>
        <v>716.7206517522917</v>
      </c>
      <c r="I15">
        <f>100/cpi_2005!I15*nominal_wage_A!I15</f>
        <v>841.0766432788156</v>
      </c>
      <c r="J15">
        <f>100/cpi_2005!J15*nominal_wage_A!J15</f>
        <v>846.28386155572321</v>
      </c>
      <c r="K15">
        <f>100/cpi_2005!K15*nominal_wage_A!K15</f>
        <v>830.02531082209111</v>
      </c>
      <c r="L15">
        <f>100/cpi_2005!L15*nominal_wage_A!L15</f>
        <v>804.98501330145257</v>
      </c>
      <c r="M15">
        <f>100/cpi_2005!M15*nominal_wage_A!M15</f>
        <v>827.30996553660611</v>
      </c>
      <c r="N15">
        <f>100/cpi_2005!N15*nominal_wage_A!N15</f>
        <v>946.38011138568538</v>
      </c>
      <c r="O15">
        <f>100/cpi_2005!O15*nominal_wage_A!O15</f>
        <v>1064.8918010933396</v>
      </c>
      <c r="P15">
        <f>100/cpi_2005!P15*nominal_wage_A!P15</f>
        <v>1013.7943187420524</v>
      </c>
      <c r="Q15" s="5">
        <f>100/cpi_2005!Q15*nominal_wage_A!Q15</f>
        <v>1087.1421848106265</v>
      </c>
      <c r="R15" s="5">
        <f>100/cpi_2005!R15*nominal_wage_A!R15</f>
        <v>1123.6938075489838</v>
      </c>
    </row>
    <row r="16" spans="1:18">
      <c r="A16" t="s">
        <v>98</v>
      </c>
      <c r="B16" t="s">
        <v>103</v>
      </c>
      <c r="C16">
        <f>100/cpi_2005!C16*nominal_wage_A!C16</f>
        <v>759.00300000000004</v>
      </c>
      <c r="D16">
        <f>100/cpi_2005!D16*nominal_wage_A!D16</f>
        <v>779.05698262425642</v>
      </c>
      <c r="E16">
        <f>100/cpi_2005!E16*nominal_wage_A!E16</f>
        <v>833.28337202661066</v>
      </c>
      <c r="F16">
        <f>100/cpi_2005!F16*nominal_wage_A!F16</f>
        <v>784.38158965006062</v>
      </c>
      <c r="G16">
        <f>100/cpi_2005!G16*nominal_wage_A!G16</f>
        <v>851.49066976488473</v>
      </c>
      <c r="H16">
        <f>100/cpi_2005!H16*nominal_wage_A!H16</f>
        <v>839.84939927054472</v>
      </c>
      <c r="I16">
        <f>100/cpi_2005!I16*nominal_wage_A!I16</f>
        <v>904.59682491181127</v>
      </c>
      <c r="J16">
        <f>100/cpi_2005!J16*nominal_wage_A!J16</f>
        <v>899.79950687041446</v>
      </c>
      <c r="K16">
        <f>100/cpi_2005!K16*nominal_wage_A!K16</f>
        <v>914.12703451319101</v>
      </c>
      <c r="L16">
        <f>100/cpi_2005!L16*nominal_wage_A!L16</f>
        <v>942.1579390047159</v>
      </c>
      <c r="M16">
        <f>100/cpi_2005!M16*nominal_wage_A!M16</f>
        <v>943.53962542216755</v>
      </c>
      <c r="N16">
        <f>100/cpi_2005!N16*nominal_wage_A!N16</f>
        <v>1087.1015478520501</v>
      </c>
      <c r="O16">
        <f>100/cpi_2005!O16*nominal_wage_A!O16</f>
        <v>1189.1756910354873</v>
      </c>
      <c r="P16">
        <f>100/cpi_2005!P16*nominal_wage_A!P16</f>
        <v>1000.2691966006739</v>
      </c>
      <c r="Q16" s="5">
        <f>100/cpi_2005!Q16*nominal_wage_A!Q16</f>
        <v>1072.1767080835591</v>
      </c>
      <c r="R16" s="5">
        <f>100/cpi_2005!R16*nominal_wage_A!R16</f>
        <v>1161.5164541930576</v>
      </c>
    </row>
    <row r="17" spans="1:18">
      <c r="A17" t="s">
        <v>98</v>
      </c>
      <c r="B17" t="s">
        <v>104</v>
      </c>
      <c r="C17">
        <f>100/cpi_2005!C17*nominal_wage_A!C17</f>
        <v>779.31100000000004</v>
      </c>
      <c r="D17">
        <f>100/cpi_2005!D17*nominal_wage_A!D17</f>
        <v>795.67999717005318</v>
      </c>
      <c r="E17">
        <f>100/cpi_2005!E17*nominal_wage_A!E17</f>
        <v>765.49590433673927</v>
      </c>
      <c r="F17">
        <f>100/cpi_2005!F17*nominal_wage_A!F17</f>
        <v>734.68189777627811</v>
      </c>
      <c r="G17">
        <f>100/cpi_2005!G17*nominal_wage_A!G17</f>
        <v>793.64341813632677</v>
      </c>
      <c r="H17">
        <f>100/cpi_2005!H17*nominal_wage_A!H17</f>
        <v>760.80835757382965</v>
      </c>
      <c r="I17">
        <f>100/cpi_2005!I17*nominal_wage_A!I17</f>
        <v>842.12432962632022</v>
      </c>
      <c r="J17">
        <f>100/cpi_2005!J17*nominal_wage_A!J17</f>
        <v>846.84526083313517</v>
      </c>
      <c r="K17">
        <f>100/cpi_2005!K17*nominal_wage_A!K17</f>
        <v>833.56440880472826</v>
      </c>
      <c r="L17">
        <f>100/cpi_2005!L17*nominal_wage_A!L17</f>
        <v>857.91562186360238</v>
      </c>
      <c r="M17">
        <f>100/cpi_2005!M17*nominal_wage_A!M17</f>
        <v>900.20675456769686</v>
      </c>
      <c r="N17">
        <f>100/cpi_2005!N17*nominal_wage_A!N17</f>
        <v>970.32494758117025</v>
      </c>
      <c r="O17">
        <f>100/cpi_2005!O17*nominal_wage_A!O17</f>
        <v>1131.451844930936</v>
      </c>
      <c r="P17">
        <f>100/cpi_2005!P17*nominal_wage_A!P17</f>
        <v>1083.9595309026379</v>
      </c>
      <c r="Q17" s="5">
        <f>100/cpi_2005!Q17*nominal_wage_A!Q17</f>
        <v>1137.4478014382523</v>
      </c>
      <c r="R17" s="5">
        <f>100/cpi_2005!R17*nominal_wage_A!R17</f>
        <v>1185.1403605341491</v>
      </c>
    </row>
    <row r="18" spans="1:18">
      <c r="A18" t="s">
        <v>105</v>
      </c>
      <c r="B18" t="s">
        <v>106</v>
      </c>
      <c r="C18">
        <f>100/cpi_2005!C18*nominal_wage_A!C18</f>
        <v>872.36099999999999</v>
      </c>
      <c r="D18">
        <f>100/cpi_2005!D18*nominal_wage_A!D18</f>
        <v>964.76703149842569</v>
      </c>
      <c r="E18">
        <f>100/cpi_2005!E18*nominal_wage_A!E18</f>
        <v>1017.4194769194702</v>
      </c>
      <c r="F18">
        <f>100/cpi_2005!F18*nominal_wage_A!F18</f>
        <v>1001.0670216360749</v>
      </c>
      <c r="G18">
        <f>100/cpi_2005!G18*nominal_wage_A!G18</f>
        <v>1125.4012560909084</v>
      </c>
      <c r="H18">
        <f>100/cpi_2005!H18*nominal_wage_A!H18</f>
        <v>1068.9121290546937</v>
      </c>
      <c r="I18">
        <f>100/cpi_2005!I18*nominal_wage_A!I18</f>
        <v>1089.9387480115417</v>
      </c>
      <c r="J18">
        <f>100/cpi_2005!J18*nominal_wage_A!J18</f>
        <v>1079.7809655779633</v>
      </c>
      <c r="K18">
        <f>100/cpi_2005!K18*nominal_wage_A!K18</f>
        <v>1042.1509168427642</v>
      </c>
      <c r="L18">
        <f>100/cpi_2005!L18*nominal_wage_A!L18</f>
        <v>1090.1527578397097</v>
      </c>
      <c r="M18">
        <f>100/cpi_2005!M18*nominal_wage_A!M18</f>
        <v>1087.8980662238546</v>
      </c>
      <c r="N18">
        <f>100/cpi_2005!N18*nominal_wage_A!N18</f>
        <v>1228.8278701817571</v>
      </c>
      <c r="O18">
        <f>100/cpi_2005!O18*nominal_wage_A!O18</f>
        <v>1475.0886019505608</v>
      </c>
      <c r="P18">
        <f>100/cpi_2005!P18*nominal_wage_A!P18</f>
        <v>1336.2670867944114</v>
      </c>
      <c r="Q18" s="5">
        <f>100/cpi_2005!Q18*nominal_wage_A!Q18</f>
        <v>1517.4062031873082</v>
      </c>
      <c r="R18" s="5">
        <f>100/cpi_2005!R18*nominal_wage_A!R18</f>
        <v>1529.8533598953393</v>
      </c>
    </row>
    <row r="19" spans="1:18">
      <c r="A19" t="s">
        <v>105</v>
      </c>
      <c r="B19" t="s">
        <v>107</v>
      </c>
      <c r="C19">
        <f>100/cpi_2005!C19*nominal_wage_A!C19</f>
        <v>906.19</v>
      </c>
      <c r="D19">
        <f>100/cpi_2005!D19*nominal_wage_A!D19</f>
        <v>740.80221447748011</v>
      </c>
      <c r="E19">
        <f>100/cpi_2005!E19*nominal_wage_A!E19</f>
        <v>831.53000869044899</v>
      </c>
      <c r="F19">
        <f>100/cpi_2005!F19*nominal_wage_A!F19</f>
        <v>785.66684839183222</v>
      </c>
      <c r="G19">
        <f>100/cpi_2005!G19*nominal_wage_A!G19</f>
        <v>923.14716377573143</v>
      </c>
      <c r="H19">
        <f>100/cpi_2005!H19*nominal_wage_A!H19</f>
        <v>922.46974303521597</v>
      </c>
      <c r="I19">
        <f>100/cpi_2005!I19*nominal_wage_A!I19</f>
        <v>848.46118318776576</v>
      </c>
      <c r="J19">
        <f>100/cpi_2005!J19*nominal_wage_A!J19</f>
        <v>865.92310661049555</v>
      </c>
      <c r="K19">
        <f>100/cpi_2005!K19*nominal_wage_A!K19</f>
        <v>857.26249632004976</v>
      </c>
      <c r="L19">
        <f>100/cpi_2005!L19*nominal_wage_A!L19</f>
        <v>890.75177365653644</v>
      </c>
      <c r="M19">
        <f>100/cpi_2005!M19*nominal_wage_A!M19</f>
        <v>914.01475405875942</v>
      </c>
      <c r="N19">
        <f>100/cpi_2005!N19*nominal_wage_A!N19</f>
        <v>980.35690892985417</v>
      </c>
      <c r="O19">
        <f>100/cpi_2005!O19*nominal_wage_A!O19</f>
        <v>1068.2235143193907</v>
      </c>
      <c r="P19">
        <f>100/cpi_2005!P19*nominal_wage_A!P19</f>
        <v>926.81742313738346</v>
      </c>
      <c r="Q19" s="5">
        <f>100/cpi_2005!Q19*nominal_wage_A!Q19</f>
        <v>1079.119522361859</v>
      </c>
      <c r="R19" s="5">
        <f>100/cpi_2005!R19*nominal_wage_A!R19</f>
        <v>1115.8171095963455</v>
      </c>
    </row>
    <row r="20" spans="1:18">
      <c r="A20" t="s">
        <v>105</v>
      </c>
      <c r="B20" t="s">
        <v>108</v>
      </c>
      <c r="C20">
        <f>100/cpi_2005!C20*nominal_wage_A!C20</f>
        <v>847.12300000000005</v>
      </c>
      <c r="D20">
        <f>100/cpi_2005!D20*nominal_wage_A!D20</f>
        <v>711.81613224953674</v>
      </c>
      <c r="E20">
        <f>100/cpi_2005!E20*nominal_wage_A!E20</f>
        <v>921.26202865434425</v>
      </c>
      <c r="F20">
        <f>100/cpi_2005!F20*nominal_wage_A!F20</f>
        <v>904.8017041550396</v>
      </c>
      <c r="G20">
        <f>100/cpi_2005!G20*nominal_wage_A!G20</f>
        <v>1010.228690732964</v>
      </c>
      <c r="H20">
        <f>100/cpi_2005!H20*nominal_wage_A!H20</f>
        <v>945.77185935631985</v>
      </c>
      <c r="I20">
        <f>100/cpi_2005!I20*nominal_wage_A!I20</f>
        <v>927.5777437244368</v>
      </c>
      <c r="J20">
        <f>100/cpi_2005!J20*nominal_wage_A!J20</f>
        <v>916.00766633061369</v>
      </c>
      <c r="K20">
        <f>100/cpi_2005!K20*nominal_wage_A!K20</f>
        <v>880.43617415841436</v>
      </c>
      <c r="L20">
        <f>100/cpi_2005!L20*nominal_wage_A!L20</f>
        <v>893.6668009116504</v>
      </c>
      <c r="M20">
        <f>100/cpi_2005!M20*nominal_wage_A!M20</f>
        <v>880.70608002815254</v>
      </c>
      <c r="N20">
        <f>100/cpi_2005!N20*nominal_wage_A!N20</f>
        <v>918.94085501872212</v>
      </c>
      <c r="O20">
        <f>100/cpi_2005!O20*nominal_wage_A!O20</f>
        <v>1037.0772678361209</v>
      </c>
      <c r="P20">
        <f>100/cpi_2005!P20*nominal_wage_A!P20</f>
        <v>941.5209203175516</v>
      </c>
      <c r="Q20" s="5">
        <f>100/cpi_2005!Q20*nominal_wage_A!Q20</f>
        <v>970.27962281314126</v>
      </c>
      <c r="R20" s="5">
        <f>100/cpi_2005!R20*nominal_wage_A!R20</f>
        <v>978.34172806870197</v>
      </c>
    </row>
    <row r="21" spans="1:18">
      <c r="A21" t="s">
        <v>109</v>
      </c>
      <c r="B21" t="s">
        <v>110</v>
      </c>
      <c r="C21">
        <f>100/cpi_2005!C21*nominal_wage_A!C21</f>
        <v>910.904</v>
      </c>
      <c r="D21">
        <f>100/cpi_2005!D21*nominal_wage_A!D21</f>
        <v>796.83475700810686</v>
      </c>
      <c r="E21">
        <f>100/cpi_2005!E21*nominal_wage_A!E21</f>
        <v>918.94359945424583</v>
      </c>
      <c r="F21">
        <f>100/cpi_2005!F21*nominal_wage_A!F21</f>
        <v>887.25681180522417</v>
      </c>
      <c r="G21">
        <f>100/cpi_2005!G21*nominal_wage_A!G21</f>
        <v>891.71514827010799</v>
      </c>
      <c r="H21">
        <f>100/cpi_2005!H21*nominal_wage_A!H21</f>
        <v>845.51525834293807</v>
      </c>
      <c r="I21">
        <f>100/cpi_2005!I21*nominal_wage_A!I21</f>
        <v>925.23527919062144</v>
      </c>
      <c r="J21">
        <f>100/cpi_2005!J21*nominal_wage_A!J21</f>
        <v>916.65948630995501</v>
      </c>
      <c r="K21">
        <f>100/cpi_2005!K21*nominal_wage_A!K21</f>
        <v>899.39451926760944</v>
      </c>
      <c r="L21">
        <f>100/cpi_2005!L21*nominal_wage_A!L21</f>
        <v>947.54638107656217</v>
      </c>
      <c r="M21">
        <f>100/cpi_2005!M21*nominal_wage_A!M21</f>
        <v>967.75419331879141</v>
      </c>
      <c r="N21">
        <f>100/cpi_2005!N21*nominal_wage_A!N21</f>
        <v>992.82801772017842</v>
      </c>
      <c r="O21">
        <f>100/cpi_2005!O21*nominal_wage_A!O21</f>
        <v>1077.5862466995773</v>
      </c>
      <c r="P21">
        <f>100/cpi_2005!P21*nominal_wage_A!P21</f>
        <v>973.76792674502371</v>
      </c>
      <c r="Q21" s="5">
        <f>100/cpi_2005!Q21*nominal_wage_A!Q21</f>
        <v>1025.296329598312</v>
      </c>
      <c r="R21" s="5">
        <f>100/cpi_2005!R21*nominal_wage_A!R21</f>
        <v>1056.3938853772127</v>
      </c>
    </row>
    <row r="22" spans="1:18">
      <c r="A22" t="s">
        <v>109</v>
      </c>
      <c r="B22" t="s">
        <v>111</v>
      </c>
      <c r="C22">
        <f>100/cpi_2005!C22*nominal_wage_A!C22</f>
        <v>1070.912</v>
      </c>
      <c r="D22">
        <f>100/cpi_2005!D22*nominal_wage_A!D22</f>
        <v>1055.32672766269</v>
      </c>
      <c r="E22">
        <f>100/cpi_2005!E22*nominal_wage_A!E22</f>
        <v>893.22408248265253</v>
      </c>
      <c r="F22">
        <f>100/cpi_2005!F22*nominal_wage_A!F22</f>
        <v>857.243141507058</v>
      </c>
      <c r="G22">
        <f>100/cpi_2005!G22*nominal_wage_A!G22</f>
        <v>975.21343408626183</v>
      </c>
      <c r="H22">
        <f>100/cpi_2005!H22*nominal_wage_A!H22</f>
        <v>957.30903923982169</v>
      </c>
      <c r="I22">
        <f>100/cpi_2005!I22*nominal_wage_A!I22</f>
        <v>1139.7994484287808</v>
      </c>
      <c r="J22">
        <f>100/cpi_2005!J22*nominal_wage_A!J22</f>
        <v>1110.5515333055289</v>
      </c>
      <c r="K22">
        <f>100/cpi_2005!K22*nominal_wage_A!K22</f>
        <v>1112.1716620027332</v>
      </c>
      <c r="L22">
        <f>100/cpi_2005!L22*nominal_wage_A!L22</f>
        <v>1139.3477658233419</v>
      </c>
      <c r="M22">
        <f>100/cpi_2005!M22*nominal_wage_A!M22</f>
        <v>1125.6403410220694</v>
      </c>
      <c r="N22">
        <f>100/cpi_2005!N22*nominal_wage_A!N22</f>
        <v>1203.9097942830806</v>
      </c>
      <c r="O22">
        <f>100/cpi_2005!O22*nominal_wage_A!O22</f>
        <v>1366.1588126175195</v>
      </c>
      <c r="P22">
        <f>100/cpi_2005!P22*nominal_wage_A!P22</f>
        <v>1375.1459632529738</v>
      </c>
      <c r="Q22" s="5">
        <f>100/cpi_2005!Q22*nominal_wage_A!Q22</f>
        <v>1442.6750365003279</v>
      </c>
      <c r="R22" s="5">
        <f>100/cpi_2005!R22*nominal_wage_A!R22</f>
        <v>1452.079989035384</v>
      </c>
    </row>
    <row r="23" spans="1:18">
      <c r="A23" t="s">
        <v>109</v>
      </c>
      <c r="B23" t="s">
        <v>112</v>
      </c>
      <c r="C23">
        <f>100/cpi_2005!C23*nominal_wage_A!C23</f>
        <v>931.67200000000003</v>
      </c>
      <c r="D23">
        <f>100/cpi_2005!D23*nominal_wage_A!D23</f>
        <v>867.495985782356</v>
      </c>
      <c r="E23">
        <f>100/cpi_2005!E23*nominal_wage_A!E23</f>
        <v>869.78584506403718</v>
      </c>
      <c r="F23">
        <f>100/cpi_2005!F23*nominal_wage_A!F23</f>
        <v>830.42543589629315</v>
      </c>
      <c r="G23">
        <f>100/cpi_2005!G23*nominal_wage_A!G23</f>
        <v>922.8682903750755</v>
      </c>
      <c r="H23">
        <f>100/cpi_2005!H23*nominal_wage_A!H23</f>
        <v>891.39101365594149</v>
      </c>
      <c r="I23">
        <f>100/cpi_2005!I23*nominal_wage_A!I23</f>
        <v>1013.6835010050617</v>
      </c>
      <c r="J23">
        <f>100/cpi_2005!J23*nominal_wage_A!J23</f>
        <v>1001.5962605194446</v>
      </c>
      <c r="K23">
        <f>100/cpi_2005!K23*nominal_wage_A!K23</f>
        <v>988.33883425453587</v>
      </c>
      <c r="L23">
        <f>100/cpi_2005!L23*nominal_wage_A!L23</f>
        <v>1123.181703689741</v>
      </c>
      <c r="M23">
        <f>100/cpi_2005!M23*nominal_wage_A!M23</f>
        <v>1085.8580430288687</v>
      </c>
      <c r="N23">
        <f>100/cpi_2005!N23*nominal_wage_A!N23</f>
        <v>1082.3609045693881</v>
      </c>
      <c r="O23">
        <f>100/cpi_2005!O23*nominal_wage_A!O23</f>
        <v>1254.9202315622576</v>
      </c>
      <c r="P23">
        <f>100/cpi_2005!P23*nominal_wage_A!P23</f>
        <v>1193.5144428264621</v>
      </c>
      <c r="Q23" s="5">
        <f>100/cpi_2005!Q23*nominal_wage_A!Q23</f>
        <v>1205.3168638090262</v>
      </c>
      <c r="R23" s="5">
        <f>100/cpi_2005!R23*nominal_wage_A!R23</f>
        <v>1269.0399151584581</v>
      </c>
    </row>
    <row r="24" spans="1:18">
      <c r="A24" t="s">
        <v>109</v>
      </c>
      <c r="B24" t="s">
        <v>113</v>
      </c>
      <c r="C24">
        <f>100/cpi_2005!C24*nominal_wage_A!C24</f>
        <v>1334.386</v>
      </c>
      <c r="D24">
        <f>100/cpi_2005!D24*nominal_wage_A!D24</f>
        <v>1472.1326426165742</v>
      </c>
      <c r="E24">
        <f>100/cpi_2005!E24*nominal_wage_A!E24</f>
        <v>1475.2450450852321</v>
      </c>
      <c r="F24">
        <f>100/cpi_2005!F24*nominal_wage_A!F24</f>
        <v>1392.2072572792015</v>
      </c>
      <c r="G24">
        <f>100/cpi_2005!G24*nominal_wage_A!G24</f>
        <v>1585.5981533173074</v>
      </c>
      <c r="H24">
        <f>100/cpi_2005!H24*nominal_wage_A!H24</f>
        <v>1505.4022848898028</v>
      </c>
      <c r="I24">
        <f>100/cpi_2005!I24*nominal_wage_A!I24</f>
        <v>1400.2078445060756</v>
      </c>
      <c r="J24">
        <f>100/cpi_2005!J24*nominal_wage_A!J24</f>
        <v>1381.9164019694983</v>
      </c>
      <c r="K24">
        <f>100/cpi_2005!K24*nominal_wage_A!K24</f>
        <v>1324.8087081757774</v>
      </c>
      <c r="L24">
        <f>100/cpi_2005!L24*nominal_wage_A!L24</f>
        <v>1498.3227399309458</v>
      </c>
      <c r="M24">
        <f>100/cpi_2005!M24*nominal_wage_A!M24</f>
        <v>1426.3452450627963</v>
      </c>
      <c r="N24">
        <f>100/cpi_2005!N24*nominal_wage_A!N24</f>
        <v>1553.1823574874634</v>
      </c>
      <c r="O24">
        <f>100/cpi_2005!O24*nominal_wage_A!O24</f>
        <v>1839.1444739420187</v>
      </c>
      <c r="P24">
        <f>100/cpi_2005!P24*nominal_wage_A!P24</f>
        <v>1622.7829506734292</v>
      </c>
      <c r="Q24" s="5">
        <f>100/cpi_2005!Q24*nominal_wage_A!Q24</f>
        <v>1724.3546716431854</v>
      </c>
      <c r="R24" s="5">
        <f>100/cpi_2005!R24*nominal_wage_A!R24</f>
        <v>1739.6976195997761</v>
      </c>
    </row>
    <row r="25" spans="1:18">
      <c r="A25" t="s">
        <v>109</v>
      </c>
      <c r="B25" t="s">
        <v>114</v>
      </c>
      <c r="C25" s="5">
        <f>100/cpi_2005!C25*nominal_wage_A!C25</f>
        <v>0</v>
      </c>
      <c r="D25" s="5">
        <f>100/cpi_2005!D25*nominal_wage_A!D25</f>
        <v>0</v>
      </c>
      <c r="E25" s="5">
        <f>100/cpi_2005!E25*nominal_wage_A!E25</f>
        <v>0</v>
      </c>
      <c r="F25" s="5">
        <f>100/cpi_2005!F25*nominal_wage_A!F25</f>
        <v>0</v>
      </c>
      <c r="G25" s="5">
        <f>100/cpi_2005!G25*nominal_wage_A!G25</f>
        <v>0</v>
      </c>
      <c r="H25" s="5">
        <f>100/cpi_2005!H25*nominal_wage_A!H25</f>
        <v>0</v>
      </c>
      <c r="I25" s="5">
        <f>100/cpi_2005!I25*nominal_wage_A!I25</f>
        <v>0</v>
      </c>
      <c r="J25" s="5">
        <f>100/cpi_2005!J25*nominal_wage_A!J25</f>
        <v>0</v>
      </c>
      <c r="K25" s="5">
        <f>100/cpi_2005!K25*nominal_wage_A!K25</f>
        <v>0</v>
      </c>
      <c r="L25" s="5">
        <f>100/cpi_2005!L25*nominal_wage_A!L25</f>
        <v>0</v>
      </c>
      <c r="M25">
        <f>100/cpi_2005!M25*nominal_wage_A!M25</f>
        <v>1286.4776461130216</v>
      </c>
      <c r="N25">
        <f>100/cpi_2005!N25*nominal_wage_A!N25</f>
        <v>1332.2457682596332</v>
      </c>
      <c r="O25">
        <f>100/cpi_2005!O25*nominal_wage_A!O25</f>
        <v>1612.7050248351322</v>
      </c>
      <c r="P25">
        <f>100/cpi_2005!P25*nominal_wage_A!P25</f>
        <v>1619.991301706918</v>
      </c>
      <c r="Q25" s="5">
        <f>100/cpi_2005!Q25*nominal_wage_A!Q25</f>
        <v>1600.7760930321097</v>
      </c>
      <c r="R25" s="5">
        <f>100/cpi_2005!R25*nominal_wage_A!R25</f>
        <v>1608.8272440502503</v>
      </c>
    </row>
    <row r="26" spans="1:18">
      <c r="A26" t="s">
        <v>115</v>
      </c>
      <c r="B26" t="s">
        <v>116</v>
      </c>
      <c r="C26">
        <f>100/cpi_2005!C26*nominal_wage_A!C26</f>
        <v>1016.574</v>
      </c>
      <c r="D26">
        <f>100/cpi_2005!D26*nominal_wage_A!D26</f>
        <v>989.23154199291491</v>
      </c>
      <c r="E26">
        <f>100/cpi_2005!E26*nominal_wage_A!E26</f>
        <v>958.37773883569741</v>
      </c>
      <c r="F26">
        <f>100/cpi_2005!F26*nominal_wage_A!F26</f>
        <v>929.67966085605167</v>
      </c>
      <c r="G26">
        <f>100/cpi_2005!G26*nominal_wage_A!G26</f>
        <v>1001.1473015043547</v>
      </c>
      <c r="H26">
        <f>100/cpi_2005!H26*nominal_wage_A!H26</f>
        <v>962.35957689536997</v>
      </c>
      <c r="I26">
        <f>100/cpi_2005!I26*nominal_wage_A!I26</f>
        <v>1219.6569452840479</v>
      </c>
      <c r="J26">
        <f>100/cpi_2005!J26*nominal_wage_A!J26</f>
        <v>1194.1934226308142</v>
      </c>
      <c r="K26">
        <f>100/cpi_2005!K26*nominal_wage_A!K26</f>
        <v>1142.0384939329015</v>
      </c>
      <c r="L26">
        <f>100/cpi_2005!L26*nominal_wage_A!L26</f>
        <v>1188.7589843081262</v>
      </c>
      <c r="M26">
        <f>100/cpi_2005!M26*nominal_wage_A!M26</f>
        <v>1181.4264871949883</v>
      </c>
      <c r="N26">
        <f>100/cpi_2005!N26*nominal_wage_A!N26</f>
        <v>1327.2996805869889</v>
      </c>
      <c r="O26">
        <f>100/cpi_2005!O26*nominal_wage_A!O26</f>
        <v>1504.6644917121896</v>
      </c>
      <c r="P26">
        <f>100/cpi_2005!P26*nominal_wage_A!P26</f>
        <v>1402.2824005840941</v>
      </c>
      <c r="Q26" s="5">
        <f>100/cpi_2005!Q26*nominal_wage_A!Q26</f>
        <v>1538.0757055562181</v>
      </c>
      <c r="R26" s="5">
        <f>100/cpi_2005!R26*nominal_wage_A!R26</f>
        <v>1571.6628478660073</v>
      </c>
    </row>
    <row r="27" spans="1:18">
      <c r="A27" t="s">
        <v>115</v>
      </c>
      <c r="B27" t="s">
        <v>117</v>
      </c>
      <c r="C27">
        <f>100/cpi_2005!C27*nominal_wage_A!C27</f>
        <v>946.55399999999997</v>
      </c>
      <c r="D27">
        <f>100/cpi_2005!D27*nominal_wage_A!D27</f>
        <v>866.08418088353631</v>
      </c>
      <c r="E27">
        <f>100/cpi_2005!E27*nominal_wage_A!E27</f>
        <v>869.60846712145621</v>
      </c>
      <c r="F27">
        <f>100/cpi_2005!F27*nominal_wage_A!F27</f>
        <v>849.9456076433828</v>
      </c>
      <c r="G27">
        <f>100/cpi_2005!G27*nominal_wage_A!G27</f>
        <v>918.73554714483998</v>
      </c>
      <c r="H27">
        <f>100/cpi_2005!H27*nominal_wage_A!H27</f>
        <v>879.51521398948375</v>
      </c>
      <c r="I27">
        <f>100/cpi_2005!I27*nominal_wage_A!I27</f>
        <v>954.27861603890449</v>
      </c>
      <c r="J27">
        <f>100/cpi_2005!J27*nominal_wage_A!J27</f>
        <v>953.0112823037241</v>
      </c>
      <c r="K27">
        <f>100/cpi_2005!K27*nominal_wage_A!K27</f>
        <v>963.14735664800969</v>
      </c>
      <c r="L27">
        <f>100/cpi_2005!L27*nominal_wage_A!L27</f>
        <v>968.85279664492327</v>
      </c>
      <c r="M27">
        <f>100/cpi_2005!M27*nominal_wage_A!M27</f>
        <v>993.32450843196114</v>
      </c>
      <c r="N27">
        <f>100/cpi_2005!N27*nominal_wage_A!N27</f>
        <v>1089.3558344481362</v>
      </c>
      <c r="O27">
        <f>100/cpi_2005!O27*nominal_wage_A!O27</f>
        <v>1120.3412088643909</v>
      </c>
      <c r="P27">
        <f>100/cpi_2005!P27*nominal_wage_A!P27</f>
        <v>1033.4736596548801</v>
      </c>
      <c r="Q27" s="5">
        <f>100/cpi_2005!Q27*nominal_wage_A!Q27</f>
        <v>1073.6820159663234</v>
      </c>
      <c r="R27" s="5">
        <f>100/cpi_2005!R27*nominal_wage_A!R27</f>
        <v>1060.9135848149715</v>
      </c>
    </row>
    <row r="28" spans="1:18">
      <c r="A28" t="s">
        <v>115</v>
      </c>
      <c r="B28" t="s">
        <v>118</v>
      </c>
      <c r="C28">
        <f>100/cpi_2005!C28*nominal_wage_A!C28</f>
        <v>995.51599999999996</v>
      </c>
      <c r="D28">
        <f>100/cpi_2005!D28*nominal_wage_A!D28</f>
        <v>893.4703558935073</v>
      </c>
      <c r="E28">
        <f>100/cpi_2005!E28*nominal_wage_A!E28</f>
        <v>886.13277041357742</v>
      </c>
      <c r="F28">
        <f>100/cpi_2005!F28*nominal_wage_A!F28</f>
        <v>876.79856544930271</v>
      </c>
      <c r="G28">
        <f>100/cpi_2005!G28*nominal_wage_A!G28</f>
        <v>926.66153686145185</v>
      </c>
      <c r="H28">
        <f>100/cpi_2005!H28*nominal_wage_A!H28</f>
        <v>905.73700573632277</v>
      </c>
      <c r="I28">
        <f>100/cpi_2005!I28*nominal_wage_A!I28</f>
        <v>1078.3859662397065</v>
      </c>
      <c r="J28">
        <f>100/cpi_2005!J28*nominal_wage_A!J28</f>
        <v>1068.6500796939022</v>
      </c>
      <c r="K28">
        <f>100/cpi_2005!K28*nominal_wage_A!K28</f>
        <v>1059.6697163765821</v>
      </c>
      <c r="L28">
        <f>100/cpi_2005!L28*nominal_wage_A!L28</f>
        <v>1085.3231619917876</v>
      </c>
      <c r="M28">
        <f>100/cpi_2005!M28*nominal_wage_A!M28</f>
        <v>1112.4472193395613</v>
      </c>
      <c r="N28">
        <f>100/cpi_2005!N28*nominal_wage_A!N28</f>
        <v>1176.3456686403317</v>
      </c>
      <c r="O28">
        <f>100/cpi_2005!O28*nominal_wage_A!O28</f>
        <v>1382.6034028192701</v>
      </c>
      <c r="P28">
        <f>100/cpi_2005!P28*nominal_wage_A!P28</f>
        <v>1340.1739715472786</v>
      </c>
      <c r="Q28" s="5">
        <f>100/cpi_2005!Q28*nominal_wage_A!Q28</f>
        <v>1429.0433687694363</v>
      </c>
      <c r="R28" s="5">
        <f>100/cpi_2005!R28*nominal_wage_A!R28</f>
        <v>1452.372789369613</v>
      </c>
    </row>
    <row r="29" spans="1:18">
      <c r="A29" t="s">
        <v>115</v>
      </c>
      <c r="B29" t="s">
        <v>119</v>
      </c>
      <c r="C29">
        <f>100/cpi_2005!C29*nominal_wage_A!C29</f>
        <v>1119.692</v>
      </c>
      <c r="D29">
        <f>100/cpi_2005!D29*nominal_wage_A!D29</f>
        <v>909.21272438537562</v>
      </c>
      <c r="E29">
        <f>100/cpi_2005!E29*nominal_wage_A!E29</f>
        <v>837.62670687159516</v>
      </c>
      <c r="F29">
        <f>100/cpi_2005!F29*nominal_wage_A!F29</f>
        <v>810.63219159757557</v>
      </c>
      <c r="G29">
        <f>100/cpi_2005!G29*nominal_wage_A!G29</f>
        <v>914.43165299059808</v>
      </c>
      <c r="H29">
        <f>100/cpi_2005!H29*nominal_wage_A!H29</f>
        <v>912.35233225994898</v>
      </c>
      <c r="I29">
        <f>100/cpi_2005!I29*nominal_wage_A!I29</f>
        <v>1062.0225467272633</v>
      </c>
      <c r="J29">
        <f>100/cpi_2005!J29*nominal_wage_A!J29</f>
        <v>1034.0716482736339</v>
      </c>
      <c r="K29">
        <f>100/cpi_2005!K29*nominal_wage_A!K29</f>
        <v>1038.4361814430924</v>
      </c>
      <c r="L29">
        <f>100/cpi_2005!L29*nominal_wage_A!L29</f>
        <v>1066.5201679129677</v>
      </c>
      <c r="M29">
        <f>100/cpi_2005!M29*nominal_wage_A!M29</f>
        <v>1066.4422453874727</v>
      </c>
      <c r="N29">
        <f>100/cpi_2005!N29*nominal_wage_A!N29</f>
        <v>1203.0750093999043</v>
      </c>
      <c r="O29">
        <f>100/cpi_2005!O29*nominal_wage_A!O29</f>
        <v>1350.9144976964374</v>
      </c>
      <c r="P29">
        <f>100/cpi_2005!P29*nominal_wage_A!P29</f>
        <v>1125.7349160594943</v>
      </c>
      <c r="Q29" s="5">
        <f>100/cpi_2005!Q29*nominal_wage_A!Q29</f>
        <v>1191.8643981097521</v>
      </c>
      <c r="R29" s="5">
        <f>100/cpi_2005!R29*nominal_wage_A!R29</f>
        <v>1260.7505057866103</v>
      </c>
    </row>
    <row r="30" spans="1:18">
      <c r="A30" t="s">
        <v>115</v>
      </c>
      <c r="B30" t="s">
        <v>120</v>
      </c>
      <c r="C30">
        <f>100/cpi_2005!C30*nominal_wage_A!C30</f>
        <v>734.09900000000005</v>
      </c>
      <c r="D30">
        <f>100/cpi_2005!D30*nominal_wage_A!D30</f>
        <v>1087.7711685251825</v>
      </c>
      <c r="E30">
        <f>100/cpi_2005!E30*nominal_wage_A!E30</f>
        <v>682.34438305690117</v>
      </c>
      <c r="F30">
        <f>100/cpi_2005!F30*nominal_wage_A!F30</f>
        <v>683.75853329563608</v>
      </c>
      <c r="G30">
        <f>100/cpi_2005!G30*nominal_wage_A!G30</f>
        <v>932.15446270770155</v>
      </c>
      <c r="H30">
        <f>100/cpi_2005!H30*nominal_wage_A!H30</f>
        <v>894.52495217090416</v>
      </c>
      <c r="I30">
        <f>100/cpi_2005!I30*nominal_wage_A!I30</f>
        <v>910.08563317557548</v>
      </c>
      <c r="J30">
        <f>100/cpi_2005!J30*nominal_wage_A!J30</f>
        <v>911.74712640867949</v>
      </c>
      <c r="K30">
        <f>100/cpi_2005!K30*nominal_wage_A!K30</f>
        <v>912.19897244879928</v>
      </c>
      <c r="L30">
        <f>100/cpi_2005!L30*nominal_wage_A!L30</f>
        <v>926.33181676723495</v>
      </c>
      <c r="M30">
        <f>100/cpi_2005!M30*nominal_wage_A!M30</f>
        <v>958.52588610151531</v>
      </c>
      <c r="N30">
        <f>100/cpi_2005!N30*nominal_wage_A!N30</f>
        <v>1139.7196228822511</v>
      </c>
      <c r="O30">
        <f>100/cpi_2005!O30*nominal_wage_A!O30</f>
        <v>1226.29004060633</v>
      </c>
      <c r="P30">
        <f>100/cpi_2005!P30*nominal_wage_A!P30</f>
        <v>1103.6475653888754</v>
      </c>
      <c r="Q30" s="5">
        <f>100/cpi_2005!Q30*nominal_wage_A!Q30</f>
        <v>1199.5066189089894</v>
      </c>
      <c r="R30" s="5">
        <f>100/cpi_2005!R30*nominal_wage_A!R30</f>
        <v>1201.5335537370581</v>
      </c>
    </row>
    <row r="31" spans="1:18">
      <c r="A31" t="s">
        <v>121</v>
      </c>
      <c r="B31" t="s">
        <v>122</v>
      </c>
      <c r="C31">
        <f>100/cpi_2005!C31*nominal_wage_A!C31</f>
        <v>960.53</v>
      </c>
      <c r="D31">
        <f>100/cpi_2005!D31*nominal_wage_A!D31</f>
        <v>1003.4398497863542</v>
      </c>
      <c r="E31">
        <f>100/cpi_2005!E31*nominal_wage_A!E31</f>
        <v>1062.9640339238904</v>
      </c>
      <c r="F31">
        <f>100/cpi_2005!F31*nominal_wage_A!F31</f>
        <v>1075.6800367858618</v>
      </c>
      <c r="G31">
        <f>100/cpi_2005!G31*nominal_wage_A!G31</f>
        <v>1176.4143720404709</v>
      </c>
      <c r="H31">
        <f>100/cpi_2005!H31*nominal_wage_A!H31</f>
        <v>1121.5995586392171</v>
      </c>
      <c r="I31">
        <f>100/cpi_2005!I31*nominal_wage_A!I31</f>
        <v>1201.3859432271061</v>
      </c>
      <c r="J31">
        <f>100/cpi_2005!J31*nominal_wage_A!J31</f>
        <v>1186.0490437437693</v>
      </c>
      <c r="K31">
        <f>100/cpi_2005!K31*nominal_wage_A!K31</f>
        <v>1138.0520058661423</v>
      </c>
      <c r="L31">
        <f>100/cpi_2005!L31*nominal_wage_A!L31</f>
        <v>1131.9554685967094</v>
      </c>
      <c r="M31">
        <f>100/cpi_2005!M31*nominal_wage_A!M31</f>
        <v>1193.8810728092085</v>
      </c>
      <c r="N31">
        <f>100/cpi_2005!N31*nominal_wage_A!N31</f>
        <v>1276.7174962885133</v>
      </c>
      <c r="O31">
        <f>100/cpi_2005!O31*nominal_wage_A!O31</f>
        <v>1262.0009958013156</v>
      </c>
      <c r="P31">
        <f>100/cpi_2005!P31*nominal_wage_A!P31</f>
        <v>1122.3016763411083</v>
      </c>
      <c r="Q31" s="5">
        <f>100/cpi_2005!Q31*nominal_wage_A!Q31</f>
        <v>1227.3375739774292</v>
      </c>
      <c r="R31" s="5">
        <f>100/cpi_2005!R31*nominal_wage_A!R31</f>
        <v>1370.7787384284886</v>
      </c>
    </row>
    <row r="32" spans="1:18">
      <c r="A32" t="s">
        <v>121</v>
      </c>
      <c r="B32" t="s">
        <v>123</v>
      </c>
      <c r="C32">
        <f>100/cpi_2005!C32*nominal_wage_A!C32</f>
        <v>923.95100000000002</v>
      </c>
      <c r="D32">
        <f>100/cpi_2005!D32*nominal_wage_A!D32</f>
        <v>1256.5768369572388</v>
      </c>
      <c r="E32">
        <f>100/cpi_2005!E32*nominal_wage_A!E32</f>
        <v>1016.0463758740684</v>
      </c>
      <c r="F32">
        <f>100/cpi_2005!F32*nominal_wage_A!F32</f>
        <v>985.91349149476821</v>
      </c>
      <c r="G32">
        <f>100/cpi_2005!G32*nominal_wage_A!G32</f>
        <v>1164.9873138675396</v>
      </c>
      <c r="H32">
        <f>100/cpi_2005!H32*nominal_wage_A!H32</f>
        <v>1121.393548424885</v>
      </c>
      <c r="I32">
        <f>100/cpi_2005!I32*nominal_wage_A!I32</f>
        <v>1215.9438437367426</v>
      </c>
      <c r="J32">
        <f>100/cpi_2005!J32*nominal_wage_A!J32</f>
        <v>1226.7460705719363</v>
      </c>
      <c r="K32">
        <f>100/cpi_2005!K32*nominal_wage_A!K32</f>
        <v>1177.2380274068641</v>
      </c>
      <c r="L32">
        <f>100/cpi_2005!L32*nominal_wage_A!L32</f>
        <v>1125.985360408484</v>
      </c>
      <c r="M32">
        <f>100/cpi_2005!M32*nominal_wage_A!M32</f>
        <v>1157.5293941308355</v>
      </c>
      <c r="N32">
        <f>100/cpi_2005!N32*nominal_wage_A!N32</f>
        <v>1186.1449289369805</v>
      </c>
      <c r="O32">
        <f>100/cpi_2005!O32*nominal_wage_A!O32</f>
        <v>1373.5630423337359</v>
      </c>
      <c r="P32">
        <f>100/cpi_2005!P32*nominal_wage_A!P32</f>
        <v>1245.5493591049581</v>
      </c>
      <c r="Q32" s="5">
        <f>100/cpi_2005!Q32*nominal_wage_A!Q32</f>
        <v>1349.293380169252</v>
      </c>
      <c r="R32" s="5">
        <f>100/cpi_2005!R32*nominal_wage_A!R32</f>
        <v>1336.8429991325258</v>
      </c>
    </row>
    <row r="33" spans="1:18">
      <c r="A33" t="s">
        <v>121</v>
      </c>
      <c r="B33" t="s">
        <v>4</v>
      </c>
      <c r="C33">
        <f>100/cpi_2005!C33*nominal_wage_A!C33</f>
        <v>1524.1389999999999</v>
      </c>
      <c r="D33">
        <f>100/cpi_2005!D33*nominal_wage_A!D33</f>
        <v>1578.7455485674163</v>
      </c>
      <c r="E33">
        <f>100/cpi_2005!E33*nominal_wage_A!E33</f>
        <v>1360.3346692065427</v>
      </c>
      <c r="F33">
        <f>100/cpi_2005!F33*nominal_wage_A!F33</f>
        <v>1280.0262029384714</v>
      </c>
      <c r="G33">
        <f>100/cpi_2005!G33*nominal_wage_A!G33</f>
        <v>1532.6859052760842</v>
      </c>
      <c r="H33">
        <f>100/cpi_2005!H33*nominal_wage_A!H33</f>
        <v>1494.6659296935995</v>
      </c>
      <c r="I33">
        <f>100/cpi_2005!I33*nominal_wage_A!I33</f>
        <v>1575.7598576108542</v>
      </c>
      <c r="J33">
        <f>100/cpi_2005!J33*nominal_wage_A!J33</f>
        <v>1567.7935491348551</v>
      </c>
      <c r="K33">
        <f>100/cpi_2005!K33*nominal_wage_A!K33</f>
        <v>1491.4098218022748</v>
      </c>
      <c r="L33">
        <f>100/cpi_2005!L33*nominal_wage_A!L33</f>
        <v>1540.0824804549206</v>
      </c>
      <c r="M33">
        <f>100/cpi_2005!M33*nominal_wage_A!M33</f>
        <v>1625.9760893612761</v>
      </c>
      <c r="N33">
        <f>100/cpi_2005!N33*nominal_wage_A!N33</f>
        <v>1632.4117642372546</v>
      </c>
      <c r="O33">
        <f>100/cpi_2005!O33*nominal_wage_A!O33</f>
        <v>1900.1601500237473</v>
      </c>
      <c r="P33">
        <f>100/cpi_2005!P33*nominal_wage_A!P33</f>
        <v>1686.593657226623</v>
      </c>
      <c r="Q33" s="5">
        <f>100/cpi_2005!Q33*nominal_wage_A!Q33</f>
        <v>1827.5276324707918</v>
      </c>
      <c r="R33" s="5">
        <f>100/cpi_2005!R33*nominal_wage_A!R33</f>
        <v>1813.2201265602544</v>
      </c>
    </row>
    <row r="34" spans="1:18">
      <c r="A34" t="s">
        <v>121</v>
      </c>
      <c r="B34" t="s">
        <v>124</v>
      </c>
      <c r="C34" s="5" t="e">
        <f>100/cpi_2005!C34*nominal_wage_A!C34</f>
        <v>#VALUE!</v>
      </c>
      <c r="D34">
        <f>100/cpi_2005!D34*nominal_wage_A!D34</f>
        <v>1590.8219999999999</v>
      </c>
      <c r="E34">
        <f>100/cpi_2005!E34*nominal_wage_A!E34</f>
        <v>1542.9</v>
      </c>
      <c r="F34">
        <f>100/cpi_2005!F34*nominal_wage_A!F34</f>
        <v>1384.3452819698173</v>
      </c>
      <c r="G34">
        <f>100/cpi_2005!G34*nominal_wage_A!G34</f>
        <v>1514.4227127688312</v>
      </c>
      <c r="H34">
        <f>100/cpi_2005!H34*nominal_wage_A!H34</f>
        <v>1464.1539356103133</v>
      </c>
      <c r="I34">
        <f>100/cpi_2005!I34*nominal_wage_A!I34</f>
        <v>1502.8820512395337</v>
      </c>
      <c r="J34">
        <f>100/cpi_2005!J34*nominal_wage_A!J34</f>
        <v>1473.1708463836508</v>
      </c>
      <c r="K34">
        <f>100/cpi_2005!K34*nominal_wage_A!K34</f>
        <v>1418.115281551889</v>
      </c>
      <c r="L34">
        <f>100/cpi_2005!L34*nominal_wage_A!L34</f>
        <v>1681.7540167007039</v>
      </c>
      <c r="M34">
        <f>100/cpi_2005!M34*nominal_wage_A!M34</f>
        <v>1608.6710432968555</v>
      </c>
      <c r="N34">
        <f>100/cpi_2005!N34*nominal_wage_A!N34</f>
        <v>1607.1037850494295</v>
      </c>
      <c r="O34">
        <f>100/cpi_2005!O34*nominal_wage_A!O34</f>
        <v>1732.6069002553481</v>
      </c>
      <c r="P34">
        <f>100/cpi_2005!P34*nominal_wage_A!P34</f>
        <v>1521.4043527840988</v>
      </c>
      <c r="Q34" s="5">
        <f>100/cpi_2005!Q34*nominal_wage_A!Q34</f>
        <v>1601.4485720436503</v>
      </c>
      <c r="R34" s="5">
        <f>100/cpi_2005!R34*nominal_wage_A!R34</f>
        <v>1653.152269803332</v>
      </c>
    </row>
    <row r="35" spans="1:18">
      <c r="A35" t="s">
        <v>115</v>
      </c>
      <c r="B35" t="s">
        <v>125</v>
      </c>
      <c r="C35" s="5" t="e">
        <f>100/cpi_2005!C35*nominal_wage_A!C35</f>
        <v>#VALUE!</v>
      </c>
      <c r="D35">
        <f>100/cpi_2005!D35*nominal_wage_A!D35</f>
        <v>813.58699999999999</v>
      </c>
      <c r="E35">
        <f>100/cpi_2005!E35*nominal_wage_A!E35</f>
        <v>959.6</v>
      </c>
      <c r="F35">
        <f>100/cpi_2005!F35*nominal_wage_A!F35</f>
        <v>986.85886792452834</v>
      </c>
      <c r="G35">
        <f>100/cpi_2005!G35*nominal_wage_A!G35</f>
        <v>1030.7779517178874</v>
      </c>
      <c r="H35">
        <f>100/cpi_2005!H35*nominal_wage_A!H35</f>
        <v>1019.4507406536563</v>
      </c>
      <c r="I35">
        <f>100/cpi_2005!I35*nominal_wage_A!I35</f>
        <v>1070.6281451703042</v>
      </c>
      <c r="J35">
        <f>100/cpi_2005!J35*nominal_wage_A!J35</f>
        <v>1098.5438978457985</v>
      </c>
      <c r="K35">
        <f>100/cpi_2005!K35*nominal_wage_A!K35</f>
        <v>1091.4099881451873</v>
      </c>
      <c r="L35">
        <f>100/cpi_2005!L35*nominal_wage_A!L35</f>
        <v>1183.0695254480459</v>
      </c>
      <c r="M35">
        <f>100/cpi_2005!M35*nominal_wage_A!M35</f>
        <v>1322.1214887624556</v>
      </c>
      <c r="N35">
        <f>100/cpi_2005!N35*nominal_wage_A!N35</f>
        <v>1377.3505978784017</v>
      </c>
      <c r="O35">
        <f>100/cpi_2005!O35*nominal_wage_A!O35</f>
        <v>1312.2907833230831</v>
      </c>
      <c r="P35">
        <f>100/cpi_2005!P35*nominal_wage_A!P35</f>
        <v>1178.3920163103367</v>
      </c>
      <c r="Q35" s="5">
        <f>100/cpi_2005!Q35*nominal_wage_A!Q35</f>
        <v>1264.2327873749493</v>
      </c>
      <c r="R35" s="5">
        <f>100/cpi_2005!R35*nominal_wage_A!R35</f>
        <v>1279.3400728545196</v>
      </c>
    </row>
    <row r="36" spans="1:18">
      <c r="A36" t="s">
        <v>156</v>
      </c>
      <c r="B36" t="s">
        <v>154</v>
      </c>
      <c r="C36">
        <f>100/cpi_2005!C36*nominal_wage_A!C36</f>
        <v>914.84900000000005</v>
      </c>
      <c r="D36">
        <f>100/cpi_2005!D36*nominal_wage_A!D36</f>
        <v>929.65103189493425</v>
      </c>
      <c r="E36">
        <f>100/cpi_2005!E36*nominal_wage_A!E36</f>
        <v>923.38882643194347</v>
      </c>
      <c r="F36">
        <f>100/cpi_2005!F36*nominal_wage_A!F36</f>
        <v>892.92606877200342</v>
      </c>
      <c r="G36">
        <f>100/cpi_2005!G36*nominal_wage_A!G36</f>
        <v>999.30615241286341</v>
      </c>
      <c r="H36">
        <f>100/cpi_2005!H36*nominal_wage_A!H36</f>
        <v>964.33925986717486</v>
      </c>
      <c r="I36">
        <f>100/cpi_2005!I36*nominal_wage_A!I36</f>
        <v>1049.1380174387816</v>
      </c>
      <c r="J36">
        <f>100/cpi_2005!J36*nominal_wage_A!J36</f>
        <v>1052.6966368115748</v>
      </c>
      <c r="K36">
        <f>100/cpi_2005!K36*nominal_wage_A!K36</f>
        <v>1024.385540101759</v>
      </c>
      <c r="L36">
        <f>100/cpi_2005!L36*nominal_wage_A!L36</f>
        <v>1069.2427749680464</v>
      </c>
      <c r="M36">
        <f>100/cpi_2005!M36*nominal_wage_A!M36</f>
        <v>1087.1966896403803</v>
      </c>
      <c r="N36">
        <f>100/cpi_2005!N36*nominal_wage_A!N36</f>
        <v>1161.2471849072153</v>
      </c>
      <c r="O36">
        <f>100/cpi_2005!O36*nominal_wage_A!O36</f>
        <v>1389.0848194231355</v>
      </c>
      <c r="P36">
        <f>100/cpi_2005!P36*nominal_wage_A!P36</f>
        <v>1304.5137628260234</v>
      </c>
      <c r="Q36" s="5">
        <f>100/cpi_2005!Q36*nominal_wage_A!Q36</f>
        <v>1351.2810097189317</v>
      </c>
      <c r="R36" s="5">
        <f>100/cpi_2005!R36*nominal_wage_A!R36</f>
        <v>1389.2491358949183</v>
      </c>
    </row>
  </sheetData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R36"/>
  <sheetViews>
    <sheetView zoomScale="55" zoomScaleNormal="55" workbookViewId="0">
      <selection sqref="A1:B1"/>
    </sheetView>
  </sheetViews>
  <sheetFormatPr defaultRowHeight="18"/>
  <cols>
    <col min="1" max="1" width="13.25" bestFit="1" customWidth="1"/>
    <col min="2" max="2" width="19.33203125" bestFit="1" customWidth="1"/>
  </cols>
  <sheetData>
    <row r="1" spans="1:18">
      <c r="A1" t="s">
        <v>86</v>
      </c>
      <c r="B1" t="s">
        <v>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</row>
    <row r="2" spans="1:18">
      <c r="A2" t="s">
        <v>88</v>
      </c>
      <c r="B2" t="s">
        <v>89</v>
      </c>
      <c r="C2">
        <f>VLOOKUP($B2,'OLAH-WAGE'!$Y$4:$AO$38,2,FALSE)</f>
        <v>1080.373</v>
      </c>
      <c r="D2">
        <f>VLOOKUP($B2,'OLAH-WAGE'!$Y$4:$AO$38,3,FALSE)</f>
        <v>1180.588</v>
      </c>
      <c r="E2">
        <f>VLOOKUP($B2,'OLAH-WAGE'!$Y$4:$AO$38,4,FALSE)</f>
        <v>1119.7</v>
      </c>
      <c r="F2">
        <f>VLOOKUP($B2,'OLAH-WAGE'!$Y$4:$AO$38,5,FALSE)</f>
        <v>1170.0999999999999</v>
      </c>
      <c r="G2">
        <f>VLOOKUP($B2,'OLAH-WAGE'!$Y$4:$AO$38,6,FALSE)</f>
        <v>1296.5999999999999</v>
      </c>
      <c r="H2">
        <f>VLOOKUP($B2,'OLAH-WAGE'!$Y$4:$AO$38,7,FALSE)</f>
        <v>1356.6</v>
      </c>
      <c r="I2">
        <f>VLOOKUP($B2,'OLAH-WAGE'!$Y$4:$AO$38,8,FALSE)</f>
        <v>1385</v>
      </c>
      <c r="J2">
        <f>VLOOKUP($B2,'OLAH-WAGE'!$Y$4:$AO$38,9,FALSE)</f>
        <v>1446</v>
      </c>
      <c r="K2">
        <f>VLOOKUP($B2,'OLAH-WAGE'!$Y$4:$AO$38,10,FALSE)</f>
        <v>1511.9</v>
      </c>
      <c r="L2">
        <f>VLOOKUP($B2,'OLAH-WAGE'!$Y$4:$AO$38,11,FALSE)</f>
        <v>1543.9</v>
      </c>
      <c r="M2">
        <f>VLOOKUP($B2,'OLAH-WAGE'!$Y$4:$AO$38,12,FALSE)</f>
        <v>1607.7</v>
      </c>
      <c r="N2">
        <f>VLOOKUP($B2,'OLAH-WAGE'!$Y$4:$AO$38,13,FALSE)</f>
        <v>1758.9</v>
      </c>
      <c r="O2">
        <f>VLOOKUP($B2,'OLAH-WAGE'!$Y$4:$AO$38,14,FALSE)</f>
        <v>2143.1999999999998</v>
      </c>
      <c r="P2">
        <f>VLOOKUP($B2,'OLAH-WAGE'!$Y$4:$AO$38,15,FALSE)</f>
        <v>1985.4</v>
      </c>
      <c r="Q2">
        <f>VLOOKUP($B2,'OLAH-WAGE'!$Y$4:$AO$38,16,FALSE)</f>
        <v>2247.6</v>
      </c>
      <c r="R2">
        <f>VLOOKUP($B2,'OLAH-WAGE'!$Y$4:$AO$38,17,FALSE)</f>
        <v>2384</v>
      </c>
    </row>
    <row r="3" spans="1:18">
      <c r="A3" t="s">
        <v>88</v>
      </c>
      <c r="B3" t="s">
        <v>90</v>
      </c>
      <c r="C3">
        <f>VLOOKUP($B3,'OLAH-WAGE'!$Y$4:$AO$38,2,FALSE)</f>
        <v>781.04899999999998</v>
      </c>
      <c r="D3">
        <f>VLOOKUP($B3,'OLAH-WAGE'!$Y$4:$AO$38,3,FALSE)</f>
        <v>855.66099999999994</v>
      </c>
      <c r="E3">
        <f>VLOOKUP($B3,'OLAH-WAGE'!$Y$4:$AO$38,4,FALSE)</f>
        <v>931.9</v>
      </c>
      <c r="F3">
        <f>VLOOKUP($B3,'OLAH-WAGE'!$Y$4:$AO$38,5,FALSE)</f>
        <v>969.9</v>
      </c>
      <c r="G3">
        <f>VLOOKUP($B3,'OLAH-WAGE'!$Y$4:$AO$38,6,FALSE)</f>
        <v>1138.3</v>
      </c>
      <c r="H3">
        <f>VLOOKUP($B3,'OLAH-WAGE'!$Y$4:$AO$38,7,FALSE)</f>
        <v>1184.5</v>
      </c>
      <c r="I3">
        <f>VLOOKUP($B3,'OLAH-WAGE'!$Y$4:$AO$38,8,FALSE)</f>
        <v>1318.3</v>
      </c>
      <c r="J3">
        <f>VLOOKUP($B3,'OLAH-WAGE'!$Y$4:$AO$38,9,FALSE)</f>
        <v>1373.5</v>
      </c>
      <c r="K3">
        <f>VLOOKUP($B3,'OLAH-WAGE'!$Y$4:$AO$38,10,FALSE)</f>
        <v>1485.9</v>
      </c>
      <c r="L3">
        <f>VLOOKUP($B3,'OLAH-WAGE'!$Y$4:$AO$38,11,FALSE)</f>
        <v>1566.5</v>
      </c>
      <c r="M3">
        <f>VLOOKUP($B3,'OLAH-WAGE'!$Y$4:$AO$38,12,FALSE)</f>
        <v>1658</v>
      </c>
      <c r="N3">
        <f>VLOOKUP($B3,'OLAH-WAGE'!$Y$4:$AO$38,13,FALSE)</f>
        <v>1776.8</v>
      </c>
      <c r="O3">
        <f>VLOOKUP($B3,'OLAH-WAGE'!$Y$4:$AO$38,14,FALSE)</f>
        <v>2129.3000000000002</v>
      </c>
      <c r="P3">
        <f>VLOOKUP($B3,'OLAH-WAGE'!$Y$4:$AO$38,15,FALSE)</f>
        <v>2020</v>
      </c>
      <c r="Q3">
        <f>VLOOKUP($B3,'OLAH-WAGE'!$Y$4:$AO$38,16,FALSE)</f>
        <v>2223.9</v>
      </c>
      <c r="R3">
        <f>VLOOKUP($B3,'OLAH-WAGE'!$Y$4:$AO$38,17,FALSE)</f>
        <v>2301</v>
      </c>
    </row>
    <row r="4" spans="1:18">
      <c r="A4" t="s">
        <v>88</v>
      </c>
      <c r="B4" t="s">
        <v>91</v>
      </c>
      <c r="C4">
        <f>VLOOKUP($B4,'OLAH-WAGE'!$Y$4:$AO$38,2,FALSE)</f>
        <v>1078.998</v>
      </c>
      <c r="D4">
        <f>VLOOKUP($B4,'OLAH-WAGE'!$Y$4:$AO$38,3,FALSE)</f>
        <v>994.71699999999998</v>
      </c>
      <c r="E4">
        <f>VLOOKUP($B4,'OLAH-WAGE'!$Y$4:$AO$38,4,FALSE)</f>
        <v>913.5</v>
      </c>
      <c r="F4">
        <f>VLOOKUP($B4,'OLAH-WAGE'!$Y$4:$AO$38,5,FALSE)</f>
        <v>1008.9</v>
      </c>
      <c r="G4">
        <f>VLOOKUP($B4,'OLAH-WAGE'!$Y$4:$AO$38,6,FALSE)</f>
        <v>1122.4000000000001</v>
      </c>
      <c r="H4">
        <f>VLOOKUP($B4,'OLAH-WAGE'!$Y$4:$AO$38,7,FALSE)</f>
        <v>1200.5999999999999</v>
      </c>
      <c r="I4">
        <f>VLOOKUP($B4,'OLAH-WAGE'!$Y$4:$AO$38,8,FALSE)</f>
        <v>1385</v>
      </c>
      <c r="J4">
        <f>VLOOKUP($B4,'OLAH-WAGE'!$Y$4:$AO$38,9,FALSE)</f>
        <v>1500.6</v>
      </c>
      <c r="K4">
        <f>VLOOKUP($B4,'OLAH-WAGE'!$Y$4:$AO$38,10,FALSE)</f>
        <v>1558</v>
      </c>
      <c r="L4">
        <f>VLOOKUP($B4,'OLAH-WAGE'!$Y$4:$AO$38,11,FALSE)</f>
        <v>1668.1</v>
      </c>
      <c r="M4">
        <f>VLOOKUP($B4,'OLAH-WAGE'!$Y$4:$AO$38,12,FALSE)</f>
        <v>1678</v>
      </c>
      <c r="N4">
        <f>VLOOKUP($B4,'OLAH-WAGE'!$Y$4:$AO$38,13,FALSE)</f>
        <v>1805.6</v>
      </c>
      <c r="O4">
        <f>VLOOKUP($B4,'OLAH-WAGE'!$Y$4:$AO$38,14,FALSE)</f>
        <v>2220.6</v>
      </c>
      <c r="P4">
        <f>VLOOKUP($B4,'OLAH-WAGE'!$Y$4:$AO$38,15,FALSE)</f>
        <v>2187.9</v>
      </c>
      <c r="Q4">
        <f>VLOOKUP($B4,'OLAH-WAGE'!$Y$4:$AO$38,16,FALSE)</f>
        <v>2330.1999999999998</v>
      </c>
      <c r="R4">
        <f>VLOOKUP($B4,'OLAH-WAGE'!$Y$4:$AO$38,17,FALSE)</f>
        <v>2511.6999999999998</v>
      </c>
    </row>
    <row r="5" spans="1:18">
      <c r="A5" t="s">
        <v>88</v>
      </c>
      <c r="B5" t="s">
        <v>92</v>
      </c>
      <c r="C5">
        <f>VLOOKUP($B5,'OLAH-WAGE'!$Y$4:$AO$38,2,FALSE)</f>
        <v>1183.7059999999999</v>
      </c>
      <c r="D5">
        <f>VLOOKUP($B5,'OLAH-WAGE'!$Y$4:$AO$38,3,FALSE)</f>
        <v>1159.9559999999999</v>
      </c>
      <c r="E5">
        <f>VLOOKUP($B5,'OLAH-WAGE'!$Y$4:$AO$38,4,FALSE)</f>
        <v>1113.3</v>
      </c>
      <c r="F5">
        <f>VLOOKUP($B5,'OLAH-WAGE'!$Y$4:$AO$38,5,FALSE)</f>
        <v>1204.0999999999999</v>
      </c>
      <c r="G5">
        <f>VLOOKUP($B5,'OLAH-WAGE'!$Y$4:$AO$38,6,FALSE)</f>
        <v>1266.4000000000001</v>
      </c>
      <c r="H5">
        <f>VLOOKUP($B5,'OLAH-WAGE'!$Y$4:$AO$38,7,FALSE)</f>
        <v>1314.2</v>
      </c>
      <c r="I5">
        <f>VLOOKUP($B5,'OLAH-WAGE'!$Y$4:$AO$38,8,FALSE)</f>
        <v>1634.7</v>
      </c>
      <c r="J5">
        <f>VLOOKUP($B5,'OLAH-WAGE'!$Y$4:$AO$38,9,FALSE)</f>
        <v>1711.9</v>
      </c>
      <c r="K5">
        <f>VLOOKUP($B5,'OLAH-WAGE'!$Y$4:$AO$38,10,FALSE)</f>
        <v>1805.7</v>
      </c>
      <c r="L5">
        <f>VLOOKUP($B5,'OLAH-WAGE'!$Y$4:$AO$38,11,FALSE)</f>
        <v>2013.7</v>
      </c>
      <c r="M5">
        <f>VLOOKUP($B5,'OLAH-WAGE'!$Y$4:$AO$38,12,FALSE)</f>
        <v>1977.5</v>
      </c>
      <c r="N5">
        <f>VLOOKUP($B5,'OLAH-WAGE'!$Y$4:$AO$38,13,FALSE)</f>
        <v>2134</v>
      </c>
      <c r="O5">
        <f>VLOOKUP($B5,'OLAH-WAGE'!$Y$4:$AO$38,14,FALSE)</f>
        <v>2343.8000000000002</v>
      </c>
      <c r="P5">
        <f>VLOOKUP($B5,'OLAH-WAGE'!$Y$4:$AO$38,15,FALSE)</f>
        <v>2150.4</v>
      </c>
      <c r="Q5">
        <f>VLOOKUP($B5,'OLAH-WAGE'!$Y$4:$AO$38,16,FALSE)</f>
        <v>2475.6999999999998</v>
      </c>
      <c r="R5">
        <f>VLOOKUP($B5,'OLAH-WAGE'!$Y$4:$AO$38,17,FALSE)</f>
        <v>2572.6</v>
      </c>
    </row>
    <row r="6" spans="1:18">
      <c r="A6" t="s">
        <v>88</v>
      </c>
      <c r="B6" t="s">
        <v>136</v>
      </c>
      <c r="C6" s="5">
        <f>VLOOKUP($B6,'OLAH-WAGE'!$Y$4:$AO$38,2,FALSE)</f>
        <v>0</v>
      </c>
      <c r="D6">
        <f>VLOOKUP($B6,'OLAH-WAGE'!$Y$4:$AO$38,3,FALSE)</f>
        <v>1313.88</v>
      </c>
      <c r="E6">
        <f>VLOOKUP($B6,'OLAH-WAGE'!$Y$4:$AO$38,4,FALSE)</f>
        <v>1493.6</v>
      </c>
      <c r="F6">
        <f>VLOOKUP($B6,'OLAH-WAGE'!$Y$4:$AO$38,5,FALSE)</f>
        <v>1564.5</v>
      </c>
      <c r="G6">
        <f>VLOOKUP($B6,'OLAH-WAGE'!$Y$4:$AO$38,6,FALSE)</f>
        <v>1778.9</v>
      </c>
      <c r="H6">
        <f>VLOOKUP($B6,'OLAH-WAGE'!$Y$4:$AO$38,7,FALSE)</f>
        <v>1853.4</v>
      </c>
      <c r="I6">
        <f>VLOOKUP($B6,'OLAH-WAGE'!$Y$4:$AO$38,8,FALSE)</f>
        <v>2142</v>
      </c>
      <c r="J6">
        <f>VLOOKUP($B6,'OLAH-WAGE'!$Y$4:$AO$38,9,FALSE)</f>
        <v>2243.6999999999998</v>
      </c>
      <c r="K6">
        <f>VLOOKUP($B6,'OLAH-WAGE'!$Y$4:$AO$38,10,FALSE)</f>
        <v>2308.8000000000002</v>
      </c>
      <c r="L6">
        <f>VLOOKUP($B6,'OLAH-WAGE'!$Y$4:$AO$38,11,FALSE)</f>
        <v>2693.8</v>
      </c>
      <c r="M6">
        <f>VLOOKUP($B6,'OLAH-WAGE'!$Y$4:$AO$38,12,FALSE)</f>
        <v>3326.4</v>
      </c>
      <c r="N6">
        <f>VLOOKUP($B6,'OLAH-WAGE'!$Y$4:$AO$38,13,FALSE)</f>
        <v>3410.8</v>
      </c>
      <c r="O6">
        <f>VLOOKUP($B6,'OLAH-WAGE'!$Y$4:$AO$38,14,FALSE)</f>
        <v>3291.6</v>
      </c>
      <c r="P6">
        <f>VLOOKUP($B6,'OLAH-WAGE'!$Y$4:$AO$38,15,FALSE)</f>
        <v>3449.1</v>
      </c>
      <c r="Q6">
        <f>VLOOKUP($B6,'OLAH-WAGE'!$Y$4:$AO$38,16,FALSE)</f>
        <v>3503</v>
      </c>
      <c r="R6">
        <f>VLOOKUP($B6,'OLAH-WAGE'!$Y$4:$AO$38,17,FALSE)</f>
        <v>3891.5</v>
      </c>
    </row>
    <row r="7" spans="1:18">
      <c r="A7" t="s">
        <v>88</v>
      </c>
      <c r="B7" t="s">
        <v>93</v>
      </c>
      <c r="C7">
        <f>VLOOKUP($B7,'OLAH-WAGE'!$Y$4:$AO$38,2,FALSE)</f>
        <v>964.40099999999995</v>
      </c>
      <c r="D7">
        <f>VLOOKUP($B7,'OLAH-WAGE'!$Y$4:$AO$38,3,FALSE)</f>
        <v>1047.712</v>
      </c>
      <c r="E7">
        <f>VLOOKUP($B7,'OLAH-WAGE'!$Y$4:$AO$38,4,FALSE)</f>
        <v>861.6</v>
      </c>
      <c r="F7">
        <f>VLOOKUP($B7,'OLAH-WAGE'!$Y$4:$AO$38,5,FALSE)</f>
        <v>907.2</v>
      </c>
      <c r="G7">
        <f>VLOOKUP($B7,'OLAH-WAGE'!$Y$4:$AO$38,6,FALSE)</f>
        <v>1104.4000000000001</v>
      </c>
      <c r="H7">
        <f>VLOOKUP($B7,'OLAH-WAGE'!$Y$4:$AO$38,7,FALSE)</f>
        <v>1200.2</v>
      </c>
      <c r="I7">
        <f>VLOOKUP($B7,'OLAH-WAGE'!$Y$4:$AO$38,8,FALSE)</f>
        <v>1247</v>
      </c>
      <c r="J7">
        <f>VLOOKUP($B7,'OLAH-WAGE'!$Y$4:$AO$38,9,FALSE)</f>
        <v>1331.3</v>
      </c>
      <c r="K7">
        <f>VLOOKUP($B7,'OLAH-WAGE'!$Y$4:$AO$38,10,FALSE)</f>
        <v>1442.1</v>
      </c>
      <c r="L7">
        <f>VLOOKUP($B7,'OLAH-WAGE'!$Y$4:$AO$38,11,FALSE)</f>
        <v>1676.2</v>
      </c>
      <c r="M7">
        <f>VLOOKUP($B7,'OLAH-WAGE'!$Y$4:$AO$38,12,FALSE)</f>
        <v>1739.9</v>
      </c>
      <c r="N7">
        <f>VLOOKUP($B7,'OLAH-WAGE'!$Y$4:$AO$38,13,FALSE)</f>
        <v>1857</v>
      </c>
      <c r="O7">
        <f>VLOOKUP($B7,'OLAH-WAGE'!$Y$4:$AO$38,14,FALSE)</f>
        <v>2057.9</v>
      </c>
      <c r="P7">
        <f>VLOOKUP($B7,'OLAH-WAGE'!$Y$4:$AO$38,15,FALSE)</f>
        <v>1975.1</v>
      </c>
      <c r="Q7">
        <f>VLOOKUP($B7,'OLAH-WAGE'!$Y$4:$AO$38,16,FALSE)</f>
        <v>2150.5</v>
      </c>
      <c r="R7">
        <f>VLOOKUP($B7,'OLAH-WAGE'!$Y$4:$AO$38,17,FALSE)</f>
        <v>2271.6</v>
      </c>
    </row>
    <row r="8" spans="1:18">
      <c r="A8" t="s">
        <v>88</v>
      </c>
      <c r="B8" t="s">
        <v>94</v>
      </c>
      <c r="C8">
        <f>VLOOKUP($B8,'OLAH-WAGE'!$Y$4:$AO$38,2,FALSE)</f>
        <v>805.03499999999997</v>
      </c>
      <c r="D8">
        <f>VLOOKUP($B8,'OLAH-WAGE'!$Y$4:$AO$38,3,FALSE)</f>
        <v>829.89499999999998</v>
      </c>
      <c r="E8">
        <f>VLOOKUP($B8,'OLAH-WAGE'!$Y$4:$AO$38,4,FALSE)</f>
        <v>917.1</v>
      </c>
      <c r="F8">
        <f>VLOOKUP($B8,'OLAH-WAGE'!$Y$4:$AO$38,5,FALSE)</f>
        <v>1024.3</v>
      </c>
      <c r="G8">
        <f>VLOOKUP($B8,'OLAH-WAGE'!$Y$4:$AO$38,6,FALSE)</f>
        <v>1164.9000000000001</v>
      </c>
      <c r="H8">
        <f>VLOOKUP($B8,'OLAH-WAGE'!$Y$4:$AO$38,7,FALSE)</f>
        <v>1233.2</v>
      </c>
      <c r="I8">
        <f>VLOOKUP($B8,'OLAH-WAGE'!$Y$4:$AO$38,8,FALSE)</f>
        <v>1375.8</v>
      </c>
      <c r="J8">
        <f>VLOOKUP($B8,'OLAH-WAGE'!$Y$4:$AO$38,9,FALSE)</f>
        <v>1486.7</v>
      </c>
      <c r="K8">
        <f>VLOOKUP($B8,'OLAH-WAGE'!$Y$4:$AO$38,10,FALSE)</f>
        <v>1554.5</v>
      </c>
      <c r="L8">
        <f>VLOOKUP($B8,'OLAH-WAGE'!$Y$4:$AO$38,11,FALSE)</f>
        <v>1671.4</v>
      </c>
      <c r="M8">
        <f>VLOOKUP($B8,'OLAH-WAGE'!$Y$4:$AO$38,12,FALSE)</f>
        <v>1731.8</v>
      </c>
      <c r="N8">
        <f>VLOOKUP($B8,'OLAH-WAGE'!$Y$4:$AO$38,13,FALSE)</f>
        <v>1845.8</v>
      </c>
      <c r="O8">
        <f>VLOOKUP($B8,'OLAH-WAGE'!$Y$4:$AO$38,14,FALSE)</f>
        <v>2166.1</v>
      </c>
      <c r="P8">
        <f>VLOOKUP($B8,'OLAH-WAGE'!$Y$4:$AO$38,15,FALSE)</f>
        <v>2081</v>
      </c>
      <c r="Q8">
        <f>VLOOKUP($B8,'OLAH-WAGE'!$Y$4:$AO$38,16,FALSE)</f>
        <v>2192.4</v>
      </c>
      <c r="R8">
        <f>VLOOKUP($B8,'OLAH-WAGE'!$Y$4:$AO$38,17,FALSE)</f>
        <v>2244.3000000000002</v>
      </c>
    </row>
    <row r="9" spans="1:18">
      <c r="A9" t="s">
        <v>88</v>
      </c>
      <c r="B9" t="s">
        <v>95</v>
      </c>
      <c r="C9">
        <f>VLOOKUP($B9,'OLAH-WAGE'!$Y$4:$AO$38,2,FALSE)</f>
        <v>762.601</v>
      </c>
      <c r="D9">
        <f>VLOOKUP($B9,'OLAH-WAGE'!$Y$4:$AO$38,3,FALSE)</f>
        <v>928.96199999999999</v>
      </c>
      <c r="E9">
        <f>VLOOKUP($B9,'OLAH-WAGE'!$Y$4:$AO$38,4,FALSE)</f>
        <v>880.4</v>
      </c>
      <c r="F9">
        <f>VLOOKUP($B9,'OLAH-WAGE'!$Y$4:$AO$38,5,FALSE)</f>
        <v>943.2</v>
      </c>
      <c r="G9">
        <f>VLOOKUP($B9,'OLAH-WAGE'!$Y$4:$AO$38,6,FALSE)</f>
        <v>1055.8</v>
      </c>
      <c r="H9">
        <f>VLOOKUP($B9,'OLAH-WAGE'!$Y$4:$AO$38,7,FALSE)</f>
        <v>1087.0999999999999</v>
      </c>
      <c r="I9">
        <f>VLOOKUP($B9,'OLAH-WAGE'!$Y$4:$AO$38,8,FALSE)</f>
        <v>1329.6</v>
      </c>
      <c r="J9">
        <f>VLOOKUP($B9,'OLAH-WAGE'!$Y$4:$AO$38,9,FALSE)</f>
        <v>1417.9</v>
      </c>
      <c r="K9">
        <f>VLOOKUP($B9,'OLAH-WAGE'!$Y$4:$AO$38,10,FALSE)</f>
        <v>1481.4</v>
      </c>
      <c r="L9">
        <f>VLOOKUP($B9,'OLAH-WAGE'!$Y$4:$AO$38,11,FALSE)</f>
        <v>1509.8</v>
      </c>
      <c r="M9">
        <f>VLOOKUP($B9,'OLAH-WAGE'!$Y$4:$AO$38,12,FALSE)</f>
        <v>1700.9</v>
      </c>
      <c r="N9">
        <f>VLOOKUP($B9,'OLAH-WAGE'!$Y$4:$AO$38,13,FALSE)</f>
        <v>1834.3</v>
      </c>
      <c r="O9">
        <f>VLOOKUP($B9,'OLAH-WAGE'!$Y$4:$AO$38,14,FALSE)</f>
        <v>1996.9</v>
      </c>
      <c r="P9">
        <f>VLOOKUP($B9,'OLAH-WAGE'!$Y$4:$AO$38,15,FALSE)</f>
        <v>1942.4</v>
      </c>
      <c r="Q9">
        <f>VLOOKUP($B9,'OLAH-WAGE'!$Y$4:$AO$38,16,FALSE)</f>
        <v>2072.6999999999998</v>
      </c>
      <c r="R9">
        <f>VLOOKUP($B9,'OLAH-WAGE'!$Y$4:$AO$38,17,FALSE)</f>
        <v>2130</v>
      </c>
    </row>
    <row r="10" spans="1:18">
      <c r="A10" t="s">
        <v>88</v>
      </c>
      <c r="B10" t="s">
        <v>96</v>
      </c>
      <c r="C10">
        <f>VLOOKUP($B10,'OLAH-WAGE'!$Y$4:$AO$38,2,FALSE)</f>
        <v>880.30399999999997</v>
      </c>
      <c r="D10">
        <f>VLOOKUP($B10,'OLAH-WAGE'!$Y$4:$AO$38,3,FALSE)</f>
        <v>1000.876</v>
      </c>
      <c r="E10">
        <f>VLOOKUP($B10,'OLAH-WAGE'!$Y$4:$AO$38,4,FALSE)</f>
        <v>937.7</v>
      </c>
      <c r="F10">
        <f>VLOOKUP($B10,'OLAH-WAGE'!$Y$4:$AO$38,5,FALSE)</f>
        <v>987</v>
      </c>
      <c r="G10">
        <f>VLOOKUP($B10,'OLAH-WAGE'!$Y$4:$AO$38,6,FALSE)</f>
        <v>1153.5999999999999</v>
      </c>
      <c r="H10">
        <f>VLOOKUP($B10,'OLAH-WAGE'!$Y$4:$AO$38,7,FALSE)</f>
        <v>1219.5</v>
      </c>
      <c r="I10">
        <f>VLOOKUP($B10,'OLAH-WAGE'!$Y$4:$AO$38,8,FALSE)</f>
        <v>1478</v>
      </c>
      <c r="J10">
        <f>VLOOKUP($B10,'OLAH-WAGE'!$Y$4:$AO$38,9,FALSE)</f>
        <v>1573.3</v>
      </c>
      <c r="K10">
        <f>VLOOKUP($B10,'OLAH-WAGE'!$Y$4:$AO$38,10,FALSE)</f>
        <v>1665.4</v>
      </c>
      <c r="L10">
        <f>VLOOKUP($B10,'OLAH-WAGE'!$Y$4:$AO$38,11,FALSE)</f>
        <v>1870.1</v>
      </c>
      <c r="M10">
        <f>VLOOKUP($B10,'OLAH-WAGE'!$Y$4:$AO$38,12,FALSE)</f>
        <v>1919.7</v>
      </c>
      <c r="N10">
        <f>VLOOKUP($B10,'OLAH-WAGE'!$Y$4:$AO$38,13,FALSE)</f>
        <v>2131.4</v>
      </c>
      <c r="O10">
        <f>VLOOKUP($B10,'OLAH-WAGE'!$Y$4:$AO$38,14,FALSE)</f>
        <v>2391.8000000000002</v>
      </c>
      <c r="P10">
        <f>VLOOKUP($B10,'OLAH-WAGE'!$Y$4:$AO$38,15,FALSE)</f>
        <v>2431.8000000000002</v>
      </c>
      <c r="Q10">
        <f>VLOOKUP($B10,'OLAH-WAGE'!$Y$4:$AO$38,16,FALSE)</f>
        <v>2671.1</v>
      </c>
      <c r="R10">
        <f>VLOOKUP($B10,'OLAH-WAGE'!$Y$4:$AO$38,17,FALSE)</f>
        <v>2799.7</v>
      </c>
    </row>
    <row r="11" spans="1:18">
      <c r="A11" t="s">
        <v>88</v>
      </c>
      <c r="B11" t="s">
        <v>97</v>
      </c>
      <c r="C11">
        <f>VLOOKUP($B11,'OLAH-WAGE'!$Y$4:$AO$38,2,FALSE)</f>
        <v>681.178</v>
      </c>
      <c r="D11">
        <f>VLOOKUP($B11,'OLAH-WAGE'!$Y$4:$AO$38,3,FALSE)</f>
        <v>668.36300000000006</v>
      </c>
      <c r="E11">
        <f>VLOOKUP($B11,'OLAH-WAGE'!$Y$4:$AO$38,4,FALSE)</f>
        <v>675</v>
      </c>
      <c r="F11">
        <f>VLOOKUP($B11,'OLAH-WAGE'!$Y$4:$AO$38,5,FALSE)</f>
        <v>733.9</v>
      </c>
      <c r="G11">
        <f>VLOOKUP($B11,'OLAH-WAGE'!$Y$4:$AO$38,6,FALSE)</f>
        <v>813.6</v>
      </c>
      <c r="H11">
        <f>VLOOKUP($B11,'OLAH-WAGE'!$Y$4:$AO$38,7,FALSE)</f>
        <v>859.8</v>
      </c>
      <c r="I11">
        <f>VLOOKUP($B11,'OLAH-WAGE'!$Y$4:$AO$38,8,FALSE)</f>
        <v>1001.2</v>
      </c>
      <c r="J11">
        <f>VLOOKUP($B11,'OLAH-WAGE'!$Y$4:$AO$38,9,FALSE)</f>
        <v>1088.4000000000001</v>
      </c>
      <c r="K11">
        <f>VLOOKUP($B11,'OLAH-WAGE'!$Y$4:$AO$38,10,FALSE)</f>
        <v>1159.5</v>
      </c>
      <c r="L11">
        <f>VLOOKUP($B11,'OLAH-WAGE'!$Y$4:$AO$38,11,FALSE)</f>
        <v>1305.5999999999999</v>
      </c>
      <c r="M11">
        <f>VLOOKUP($B11,'OLAH-WAGE'!$Y$4:$AO$38,12,FALSE)</f>
        <v>1470</v>
      </c>
      <c r="N11">
        <f>VLOOKUP($B11,'OLAH-WAGE'!$Y$4:$AO$38,13,FALSE)</f>
        <v>1615</v>
      </c>
      <c r="O11">
        <f>VLOOKUP($B11,'OLAH-WAGE'!$Y$4:$AO$38,14,FALSE)</f>
        <v>1877.2</v>
      </c>
      <c r="P11">
        <f>VLOOKUP($B11,'OLAH-WAGE'!$Y$4:$AO$38,15,FALSE)</f>
        <v>1887.6</v>
      </c>
      <c r="Q11">
        <f>VLOOKUP($B11,'OLAH-WAGE'!$Y$4:$AO$38,16,FALSE)</f>
        <v>1980.7</v>
      </c>
      <c r="R11">
        <f>VLOOKUP($B11,'OLAH-WAGE'!$Y$4:$AO$38,17,FALSE)</f>
        <v>2066.6999999999998</v>
      </c>
    </row>
    <row r="12" spans="1:18">
      <c r="A12" t="s">
        <v>98</v>
      </c>
      <c r="B12" t="s">
        <v>99</v>
      </c>
      <c r="C12">
        <f>VLOOKUP($B12,'OLAH-WAGE'!$Y$4:$AO$38,2,FALSE)</f>
        <v>1087.1500000000001</v>
      </c>
      <c r="D12">
        <f>VLOOKUP($B12,'OLAH-WAGE'!$Y$4:$AO$38,3,FALSE)</f>
        <v>1226.1389999999999</v>
      </c>
      <c r="E12">
        <f>VLOOKUP($B12,'OLAH-WAGE'!$Y$4:$AO$38,4,FALSE)</f>
        <v>1471.5</v>
      </c>
      <c r="F12">
        <f>VLOOKUP($B12,'OLAH-WAGE'!$Y$4:$AO$38,5,FALSE)</f>
        <v>1590.1</v>
      </c>
      <c r="G12">
        <f>VLOOKUP($B12,'OLAH-WAGE'!$Y$4:$AO$38,6,FALSE)</f>
        <v>1861.6</v>
      </c>
      <c r="H12">
        <f>VLOOKUP($B12,'OLAH-WAGE'!$Y$4:$AO$38,7,FALSE)</f>
        <v>1882.3</v>
      </c>
      <c r="I12">
        <f>VLOOKUP($B12,'OLAH-WAGE'!$Y$4:$AO$38,8,FALSE)</f>
        <v>2002.2</v>
      </c>
      <c r="J12">
        <f>VLOOKUP($B12,'OLAH-WAGE'!$Y$4:$AO$38,9,FALSE)</f>
        <v>2115.4</v>
      </c>
      <c r="K12">
        <f>VLOOKUP($B12,'OLAH-WAGE'!$Y$4:$AO$38,10,FALSE)</f>
        <v>2256.4</v>
      </c>
      <c r="L12">
        <f>VLOOKUP($B12,'OLAH-WAGE'!$Y$4:$AO$38,11,FALSE)</f>
        <v>2792.1</v>
      </c>
      <c r="M12">
        <f>VLOOKUP($B12,'OLAH-WAGE'!$Y$4:$AO$38,12,FALSE)</f>
        <v>2858.9</v>
      </c>
      <c r="N12">
        <f>VLOOKUP($B12,'OLAH-WAGE'!$Y$4:$AO$38,13,FALSE)</f>
        <v>3117.7</v>
      </c>
      <c r="O12">
        <f>VLOOKUP($B12,'OLAH-WAGE'!$Y$4:$AO$38,14,FALSE)</f>
        <v>3976.4</v>
      </c>
      <c r="P12">
        <f>VLOOKUP($B12,'OLAH-WAGE'!$Y$4:$AO$38,15,FALSE)</f>
        <v>3985.4</v>
      </c>
      <c r="Q12">
        <f>VLOOKUP($B12,'OLAH-WAGE'!$Y$4:$AO$38,16,FALSE)</f>
        <v>4413.6000000000004</v>
      </c>
      <c r="R12">
        <f>VLOOKUP($B12,'OLAH-WAGE'!$Y$4:$AO$38,17,FALSE)</f>
        <v>4502.8999999999996</v>
      </c>
    </row>
    <row r="13" spans="1:18">
      <c r="A13" t="s">
        <v>98</v>
      </c>
      <c r="B13" t="s">
        <v>100</v>
      </c>
      <c r="C13">
        <f>VLOOKUP($B13,'OLAH-WAGE'!$Y$4:$AO$38,2,FALSE)</f>
        <v>1067.6120000000001</v>
      </c>
      <c r="D13">
        <f>VLOOKUP($B13,'OLAH-WAGE'!$Y$4:$AO$38,3,FALSE)</f>
        <v>1107.489</v>
      </c>
      <c r="E13">
        <f>VLOOKUP($B13,'OLAH-WAGE'!$Y$4:$AO$38,4,FALSE)</f>
        <v>1052</v>
      </c>
      <c r="F13">
        <f>VLOOKUP($B13,'OLAH-WAGE'!$Y$4:$AO$38,5,FALSE)</f>
        <v>1128.5999999999999</v>
      </c>
      <c r="G13">
        <f>VLOOKUP($B13,'OLAH-WAGE'!$Y$4:$AO$38,6,FALSE)</f>
        <v>1349.8</v>
      </c>
      <c r="H13">
        <f>VLOOKUP($B13,'OLAH-WAGE'!$Y$4:$AO$38,7,FALSE)</f>
        <v>1405.5</v>
      </c>
      <c r="I13">
        <f>VLOOKUP($B13,'OLAH-WAGE'!$Y$4:$AO$38,8,FALSE)</f>
        <v>1558</v>
      </c>
      <c r="J13">
        <f>VLOOKUP($B13,'OLAH-WAGE'!$Y$4:$AO$38,9,FALSE)</f>
        <v>1631.8</v>
      </c>
      <c r="K13">
        <f>VLOOKUP($B13,'OLAH-WAGE'!$Y$4:$AO$38,10,FALSE)</f>
        <v>1774.2</v>
      </c>
      <c r="L13">
        <f>VLOOKUP($B13,'OLAH-WAGE'!$Y$4:$AO$38,11,FALSE)</f>
        <v>2197.3000000000002</v>
      </c>
      <c r="M13">
        <f>VLOOKUP($B13,'OLAH-WAGE'!$Y$4:$AO$38,12,FALSE)</f>
        <v>2228.1</v>
      </c>
      <c r="N13">
        <f>VLOOKUP($B13,'OLAH-WAGE'!$Y$4:$AO$38,13,FALSE)</f>
        <v>2432.3000000000002</v>
      </c>
      <c r="O13">
        <f>VLOOKUP($B13,'OLAH-WAGE'!$Y$4:$AO$38,14,FALSE)</f>
        <v>3279.9</v>
      </c>
      <c r="P13">
        <f>VLOOKUP($B13,'OLAH-WAGE'!$Y$4:$AO$38,15,FALSE)</f>
        <v>3300.7</v>
      </c>
      <c r="Q13">
        <f>VLOOKUP($B13,'OLAH-WAGE'!$Y$4:$AO$38,16,FALSE)</f>
        <v>3418.3</v>
      </c>
      <c r="R13">
        <f>VLOOKUP($B13,'OLAH-WAGE'!$Y$4:$AO$38,17,FALSE)</f>
        <v>3693.6</v>
      </c>
    </row>
    <row r="14" spans="1:18">
      <c r="A14" t="s">
        <v>98</v>
      </c>
      <c r="B14" t="s">
        <v>101</v>
      </c>
      <c r="C14">
        <f>VLOOKUP($B14,'OLAH-WAGE'!$Y$4:$AO$38,2,FALSE)</f>
        <v>851.03499999999997</v>
      </c>
      <c r="D14">
        <f>VLOOKUP($B14,'OLAH-WAGE'!$Y$4:$AO$38,3,FALSE)</f>
        <v>896.01300000000003</v>
      </c>
      <c r="E14">
        <f>VLOOKUP($B14,'OLAH-WAGE'!$Y$4:$AO$38,4,FALSE)</f>
        <v>879.1</v>
      </c>
      <c r="F14">
        <f>VLOOKUP($B14,'OLAH-WAGE'!$Y$4:$AO$38,5,FALSE)</f>
        <v>934.9</v>
      </c>
      <c r="G14">
        <f>VLOOKUP($B14,'OLAH-WAGE'!$Y$4:$AO$38,6,FALSE)</f>
        <v>1017.4</v>
      </c>
      <c r="H14">
        <f>VLOOKUP($B14,'OLAH-WAGE'!$Y$4:$AO$38,7,FALSE)</f>
        <v>1095.8</v>
      </c>
      <c r="I14">
        <f>VLOOKUP($B14,'OLAH-WAGE'!$Y$4:$AO$38,8,FALSE)</f>
        <v>1241.3</v>
      </c>
      <c r="J14">
        <f>VLOOKUP($B14,'OLAH-WAGE'!$Y$4:$AO$38,9,FALSE)</f>
        <v>1357.2</v>
      </c>
      <c r="K14">
        <f>VLOOKUP($B14,'OLAH-WAGE'!$Y$4:$AO$38,10,FALSE)</f>
        <v>1436.8</v>
      </c>
      <c r="L14">
        <f>VLOOKUP($B14,'OLAH-WAGE'!$Y$4:$AO$38,11,FALSE)</f>
        <v>1624.6</v>
      </c>
      <c r="M14">
        <f>VLOOKUP($B14,'OLAH-WAGE'!$Y$4:$AO$38,12,FALSE)</f>
        <v>1757</v>
      </c>
      <c r="N14">
        <f>VLOOKUP($B14,'OLAH-WAGE'!$Y$4:$AO$38,13,FALSE)</f>
        <v>2000.6</v>
      </c>
      <c r="O14">
        <f>VLOOKUP($B14,'OLAH-WAGE'!$Y$4:$AO$38,14,FALSE)</f>
        <v>2666.6</v>
      </c>
      <c r="P14">
        <f>VLOOKUP($B14,'OLAH-WAGE'!$Y$4:$AO$38,15,FALSE)</f>
        <v>2650.4</v>
      </c>
      <c r="Q14">
        <f>VLOOKUP($B14,'OLAH-WAGE'!$Y$4:$AO$38,16,FALSE)</f>
        <v>2736.8</v>
      </c>
      <c r="R14">
        <f>VLOOKUP($B14,'OLAH-WAGE'!$Y$4:$AO$38,17,FALSE)</f>
        <v>2871.1</v>
      </c>
    </row>
    <row r="15" spans="1:18">
      <c r="A15" t="s">
        <v>98</v>
      </c>
      <c r="B15" t="s">
        <v>102</v>
      </c>
      <c r="C15">
        <f>VLOOKUP($B15,'OLAH-WAGE'!$Y$4:$AO$38,2,FALSE)</f>
        <v>631.327</v>
      </c>
      <c r="D15">
        <f>VLOOKUP($B15,'OLAH-WAGE'!$Y$4:$AO$38,3,FALSE)</f>
        <v>688.221</v>
      </c>
      <c r="E15">
        <f>VLOOKUP($B15,'OLAH-WAGE'!$Y$4:$AO$38,4,FALSE)</f>
        <v>648.70000000000005</v>
      </c>
      <c r="F15">
        <f>VLOOKUP($B15,'OLAH-WAGE'!$Y$4:$AO$38,5,FALSE)</f>
        <v>688.2</v>
      </c>
      <c r="G15">
        <f>VLOOKUP($B15,'OLAH-WAGE'!$Y$4:$AO$38,6,FALSE)</f>
        <v>755.3</v>
      </c>
      <c r="H15">
        <f>VLOOKUP($B15,'OLAH-WAGE'!$Y$4:$AO$38,7,FALSE)</f>
        <v>810.3</v>
      </c>
      <c r="I15">
        <f>VLOOKUP($B15,'OLAH-WAGE'!$Y$4:$AO$38,8,FALSE)</f>
        <v>972</v>
      </c>
      <c r="J15">
        <f>VLOOKUP($B15,'OLAH-WAGE'!$Y$4:$AO$38,9,FALSE)</f>
        <v>1041.9000000000001</v>
      </c>
      <c r="K15">
        <f>VLOOKUP($B15,'OLAH-WAGE'!$Y$4:$AO$38,10,FALSE)</f>
        <v>1126</v>
      </c>
      <c r="L15">
        <f>VLOOKUP($B15,'OLAH-WAGE'!$Y$4:$AO$38,11,FALSE)</f>
        <v>1231.2</v>
      </c>
      <c r="M15">
        <f>VLOOKUP($B15,'OLAH-WAGE'!$Y$4:$AO$38,12,FALSE)</f>
        <v>1319.6</v>
      </c>
      <c r="N15">
        <f>VLOOKUP($B15,'OLAH-WAGE'!$Y$4:$AO$38,13,FALSE)</f>
        <v>1544.6</v>
      </c>
      <c r="O15">
        <f>VLOOKUP($B15,'OLAH-WAGE'!$Y$4:$AO$38,14,FALSE)</f>
        <v>1792.4</v>
      </c>
      <c r="P15">
        <f>VLOOKUP($B15,'OLAH-WAGE'!$Y$4:$AO$38,15,FALSE)</f>
        <v>1785.7</v>
      </c>
      <c r="Q15">
        <f>VLOOKUP($B15,'OLAH-WAGE'!$Y$4:$AO$38,16,FALSE)</f>
        <v>1980.1</v>
      </c>
      <c r="R15">
        <f>VLOOKUP($B15,'OLAH-WAGE'!$Y$4:$AO$38,17,FALSE)</f>
        <v>2069.9</v>
      </c>
    </row>
    <row r="16" spans="1:18">
      <c r="A16" t="s">
        <v>98</v>
      </c>
      <c r="B16" t="s">
        <v>103</v>
      </c>
      <c r="C16">
        <f>VLOOKUP($B16,'OLAH-WAGE'!$Y$4:$AO$38,2,FALSE)</f>
        <v>690.58</v>
      </c>
      <c r="D16">
        <f>VLOOKUP($B16,'OLAH-WAGE'!$Y$4:$AO$38,3,FALSE)</f>
        <v>777.58900000000006</v>
      </c>
      <c r="E16">
        <f>VLOOKUP($B16,'OLAH-WAGE'!$Y$4:$AO$38,4,FALSE)</f>
        <v>884.3</v>
      </c>
      <c r="F16">
        <f>VLOOKUP($B16,'OLAH-WAGE'!$Y$4:$AO$38,5,FALSE)</f>
        <v>928.4</v>
      </c>
      <c r="G16">
        <f>VLOOKUP($B16,'OLAH-WAGE'!$Y$4:$AO$38,6,FALSE)</f>
        <v>1030.4000000000001</v>
      </c>
      <c r="H16">
        <f>VLOOKUP($B16,'OLAH-WAGE'!$Y$4:$AO$38,7,FALSE)</f>
        <v>1093.5999999999999</v>
      </c>
      <c r="I16">
        <f>VLOOKUP($B16,'OLAH-WAGE'!$Y$4:$AO$38,8,FALSE)</f>
        <v>1224.0999999999999</v>
      </c>
      <c r="J16">
        <f>VLOOKUP($B16,'OLAH-WAGE'!$Y$4:$AO$38,9,FALSE)</f>
        <v>1308.5999999999999</v>
      </c>
      <c r="K16">
        <f>VLOOKUP($B16,'OLAH-WAGE'!$Y$4:$AO$38,10,FALSE)</f>
        <v>1399.1</v>
      </c>
      <c r="L16">
        <f>VLOOKUP($B16,'OLAH-WAGE'!$Y$4:$AO$38,11,FALSE)</f>
        <v>1596.1</v>
      </c>
      <c r="M16">
        <f>VLOOKUP($B16,'OLAH-WAGE'!$Y$4:$AO$38,12,FALSE)</f>
        <v>1606.1</v>
      </c>
      <c r="N16">
        <f>VLOOKUP($B16,'OLAH-WAGE'!$Y$4:$AO$38,13,FALSE)</f>
        <v>1846.9</v>
      </c>
      <c r="O16">
        <f>VLOOKUP($B16,'OLAH-WAGE'!$Y$4:$AO$38,14,FALSE)</f>
        <v>2179.6</v>
      </c>
      <c r="P16">
        <f>VLOOKUP($B16,'OLAH-WAGE'!$Y$4:$AO$38,15,FALSE)</f>
        <v>1906.2</v>
      </c>
      <c r="Q16">
        <f>VLOOKUP($B16,'OLAH-WAGE'!$Y$4:$AO$38,16,FALSE)</f>
        <v>2112</v>
      </c>
      <c r="R16">
        <f>VLOOKUP($B16,'OLAH-WAGE'!$Y$4:$AO$38,17,FALSE)</f>
        <v>2319</v>
      </c>
    </row>
    <row r="17" spans="1:18">
      <c r="A17" t="s">
        <v>98</v>
      </c>
      <c r="B17" t="s">
        <v>104</v>
      </c>
      <c r="C17">
        <f>VLOOKUP($B17,'OLAH-WAGE'!$Y$4:$AO$38,2,FALSE)</f>
        <v>691.97799999999995</v>
      </c>
      <c r="D17">
        <f>VLOOKUP($B17,'OLAH-WAGE'!$Y$4:$AO$38,3,FALSE)</f>
        <v>750.08699999999999</v>
      </c>
      <c r="E17">
        <f>VLOOKUP($B17,'OLAH-WAGE'!$Y$4:$AO$38,4,FALSE)</f>
        <v>683.7</v>
      </c>
      <c r="F17">
        <f>VLOOKUP($B17,'OLAH-WAGE'!$Y$4:$AO$38,5,FALSE)</f>
        <v>731.3</v>
      </c>
      <c r="G17">
        <f>VLOOKUP($B17,'OLAH-WAGE'!$Y$4:$AO$38,6,FALSE)</f>
        <v>793.3</v>
      </c>
      <c r="H17">
        <f>VLOOKUP($B17,'OLAH-WAGE'!$Y$4:$AO$38,7,FALSE)</f>
        <v>858.9</v>
      </c>
      <c r="I17">
        <f>VLOOKUP($B17,'OLAH-WAGE'!$Y$4:$AO$38,8,FALSE)</f>
        <v>995.7</v>
      </c>
      <c r="J17">
        <f>VLOOKUP($B17,'OLAH-WAGE'!$Y$4:$AO$38,9,FALSE)</f>
        <v>1056</v>
      </c>
      <c r="K17">
        <f>VLOOKUP($B17,'OLAH-WAGE'!$Y$4:$AO$38,10,FALSE)</f>
        <v>1159.0999999999999</v>
      </c>
      <c r="L17">
        <f>VLOOKUP($B17,'OLAH-WAGE'!$Y$4:$AO$38,11,FALSE)</f>
        <v>1239.2</v>
      </c>
      <c r="M17">
        <f>VLOOKUP($B17,'OLAH-WAGE'!$Y$4:$AO$38,12,FALSE)</f>
        <v>1420</v>
      </c>
      <c r="N17">
        <f>VLOOKUP($B17,'OLAH-WAGE'!$Y$4:$AO$38,13,FALSE)</f>
        <v>1577.6</v>
      </c>
      <c r="O17">
        <f>VLOOKUP($B17,'OLAH-WAGE'!$Y$4:$AO$38,14,FALSE)</f>
        <v>1950.5</v>
      </c>
      <c r="P17">
        <f>VLOOKUP($B17,'OLAH-WAGE'!$Y$4:$AO$38,15,FALSE)</f>
        <v>1924.8</v>
      </c>
      <c r="Q17">
        <f>VLOOKUP($B17,'OLAH-WAGE'!$Y$4:$AO$38,16,FALSE)</f>
        <v>2044.3</v>
      </c>
      <c r="R17">
        <f>VLOOKUP($B17,'OLAH-WAGE'!$Y$4:$AO$38,17,FALSE)</f>
        <v>2165.6999999999998</v>
      </c>
    </row>
    <row r="18" spans="1:18">
      <c r="A18" t="s">
        <v>105</v>
      </c>
      <c r="B18" t="s">
        <v>106</v>
      </c>
      <c r="C18">
        <f>VLOOKUP($B18,'OLAH-WAGE'!$Y$4:$AO$38,2,FALSE)</f>
        <v>813.75400000000002</v>
      </c>
      <c r="D18">
        <f>VLOOKUP($B18,'OLAH-WAGE'!$Y$4:$AO$38,3,FALSE)</f>
        <v>932.82899999999995</v>
      </c>
      <c r="E18">
        <f>VLOOKUP($B18,'OLAH-WAGE'!$Y$4:$AO$38,4,FALSE)</f>
        <v>1000.3</v>
      </c>
      <c r="F18">
        <f>VLOOKUP($B18,'OLAH-WAGE'!$Y$4:$AO$38,5,FALSE)</f>
        <v>1098.4000000000001</v>
      </c>
      <c r="G18">
        <f>VLOOKUP($B18,'OLAH-WAGE'!$Y$4:$AO$38,6,FALSE)</f>
        <v>1258</v>
      </c>
      <c r="H18">
        <f>VLOOKUP($B18,'OLAH-WAGE'!$Y$4:$AO$38,7,FALSE)</f>
        <v>1314.3</v>
      </c>
      <c r="I18">
        <f>VLOOKUP($B18,'OLAH-WAGE'!$Y$4:$AO$38,8,FALSE)</f>
        <v>1418.7</v>
      </c>
      <c r="J18">
        <f>VLOOKUP($B18,'OLAH-WAGE'!$Y$4:$AO$38,9,FALSE)</f>
        <v>1488.2</v>
      </c>
      <c r="K18">
        <f>VLOOKUP($B18,'OLAH-WAGE'!$Y$4:$AO$38,10,FALSE)</f>
        <v>1554.5</v>
      </c>
      <c r="L18">
        <f>VLOOKUP($B18,'OLAH-WAGE'!$Y$4:$AO$38,11,FALSE)</f>
        <v>1771.9</v>
      </c>
      <c r="M18">
        <f>VLOOKUP($B18,'OLAH-WAGE'!$Y$4:$AO$38,12,FALSE)</f>
        <v>1841.6</v>
      </c>
      <c r="N18">
        <f>VLOOKUP($B18,'OLAH-WAGE'!$Y$4:$AO$38,13,FALSE)</f>
        <v>2143.8000000000002</v>
      </c>
      <c r="O18">
        <f>VLOOKUP($B18,'OLAH-WAGE'!$Y$4:$AO$38,14,FALSE)</f>
        <v>2641.4</v>
      </c>
      <c r="P18">
        <f>VLOOKUP($B18,'OLAH-WAGE'!$Y$4:$AO$38,15,FALSE)</f>
        <v>2514</v>
      </c>
      <c r="Q18">
        <f>VLOOKUP($B18,'OLAH-WAGE'!$Y$4:$AO$38,16,FALSE)</f>
        <v>2901</v>
      </c>
      <c r="R18">
        <f>VLOOKUP($B18,'OLAH-WAGE'!$Y$4:$AO$38,17,FALSE)</f>
        <v>2959</v>
      </c>
    </row>
    <row r="19" spans="1:18">
      <c r="A19" t="s">
        <v>105</v>
      </c>
      <c r="B19" t="s">
        <v>107</v>
      </c>
      <c r="C19">
        <f>VLOOKUP($B19,'OLAH-WAGE'!$Y$4:$AO$38,2,FALSE)</f>
        <v>721.48500000000001</v>
      </c>
      <c r="D19">
        <f>VLOOKUP($B19,'OLAH-WAGE'!$Y$4:$AO$38,3,FALSE)</f>
        <v>611.66399999999999</v>
      </c>
      <c r="E19">
        <f>VLOOKUP($B19,'OLAH-WAGE'!$Y$4:$AO$38,4,FALSE)</f>
        <v>635.29999999999995</v>
      </c>
      <c r="F19">
        <f>VLOOKUP($B19,'OLAH-WAGE'!$Y$4:$AO$38,5,FALSE)</f>
        <v>699.1</v>
      </c>
      <c r="G19">
        <f>VLOOKUP($B19,'OLAH-WAGE'!$Y$4:$AO$38,6,FALSE)</f>
        <v>879.8</v>
      </c>
      <c r="H19">
        <f>VLOOKUP($B19,'OLAH-WAGE'!$Y$4:$AO$38,7,FALSE)</f>
        <v>937.2</v>
      </c>
      <c r="I19">
        <f>VLOOKUP($B19,'OLAH-WAGE'!$Y$4:$AO$38,8,FALSE)</f>
        <v>1021.3</v>
      </c>
      <c r="J19">
        <f>VLOOKUP($B19,'OLAH-WAGE'!$Y$4:$AO$38,9,FALSE)</f>
        <v>1104.3</v>
      </c>
      <c r="K19">
        <f>VLOOKUP($B19,'OLAH-WAGE'!$Y$4:$AO$38,10,FALSE)</f>
        <v>1182.2</v>
      </c>
      <c r="L19">
        <f>VLOOKUP($B19,'OLAH-WAGE'!$Y$4:$AO$38,11,FALSE)</f>
        <v>1310.7</v>
      </c>
      <c r="M19">
        <f>VLOOKUP($B19,'OLAH-WAGE'!$Y$4:$AO$38,12,FALSE)</f>
        <v>1352.6</v>
      </c>
      <c r="N19">
        <f>VLOOKUP($B19,'OLAH-WAGE'!$Y$4:$AO$38,13,FALSE)</f>
        <v>1538.3</v>
      </c>
      <c r="O19">
        <f>VLOOKUP($B19,'OLAH-WAGE'!$Y$4:$AO$38,14,FALSE)</f>
        <v>1743.2</v>
      </c>
      <c r="P19">
        <f>VLOOKUP($B19,'OLAH-WAGE'!$Y$4:$AO$38,15,FALSE)</f>
        <v>1736.6</v>
      </c>
      <c r="Q19">
        <f>VLOOKUP($B19,'OLAH-WAGE'!$Y$4:$AO$38,16,FALSE)</f>
        <v>2041.2</v>
      </c>
      <c r="R19">
        <f>VLOOKUP($B19,'OLAH-WAGE'!$Y$4:$AO$38,17,FALSE)</f>
        <v>2170.1999999999998</v>
      </c>
    </row>
    <row r="20" spans="1:18">
      <c r="A20" t="s">
        <v>105</v>
      </c>
      <c r="B20" t="s">
        <v>108</v>
      </c>
      <c r="C20">
        <f>VLOOKUP($B20,'OLAH-WAGE'!$Y$4:$AO$38,2,FALSE)</f>
        <v>823.423</v>
      </c>
      <c r="D20">
        <f>VLOOKUP($B20,'OLAH-WAGE'!$Y$4:$AO$38,3,FALSE)</f>
        <v>751.11900000000003</v>
      </c>
      <c r="E20">
        <f>VLOOKUP($B20,'OLAH-WAGE'!$Y$4:$AO$38,4,FALSE)</f>
        <v>1012.4</v>
      </c>
      <c r="F20">
        <f>VLOOKUP($B20,'OLAH-WAGE'!$Y$4:$AO$38,5,FALSE)</f>
        <v>1055.2</v>
      </c>
      <c r="G20">
        <f>VLOOKUP($B20,'OLAH-WAGE'!$Y$4:$AO$38,6,FALSE)</f>
        <v>1245.4000000000001</v>
      </c>
      <c r="H20">
        <f>VLOOKUP($B20,'OLAH-WAGE'!$Y$4:$AO$38,7,FALSE)</f>
        <v>1315.3</v>
      </c>
      <c r="I20">
        <f>VLOOKUP($B20,'OLAH-WAGE'!$Y$4:$AO$38,8,FALSE)</f>
        <v>1340.1</v>
      </c>
      <c r="J20">
        <f>VLOOKUP($B20,'OLAH-WAGE'!$Y$4:$AO$38,9,FALSE)</f>
        <v>1424.5</v>
      </c>
      <c r="K20">
        <f>VLOOKUP($B20,'OLAH-WAGE'!$Y$4:$AO$38,10,FALSE)</f>
        <v>1470.9</v>
      </c>
      <c r="L20">
        <f>VLOOKUP($B20,'OLAH-WAGE'!$Y$4:$AO$38,11,FALSE)</f>
        <v>1517.8</v>
      </c>
      <c r="M20">
        <f>VLOOKUP($B20,'OLAH-WAGE'!$Y$4:$AO$38,12,FALSE)</f>
        <v>1657.4</v>
      </c>
      <c r="N20">
        <f>VLOOKUP($B20,'OLAH-WAGE'!$Y$4:$AO$38,13,FALSE)</f>
        <v>1783.1</v>
      </c>
      <c r="O20">
        <f>VLOOKUP($B20,'OLAH-WAGE'!$Y$4:$AO$38,14,FALSE)</f>
        <v>2096.4</v>
      </c>
      <c r="P20">
        <f>VLOOKUP($B20,'OLAH-WAGE'!$Y$4:$AO$38,15,FALSE)</f>
        <v>1924.7</v>
      </c>
      <c r="Q20">
        <f>VLOOKUP($B20,'OLAH-WAGE'!$Y$4:$AO$38,16,FALSE)</f>
        <v>2052.1</v>
      </c>
      <c r="R20">
        <f>VLOOKUP($B20,'OLAH-WAGE'!$Y$4:$AO$38,17,FALSE)</f>
        <v>2061.6999999999998</v>
      </c>
    </row>
    <row r="21" spans="1:18">
      <c r="A21" t="s">
        <v>109</v>
      </c>
      <c r="B21" t="s">
        <v>110</v>
      </c>
      <c r="C21">
        <f>VLOOKUP($B21,'OLAH-WAGE'!$Y$4:$AO$38,2,FALSE)</f>
        <v>893.08399999999995</v>
      </c>
      <c r="D21">
        <f>VLOOKUP($B21,'OLAH-WAGE'!$Y$4:$AO$38,3,FALSE)</f>
        <v>832.654</v>
      </c>
      <c r="E21">
        <f>VLOOKUP($B21,'OLAH-WAGE'!$Y$4:$AO$38,4,FALSE)</f>
        <v>1011.7</v>
      </c>
      <c r="F21">
        <f>VLOOKUP($B21,'OLAH-WAGE'!$Y$4:$AO$38,5,FALSE)</f>
        <v>1059.4000000000001</v>
      </c>
      <c r="G21">
        <f>VLOOKUP($B21,'OLAH-WAGE'!$Y$4:$AO$38,6,FALSE)</f>
        <v>1159</v>
      </c>
      <c r="H21">
        <f>VLOOKUP($B21,'OLAH-WAGE'!$Y$4:$AO$38,7,FALSE)</f>
        <v>1198.8</v>
      </c>
      <c r="I21">
        <f>VLOOKUP($B21,'OLAH-WAGE'!$Y$4:$AO$38,8,FALSE)</f>
        <v>1369.5</v>
      </c>
      <c r="J21">
        <f>VLOOKUP($B21,'OLAH-WAGE'!$Y$4:$AO$38,9,FALSE)</f>
        <v>1445.2</v>
      </c>
      <c r="K21">
        <f>VLOOKUP($B21,'OLAH-WAGE'!$Y$4:$AO$38,10,FALSE)</f>
        <v>1548.3</v>
      </c>
      <c r="L21">
        <f>VLOOKUP($B21,'OLAH-WAGE'!$Y$4:$AO$38,11,FALSE)</f>
        <v>1743.9</v>
      </c>
      <c r="M21">
        <f>VLOOKUP($B21,'OLAH-WAGE'!$Y$4:$AO$38,12,FALSE)</f>
        <v>1877.9</v>
      </c>
      <c r="N21">
        <f>VLOOKUP($B21,'OLAH-WAGE'!$Y$4:$AO$38,13,FALSE)</f>
        <v>1997.4</v>
      </c>
      <c r="O21">
        <f>VLOOKUP($B21,'OLAH-WAGE'!$Y$4:$AO$38,14,FALSE)</f>
        <v>2254.1999999999998</v>
      </c>
      <c r="P21">
        <f>VLOOKUP($B21,'OLAH-WAGE'!$Y$4:$AO$38,15,FALSE)</f>
        <v>2138.5</v>
      </c>
      <c r="Q21">
        <f>VLOOKUP($B21,'OLAH-WAGE'!$Y$4:$AO$38,16,FALSE)</f>
        <v>2298.3000000000002</v>
      </c>
      <c r="R21">
        <f>VLOOKUP($B21,'OLAH-WAGE'!$Y$4:$AO$38,17,FALSE)</f>
        <v>2426</v>
      </c>
    </row>
    <row r="22" spans="1:18">
      <c r="A22" t="s">
        <v>109</v>
      </c>
      <c r="B22" t="s">
        <v>111</v>
      </c>
      <c r="C22">
        <f>VLOOKUP($B22,'OLAH-WAGE'!$Y$4:$AO$38,2,FALSE)</f>
        <v>1013.316</v>
      </c>
      <c r="D22">
        <f>VLOOKUP($B22,'OLAH-WAGE'!$Y$4:$AO$38,3,FALSE)</f>
        <v>1073.2</v>
      </c>
      <c r="E22">
        <f>VLOOKUP($B22,'OLAH-WAGE'!$Y$4:$AO$38,4,FALSE)</f>
        <v>998.2</v>
      </c>
      <c r="F22">
        <f>VLOOKUP($B22,'OLAH-WAGE'!$Y$4:$AO$38,5,FALSE)</f>
        <v>1057.7</v>
      </c>
      <c r="G22">
        <f>VLOOKUP($B22,'OLAH-WAGE'!$Y$4:$AO$38,6,FALSE)</f>
        <v>1281.7</v>
      </c>
      <c r="H22">
        <f>VLOOKUP($B22,'OLAH-WAGE'!$Y$4:$AO$38,7,FALSE)</f>
        <v>1367.1</v>
      </c>
      <c r="I22">
        <f>VLOOKUP($B22,'OLAH-WAGE'!$Y$4:$AO$38,8,FALSE)</f>
        <v>1672.8</v>
      </c>
      <c r="J22">
        <f>VLOOKUP($B22,'OLAH-WAGE'!$Y$4:$AO$38,9,FALSE)</f>
        <v>1759.9</v>
      </c>
      <c r="K22">
        <f>VLOOKUP($B22,'OLAH-WAGE'!$Y$4:$AO$38,10,FALSE)</f>
        <v>1821.9</v>
      </c>
      <c r="L22">
        <f>VLOOKUP($B22,'OLAH-WAGE'!$Y$4:$AO$38,11,FALSE)</f>
        <v>2008.9</v>
      </c>
      <c r="M22">
        <f>VLOOKUP($B22,'OLAH-WAGE'!$Y$4:$AO$38,12,FALSE)</f>
        <v>2056.1</v>
      </c>
      <c r="N22">
        <f>VLOOKUP($B22,'OLAH-WAGE'!$Y$4:$AO$38,13,FALSE)</f>
        <v>2258.9</v>
      </c>
      <c r="O22">
        <f>VLOOKUP($B22,'OLAH-WAGE'!$Y$4:$AO$38,14,FALSE)</f>
        <v>2596.1</v>
      </c>
      <c r="P22">
        <f>VLOOKUP($B22,'OLAH-WAGE'!$Y$4:$AO$38,15,FALSE)</f>
        <v>2781.8</v>
      </c>
      <c r="Q22">
        <f>VLOOKUP($B22,'OLAH-WAGE'!$Y$4:$AO$38,16,FALSE)</f>
        <v>2975.1</v>
      </c>
      <c r="R22">
        <f>VLOOKUP($B22,'OLAH-WAGE'!$Y$4:$AO$38,17,FALSE)</f>
        <v>3028.1</v>
      </c>
    </row>
    <row r="23" spans="1:18">
      <c r="A23" t="s">
        <v>109</v>
      </c>
      <c r="B23" t="s">
        <v>112</v>
      </c>
      <c r="C23">
        <f>VLOOKUP($B23,'OLAH-WAGE'!$Y$4:$AO$38,2,FALSE)</f>
        <v>909.32899999999995</v>
      </c>
      <c r="D23">
        <f>VLOOKUP($B23,'OLAH-WAGE'!$Y$4:$AO$38,3,FALSE)</f>
        <v>927.59100000000001</v>
      </c>
      <c r="E23">
        <f>VLOOKUP($B23,'OLAH-WAGE'!$Y$4:$AO$38,4,FALSE)</f>
        <v>926.8</v>
      </c>
      <c r="F23">
        <f>VLOOKUP($B23,'OLAH-WAGE'!$Y$4:$AO$38,5,FALSE)</f>
        <v>998.4</v>
      </c>
      <c r="G23">
        <f>VLOOKUP($B23,'OLAH-WAGE'!$Y$4:$AO$38,6,FALSE)</f>
        <v>1170.0999999999999</v>
      </c>
      <c r="H23">
        <f>VLOOKUP($B23,'OLAH-WAGE'!$Y$4:$AO$38,7,FALSE)</f>
        <v>1232.4000000000001</v>
      </c>
      <c r="I23">
        <f>VLOOKUP($B23,'OLAH-WAGE'!$Y$4:$AO$38,8,FALSE)</f>
        <v>1505.9</v>
      </c>
      <c r="J23">
        <f>VLOOKUP($B23,'OLAH-WAGE'!$Y$4:$AO$38,9,FALSE)</f>
        <v>1547.9</v>
      </c>
      <c r="K23">
        <f>VLOOKUP($B23,'OLAH-WAGE'!$Y$4:$AO$38,10,FALSE)</f>
        <v>1656.3</v>
      </c>
      <c r="L23">
        <f>VLOOKUP($B23,'OLAH-WAGE'!$Y$4:$AO$38,11,FALSE)</f>
        <v>1981.4</v>
      </c>
      <c r="M23">
        <f>VLOOKUP($B23,'OLAH-WAGE'!$Y$4:$AO$38,12,FALSE)</f>
        <v>2051.6999999999998</v>
      </c>
      <c r="N23">
        <f>VLOOKUP($B23,'OLAH-WAGE'!$Y$4:$AO$38,13,FALSE)</f>
        <v>2121.6999999999998</v>
      </c>
      <c r="O23">
        <f>VLOOKUP($B23,'OLAH-WAGE'!$Y$4:$AO$38,14,FALSE)</f>
        <v>2543</v>
      </c>
      <c r="P23">
        <f>VLOOKUP($B23,'OLAH-WAGE'!$Y$4:$AO$38,15,FALSE)</f>
        <v>2540</v>
      </c>
      <c r="Q23">
        <f>VLOOKUP($B23,'OLAH-WAGE'!$Y$4:$AO$38,16,FALSE)</f>
        <v>2651.9</v>
      </c>
      <c r="R23">
        <f>VLOOKUP($B23,'OLAH-WAGE'!$Y$4:$AO$38,17,FALSE)</f>
        <v>2865.5</v>
      </c>
    </row>
    <row r="24" spans="1:18">
      <c r="A24" t="s">
        <v>109</v>
      </c>
      <c r="B24" t="s">
        <v>113</v>
      </c>
      <c r="C24">
        <f>VLOOKUP($B24,'OLAH-WAGE'!$Y$4:$AO$38,2,FALSE)</f>
        <v>1323.5809999999999</v>
      </c>
      <c r="D24">
        <f>VLOOKUP($B24,'OLAH-WAGE'!$Y$4:$AO$38,3,FALSE)</f>
        <v>1522.759</v>
      </c>
      <c r="E24">
        <f>VLOOKUP($B24,'OLAH-WAGE'!$Y$4:$AO$38,4,FALSE)</f>
        <v>1632.5</v>
      </c>
      <c r="F24">
        <f>VLOOKUP($B24,'OLAH-WAGE'!$Y$4:$AO$38,5,FALSE)</f>
        <v>1696.6</v>
      </c>
      <c r="G24">
        <f>VLOOKUP($B24,'OLAH-WAGE'!$Y$4:$AO$38,6,FALSE)</f>
        <v>1995</v>
      </c>
      <c r="H24">
        <f>VLOOKUP($B24,'OLAH-WAGE'!$Y$4:$AO$38,7,FALSE)</f>
        <v>2065.6999999999998</v>
      </c>
      <c r="I24">
        <f>VLOOKUP($B24,'OLAH-WAGE'!$Y$4:$AO$38,8,FALSE)</f>
        <v>2060.6</v>
      </c>
      <c r="J24">
        <f>VLOOKUP($B24,'OLAH-WAGE'!$Y$4:$AO$38,9,FALSE)</f>
        <v>2163.4</v>
      </c>
      <c r="K24">
        <f>VLOOKUP($B24,'OLAH-WAGE'!$Y$4:$AO$38,10,FALSE)</f>
        <v>2300</v>
      </c>
      <c r="L24">
        <f>VLOOKUP($B24,'OLAH-WAGE'!$Y$4:$AO$38,11,FALSE)</f>
        <v>2774.1</v>
      </c>
      <c r="M24">
        <f>VLOOKUP($B24,'OLAH-WAGE'!$Y$4:$AO$38,12,FALSE)</f>
        <v>2769.5</v>
      </c>
      <c r="N24">
        <f>VLOOKUP($B24,'OLAH-WAGE'!$Y$4:$AO$38,13,FALSE)</f>
        <v>3057.3</v>
      </c>
      <c r="O24">
        <f>VLOOKUP($B24,'OLAH-WAGE'!$Y$4:$AO$38,14,FALSE)</f>
        <v>3738.3</v>
      </c>
      <c r="P24">
        <f>VLOOKUP($B24,'OLAH-WAGE'!$Y$4:$AO$38,15,FALSE)</f>
        <v>3421.4</v>
      </c>
      <c r="Q24">
        <f>VLOOKUP($B24,'OLAH-WAGE'!$Y$4:$AO$38,16,FALSE)</f>
        <v>3671.9</v>
      </c>
      <c r="R24">
        <f>VLOOKUP($B24,'OLAH-WAGE'!$Y$4:$AO$38,17,FALSE)</f>
        <v>3754.6</v>
      </c>
    </row>
    <row r="25" spans="1:18">
      <c r="A25" t="s">
        <v>109</v>
      </c>
      <c r="B25" t="s">
        <v>114</v>
      </c>
      <c r="C25" s="5">
        <f>VLOOKUP($B25,'OLAH-WAGE'!$Y$4:$AO$38,2,FALSE)</f>
        <v>0</v>
      </c>
      <c r="D25" s="5">
        <f>VLOOKUP($B25,'OLAH-WAGE'!$Y$4:$AO$38,3,FALSE)</f>
        <v>0</v>
      </c>
      <c r="E25" s="5">
        <f>VLOOKUP($B25,'OLAH-WAGE'!$Y$4:$AO$38,4,FALSE)</f>
        <v>0</v>
      </c>
      <c r="F25" s="5">
        <f>VLOOKUP($B25,'OLAH-WAGE'!$Y$4:$AO$38,5,FALSE)</f>
        <v>0</v>
      </c>
      <c r="G25" s="5">
        <f>VLOOKUP($B25,'OLAH-WAGE'!$Y$4:$AO$38,6,FALSE)</f>
        <v>0</v>
      </c>
      <c r="H25" s="5">
        <f>VLOOKUP($B25,'OLAH-WAGE'!$Y$4:$AO$38,7,FALSE)</f>
        <v>0</v>
      </c>
      <c r="I25" s="5">
        <f>VLOOKUP($B25,'OLAH-WAGE'!$Y$4:$AO$38,8,FALSE)</f>
        <v>0</v>
      </c>
      <c r="J25" s="5">
        <f>VLOOKUP($B25,'OLAH-WAGE'!$Y$4:$AO$38,9,FALSE)</f>
        <v>0</v>
      </c>
      <c r="K25" s="5">
        <f>VLOOKUP($B25,'OLAH-WAGE'!$Y$4:$AO$38,10,FALSE)</f>
        <v>0</v>
      </c>
      <c r="L25" s="5">
        <f>VLOOKUP($B25,'OLAH-WAGE'!$Y$4:$AO$38,11,FALSE)</f>
        <v>0</v>
      </c>
      <c r="M25">
        <f>VLOOKUP($B25,'OLAH-WAGE'!$Y$4:$AO$38,12,FALSE)</f>
        <v>2405.1999999999998</v>
      </c>
      <c r="N25">
        <f>VLOOKUP($B25,'OLAH-WAGE'!$Y$4:$AO$38,13,FALSE)</f>
        <v>2670.4</v>
      </c>
      <c r="O25">
        <f>VLOOKUP($B25,'OLAH-WAGE'!$Y$4:$AO$38,14,FALSE)</f>
        <v>3296.9</v>
      </c>
      <c r="P25">
        <f>VLOOKUP($B25,'OLAH-WAGE'!$Y$4:$AO$38,15,FALSE)</f>
        <v>3491.9</v>
      </c>
      <c r="Q25">
        <f>VLOOKUP($B25,'OLAH-WAGE'!$Y$4:$AO$38,16,FALSE)</f>
        <v>3419.9</v>
      </c>
      <c r="R25">
        <f>VLOOKUP($B25,'OLAH-WAGE'!$Y$4:$AO$38,17,FALSE)</f>
        <v>3410.3</v>
      </c>
    </row>
    <row r="26" spans="1:18">
      <c r="A26" t="s">
        <v>115</v>
      </c>
      <c r="B26" t="s">
        <v>116</v>
      </c>
      <c r="C26">
        <f>VLOOKUP($B26,'OLAH-WAGE'!$Y$4:$AO$38,2,FALSE)</f>
        <v>1000.367</v>
      </c>
      <c r="D26">
        <f>VLOOKUP($B26,'OLAH-WAGE'!$Y$4:$AO$38,3,FALSE)</f>
        <v>1007.139</v>
      </c>
      <c r="E26">
        <f>VLOOKUP($B26,'OLAH-WAGE'!$Y$4:$AO$38,4,FALSE)</f>
        <v>1010.7</v>
      </c>
      <c r="F26">
        <f>VLOOKUP($B26,'OLAH-WAGE'!$Y$4:$AO$38,5,FALSE)</f>
        <v>1035.9000000000001</v>
      </c>
      <c r="G26">
        <f>VLOOKUP($B26,'OLAH-WAGE'!$Y$4:$AO$38,6,FALSE)</f>
        <v>1120</v>
      </c>
      <c r="H26">
        <f>VLOOKUP($B26,'OLAH-WAGE'!$Y$4:$AO$38,7,FALSE)</f>
        <v>1193.5999999999999</v>
      </c>
      <c r="I26">
        <f>VLOOKUP($B26,'OLAH-WAGE'!$Y$4:$AO$38,8,FALSE)</f>
        <v>1507.9</v>
      </c>
      <c r="J26">
        <f>VLOOKUP($B26,'OLAH-WAGE'!$Y$4:$AO$38,9,FALSE)</f>
        <v>1569.6</v>
      </c>
      <c r="K26">
        <f>VLOOKUP($B26,'OLAH-WAGE'!$Y$4:$AO$38,10,FALSE)</f>
        <v>1658.3</v>
      </c>
      <c r="L26">
        <f>VLOOKUP($B26,'OLAH-WAGE'!$Y$4:$AO$38,11,FALSE)</f>
        <v>1819.2</v>
      </c>
      <c r="M26">
        <f>VLOOKUP($B26,'OLAH-WAGE'!$Y$4:$AO$38,12,FALSE)</f>
        <v>1933.3</v>
      </c>
      <c r="N26">
        <f>VLOOKUP($B26,'OLAH-WAGE'!$Y$4:$AO$38,13,FALSE)</f>
        <v>2191.9</v>
      </c>
      <c r="O26">
        <f>VLOOKUP($B26,'OLAH-WAGE'!$Y$4:$AO$38,14,FALSE)</f>
        <v>2570.4</v>
      </c>
      <c r="P26">
        <f>VLOOKUP($B26,'OLAH-WAGE'!$Y$4:$AO$38,15,FALSE)</f>
        <v>2451.5</v>
      </c>
      <c r="Q26">
        <f>VLOOKUP($B26,'OLAH-WAGE'!$Y$4:$AO$38,16,FALSE)</f>
        <v>2814.5</v>
      </c>
      <c r="R26">
        <f>VLOOKUP($B26,'OLAH-WAGE'!$Y$4:$AO$38,17,FALSE)</f>
        <v>2912.8</v>
      </c>
    </row>
    <row r="27" spans="1:18">
      <c r="A27" t="s">
        <v>115</v>
      </c>
      <c r="B27" t="s">
        <v>117</v>
      </c>
      <c r="C27">
        <f>VLOOKUP($B27,'OLAH-WAGE'!$Y$4:$AO$38,2,FALSE)</f>
        <v>914.34199999999998</v>
      </c>
      <c r="D27">
        <f>VLOOKUP($B27,'OLAH-WAGE'!$Y$4:$AO$38,3,FALSE)</f>
        <v>908.47900000000004</v>
      </c>
      <c r="E27">
        <f>VLOOKUP($B27,'OLAH-WAGE'!$Y$4:$AO$38,4,FALSE)</f>
        <v>899.2</v>
      </c>
      <c r="F27">
        <f>VLOOKUP($B27,'OLAH-WAGE'!$Y$4:$AO$38,5,FALSE)</f>
        <v>932.7</v>
      </c>
      <c r="G27">
        <f>VLOOKUP($B27,'OLAH-WAGE'!$Y$4:$AO$38,6,FALSE)</f>
        <v>1061.5</v>
      </c>
      <c r="H27">
        <f>VLOOKUP($B27,'OLAH-WAGE'!$Y$4:$AO$38,7,FALSE)</f>
        <v>1123.5999999999999</v>
      </c>
      <c r="I27">
        <f>VLOOKUP($B27,'OLAH-WAGE'!$Y$4:$AO$38,8,FALSE)</f>
        <v>1341.2</v>
      </c>
      <c r="J27">
        <f>VLOOKUP($B27,'OLAH-WAGE'!$Y$4:$AO$38,9,FALSE)</f>
        <v>1390.7</v>
      </c>
      <c r="K27">
        <f>VLOOKUP($B27,'OLAH-WAGE'!$Y$4:$AO$38,10,FALSE)</f>
        <v>1455.5</v>
      </c>
      <c r="L27">
        <f>VLOOKUP($B27,'OLAH-WAGE'!$Y$4:$AO$38,11,FALSE)</f>
        <v>1681.1</v>
      </c>
      <c r="M27">
        <f>VLOOKUP($B27,'OLAH-WAGE'!$Y$4:$AO$38,12,FALSE)</f>
        <v>1693.6</v>
      </c>
      <c r="N27">
        <f>VLOOKUP($B27,'OLAH-WAGE'!$Y$4:$AO$38,13,FALSE)</f>
        <v>1901.9</v>
      </c>
      <c r="O27">
        <f>VLOOKUP($B27,'OLAH-WAGE'!$Y$4:$AO$38,14,FALSE)</f>
        <v>2013.5</v>
      </c>
      <c r="P27">
        <f>VLOOKUP($B27,'OLAH-WAGE'!$Y$4:$AO$38,15,FALSE)</f>
        <v>1939.5</v>
      </c>
      <c r="Q27">
        <f>VLOOKUP($B27,'OLAH-WAGE'!$Y$4:$AO$38,16,FALSE)</f>
        <v>2209.9</v>
      </c>
      <c r="R27">
        <f>VLOOKUP($B27,'OLAH-WAGE'!$Y$4:$AO$38,17,FALSE)</f>
        <v>2228.5</v>
      </c>
    </row>
    <row r="28" spans="1:18">
      <c r="A28" t="s">
        <v>115</v>
      </c>
      <c r="B28" t="s">
        <v>118</v>
      </c>
      <c r="C28">
        <f>VLOOKUP($B28,'OLAH-WAGE'!$Y$4:$AO$38,2,FALSE)</f>
        <v>960.351</v>
      </c>
      <c r="D28">
        <f>VLOOKUP($B28,'OLAH-WAGE'!$Y$4:$AO$38,3,FALSE)</f>
        <v>906.19799999999998</v>
      </c>
      <c r="E28">
        <f>VLOOKUP($B28,'OLAH-WAGE'!$Y$4:$AO$38,4,FALSE)</f>
        <v>943.7</v>
      </c>
      <c r="F28">
        <f>VLOOKUP($B28,'OLAH-WAGE'!$Y$4:$AO$38,5,FALSE)</f>
        <v>1002.3</v>
      </c>
      <c r="G28">
        <f>VLOOKUP($B28,'OLAH-WAGE'!$Y$4:$AO$38,6,FALSE)</f>
        <v>1066.5</v>
      </c>
      <c r="H28">
        <f>VLOOKUP($B28,'OLAH-WAGE'!$Y$4:$AO$38,7,FALSE)</f>
        <v>1127.0999999999999</v>
      </c>
      <c r="I28">
        <f>VLOOKUP($B28,'OLAH-WAGE'!$Y$4:$AO$38,8,FALSE)</f>
        <v>1410.9</v>
      </c>
      <c r="J28">
        <f>VLOOKUP($B28,'OLAH-WAGE'!$Y$4:$AO$38,9,FALSE)</f>
        <v>1508.3</v>
      </c>
      <c r="K28">
        <f>VLOOKUP($B28,'OLAH-WAGE'!$Y$4:$AO$38,10,FALSE)</f>
        <v>1586.3</v>
      </c>
      <c r="L28">
        <f>VLOOKUP($B28,'OLAH-WAGE'!$Y$4:$AO$38,11,FALSE)</f>
        <v>1773.8</v>
      </c>
      <c r="M28">
        <f>VLOOKUP($B28,'OLAH-WAGE'!$Y$4:$AO$38,12,FALSE)</f>
        <v>1889</v>
      </c>
      <c r="N28">
        <f>VLOOKUP($B28,'OLAH-WAGE'!$Y$4:$AO$38,13,FALSE)</f>
        <v>2075.9</v>
      </c>
      <c r="O28">
        <f>VLOOKUP($B28,'OLAH-WAGE'!$Y$4:$AO$38,14,FALSE)</f>
        <v>2488.1</v>
      </c>
      <c r="P28">
        <f>VLOOKUP($B28,'OLAH-WAGE'!$Y$4:$AO$38,15,FALSE)</f>
        <v>2469.6</v>
      </c>
      <c r="Q28">
        <f>VLOOKUP($B28,'OLAH-WAGE'!$Y$4:$AO$38,16,FALSE)</f>
        <v>2775.9</v>
      </c>
      <c r="R28">
        <f>VLOOKUP($B28,'OLAH-WAGE'!$Y$4:$AO$38,17,FALSE)</f>
        <v>2887.6</v>
      </c>
    </row>
    <row r="29" spans="1:18">
      <c r="A29" t="s">
        <v>115</v>
      </c>
      <c r="B29" t="s">
        <v>119</v>
      </c>
      <c r="C29">
        <f>VLOOKUP($B29,'OLAH-WAGE'!$Y$4:$AO$38,2,FALSE)</f>
        <v>1105.059</v>
      </c>
      <c r="D29">
        <f>VLOOKUP($B29,'OLAH-WAGE'!$Y$4:$AO$38,3,FALSE)</f>
        <v>973.38199999999995</v>
      </c>
      <c r="E29">
        <f>VLOOKUP($B29,'OLAH-WAGE'!$Y$4:$AO$38,4,FALSE)</f>
        <v>891.2</v>
      </c>
      <c r="F29">
        <f>VLOOKUP($B29,'OLAH-WAGE'!$Y$4:$AO$38,5,FALSE)</f>
        <v>1017.2</v>
      </c>
      <c r="G29">
        <f>VLOOKUP($B29,'OLAH-WAGE'!$Y$4:$AO$38,6,FALSE)</f>
        <v>1194.3</v>
      </c>
      <c r="H29">
        <f>VLOOKUP($B29,'OLAH-WAGE'!$Y$4:$AO$38,7,FALSE)</f>
        <v>1263</v>
      </c>
      <c r="I29">
        <f>VLOOKUP($B29,'OLAH-WAGE'!$Y$4:$AO$38,8,FALSE)</f>
        <v>1564.9</v>
      </c>
      <c r="J29">
        <f>VLOOKUP($B29,'OLAH-WAGE'!$Y$4:$AO$38,9,FALSE)</f>
        <v>1615.1</v>
      </c>
      <c r="K29">
        <f>VLOOKUP($B29,'OLAH-WAGE'!$Y$4:$AO$38,10,FALSE)</f>
        <v>1730.3</v>
      </c>
      <c r="L29">
        <f>VLOOKUP($B29,'OLAH-WAGE'!$Y$4:$AO$38,11,FALSE)</f>
        <v>1908.4</v>
      </c>
      <c r="M29">
        <f>VLOOKUP($B29,'OLAH-WAGE'!$Y$4:$AO$38,12,FALSE)</f>
        <v>1908.9</v>
      </c>
      <c r="N29">
        <f>VLOOKUP($B29,'OLAH-WAGE'!$Y$4:$AO$38,13,FALSE)</f>
        <v>2291.9</v>
      </c>
      <c r="O29">
        <f>VLOOKUP($B29,'OLAH-WAGE'!$Y$4:$AO$38,14,FALSE)</f>
        <v>2589.9</v>
      </c>
      <c r="P29">
        <f>VLOOKUP($B29,'OLAH-WAGE'!$Y$4:$AO$38,15,FALSE)</f>
        <v>2220.4</v>
      </c>
      <c r="Q29">
        <f>VLOOKUP($B29,'OLAH-WAGE'!$Y$4:$AO$38,16,FALSE)</f>
        <v>2435.5</v>
      </c>
      <c r="R29">
        <f>VLOOKUP($B29,'OLAH-WAGE'!$Y$4:$AO$38,17,FALSE)</f>
        <v>2616.3000000000002</v>
      </c>
    </row>
    <row r="30" spans="1:18">
      <c r="A30" t="s">
        <v>115</v>
      </c>
      <c r="B30" t="s">
        <v>120</v>
      </c>
      <c r="C30">
        <f>VLOOKUP($B30,'OLAH-WAGE'!$Y$4:$AO$38,2,FALSE)</f>
        <v>629.76300000000003</v>
      </c>
      <c r="D30">
        <f>VLOOKUP($B30,'OLAH-WAGE'!$Y$4:$AO$38,3,FALSE)</f>
        <v>1093.011</v>
      </c>
      <c r="E30">
        <f>VLOOKUP($B30,'OLAH-WAGE'!$Y$4:$AO$38,4,FALSE)</f>
        <v>693.3</v>
      </c>
      <c r="F30">
        <f>VLOOKUP($B30,'OLAH-WAGE'!$Y$4:$AO$38,5,FALSE)</f>
        <v>752.7</v>
      </c>
      <c r="G30">
        <f>VLOOKUP($B30,'OLAH-WAGE'!$Y$4:$AO$38,6,FALSE)</f>
        <v>922.7</v>
      </c>
      <c r="H30">
        <f>VLOOKUP($B30,'OLAH-WAGE'!$Y$4:$AO$38,7,FALSE)</f>
        <v>1009.4</v>
      </c>
      <c r="I30">
        <f>VLOOKUP($B30,'OLAH-WAGE'!$Y$4:$AO$38,8,FALSE)</f>
        <v>1107.3</v>
      </c>
      <c r="J30">
        <f>VLOOKUP($B30,'OLAH-WAGE'!$Y$4:$AO$38,9,FALSE)</f>
        <v>1243.0999999999999</v>
      </c>
      <c r="K30">
        <f>VLOOKUP($B30,'OLAH-WAGE'!$Y$4:$AO$38,10,FALSE)</f>
        <v>1315.1</v>
      </c>
      <c r="L30">
        <f>VLOOKUP($B30,'OLAH-WAGE'!$Y$4:$AO$38,11,FALSE)</f>
        <v>1438.7</v>
      </c>
      <c r="M30">
        <f>VLOOKUP($B30,'OLAH-WAGE'!$Y$4:$AO$38,12,FALSE)</f>
        <v>1540</v>
      </c>
      <c r="N30">
        <f>VLOOKUP($B30,'OLAH-WAGE'!$Y$4:$AO$38,13,FALSE)</f>
        <v>1894.5</v>
      </c>
      <c r="O30">
        <f>VLOOKUP($B30,'OLAH-WAGE'!$Y$4:$AO$38,14,FALSE)</f>
        <v>2057.6999999999998</v>
      </c>
      <c r="P30">
        <f>VLOOKUP($B30,'OLAH-WAGE'!$Y$4:$AO$38,15,FALSE)</f>
        <v>1917.5</v>
      </c>
      <c r="Q30">
        <f>VLOOKUP($B30,'OLAH-WAGE'!$Y$4:$AO$38,16,FALSE)</f>
        <v>2174.1</v>
      </c>
      <c r="R30">
        <f>VLOOKUP($B30,'OLAH-WAGE'!$Y$4:$AO$38,17,FALSE)</f>
        <v>2205.3000000000002</v>
      </c>
    </row>
    <row r="31" spans="1:18">
      <c r="A31" t="s">
        <v>121</v>
      </c>
      <c r="B31" t="s">
        <v>122</v>
      </c>
      <c r="C31">
        <f>VLOOKUP($B31,'OLAH-WAGE'!$Y$4:$AO$38,2,FALSE)</f>
        <v>958.40200000000004</v>
      </c>
      <c r="D31">
        <f>VLOOKUP($B31,'OLAH-WAGE'!$Y$4:$AO$38,3,FALSE)</f>
        <v>1041.1610000000001</v>
      </c>
      <c r="E31">
        <f>VLOOKUP($B31,'OLAH-WAGE'!$Y$4:$AO$38,4,FALSE)</f>
        <v>1139.8</v>
      </c>
      <c r="F31">
        <f>VLOOKUP($B31,'OLAH-WAGE'!$Y$4:$AO$38,5,FALSE)</f>
        <v>1184.8</v>
      </c>
      <c r="G31">
        <f>VLOOKUP($B31,'OLAH-WAGE'!$Y$4:$AO$38,6,FALSE)</f>
        <v>1418.9</v>
      </c>
      <c r="H31">
        <f>VLOOKUP($B31,'OLAH-WAGE'!$Y$4:$AO$38,7,FALSE)</f>
        <v>1502.2</v>
      </c>
      <c r="I31">
        <f>VLOOKUP($B31,'OLAH-WAGE'!$Y$4:$AO$38,8,FALSE)</f>
        <v>1665.7</v>
      </c>
      <c r="J31">
        <f>VLOOKUP($B31,'OLAH-WAGE'!$Y$4:$AO$38,9,FALSE)</f>
        <v>1752.9</v>
      </c>
      <c r="K31">
        <f>VLOOKUP($B31,'OLAH-WAGE'!$Y$4:$AO$38,10,FALSE)</f>
        <v>1863.9</v>
      </c>
      <c r="L31">
        <f>VLOOKUP($B31,'OLAH-WAGE'!$Y$4:$AO$38,11,FALSE)</f>
        <v>2091.5</v>
      </c>
      <c r="M31">
        <f>VLOOKUP($B31,'OLAH-WAGE'!$Y$4:$AO$38,12,FALSE)</f>
        <v>2185.1999999999998</v>
      </c>
      <c r="N31">
        <f>VLOOKUP($B31,'OLAH-WAGE'!$Y$4:$AO$38,13,FALSE)</f>
        <v>2382.8000000000002</v>
      </c>
      <c r="O31">
        <f>VLOOKUP($B31,'OLAH-WAGE'!$Y$4:$AO$38,14,FALSE)</f>
        <v>2444.9</v>
      </c>
      <c r="P31">
        <f>VLOOKUP($B31,'OLAH-WAGE'!$Y$4:$AO$38,15,FALSE)</f>
        <v>2183.4</v>
      </c>
      <c r="Q31">
        <f>VLOOKUP($B31,'OLAH-WAGE'!$Y$4:$AO$38,16,FALSE)</f>
        <v>2492.8000000000002</v>
      </c>
      <c r="R31">
        <f>VLOOKUP($B31,'OLAH-WAGE'!$Y$4:$AO$38,17,FALSE)</f>
        <v>2749</v>
      </c>
    </row>
    <row r="32" spans="1:18">
      <c r="A32" t="s">
        <v>121</v>
      </c>
      <c r="B32" t="s">
        <v>123</v>
      </c>
      <c r="C32">
        <f>VLOOKUP($B32,'OLAH-WAGE'!$Y$4:$AO$38,2,FALSE)</f>
        <v>845.86800000000005</v>
      </c>
      <c r="D32">
        <f>VLOOKUP($B32,'OLAH-WAGE'!$Y$4:$AO$38,3,FALSE)</f>
        <v>1192.7670000000001</v>
      </c>
      <c r="E32">
        <f>VLOOKUP($B32,'OLAH-WAGE'!$Y$4:$AO$38,4,FALSE)</f>
        <v>1074.5999999999999</v>
      </c>
      <c r="F32">
        <f>VLOOKUP($B32,'OLAH-WAGE'!$Y$4:$AO$38,5,FALSE)</f>
        <v>1118.3</v>
      </c>
      <c r="G32">
        <f>VLOOKUP($B32,'OLAH-WAGE'!$Y$4:$AO$38,6,FALSE)</f>
        <v>1382.9</v>
      </c>
      <c r="H32">
        <f>VLOOKUP($B32,'OLAH-WAGE'!$Y$4:$AO$38,7,FALSE)</f>
        <v>1470.8</v>
      </c>
      <c r="I32">
        <f>VLOOKUP($B32,'OLAH-WAGE'!$Y$4:$AO$38,8,FALSE)</f>
        <v>1658.1</v>
      </c>
      <c r="J32">
        <f>VLOOKUP($B32,'OLAH-WAGE'!$Y$4:$AO$38,9,FALSE)</f>
        <v>1739.5</v>
      </c>
      <c r="K32">
        <f>VLOOKUP($B32,'OLAH-WAGE'!$Y$4:$AO$38,10,FALSE)</f>
        <v>1877.5</v>
      </c>
      <c r="L32">
        <f>VLOOKUP($B32,'OLAH-WAGE'!$Y$4:$AO$38,11,FALSE)</f>
        <v>1896.6</v>
      </c>
      <c r="M32">
        <f>VLOOKUP($B32,'OLAH-WAGE'!$Y$4:$AO$38,12,FALSE)</f>
        <v>2028</v>
      </c>
      <c r="N32">
        <f>VLOOKUP($B32,'OLAH-WAGE'!$Y$4:$AO$38,13,FALSE)</f>
        <v>2191.1999999999998</v>
      </c>
      <c r="O32">
        <f>VLOOKUP($B32,'OLAH-WAGE'!$Y$4:$AO$38,14,FALSE)</f>
        <v>2655.1</v>
      </c>
      <c r="P32">
        <f>VLOOKUP($B32,'OLAH-WAGE'!$Y$4:$AO$38,15,FALSE)</f>
        <v>2432.3000000000002</v>
      </c>
      <c r="Q32">
        <f>VLOOKUP($B32,'OLAH-WAGE'!$Y$4:$AO$38,16,FALSE)</f>
        <v>2761</v>
      </c>
      <c r="R32">
        <f>VLOOKUP($B32,'OLAH-WAGE'!$Y$4:$AO$38,17,FALSE)</f>
        <v>2698.9</v>
      </c>
    </row>
    <row r="33" spans="1:18">
      <c r="A33" t="s">
        <v>121</v>
      </c>
      <c r="B33" t="s">
        <v>4</v>
      </c>
      <c r="C33">
        <f>VLOOKUP($B33,'OLAH-WAGE'!$Y$4:$AO$38,2,FALSE)</f>
        <v>1517.202</v>
      </c>
      <c r="D33">
        <f>VLOOKUP($B33,'OLAH-WAGE'!$Y$4:$AO$38,3,FALSE)</f>
        <v>1727.442</v>
      </c>
      <c r="E33">
        <f>VLOOKUP($B33,'OLAH-WAGE'!$Y$4:$AO$38,4,FALSE)</f>
        <v>1526.6</v>
      </c>
      <c r="F33">
        <f>VLOOKUP($B33,'OLAH-WAGE'!$Y$4:$AO$38,5,FALSE)</f>
        <v>1646.9</v>
      </c>
      <c r="G33">
        <f>VLOOKUP($B33,'OLAH-WAGE'!$Y$4:$AO$38,6,FALSE)</f>
        <v>2017.5</v>
      </c>
      <c r="H33">
        <f>VLOOKUP($B33,'OLAH-WAGE'!$Y$4:$AO$38,7,FALSE)</f>
        <v>2130.6999999999998</v>
      </c>
      <c r="I33">
        <f>VLOOKUP($B33,'OLAH-WAGE'!$Y$4:$AO$38,8,FALSE)</f>
        <v>2287.5</v>
      </c>
      <c r="J33">
        <f>VLOOKUP($B33,'OLAH-WAGE'!$Y$4:$AO$38,9,FALSE)</f>
        <v>2391.3000000000002</v>
      </c>
      <c r="K33">
        <f>VLOOKUP($B33,'OLAH-WAGE'!$Y$4:$AO$38,10,FALSE)</f>
        <v>2437.1</v>
      </c>
      <c r="L33">
        <f>VLOOKUP($B33,'OLAH-WAGE'!$Y$4:$AO$38,11,FALSE)</f>
        <v>2663.7</v>
      </c>
      <c r="M33">
        <f>VLOOKUP($B33,'OLAH-WAGE'!$Y$4:$AO$38,12,FALSE)</f>
        <v>3020.3</v>
      </c>
      <c r="N33">
        <f>VLOOKUP($B33,'OLAH-WAGE'!$Y$4:$AO$38,13,FALSE)</f>
        <v>3183.9</v>
      </c>
      <c r="O33">
        <f>VLOOKUP($B33,'OLAH-WAGE'!$Y$4:$AO$38,14,FALSE)</f>
        <v>3708.3</v>
      </c>
      <c r="P33">
        <f>VLOOKUP($B33,'OLAH-WAGE'!$Y$4:$AO$38,15,FALSE)</f>
        <v>3565.2</v>
      </c>
      <c r="Q33">
        <f>VLOOKUP($B33,'OLAH-WAGE'!$Y$4:$AO$38,16,FALSE)</f>
        <v>3826</v>
      </c>
      <c r="R33">
        <f>VLOOKUP($B33,'OLAH-WAGE'!$Y$4:$AO$38,17,FALSE)</f>
        <v>3819.8</v>
      </c>
    </row>
    <row r="34" spans="1:18">
      <c r="A34" t="s">
        <v>121</v>
      </c>
      <c r="B34" t="s">
        <v>124</v>
      </c>
      <c r="C34" s="5" t="str">
        <f>VLOOKUP($B34,'OLAH-WAGE'!$Y$4:$AO$38,2,FALSE)</f>
        <v>-</v>
      </c>
      <c r="D34">
        <f>VLOOKUP($B34,'OLAH-WAGE'!$Y$4:$AO$38,3,FALSE)</f>
        <v>1575.4010000000001</v>
      </c>
      <c r="E34">
        <f>VLOOKUP($B34,'OLAH-WAGE'!$Y$4:$AO$38,4,FALSE)</f>
        <v>1524.6</v>
      </c>
      <c r="F34">
        <f>VLOOKUP($B34,'OLAH-WAGE'!$Y$4:$AO$38,5,FALSE)</f>
        <v>1616.2</v>
      </c>
      <c r="G34">
        <f>VLOOKUP($B34,'OLAH-WAGE'!$Y$4:$AO$38,6,FALSE)</f>
        <v>1811.9</v>
      </c>
      <c r="H34">
        <f>VLOOKUP($B34,'OLAH-WAGE'!$Y$4:$AO$38,7,FALSE)</f>
        <v>1931</v>
      </c>
      <c r="I34">
        <f>VLOOKUP($B34,'OLAH-WAGE'!$Y$4:$AO$38,8,FALSE)</f>
        <v>1970</v>
      </c>
      <c r="J34">
        <f>VLOOKUP($B34,'OLAH-WAGE'!$Y$4:$AO$38,9,FALSE)</f>
        <v>2057</v>
      </c>
      <c r="K34">
        <f>VLOOKUP($B34,'OLAH-WAGE'!$Y$4:$AO$38,10,FALSE)</f>
        <v>2114.6999999999998</v>
      </c>
      <c r="L34">
        <f>VLOOKUP($B34,'OLAH-WAGE'!$Y$4:$AO$38,11,FALSE)</f>
        <v>2642.3</v>
      </c>
      <c r="M34">
        <f>VLOOKUP($B34,'OLAH-WAGE'!$Y$4:$AO$38,12,FALSE)</f>
        <v>2603.9</v>
      </c>
      <c r="N34">
        <f>VLOOKUP($B34,'OLAH-WAGE'!$Y$4:$AO$38,13,FALSE)</f>
        <v>2771.3</v>
      </c>
      <c r="O34">
        <f>VLOOKUP($B34,'OLAH-WAGE'!$Y$4:$AO$38,14,FALSE)</f>
        <v>3020.4</v>
      </c>
      <c r="P34">
        <f>VLOOKUP($B34,'OLAH-WAGE'!$Y$4:$AO$38,15,FALSE)</f>
        <v>2803.5</v>
      </c>
      <c r="Q34">
        <f>VLOOKUP($B34,'OLAH-WAGE'!$Y$4:$AO$38,16,FALSE)</f>
        <v>3038.5</v>
      </c>
      <c r="R34">
        <f>VLOOKUP($B34,'OLAH-WAGE'!$Y$4:$AO$38,17,FALSE)</f>
        <v>3173</v>
      </c>
    </row>
    <row r="35" spans="1:18">
      <c r="A35" t="s">
        <v>115</v>
      </c>
      <c r="B35" t="s">
        <v>125</v>
      </c>
      <c r="C35" s="5" t="str">
        <f>VLOOKUP($B35,'OLAH-WAGE'!$Y$4:$AO$38,2,FALSE)</f>
        <v>-</v>
      </c>
      <c r="D35">
        <f>VLOOKUP($B35,'OLAH-WAGE'!$Y$4:$AO$38,3,FALSE)</f>
        <v>773.22699999999998</v>
      </c>
      <c r="E35">
        <f>VLOOKUP($B35,'OLAH-WAGE'!$Y$4:$AO$38,4,FALSE)</f>
        <v>864.8</v>
      </c>
      <c r="F35">
        <f>VLOOKUP($B35,'OLAH-WAGE'!$Y$4:$AO$38,5,FALSE)</f>
        <v>925.7</v>
      </c>
      <c r="G35">
        <f>VLOOKUP($B35,'OLAH-WAGE'!$Y$4:$AO$38,6,FALSE)</f>
        <v>1013.4</v>
      </c>
      <c r="H35">
        <f>VLOOKUP($B35,'OLAH-WAGE'!$Y$4:$AO$38,7,FALSE)</f>
        <v>1087.4000000000001</v>
      </c>
      <c r="I35">
        <f>VLOOKUP($B35,'OLAH-WAGE'!$Y$4:$AO$38,8,FALSE)</f>
        <v>1228.4000000000001</v>
      </c>
      <c r="J35">
        <f>VLOOKUP($B35,'OLAH-WAGE'!$Y$4:$AO$38,9,FALSE)</f>
        <v>1281</v>
      </c>
      <c r="K35">
        <f>VLOOKUP($B35,'OLAH-WAGE'!$Y$4:$AO$38,10,FALSE)</f>
        <v>1337.2</v>
      </c>
      <c r="L35">
        <f>VLOOKUP($B35,'OLAH-WAGE'!$Y$4:$AO$38,11,FALSE)</f>
        <v>1593.5</v>
      </c>
      <c r="M35">
        <f>VLOOKUP($B35,'OLAH-WAGE'!$Y$4:$AO$38,12,FALSE)</f>
        <v>1726.2</v>
      </c>
      <c r="N35">
        <f>VLOOKUP($B35,'OLAH-WAGE'!$Y$4:$AO$38,13,FALSE)</f>
        <v>2059.3000000000002</v>
      </c>
      <c r="O35">
        <f>VLOOKUP($B35,'OLAH-WAGE'!$Y$4:$AO$38,14,FALSE)</f>
        <v>1973.1</v>
      </c>
      <c r="P35">
        <f>VLOOKUP($B35,'OLAH-WAGE'!$Y$4:$AO$38,15,FALSE)</f>
        <v>1728.5</v>
      </c>
      <c r="Q35">
        <f>VLOOKUP($B35,'OLAH-WAGE'!$Y$4:$AO$38,16,FALSE)</f>
        <v>1950.5</v>
      </c>
      <c r="R35">
        <f>VLOOKUP($B35,'OLAH-WAGE'!$Y$4:$AO$38,17,FALSE)</f>
        <v>2043.8</v>
      </c>
    </row>
    <row r="36" spans="1:18">
      <c r="A36" t="s">
        <v>155</v>
      </c>
      <c r="B36" t="s">
        <v>153</v>
      </c>
      <c r="C36">
        <f>VLOOKUP($B36,'OLAH-WAGE'!$Y$4:$AO$38,2,FALSE)</f>
        <v>845.60299999999995</v>
      </c>
      <c r="D36">
        <f>VLOOKUP($B36,'OLAH-WAGE'!$Y$4:$AO$38,3,FALSE)</f>
        <v>906.36</v>
      </c>
      <c r="E36">
        <f>VLOOKUP($B36,'OLAH-WAGE'!$Y$4:$AO$38,4,FALSE)</f>
        <v>883.7</v>
      </c>
      <c r="F36">
        <f>VLOOKUP($B36,'OLAH-WAGE'!$Y$4:$AO$38,5,FALSE)</f>
        <v>949.4</v>
      </c>
      <c r="G36">
        <f>VLOOKUP($B36,'OLAH-WAGE'!$Y$4:$AO$38,6,FALSE)</f>
        <v>1071.9000000000001</v>
      </c>
      <c r="H36">
        <f>VLOOKUP($B36,'OLAH-WAGE'!$Y$4:$AO$38,7,FALSE)</f>
        <v>1133.3</v>
      </c>
      <c r="I36">
        <f>VLOOKUP($B36,'OLAH-WAGE'!$Y$4:$AO$38,8,FALSE)</f>
        <v>1303.2</v>
      </c>
      <c r="J36">
        <f>VLOOKUP($B36,'OLAH-WAGE'!$Y$4:$AO$38,9,FALSE)</f>
        <v>1384.4</v>
      </c>
      <c r="K36">
        <f>VLOOKUP($B36,'OLAH-WAGE'!$Y$4:$AO$38,10,FALSE)</f>
        <v>1477</v>
      </c>
      <c r="L36">
        <f>VLOOKUP($B36,'OLAH-WAGE'!$Y$4:$AO$38,11,FALSE)</f>
        <v>1662.9</v>
      </c>
      <c r="M36">
        <f>VLOOKUP($B36,'OLAH-WAGE'!$Y$4:$AO$38,12,FALSE)</f>
        <v>1777.7</v>
      </c>
      <c r="N36">
        <f>VLOOKUP($B36,'OLAH-WAGE'!$Y$4:$AO$38,13,FALSE)</f>
        <v>1969.4</v>
      </c>
      <c r="O36">
        <f>VLOOKUP($B36,'OLAH-WAGE'!$Y$4:$AO$38,14,FALSE)</f>
        <v>2424.5</v>
      </c>
      <c r="P36">
        <f>VLOOKUP($B36,'OLAH-WAGE'!$Y$4:$AO$38,15,FALSE)</f>
        <v>2374.1</v>
      </c>
      <c r="Q36">
        <f>VLOOKUP($B36,'OLAH-WAGE'!$Y$4:$AO$38,16,FALSE)</f>
        <v>2542.3000000000002</v>
      </c>
      <c r="R36">
        <f>VLOOKUP($B36,'OLAH-WAGE'!$Y$4:$AO$38,17,FALSE)</f>
        <v>2661.1</v>
      </c>
    </row>
  </sheetData>
  <phoneticPr fontId="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R36"/>
  <sheetViews>
    <sheetView zoomScale="70" zoomScaleNormal="70" workbookViewId="0">
      <selection activeCell="O12" sqref="O12"/>
    </sheetView>
  </sheetViews>
  <sheetFormatPr defaultRowHeight="18"/>
  <cols>
    <col min="1" max="1" width="13.25" bestFit="1" customWidth="1"/>
    <col min="2" max="2" width="20.1640625" bestFit="1" customWidth="1"/>
  </cols>
  <sheetData>
    <row r="1" spans="1:18">
      <c r="A1" t="s">
        <v>86</v>
      </c>
      <c r="B1" t="s">
        <v>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 s="5">
        <v>2019</v>
      </c>
      <c r="R1" s="5">
        <v>2020</v>
      </c>
    </row>
    <row r="2" spans="1:18">
      <c r="A2" t="s">
        <v>88</v>
      </c>
      <c r="B2" t="s">
        <v>89</v>
      </c>
      <c r="C2">
        <f>100/cpi_2005!C2*nominal_wage_B!C2</f>
        <v>1080.373</v>
      </c>
      <c r="D2">
        <f>100/cpi_2005!D2*nominal_wage_B!D2</f>
        <v>1073.2746057830907</v>
      </c>
      <c r="E2">
        <f>100/cpi_2005!E2*nominal_wage_B!E2</f>
        <v>930.83721144804281</v>
      </c>
      <c r="F2">
        <f>100/cpi_2005!F2*nominal_wage_B!F2</f>
        <v>873.1700309968852</v>
      </c>
      <c r="G2">
        <f>100/cpi_2005!G2*nominal_wage_B!G2</f>
        <v>932.6605102689706</v>
      </c>
      <c r="H2">
        <f>100/cpi_2005!H2*nominal_wage_B!H2</f>
        <v>920.69678462541697</v>
      </c>
      <c r="I2">
        <f>100/cpi_2005!I2*nominal_wage_B!I2</f>
        <v>908.65651540325234</v>
      </c>
      <c r="J2">
        <f>100/cpi_2005!J2*nominal_wage_B!J2</f>
        <v>946.46353228380258</v>
      </c>
      <c r="K2">
        <f>100/cpi_2005!K2*nominal_wage_B!K2</f>
        <v>921.39439025951651</v>
      </c>
      <c r="L2">
        <f>100/cpi_2005!L2*nominal_wage_B!L2</f>
        <v>870.52612960392401</v>
      </c>
      <c r="M2">
        <f>100/cpi_2005!M2*nominal_wage_B!M2</f>
        <v>892.85190971272993</v>
      </c>
      <c r="N2">
        <f>100/cpi_2005!N2*nominal_wage_B!N2</f>
        <v>939.71031845897892</v>
      </c>
      <c r="O2">
        <f>100/cpi_2005!O2*nominal_wage_B!O2</f>
        <v>1098.392225574152</v>
      </c>
      <c r="P2">
        <f>100/cpi_2005!P2*nominal_wage_B!P2</f>
        <v>999.12116543913976</v>
      </c>
      <c r="Q2" s="5">
        <f>100/cpi_2005!Q2*nominal_wage_B!Q2</f>
        <v>1112.2455661958388</v>
      </c>
      <c r="R2" s="5">
        <f>100/cpi_2005!R2*nominal_wage_B!R2</f>
        <v>1138.8676843650844</v>
      </c>
    </row>
    <row r="3" spans="1:18">
      <c r="A3" t="s">
        <v>88</v>
      </c>
      <c r="B3" t="s">
        <v>90</v>
      </c>
      <c r="C3">
        <f>100/cpi_2005!C3*nominal_wage_B!C3</f>
        <v>781.04899999999998</v>
      </c>
      <c r="D3">
        <f>100/cpi_2005!D3*nominal_wage_B!D3</f>
        <v>806.37154451956121</v>
      </c>
      <c r="E3">
        <f>100/cpi_2005!E3*nominal_wage_B!E3</f>
        <v>823.88715907219841</v>
      </c>
      <c r="F3">
        <f>100/cpi_2005!F3*nominal_wage_B!F3</f>
        <v>774.42821397549255</v>
      </c>
      <c r="G3">
        <f>100/cpi_2005!G3*nominal_wage_B!G3</f>
        <v>885.73538070869938</v>
      </c>
      <c r="H3">
        <f>100/cpi_2005!H3*nominal_wage_B!H3</f>
        <v>853.45114920696926</v>
      </c>
      <c r="I3">
        <f>100/cpi_2005!I3*nominal_wage_B!I3</f>
        <v>916.28366090411475</v>
      </c>
      <c r="J3">
        <f>100/cpi_2005!J3*nominal_wage_B!J3</f>
        <v>919.17282441671784</v>
      </c>
      <c r="K3">
        <f>100/cpi_2005!K3*nominal_wage_B!K3</f>
        <v>902.48700993391549</v>
      </c>
      <c r="L3">
        <f>100/cpi_2005!L3*nominal_wage_B!L3</f>
        <v>879.58510956243219</v>
      </c>
      <c r="M3">
        <f>100/cpi_2005!M3*nominal_wage_B!M3</f>
        <v>901.70552217540342</v>
      </c>
      <c r="N3">
        <f>100/cpi_2005!N3*nominal_wage_B!N3</f>
        <v>908.74323372210324</v>
      </c>
      <c r="O3">
        <f>100/cpi_2005!O3*nominal_wage_B!O3</f>
        <v>1055.247264002847</v>
      </c>
      <c r="P3">
        <f>100/cpi_2005!P3*nominal_wage_B!P3</f>
        <v>988.96754538571281</v>
      </c>
      <c r="Q3" s="5">
        <f>100/cpi_2005!Q3*nominal_wage_B!Q3</f>
        <v>1063.9756812104292</v>
      </c>
      <c r="R3" s="5">
        <f>100/cpi_2005!R3*nominal_wage_B!R3</f>
        <v>1079.651130371295</v>
      </c>
    </row>
    <row r="4" spans="1:18">
      <c r="A4" t="s">
        <v>88</v>
      </c>
      <c r="B4" t="s">
        <v>91</v>
      </c>
      <c r="C4">
        <f>100/cpi_2005!C4*nominal_wage_B!C4</f>
        <v>1078.998</v>
      </c>
      <c r="D4">
        <f>100/cpi_2005!D4*nominal_wage_B!D4</f>
        <v>920.59112423190948</v>
      </c>
      <c r="E4">
        <f>100/cpi_2005!E4*nominal_wage_B!E4</f>
        <v>790.83339833904779</v>
      </c>
      <c r="F4">
        <f>100/cpi_2005!F4*nominal_wage_B!F4</f>
        <v>775.11295019451256</v>
      </c>
      <c r="G4">
        <f>100/cpi_2005!G4*nominal_wage_B!G4</f>
        <v>844.98002017216254</v>
      </c>
      <c r="H4">
        <f>100/cpi_2005!H4*nominal_wage_B!H4</f>
        <v>838.16325056010658</v>
      </c>
      <c r="I4">
        <f>100/cpi_2005!I4*nominal_wage_B!I4</f>
        <v>917.6162741347091</v>
      </c>
      <c r="J4">
        <f>100/cpi_2005!J4*nominal_wage_B!J4</f>
        <v>954.45591391631399</v>
      </c>
      <c r="K4">
        <f>100/cpi_2005!K4*nominal_wage_B!K4</f>
        <v>893.78192898428449</v>
      </c>
      <c r="L4">
        <f>100/cpi_2005!L4*nominal_wage_B!L4</f>
        <v>857.63567523759968</v>
      </c>
      <c r="M4">
        <f>100/cpi_2005!M4*nominal_wage_B!M4</f>
        <v>853.5420760927766</v>
      </c>
      <c r="N4">
        <f>100/cpi_2005!N4*nominal_wage_B!N4</f>
        <v>875.63260976107733</v>
      </c>
      <c r="O4">
        <f>100/cpi_2005!O4*nominal_wage_B!O4</f>
        <v>1055.5118908025365</v>
      </c>
      <c r="P4">
        <f>100/cpi_2005!P4*nominal_wage_B!P4</f>
        <v>1013.6344082536137</v>
      </c>
      <c r="Q4" s="5">
        <f>100/cpi_2005!Q4*nominal_wage_B!Q4</f>
        <v>1061.8328598239125</v>
      </c>
      <c r="R4" s="5">
        <f>100/cpi_2005!R4*nominal_wage_B!R4</f>
        <v>1120.8447678492566</v>
      </c>
    </row>
    <row r="5" spans="1:18">
      <c r="A5" t="s">
        <v>88</v>
      </c>
      <c r="B5" t="s">
        <v>92</v>
      </c>
      <c r="C5">
        <f>100/cpi_2005!C5*nominal_wage_B!C5</f>
        <v>1183.7059999999999</v>
      </c>
      <c r="D5">
        <f>100/cpi_2005!D5*nominal_wage_B!D5</f>
        <v>1091.06261123076</v>
      </c>
      <c r="E5">
        <f>100/cpi_2005!E5*nominal_wage_B!E5</f>
        <v>973.87586078190793</v>
      </c>
      <c r="F5">
        <f>100/cpi_2005!F5*nominal_wage_B!F5</f>
        <v>957.84903550782337</v>
      </c>
      <c r="G5">
        <f>100/cpi_2005!G5*nominal_wage_B!G5</f>
        <v>990.28125311554641</v>
      </c>
      <c r="H5">
        <f>100/cpi_2005!H5*nominal_wage_B!H5</f>
        <v>957.08112269603691</v>
      </c>
      <c r="I5">
        <f>100/cpi_2005!I5*nominal_wage_B!I5</f>
        <v>1136.8985608167432</v>
      </c>
      <c r="J5">
        <f>100/cpi_2005!J5*nominal_wage_B!J5</f>
        <v>1152.3147691756114</v>
      </c>
      <c r="K5">
        <f>100/cpi_2005!K5*nominal_wage_B!K5</f>
        <v>1117.2593088368499</v>
      </c>
      <c r="L5">
        <f>100/cpi_2005!L5*nominal_wage_B!L5</f>
        <v>1146.7792550630163</v>
      </c>
      <c r="M5">
        <f>100/cpi_2005!M5*nominal_wage_B!M5</f>
        <v>1097.0951387595471</v>
      </c>
      <c r="N5">
        <f>100/cpi_2005!N5*nominal_wage_B!N5</f>
        <v>1137.9459690512008</v>
      </c>
      <c r="O5">
        <f>100/cpi_2005!O5*nominal_wage_B!O5</f>
        <v>1199.4711409079275</v>
      </c>
      <c r="P5">
        <f>100/cpi_2005!P5*nominal_wage_B!P5</f>
        <v>1074.2096587374899</v>
      </c>
      <c r="Q5" s="5">
        <f>100/cpi_2005!Q5*nominal_wage_B!Q5</f>
        <v>1208.1667191079177</v>
      </c>
      <c r="R5" s="5">
        <f>100/cpi_2005!R5*nominal_wage_B!R5</f>
        <v>1225.8430313997958</v>
      </c>
    </row>
    <row r="6" spans="1:18">
      <c r="A6" t="s">
        <v>88</v>
      </c>
      <c r="B6" t="s">
        <v>137</v>
      </c>
      <c r="C6" s="5">
        <f>100/cpi_2005!C6*nominal_wage_B!C6</f>
        <v>0</v>
      </c>
      <c r="D6">
        <f>100/cpi_2005!D6*nominal_wage_B!D6</f>
        <v>1256.2415527431845</v>
      </c>
      <c r="E6">
        <f>100/cpi_2005!E6*nominal_wage_B!E6</f>
        <v>1362.0997663022927</v>
      </c>
      <c r="F6">
        <f>100/cpi_2005!F6*nominal_wage_B!F6</f>
        <v>1308.4686305272041</v>
      </c>
      <c r="G6">
        <f>100/cpi_2005!G6*nominal_wage_B!G6</f>
        <v>1461.4996635616606</v>
      </c>
      <c r="H6">
        <f>100/cpi_2005!H6*nominal_wage_B!H6</f>
        <v>1420.8906577603952</v>
      </c>
      <c r="I6">
        <f>100/cpi_2005!I6*nominal_wage_B!I6</f>
        <v>1583.8855329526605</v>
      </c>
      <c r="J6">
        <f>100/cpi_2005!J6*nominal_wage_B!J6</f>
        <v>1620.5952020890702</v>
      </c>
      <c r="K6">
        <f>100/cpi_2005!K6*nominal_wage_B!K6</f>
        <v>1540.671440281624</v>
      </c>
      <c r="L6">
        <f>100/cpi_2005!L6*nominal_wage_B!L6</f>
        <v>1670.7360648215463</v>
      </c>
      <c r="M6">
        <f>100/cpi_2005!M6*nominal_wage_B!M6</f>
        <v>1976.1610575763675</v>
      </c>
      <c r="N6">
        <f>100/cpi_2005!N6*nominal_wage_B!N6</f>
        <v>1957.2291720877759</v>
      </c>
      <c r="O6">
        <f>100/cpi_2005!O6*nominal_wage_B!O6</f>
        <v>1815.8219559010415</v>
      </c>
      <c r="P6">
        <f>100/cpi_2005!P6*nominal_wage_B!P6</f>
        <v>1838.8554052921609</v>
      </c>
      <c r="Q6" s="5">
        <f>100/cpi_2005!Q6*nominal_wage_B!Q6</f>
        <v>1830.4321923068537</v>
      </c>
      <c r="R6" s="5">
        <f>100/cpi_2005!R6*nominal_wage_B!R6</f>
        <v>2009.7098747111247</v>
      </c>
    </row>
    <row r="7" spans="1:18">
      <c r="A7" t="s">
        <v>88</v>
      </c>
      <c r="B7" t="s">
        <v>93</v>
      </c>
      <c r="C7">
        <f>100/cpi_2005!C7*nominal_wage_B!C7</f>
        <v>964.40099999999995</v>
      </c>
      <c r="D7">
        <f>100/cpi_2005!D7*nominal_wage_B!D7</f>
        <v>946.79291797643668</v>
      </c>
      <c r="E7">
        <f>100/cpi_2005!E7*nominal_wage_B!E7</f>
        <v>724.83893461544642</v>
      </c>
      <c r="F7">
        <f>100/cpi_2005!F7*nominal_wage_B!F7</f>
        <v>684.07236524178256</v>
      </c>
      <c r="G7">
        <f>100/cpi_2005!G7*nominal_wage_B!G7</f>
        <v>812.50754155666687</v>
      </c>
      <c r="H7">
        <f>100/cpi_2005!H7*nominal_wage_B!H7</f>
        <v>798.90976362826507</v>
      </c>
      <c r="I7">
        <f>100/cpi_2005!I7*nominal_wage_B!I7</f>
        <v>807.80133814614294</v>
      </c>
      <c r="J7">
        <f>100/cpi_2005!J7*nominal_wage_B!J7</f>
        <v>827.50976165791951</v>
      </c>
      <c r="K7">
        <f>100/cpi_2005!K7*nominal_wage_B!K7</f>
        <v>824.35504161005065</v>
      </c>
      <c r="L7">
        <f>100/cpi_2005!L7*nominal_wage_B!L7</f>
        <v>881.07334339670217</v>
      </c>
      <c r="M7">
        <f>100/cpi_2005!M7*nominal_wage_B!M7</f>
        <v>902.22755953899866</v>
      </c>
      <c r="N7">
        <f>100/cpi_2005!N7*nominal_wage_B!N7</f>
        <v>922.41353156173057</v>
      </c>
      <c r="O7">
        <f>100/cpi_2005!O7*nominal_wage_B!O7</f>
        <v>994.0267214055317</v>
      </c>
      <c r="P7">
        <f>100/cpi_2005!P7*nominal_wage_B!P7</f>
        <v>926.531647071674</v>
      </c>
      <c r="Q7" s="5">
        <f>100/cpi_2005!Q7*nominal_wage_B!Q7</f>
        <v>994.85196127310633</v>
      </c>
      <c r="R7" s="5">
        <f>100/cpi_2005!R7*nominal_wage_B!R7</f>
        <v>1020.2060631637208</v>
      </c>
    </row>
    <row r="8" spans="1:18">
      <c r="A8" t="s">
        <v>88</v>
      </c>
      <c r="B8" t="s">
        <v>94</v>
      </c>
      <c r="C8">
        <f>100/cpi_2005!C8*nominal_wage_B!C8</f>
        <v>805.03499999999997</v>
      </c>
      <c r="D8">
        <f>100/cpi_2005!D8*nominal_wage_B!D8</f>
        <v>779.08991523467489</v>
      </c>
      <c r="E8">
        <f>100/cpi_2005!E8*nominal_wage_B!E8</f>
        <v>819.98167748020421</v>
      </c>
      <c r="F8">
        <f>100/cpi_2005!F8*nominal_wage_B!F8</f>
        <v>807.318149370377</v>
      </c>
      <c r="G8">
        <f>100/cpi_2005!G8*nominal_wage_B!G8</f>
        <v>892.42649093030241</v>
      </c>
      <c r="H8">
        <f>100/cpi_2005!H8*nominal_wage_B!H8</f>
        <v>866.08182273851571</v>
      </c>
      <c r="I8">
        <f>100/cpi_2005!I8*nominal_wage_B!I8</f>
        <v>929.47004259002449</v>
      </c>
      <c r="J8">
        <f>100/cpi_2005!J8*nominal_wage_B!J8</f>
        <v>960.11301858456397</v>
      </c>
      <c r="K8">
        <f>100/cpi_2005!K8*nominal_wage_B!K8</f>
        <v>913.16457927661793</v>
      </c>
      <c r="L8">
        <f>100/cpi_2005!L8*nominal_wage_B!L8</f>
        <v>885.76196252607861</v>
      </c>
      <c r="M8">
        <f>100/cpi_2005!M8*nominal_wage_B!M8</f>
        <v>888.86770444170281</v>
      </c>
      <c r="N8">
        <f>100/cpi_2005!N8*nominal_wage_B!N8</f>
        <v>902.26629538135091</v>
      </c>
      <c r="O8">
        <f>100/cpi_2005!O8*nominal_wage_B!O8</f>
        <v>1022.415553219752</v>
      </c>
      <c r="P8">
        <f>100/cpi_2005!P8*nominal_wage_B!P8</f>
        <v>959.66967002682679</v>
      </c>
      <c r="Q8" s="5">
        <f>100/cpi_2005!Q8*nominal_wage_B!Q8</f>
        <v>982.42047896918905</v>
      </c>
      <c r="R8" s="5">
        <f>100/cpi_2005!R8*nominal_wage_B!R8</f>
        <v>996.86026278514225</v>
      </c>
    </row>
    <row r="9" spans="1:18">
      <c r="A9" t="s">
        <v>88</v>
      </c>
      <c r="B9" t="s">
        <v>95</v>
      </c>
      <c r="C9">
        <f>100/cpi_2005!C9*nominal_wage_B!C9</f>
        <v>762.601</v>
      </c>
      <c r="D9">
        <f>100/cpi_2005!D9*nominal_wage_B!D9</f>
        <v>856.63345718654091</v>
      </c>
      <c r="E9">
        <f>100/cpi_2005!E9*nominal_wage_B!E9</f>
        <v>750.28635663893101</v>
      </c>
      <c r="F9">
        <f>100/cpi_2005!F9*nominal_wage_B!F9</f>
        <v>723.16117614082168</v>
      </c>
      <c r="G9">
        <f>100/cpi_2005!G9*nominal_wage_B!G9</f>
        <v>794.7522703434837</v>
      </c>
      <c r="H9">
        <f>100/cpi_2005!H9*nominal_wage_B!H9</f>
        <v>771.83457865139928</v>
      </c>
      <c r="I9">
        <f>100/cpi_2005!I9*nominal_wage_B!I9</f>
        <v>909.63390466919827</v>
      </c>
      <c r="J9">
        <f>100/cpi_2005!J9*nominal_wage_B!J9</f>
        <v>944.39247847979561</v>
      </c>
      <c r="K9">
        <f>100/cpi_2005!K9*nominal_wage_B!K9</f>
        <v>921.75009245579531</v>
      </c>
      <c r="L9">
        <f>100/cpi_2005!L9*nominal_wage_B!L9</f>
        <v>865.98418244748518</v>
      </c>
      <c r="M9">
        <f>100/cpi_2005!M9*nominal_wage_B!M9</f>
        <v>946.30055079079989</v>
      </c>
      <c r="N9">
        <f>100/cpi_2005!N9*nominal_wage_B!N9</f>
        <v>985.26866194508716</v>
      </c>
      <c r="O9">
        <f>100/cpi_2005!O9*nominal_wage_B!O9</f>
        <v>1041.7501934306033</v>
      </c>
      <c r="P9">
        <f>100/cpi_2005!P9*nominal_wage_B!P9</f>
        <v>986.2935855438825</v>
      </c>
      <c r="Q9" s="5">
        <f>100/cpi_2005!Q9*nominal_wage_B!Q9</f>
        <v>1031.1764677959081</v>
      </c>
      <c r="R9" s="5">
        <f>100/cpi_2005!R9*nominal_wage_B!R9</f>
        <v>1043.5468422389356</v>
      </c>
    </row>
    <row r="10" spans="1:18">
      <c r="A10" t="s">
        <v>88</v>
      </c>
      <c r="B10" t="s">
        <v>96</v>
      </c>
      <c r="C10">
        <f>100/cpi_2005!C10*nominal_wage_B!C10</f>
        <v>880.30399999999997</v>
      </c>
      <c r="D10">
        <f>100/cpi_2005!D10*nominal_wage_B!D10</f>
        <v>940.48889177183696</v>
      </c>
      <c r="E10">
        <f>100/cpi_2005!E10*nominal_wage_B!E10</f>
        <v>858.47457816062536</v>
      </c>
      <c r="F10">
        <f>100/cpi_2005!F10*nominal_wage_B!F10</f>
        <v>763.21478015156629</v>
      </c>
      <c r="G10">
        <f>100/cpi_2005!G10*nominal_wage_B!G10</f>
        <v>873.12235381776111</v>
      </c>
      <c r="H10">
        <f>100/cpi_2005!H10*nominal_wage_B!H10</f>
        <v>843.97880757646305</v>
      </c>
      <c r="I10">
        <f>100/cpi_2005!I10*nominal_wage_B!I10</f>
        <v>974.21709772065515</v>
      </c>
      <c r="J10">
        <f>100/cpi_2005!J10*nominal_wage_B!J10</f>
        <v>973.08367436112326</v>
      </c>
      <c r="K10">
        <f>100/cpi_2005!K10*nominal_wage_B!K10</f>
        <v>947.55040114852056</v>
      </c>
      <c r="L10">
        <f>100/cpi_2005!L10*nominal_wage_B!L10</f>
        <v>975.6710660731178</v>
      </c>
      <c r="M10">
        <f>100/cpi_2005!M10*nominal_wage_B!M10</f>
        <v>969.83654216386924</v>
      </c>
      <c r="N10">
        <f>100/cpi_2005!N10*nominal_wage_B!N10</f>
        <v>1008.6907216711721</v>
      </c>
      <c r="O10">
        <f>100/cpi_2005!O10*nominal_wage_B!O10</f>
        <v>1097.6375132733656</v>
      </c>
      <c r="P10">
        <f>100/cpi_2005!P10*nominal_wage_B!P10</f>
        <v>1081.5342144368892</v>
      </c>
      <c r="Q10" s="5">
        <f>100/cpi_2005!Q10*nominal_wage_B!Q10</f>
        <v>1157.6307413409725</v>
      </c>
      <c r="R10" s="5">
        <f>100/cpi_2005!R10*nominal_wage_B!R10</f>
        <v>1200.3495732867291</v>
      </c>
    </row>
    <row r="11" spans="1:18">
      <c r="A11" t="s">
        <v>88</v>
      </c>
      <c r="B11" t="s">
        <v>97</v>
      </c>
      <c r="C11">
        <f>100/cpi_2005!C11*nominal_wage_B!C11</f>
        <v>681.178</v>
      </c>
      <c r="D11">
        <f>100/cpi_2005!D11*nominal_wage_B!D11</f>
        <v>630.35723979112515</v>
      </c>
      <c r="E11">
        <f>100/cpi_2005!E11*nominal_wage_B!E11</f>
        <v>597.3125592865772</v>
      </c>
      <c r="F11">
        <f>100/cpi_2005!F11*nominal_wage_B!F11</f>
        <v>565.59853394286313</v>
      </c>
      <c r="G11">
        <f>100/cpi_2005!G11*nominal_wage_B!G11</f>
        <v>601.83670270868413</v>
      </c>
      <c r="H11">
        <f>100/cpi_2005!H11*nominal_wage_B!H11</f>
        <v>578.46563618590335</v>
      </c>
      <c r="I11">
        <f>100/cpi_2005!I11*nominal_wage_B!I11</f>
        <v>646.22117909859912</v>
      </c>
      <c r="J11">
        <f>100/cpi_2005!J11*nominal_wage_B!J11</f>
        <v>673.57463227908659</v>
      </c>
      <c r="K11">
        <f>100/cpi_2005!K11*nominal_wage_B!K11</f>
        <v>667.14483875192218</v>
      </c>
      <c r="L11">
        <f>100/cpi_2005!L11*nominal_wage_B!L11</f>
        <v>695.17348715371406</v>
      </c>
      <c r="M11">
        <f>100/cpi_2005!M11*nominal_wage_B!M11</f>
        <v>750.17299320917493</v>
      </c>
      <c r="N11">
        <f>100/cpi_2005!N11*nominal_wage_B!N11</f>
        <v>801.8969438761776</v>
      </c>
      <c r="O11">
        <f>100/cpi_2005!O11*nominal_wage_B!O11</f>
        <v>904.80362810128281</v>
      </c>
      <c r="P11">
        <f>100/cpi_2005!P11*nominal_wage_B!P11</f>
        <v>885.65446917160261</v>
      </c>
      <c r="Q11" s="5">
        <f>100/cpi_2005!Q11*nominal_wage_B!Q11</f>
        <v>898.38983490377325</v>
      </c>
      <c r="R11" s="5">
        <f>100/cpi_2005!R11*nominal_wage_B!R11</f>
        <v>919.03722210331614</v>
      </c>
    </row>
    <row r="12" spans="1:18">
      <c r="A12" t="s">
        <v>98</v>
      </c>
      <c r="B12" t="s">
        <v>99</v>
      </c>
      <c r="C12">
        <f>100/cpi_2005!C12*nominal_wage_B!C12</f>
        <v>1087.1500000000001</v>
      </c>
      <c r="D12">
        <f>100/cpi_2005!D12*nominal_wage_B!D12</f>
        <v>1156.428457779384</v>
      </c>
      <c r="E12">
        <f>100/cpi_2005!E12*nominal_wage_B!E12</f>
        <v>1308.8465822990051</v>
      </c>
      <c r="F12">
        <f>100/cpi_2005!F12*nominal_wage_B!F12</f>
        <v>1272.8783188431512</v>
      </c>
      <c r="G12">
        <f>100/cpi_2005!G12*nominal_wage_B!G12</f>
        <v>1456.0915062535337</v>
      </c>
      <c r="H12">
        <f>100/cpi_2005!H12*nominal_wage_B!H12</f>
        <v>1386.1637651214069</v>
      </c>
      <c r="I12">
        <f>100/cpi_2005!I12*nominal_wage_B!I12</f>
        <v>1418.1971462012852</v>
      </c>
      <c r="J12">
        <f>100/cpi_2005!J12*nominal_wage_B!J12</f>
        <v>1433.5291336638691</v>
      </c>
      <c r="K12">
        <f>100/cpi_2005!K12*nominal_wage_B!K12</f>
        <v>1415.8026447284394</v>
      </c>
      <c r="L12">
        <f>100/cpi_2005!L12*nominal_wage_B!L12</f>
        <v>1607.9935987604595</v>
      </c>
      <c r="M12">
        <f>100/cpi_2005!M12*nominal_wage_B!M12</f>
        <v>1593.8735221803288</v>
      </c>
      <c r="N12">
        <f>100/cpi_2005!N12*nominal_wage_B!N12</f>
        <v>1697.9628646200497</v>
      </c>
      <c r="O12">
        <f>100/cpi_2005!O12*nominal_wage_B!O12</f>
        <v>2087.912444771895</v>
      </c>
      <c r="P12">
        <f>100/cpi_2005!P12*nominal_wage_B!P12</f>
        <v>2026.4163829642589</v>
      </c>
      <c r="Q12" s="5">
        <f>100/cpi_2005!Q12*nominal_wage_B!Q12</f>
        <v>2173.8990989164149</v>
      </c>
      <c r="R12" s="5">
        <f>100/cpi_2005!R12*nominal_wage_B!R12</f>
        <v>2183.17564870673</v>
      </c>
    </row>
    <row r="13" spans="1:18">
      <c r="A13" t="s">
        <v>98</v>
      </c>
      <c r="B13" t="s">
        <v>100</v>
      </c>
      <c r="C13">
        <f>100/cpi_2005!C13*nominal_wage_B!C13</f>
        <v>1067.6120000000001</v>
      </c>
      <c r="D13">
        <f>100/cpi_2005!D13*nominal_wage_B!D13</f>
        <v>1028.6107701729413</v>
      </c>
      <c r="E13">
        <f>100/cpi_2005!E13*nominal_wage_B!E13</f>
        <v>919.0996690703314</v>
      </c>
      <c r="F13">
        <f>100/cpi_2005!F13*nominal_wage_B!F13</f>
        <v>884.67528807054339</v>
      </c>
      <c r="G13">
        <f>100/cpi_2005!G13*nominal_wage_B!G13</f>
        <v>1028.6581815910845</v>
      </c>
      <c r="H13">
        <f>100/cpi_2005!H13*nominal_wage_B!H13</f>
        <v>1009.5031178540472</v>
      </c>
      <c r="I13">
        <f>100/cpi_2005!I13*nominal_wage_B!I13</f>
        <v>1081.6953333274296</v>
      </c>
      <c r="J13">
        <f>100/cpi_2005!J13*nominal_wage_B!J13</f>
        <v>1085.5015906202268</v>
      </c>
      <c r="K13">
        <f>100/cpi_2005!K13*nominal_wage_B!K13</f>
        <v>1076.3865920684084</v>
      </c>
      <c r="L13">
        <f>100/cpi_2005!L13*nominal_wage_B!L13</f>
        <v>1209.6350982838912</v>
      </c>
      <c r="M13">
        <f>100/cpi_2005!M13*nominal_wage_B!M13</f>
        <v>1176.088210913478</v>
      </c>
      <c r="N13">
        <f>100/cpi_2005!N13*nominal_wage_B!N13</f>
        <v>1247.1938885811153</v>
      </c>
      <c r="O13">
        <f>100/cpi_2005!O13*nominal_wage_B!O13</f>
        <v>1617.4979133746201</v>
      </c>
      <c r="P13">
        <f>100/cpi_2005!P13*nominal_wage_B!P13</f>
        <v>1573.9777314712471</v>
      </c>
      <c r="Q13" s="5">
        <f>100/cpi_2005!Q13*nominal_wage_B!Q13</f>
        <v>1577.9331655985673</v>
      </c>
      <c r="R13" s="5">
        <f>100/cpi_2005!R13*nominal_wage_B!R13</f>
        <v>1680.6576794714294</v>
      </c>
    </row>
    <row r="14" spans="1:18">
      <c r="A14" t="s">
        <v>98</v>
      </c>
      <c r="B14" t="s">
        <v>101</v>
      </c>
      <c r="C14">
        <f>100/cpi_2005!C14*nominal_wage_B!C14</f>
        <v>851.03499999999997</v>
      </c>
      <c r="D14">
        <f>100/cpi_2005!D14*nominal_wage_B!D14</f>
        <v>847.80305341387236</v>
      </c>
      <c r="E14">
        <f>100/cpi_2005!E14*nominal_wage_B!E14</f>
        <v>786.81334125886701</v>
      </c>
      <c r="F14">
        <f>100/cpi_2005!F14*nominal_wage_B!F14</f>
        <v>752.36515562839236</v>
      </c>
      <c r="G14">
        <f>100/cpi_2005!G14*nominal_wage_B!G14</f>
        <v>801.922025400998</v>
      </c>
      <c r="H14">
        <f>100/cpi_2005!H14*nominal_wage_B!H14</f>
        <v>810.51846859646548</v>
      </c>
      <c r="I14">
        <f>100/cpi_2005!I14*nominal_wage_B!I14</f>
        <v>890.36001337433459</v>
      </c>
      <c r="J14">
        <f>100/cpi_2005!J14*nominal_wage_B!J14</f>
        <v>937.38026495470592</v>
      </c>
      <c r="K14">
        <f>100/cpi_2005!K14*nominal_wage_B!K14</f>
        <v>910.10283916229946</v>
      </c>
      <c r="L14">
        <f>100/cpi_2005!L14*nominal_wage_B!L14</f>
        <v>956.37637733044437</v>
      </c>
      <c r="M14">
        <f>100/cpi_2005!M14*nominal_wage_B!M14</f>
        <v>1006.7659335503276</v>
      </c>
      <c r="N14">
        <f>100/cpi_2005!N14*nominal_wage_B!N14</f>
        <v>1115.6750207830924</v>
      </c>
      <c r="O14">
        <f>100/cpi_2005!O14*nominal_wage_B!O14</f>
        <v>1434.960721448964</v>
      </c>
      <c r="P14">
        <f>100/cpi_2005!P14*nominal_wage_B!P14</f>
        <v>1377.4841088251942</v>
      </c>
      <c r="Q14" s="5">
        <f>100/cpi_2005!Q14*nominal_wage_B!Q14</f>
        <v>1378.0873423077028</v>
      </c>
      <c r="R14" s="5">
        <f>100/cpi_2005!R14*nominal_wage_B!R14</f>
        <v>1414.8666139510365</v>
      </c>
    </row>
    <row r="15" spans="1:18">
      <c r="A15" t="s">
        <v>98</v>
      </c>
      <c r="B15" t="s">
        <v>102</v>
      </c>
      <c r="C15">
        <f>100/cpi_2005!C15*nominal_wage_B!C15</f>
        <v>631.327</v>
      </c>
      <c r="D15">
        <f>100/cpi_2005!D15*nominal_wage_B!D15</f>
        <v>646.28100104006694</v>
      </c>
      <c r="E15">
        <f>100/cpi_2005!E15*nominal_wage_B!E15</f>
        <v>573.38490268443536</v>
      </c>
      <c r="F15">
        <f>100/cpi_2005!F15*nominal_wage_B!F15</f>
        <v>555.25448952143677</v>
      </c>
      <c r="G15">
        <f>100/cpi_2005!G15*nominal_wage_B!G15</f>
        <v>589.80285793866813</v>
      </c>
      <c r="H15">
        <f>100/cpi_2005!H15*nominal_wage_B!H15</f>
        <v>592.00687473484402</v>
      </c>
      <c r="I15">
        <f>100/cpi_2005!I15*nominal_wage_B!I15</f>
        <v>691.5882727916495</v>
      </c>
      <c r="J15">
        <f>100/cpi_2005!J15*nominal_wage_B!J15</f>
        <v>711.19789914091632</v>
      </c>
      <c r="K15">
        <f>100/cpi_2005!K15*nominal_wage_B!K15</f>
        <v>711.75729189374351</v>
      </c>
      <c r="L15">
        <f>100/cpi_2005!L15*nominal_wage_B!L15</f>
        <v>719.17680021533158</v>
      </c>
      <c r="M15">
        <f>100/cpi_2005!M15*nominal_wage_B!M15</f>
        <v>750.32180791897281</v>
      </c>
      <c r="N15">
        <f>100/cpi_2005!N15*nominal_wage_B!N15</f>
        <v>858.00241829332015</v>
      </c>
      <c r="O15">
        <f>100/cpi_2005!O15*nominal_wage_B!O15</f>
        <v>960.06843935400741</v>
      </c>
      <c r="P15">
        <f>100/cpi_2005!P15*nominal_wage_B!P15</f>
        <v>930.28392342121424</v>
      </c>
      <c r="Q15" s="5">
        <f>100/cpi_2005!Q15*nominal_wage_B!Q15</f>
        <v>1003.4262061919179</v>
      </c>
      <c r="R15" s="5">
        <f>100/cpi_2005!R15*nominal_wage_B!R15</f>
        <v>1032.9220233793594</v>
      </c>
    </row>
    <row r="16" spans="1:18">
      <c r="A16" t="s">
        <v>98</v>
      </c>
      <c r="B16" t="s">
        <v>103</v>
      </c>
      <c r="C16">
        <f>100/cpi_2005!C16*nominal_wage_B!C16</f>
        <v>690.58</v>
      </c>
      <c r="D16">
        <f>100/cpi_2005!D16*nominal_wage_B!D16</f>
        <v>704.33369305999531</v>
      </c>
      <c r="E16">
        <f>100/cpi_2005!E16*nominal_wage_B!E16</f>
        <v>741.69349359147634</v>
      </c>
      <c r="F16">
        <f>100/cpi_2005!F16*nominal_wage_B!F16</f>
        <v>708.66082895203999</v>
      </c>
      <c r="G16">
        <f>100/cpi_2005!G16*nominal_wage_B!G16</f>
        <v>764.13167229205476</v>
      </c>
      <c r="H16">
        <f>100/cpi_2005!H16*nominal_wage_B!H16</f>
        <v>755.24981748397977</v>
      </c>
      <c r="I16">
        <f>100/cpi_2005!I16*nominal_wage_B!I16</f>
        <v>813.78479707102827</v>
      </c>
      <c r="J16">
        <f>100/cpi_2005!J16*nominal_wage_B!J16</f>
        <v>834.02580726067742</v>
      </c>
      <c r="K16">
        <f>100/cpi_2005!K16*nominal_wage_B!K16</f>
        <v>830.92199453443698</v>
      </c>
      <c r="L16">
        <f>100/cpi_2005!L16*nominal_wage_B!L16</f>
        <v>889.3360260485108</v>
      </c>
      <c r="M16">
        <f>100/cpi_2005!M16*nominal_wage_B!M16</f>
        <v>868.08672302832292</v>
      </c>
      <c r="N16">
        <f>100/cpi_2005!N16*nominal_wage_B!N16</f>
        <v>975.87627526390179</v>
      </c>
      <c r="O16">
        <f>100/cpi_2005!O16*nominal_wage_B!O16</f>
        <v>1105.20524312679</v>
      </c>
      <c r="P16">
        <f>100/cpi_2005!P16*nominal_wage_B!P16</f>
        <v>941.49375002972783</v>
      </c>
      <c r="Q16" s="5">
        <f>100/cpi_2005!Q16*nominal_wage_B!Q16</f>
        <v>1015.0330393439763</v>
      </c>
      <c r="R16" s="5">
        <f>100/cpi_2005!R16*nominal_wage_B!R16</f>
        <v>1099.0968528476355</v>
      </c>
    </row>
    <row r="17" spans="1:18">
      <c r="A17" t="s">
        <v>98</v>
      </c>
      <c r="B17" t="s">
        <v>104</v>
      </c>
      <c r="C17">
        <f>100/cpi_2005!C17*nominal_wage_B!C17</f>
        <v>691.97799999999995</v>
      </c>
      <c r="D17">
        <f>100/cpi_2005!D17*nominal_wage_B!D17</f>
        <v>703.27478343342682</v>
      </c>
      <c r="E17">
        <f>100/cpi_2005!E17*nominal_wage_B!E17</f>
        <v>602.89085335218135</v>
      </c>
      <c r="F17">
        <f>100/cpi_2005!F17*nominal_wage_B!F17</f>
        <v>588.85672056531371</v>
      </c>
      <c r="G17">
        <f>100/cpi_2005!G17*nominal_wage_B!G17</f>
        <v>617.73677747993327</v>
      </c>
      <c r="H17">
        <f>100/cpi_2005!H17*nominal_wage_B!H17</f>
        <v>624.48231873104191</v>
      </c>
      <c r="I17">
        <f>100/cpi_2005!I17*nominal_wage_B!I17</f>
        <v>694.24010184544386</v>
      </c>
      <c r="J17">
        <f>100/cpi_2005!J17*nominal_wage_B!J17</f>
        <v>704.59233803954521</v>
      </c>
      <c r="K17">
        <f>100/cpi_2005!K17*nominal_wage_B!K17</f>
        <v>718.83379677521054</v>
      </c>
      <c r="L17">
        <f>100/cpi_2005!L17*nominal_wage_B!L17</f>
        <v>713.12653515788588</v>
      </c>
      <c r="M17">
        <f>100/cpi_2005!M17*nominal_wage_B!M17</f>
        <v>792.74021177434383</v>
      </c>
      <c r="N17">
        <f>100/cpi_2005!N17*nominal_wage_B!N17</f>
        <v>857.29426372314867</v>
      </c>
      <c r="O17">
        <f>100/cpi_2005!O17*nominal_wage_B!O17</f>
        <v>1018.7871957980753</v>
      </c>
      <c r="P17">
        <f>100/cpi_2005!P17*nominal_wage_B!P17</f>
        <v>977.42214235987876</v>
      </c>
      <c r="Q17" s="5">
        <f>100/cpi_2005!Q17*nominal_wage_B!Q17</f>
        <v>1016.517831903921</v>
      </c>
      <c r="R17" s="5">
        <f>100/cpi_2005!R17*nominal_wage_B!R17</f>
        <v>1061.5677387744256</v>
      </c>
    </row>
    <row r="18" spans="1:18">
      <c r="A18" t="s">
        <v>105</v>
      </c>
      <c r="B18" t="s">
        <v>106</v>
      </c>
      <c r="C18">
        <f>100/cpi_2005!C18*nominal_wage_B!C18</f>
        <v>813.75400000000002</v>
      </c>
      <c r="D18">
        <f>100/cpi_2005!D18*nominal_wage_B!D18</f>
        <v>894.36039173183667</v>
      </c>
      <c r="E18">
        <f>100/cpi_2005!E18*nominal_wage_B!E18</f>
        <v>905.52958694060499</v>
      </c>
      <c r="F18">
        <f>100/cpi_2005!F18*nominal_wage_B!F18</f>
        <v>907.08795294923664</v>
      </c>
      <c r="G18">
        <f>100/cpi_2005!G18*nominal_wage_B!G18</f>
        <v>995.39814396566328</v>
      </c>
      <c r="H18">
        <f>100/cpi_2005!H18*nominal_wage_B!H18</f>
        <v>962.04287558486863</v>
      </c>
      <c r="I18">
        <f>100/cpi_2005!I18*nominal_wage_B!I18</f>
        <v>1000.9684760512522</v>
      </c>
      <c r="J18">
        <f>100/cpi_2005!J18*nominal_wage_B!J18</f>
        <v>1002.8270300631084</v>
      </c>
      <c r="K18">
        <f>100/cpi_2005!K18*nominal_wage_B!K18</f>
        <v>975.74149264113532</v>
      </c>
      <c r="L18">
        <f>100/cpi_2005!L18*nominal_wage_B!L18</f>
        <v>1025.7230626678961</v>
      </c>
      <c r="M18">
        <f>100/cpi_2005!M18*nominal_wage_B!M18</f>
        <v>1037.5851047479675</v>
      </c>
      <c r="N18">
        <f>100/cpi_2005!N18*nominal_wage_B!N18</f>
        <v>1170.0471632670003</v>
      </c>
      <c r="O18">
        <f>100/cpi_2005!O18*nominal_wage_B!O18</f>
        <v>1395.3226733964373</v>
      </c>
      <c r="P18">
        <f>100/cpi_2005!P18*nominal_wage_B!P18</f>
        <v>1287.7090831804469</v>
      </c>
      <c r="Q18" s="5">
        <f>100/cpi_2005!Q18*nominal_wage_B!Q18</f>
        <v>1451.3667640772769</v>
      </c>
      <c r="R18" s="5">
        <f>100/cpi_2005!R18*nominal_wage_B!R18</f>
        <v>1468.6076083345149</v>
      </c>
    </row>
    <row r="19" spans="1:18">
      <c r="A19" t="s">
        <v>105</v>
      </c>
      <c r="B19" t="s">
        <v>107</v>
      </c>
      <c r="C19">
        <f>100/cpi_2005!C19*nominal_wage_B!C19</f>
        <v>721.48500000000001</v>
      </c>
      <c r="D19">
        <f>100/cpi_2005!D19*nominal_wage_B!D19</f>
        <v>587.18828857540018</v>
      </c>
      <c r="E19">
        <f>100/cpi_2005!E19*nominal_wage_B!E19</f>
        <v>560.73772903199472</v>
      </c>
      <c r="F19">
        <f>100/cpi_2005!F19*nominal_wage_B!F19</f>
        <v>544.63033585595429</v>
      </c>
      <c r="G19">
        <f>100/cpi_2005!G19*nominal_wage_B!G19</f>
        <v>663.22462411390541</v>
      </c>
      <c r="H19">
        <f>100/cpi_2005!H19*nominal_wage_B!H19</f>
        <v>641.96825066652139</v>
      </c>
      <c r="I19">
        <f>100/cpi_2005!I19*nominal_wage_B!I19</f>
        <v>656.56418123175115</v>
      </c>
      <c r="J19">
        <f>100/cpi_2005!J19*nominal_wage_B!J19</f>
        <v>682.63769747999015</v>
      </c>
      <c r="K19">
        <f>100/cpi_2005!K19*nominal_wage_B!K19</f>
        <v>667.31791871308542</v>
      </c>
      <c r="L19">
        <f>100/cpi_2005!L19*nominal_wage_B!L19</f>
        <v>690.01675516053331</v>
      </c>
      <c r="M19">
        <f>100/cpi_2005!M19*nominal_wage_B!M19</f>
        <v>688.4760017485537</v>
      </c>
      <c r="N19">
        <f>100/cpi_2005!N19*nominal_wage_B!N19</f>
        <v>763.12267635198589</v>
      </c>
      <c r="O19">
        <f>100/cpi_2005!O19*nominal_wage_B!O19</f>
        <v>833.98747320026951</v>
      </c>
      <c r="P19">
        <f>100/cpi_2005!P19*nominal_wage_B!P19</f>
        <v>805.31929201460025</v>
      </c>
      <c r="Q19" s="5">
        <f>100/cpi_2005!Q19*nominal_wage_B!Q19</f>
        <v>929.21272686986993</v>
      </c>
      <c r="R19" s="5">
        <f>100/cpi_2005!R19*nominal_wage_B!R19</f>
        <v>982.09283012774836</v>
      </c>
    </row>
    <row r="20" spans="1:18">
      <c r="A20" t="s">
        <v>105</v>
      </c>
      <c r="B20" t="s">
        <v>108</v>
      </c>
      <c r="C20">
        <f>100/cpi_2005!C20*nominal_wage_B!C20</f>
        <v>823.423</v>
      </c>
      <c r="D20">
        <f>100/cpi_2005!D20*nominal_wage_B!D20</f>
        <v>684.57596595054815</v>
      </c>
      <c r="E20">
        <f>100/cpi_2005!E20*nominal_wage_B!E20</f>
        <v>850.91294390079213</v>
      </c>
      <c r="F20">
        <f>100/cpi_2005!F20*nominal_wage_B!F20</f>
        <v>793.83616714425693</v>
      </c>
      <c r="G20">
        <f>100/cpi_2005!G20*nominal_wage_B!G20</f>
        <v>881.54344971891351</v>
      </c>
      <c r="H20">
        <f>100/cpi_2005!H20*nominal_wage_B!H20</f>
        <v>848.49173085830955</v>
      </c>
      <c r="I20">
        <f>100/cpi_2005!I20*nominal_wage_B!I20</f>
        <v>825.8350613640165</v>
      </c>
      <c r="J20">
        <f>100/cpi_2005!J20*nominal_wage_B!J20</f>
        <v>833.45229987733728</v>
      </c>
      <c r="K20">
        <f>100/cpi_2005!K20*nominal_wage_B!K20</f>
        <v>793.81731553856298</v>
      </c>
      <c r="L20">
        <f>100/cpi_2005!L20*nominal_wage_B!L20</f>
        <v>760.14765210922599</v>
      </c>
      <c r="M20">
        <f>100/cpi_2005!M20*nominal_wage_B!M20</f>
        <v>791.11281612848097</v>
      </c>
      <c r="N20">
        <f>100/cpi_2005!N20*nominal_wage_B!N20</f>
        <v>830.53547497789202</v>
      </c>
      <c r="O20">
        <f>100/cpi_2005!O20*nominal_wage_B!O20</f>
        <v>957.30209338718862</v>
      </c>
      <c r="P20">
        <f>100/cpi_2005!P20*nominal_wage_B!P20</f>
        <v>852.69401248597399</v>
      </c>
      <c r="Q20" s="5">
        <f>100/cpi_2005!Q20*nominal_wage_B!Q20</f>
        <v>903.12097517795951</v>
      </c>
      <c r="R20" s="5">
        <f>100/cpi_2005!R20*nominal_wage_B!R20</f>
        <v>901.87665582796444</v>
      </c>
    </row>
    <row r="21" spans="1:18">
      <c r="A21" t="s">
        <v>109</v>
      </c>
      <c r="B21" t="s">
        <v>110</v>
      </c>
      <c r="C21">
        <f>100/cpi_2005!C21*nominal_wage_B!C21</f>
        <v>893.08399999999995</v>
      </c>
      <c r="D21">
        <f>100/cpi_2005!D21*nominal_wage_B!D21</f>
        <v>783.21174469044354</v>
      </c>
      <c r="E21">
        <f>100/cpi_2005!E21*nominal_wage_B!E21</f>
        <v>876.57480630573309</v>
      </c>
      <c r="F21">
        <f>100/cpi_2005!F21*nominal_wage_B!F21</f>
        <v>823.58702043849519</v>
      </c>
      <c r="G21">
        <f>100/cpi_2005!G21*nominal_wage_B!G21</f>
        <v>864.49005173153932</v>
      </c>
      <c r="H21">
        <f>100/cpi_2005!H21*nominal_wage_B!H21</f>
        <v>825.88095143934981</v>
      </c>
      <c r="I21">
        <f>100/cpi_2005!I21*nominal_wage_B!I21</f>
        <v>896.62447979872354</v>
      </c>
      <c r="J21">
        <f>100/cpi_2005!J21*nominal_wage_B!J21</f>
        <v>891.07169544302621</v>
      </c>
      <c r="K21">
        <f>100/cpi_2005!K21*nominal_wage_B!K21</f>
        <v>876.57845535820206</v>
      </c>
      <c r="L21">
        <f>100/cpi_2005!L21*nominal_wage_B!L21</f>
        <v>902.22557136741295</v>
      </c>
      <c r="M21">
        <f>100/cpi_2005!M21*nominal_wage_B!M21</f>
        <v>918.36151378713339</v>
      </c>
      <c r="N21">
        <f>100/cpi_2005!N21*nominal_wage_B!N21</f>
        <v>942.30205872857414</v>
      </c>
      <c r="O21">
        <f>100/cpi_2005!O21*nominal_wage_B!O21</f>
        <v>1021.6583602414986</v>
      </c>
      <c r="P21">
        <f>100/cpi_2005!P21*nominal_wage_B!P21</f>
        <v>933.31064509870623</v>
      </c>
      <c r="Q21" s="5">
        <f>100/cpi_2005!Q21*nominal_wage_B!Q21</f>
        <v>979.80813069264059</v>
      </c>
      <c r="R21" s="5">
        <f>100/cpi_2005!R21*nominal_wage_B!R21</f>
        <v>1009.4180810292323</v>
      </c>
    </row>
    <row r="22" spans="1:18">
      <c r="A22" t="s">
        <v>109</v>
      </c>
      <c r="B22" t="s">
        <v>111</v>
      </c>
      <c r="C22">
        <f>100/cpi_2005!C22*nominal_wage_B!C22</f>
        <v>1013.316</v>
      </c>
      <c r="D22">
        <f>100/cpi_2005!D22*nominal_wage_B!D22</f>
        <v>996.22265334202291</v>
      </c>
      <c r="E22">
        <f>100/cpi_2005!E22*nominal_wage_B!E22</f>
        <v>859.3063599982496</v>
      </c>
      <c r="F22">
        <f>100/cpi_2005!F22*nominal_wage_B!F22</f>
        <v>824.57809273555426</v>
      </c>
      <c r="G22">
        <f>100/cpi_2005!G22*nominal_wage_B!G22</f>
        <v>979.33954279429747</v>
      </c>
      <c r="H22">
        <f>100/cpi_2005!H22*nominal_wage_B!H22</f>
        <v>953.89007838539374</v>
      </c>
      <c r="I22">
        <f>100/cpi_2005!I22*nominal_wage_B!I22</f>
        <v>1116.505543907984</v>
      </c>
      <c r="J22">
        <f>100/cpi_2005!J22*nominal_wage_B!J22</f>
        <v>1109.8578327452585</v>
      </c>
      <c r="K22">
        <f>100/cpi_2005!K22*nominal_wage_B!K22</f>
        <v>1075.8551295544121</v>
      </c>
      <c r="L22">
        <f>100/cpi_2005!L22*nominal_wage_B!L22</f>
        <v>1107.912157782328</v>
      </c>
      <c r="M22">
        <f>100/cpi_2005!M22*nominal_wage_B!M22</f>
        <v>1082.6219034406759</v>
      </c>
      <c r="N22">
        <f>100/cpi_2005!N22*nominal_wage_B!N22</f>
        <v>1164.8727123730193</v>
      </c>
      <c r="O22">
        <f>100/cpi_2005!O22*nominal_wage_B!O22</f>
        <v>1297.535996720693</v>
      </c>
      <c r="P22">
        <f>100/cpi_2005!P22*nominal_wage_B!P22</f>
        <v>1330.2434331039826</v>
      </c>
      <c r="Q22" s="5">
        <f>100/cpi_2005!Q22*nominal_wage_B!Q22</f>
        <v>1388.625481604751</v>
      </c>
      <c r="R22" s="5">
        <f>100/cpi_2005!R22*nominal_wage_B!R22</f>
        <v>1398.7731556539036</v>
      </c>
    </row>
    <row r="23" spans="1:18">
      <c r="A23" t="s">
        <v>109</v>
      </c>
      <c r="B23" t="s">
        <v>112</v>
      </c>
      <c r="C23">
        <f>100/cpi_2005!C23*nominal_wage_B!C23</f>
        <v>909.32899999999995</v>
      </c>
      <c r="D23">
        <f>100/cpi_2005!D23*nominal_wage_B!D23</f>
        <v>835.39649176039586</v>
      </c>
      <c r="E23">
        <f>100/cpi_2005!E23*nominal_wage_B!E23</f>
        <v>774.44281026549095</v>
      </c>
      <c r="F23">
        <f>100/cpi_2005!F23*nominal_wage_B!F23</f>
        <v>747.40535040012537</v>
      </c>
      <c r="G23">
        <f>100/cpi_2005!G23*nominal_wage_B!G23</f>
        <v>843.36784330512</v>
      </c>
      <c r="H23">
        <f>100/cpi_2005!H23*nominal_wage_B!H23</f>
        <v>814.4649208404378</v>
      </c>
      <c r="I23">
        <f>100/cpi_2005!I23*nominal_wage_B!I23</f>
        <v>957.11705070131188</v>
      </c>
      <c r="J23">
        <f>100/cpi_2005!J23*nominal_wage_B!J23</f>
        <v>928.47697428317667</v>
      </c>
      <c r="K23">
        <f>100/cpi_2005!K23*nominal_wage_B!K23</f>
        <v>928.68078015305366</v>
      </c>
      <c r="L23">
        <f>100/cpi_2005!L23*nominal_wage_B!L23</f>
        <v>1035.5368422552942</v>
      </c>
      <c r="M23">
        <f>100/cpi_2005!M23*nominal_wage_B!M23</f>
        <v>1019.753259890296</v>
      </c>
      <c r="N23">
        <f>100/cpi_2005!N23*nominal_wage_B!N23</f>
        <v>1018.2437508202327</v>
      </c>
      <c r="O23">
        <f>100/cpi_2005!O23*nominal_wage_B!O23</f>
        <v>1176.6756936922759</v>
      </c>
      <c r="P23">
        <f>100/cpi_2005!P23*nominal_wage_B!P23</f>
        <v>1145.1823378585727</v>
      </c>
      <c r="Q23" s="5">
        <f>100/cpi_2005!Q23*nominal_wage_B!Q23</f>
        <v>1149.5701460655123</v>
      </c>
      <c r="R23" s="5">
        <f>100/cpi_2005!R23*nominal_wage_B!R23</f>
        <v>1221.6736803354706</v>
      </c>
    </row>
    <row r="24" spans="1:18">
      <c r="A24" t="s">
        <v>109</v>
      </c>
      <c r="B24" t="s">
        <v>113</v>
      </c>
      <c r="C24">
        <f>100/cpi_2005!C24*nominal_wage_B!C24</f>
        <v>1323.5809999999999</v>
      </c>
      <c r="D24">
        <f>100/cpi_2005!D24*nominal_wage_B!D24</f>
        <v>1436.0190171116258</v>
      </c>
      <c r="E24">
        <f>100/cpi_2005!E24*nominal_wage_B!E24</f>
        <v>1421.602937312816</v>
      </c>
      <c r="F24">
        <f>100/cpi_2005!F24*nominal_wage_B!F24</f>
        <v>1318.4587399943584</v>
      </c>
      <c r="G24">
        <f>100/cpi_2005!G24*nominal_wage_B!G24</f>
        <v>1492.8823049072764</v>
      </c>
      <c r="H24">
        <f>100/cpi_2005!H24*nominal_wage_B!H24</f>
        <v>1442.3513450356518</v>
      </c>
      <c r="I24">
        <f>100/cpi_2005!I24*nominal_wage_B!I24</f>
        <v>1353.1249281945406</v>
      </c>
      <c r="J24">
        <f>100/cpi_2005!J24*nominal_wage_B!J24</f>
        <v>1346.0774173889297</v>
      </c>
      <c r="K24">
        <f>100/cpi_2005!K24*nominal_wage_B!K24</f>
        <v>1306.4614452704575</v>
      </c>
      <c r="L24">
        <f>100/cpi_2005!L24*nominal_wage_B!L24</f>
        <v>1472.1602014742637</v>
      </c>
      <c r="M24">
        <f>100/cpi_2005!M24*nominal_wage_B!M24</f>
        <v>1398.2242518056828</v>
      </c>
      <c r="N24">
        <f>100/cpi_2005!N24*nominal_wage_B!N24</f>
        <v>1492.8304635626464</v>
      </c>
      <c r="O24">
        <f>100/cpi_2005!O24*nominal_wage_B!O24</f>
        <v>1769.6972424549417</v>
      </c>
      <c r="P24">
        <f>100/cpi_2005!P24*nominal_wage_B!P24</f>
        <v>1568.8583180090623</v>
      </c>
      <c r="Q24" s="5">
        <f>100/cpi_2005!Q24*nominal_wage_B!Q24</f>
        <v>1656.2880398677964</v>
      </c>
      <c r="R24" s="5">
        <f>100/cpi_2005!R24*nominal_wage_B!R24</f>
        <v>1680.5692959449711</v>
      </c>
    </row>
    <row r="25" spans="1:18">
      <c r="A25" t="s">
        <v>109</v>
      </c>
      <c r="B25" t="s">
        <v>114</v>
      </c>
      <c r="C25" s="5">
        <f>100/cpi_2005!C25*nominal_wage_B!C25</f>
        <v>0</v>
      </c>
      <c r="D25" s="5">
        <f>100/cpi_2005!D25*nominal_wage_B!D25</f>
        <v>0</v>
      </c>
      <c r="E25" s="5">
        <f>100/cpi_2005!E25*nominal_wage_B!E25</f>
        <v>0</v>
      </c>
      <c r="F25" s="5">
        <f>100/cpi_2005!F25*nominal_wage_B!F25</f>
        <v>0</v>
      </c>
      <c r="G25" s="5">
        <f>100/cpi_2005!G25*nominal_wage_B!G25</f>
        <v>0</v>
      </c>
      <c r="H25" s="5">
        <f>100/cpi_2005!H25*nominal_wage_B!H25</f>
        <v>0</v>
      </c>
      <c r="I25" s="5">
        <f>100/cpi_2005!I25*nominal_wage_B!I25</f>
        <v>0</v>
      </c>
      <c r="J25" s="5">
        <f>100/cpi_2005!J25*nominal_wage_B!J25</f>
        <v>0</v>
      </c>
      <c r="K25" s="5">
        <f>100/cpi_2005!K25*nominal_wage_B!K25</f>
        <v>0</v>
      </c>
      <c r="L25" s="5">
        <f>100/cpi_2005!L25*nominal_wage_B!L25</f>
        <v>0</v>
      </c>
      <c r="M25">
        <f>100/cpi_2005!M25*nominal_wage_B!M25</f>
        <v>1208.9693031300458</v>
      </c>
      <c r="N25">
        <f>100/cpi_2005!N25*nominal_wage_B!N25</f>
        <v>1286.8512984014051</v>
      </c>
      <c r="O25">
        <f>100/cpi_2005!O25*nominal_wage_B!O25</f>
        <v>1545.9779007847603</v>
      </c>
      <c r="P25">
        <f>100/cpi_2005!P25*nominal_wage_B!P25</f>
        <v>1559.4342181751583</v>
      </c>
      <c r="Q25" s="5">
        <f>100/cpi_2005!Q25*nominal_wage_B!Q25</f>
        <v>1505.2224802201024</v>
      </c>
      <c r="R25" s="5">
        <f>100/cpi_2005!R25*nominal_wage_B!R25</f>
        <v>1481.4990415252387</v>
      </c>
    </row>
    <row r="26" spans="1:18">
      <c r="A26" t="s">
        <v>115</v>
      </c>
      <c r="B26" t="s">
        <v>116</v>
      </c>
      <c r="C26">
        <f>100/cpi_2005!C26*nominal_wage_B!C26</f>
        <v>1000.367</v>
      </c>
      <c r="D26">
        <f>100/cpi_2005!D26*nominal_wage_B!D26</f>
        <v>958.33866321458845</v>
      </c>
      <c r="E26">
        <f>100/cpi_2005!E26*nominal_wage_B!E26</f>
        <v>873.27116898777444</v>
      </c>
      <c r="F26">
        <f>100/cpi_2005!F26*nominal_wage_B!F26</f>
        <v>815.8027621184109</v>
      </c>
      <c r="G26">
        <f>100/cpi_2005!G26*nominal_wage_B!G26</f>
        <v>862.12900021903522</v>
      </c>
      <c r="H26">
        <f>100/cpi_2005!H26*nominal_wage_B!H26</f>
        <v>864.50846013570674</v>
      </c>
      <c r="I26">
        <f>100/cpi_2005!I26*nominal_wage_B!I26</f>
        <v>1084.898954573983</v>
      </c>
      <c r="J26">
        <f>100/cpi_2005!J26*nominal_wage_B!J26</f>
        <v>1064.9428987905949</v>
      </c>
      <c r="K26">
        <f>100/cpi_2005!K26*nominal_wage_B!K26</f>
        <v>1040.6299436721415</v>
      </c>
      <c r="L26">
        <f>100/cpi_2005!L26*nominal_wage_B!L26</f>
        <v>1040.9580477753757</v>
      </c>
      <c r="M26">
        <f>100/cpi_2005!M26*nominal_wage_B!M26</f>
        <v>1048.0186416876529</v>
      </c>
      <c r="N26">
        <f>100/cpi_2005!N26*nominal_wage_B!N26</f>
        <v>1184.0414186962767</v>
      </c>
      <c r="O26">
        <f>100/cpi_2005!O26*nominal_wage_B!O26</f>
        <v>1355.3844785340852</v>
      </c>
      <c r="P26">
        <f>100/cpi_2005!P26*nominal_wage_B!P26</f>
        <v>1245.0004726321552</v>
      </c>
      <c r="Q26" s="5">
        <f>100/cpi_2005!Q26*nominal_wage_B!Q26</f>
        <v>1380.7897908481311</v>
      </c>
      <c r="R26" s="5">
        <f>100/cpi_2005!R26*nominal_wage_B!R26</f>
        <v>1424.5517622803418</v>
      </c>
    </row>
    <row r="27" spans="1:18">
      <c r="A27" t="s">
        <v>115</v>
      </c>
      <c r="B27" t="s">
        <v>117</v>
      </c>
      <c r="C27">
        <f>100/cpi_2005!C27*nominal_wage_B!C27</f>
        <v>914.34199999999998</v>
      </c>
      <c r="D27">
        <f>100/cpi_2005!D27*nominal_wage_B!D27</f>
        <v>835.8733542313131</v>
      </c>
      <c r="E27">
        <f>100/cpi_2005!E27*nominal_wage_B!E27</f>
        <v>765.11930884110905</v>
      </c>
      <c r="F27">
        <f>100/cpi_2005!F27*nominal_wage_B!F27</f>
        <v>718.84681560480885</v>
      </c>
      <c r="G27">
        <f>100/cpi_2005!G27*nominal_wage_B!G27</f>
        <v>773.81399928132009</v>
      </c>
      <c r="H27">
        <f>100/cpi_2005!H27*nominal_wage_B!H27</f>
        <v>769.82417577205251</v>
      </c>
      <c r="I27">
        <f>100/cpi_2005!I27*nominal_wage_B!I27</f>
        <v>879.64156689441836</v>
      </c>
      <c r="J27">
        <f>100/cpi_2005!J27*nominal_wage_B!J27</f>
        <v>861.51377424583268</v>
      </c>
      <c r="K27">
        <f>100/cpi_2005!K27*nominal_wage_B!K27</f>
        <v>838.18294624883595</v>
      </c>
      <c r="L27">
        <f>100/cpi_2005!L27*nominal_wage_B!L27</f>
        <v>889.43776563989752</v>
      </c>
      <c r="M27">
        <f>100/cpi_2005!M27*nominal_wage_B!M27</f>
        <v>860.20063786898254</v>
      </c>
      <c r="N27">
        <f>100/cpi_2005!N27*nominal_wage_B!N27</f>
        <v>951.78512566010193</v>
      </c>
      <c r="O27">
        <f>100/cpi_2005!O27*nominal_wage_B!O27</f>
        <v>965.83619799985058</v>
      </c>
      <c r="P27">
        <f>100/cpi_2005!P27*nominal_wage_B!P27</f>
        <v>873.91967339581436</v>
      </c>
      <c r="Q27" s="5">
        <f>100/cpi_2005!Q27*nominal_wage_B!Q27</f>
        <v>973.34778154981279</v>
      </c>
      <c r="R27" s="5">
        <f>100/cpi_2005!R27*nominal_wage_B!R27</f>
        <v>965.90510428572304</v>
      </c>
    </row>
    <row r="28" spans="1:18">
      <c r="A28" t="s">
        <v>115</v>
      </c>
      <c r="B28" t="s">
        <v>118</v>
      </c>
      <c r="C28">
        <f>100/cpi_2005!C28*nominal_wage_B!C28</f>
        <v>960.351</v>
      </c>
      <c r="D28">
        <f>100/cpi_2005!D28*nominal_wage_B!D28</f>
        <v>845.24237248198619</v>
      </c>
      <c r="E28">
        <f>100/cpi_2005!E28*nominal_wage_B!E28</f>
        <v>832.6630443485941</v>
      </c>
      <c r="F28">
        <f>100/cpi_2005!F28*nominal_wage_B!F28</f>
        <v>786.83427536022555</v>
      </c>
      <c r="G28">
        <f>100/cpi_2005!G28*nominal_wage_B!G28</f>
        <v>809.80377668202095</v>
      </c>
      <c r="H28">
        <f>100/cpi_2005!H28*nominal_wage_B!H28</f>
        <v>803.12814032366407</v>
      </c>
      <c r="I28">
        <f>100/cpi_2005!I28*nominal_wage_B!I28</f>
        <v>977.25914301984824</v>
      </c>
      <c r="J28">
        <f>100/cpi_2005!J28*nominal_wage_B!J28</f>
        <v>1000.6486933215251</v>
      </c>
      <c r="K28">
        <f>100/cpi_2005!K28*nominal_wage_B!K28</f>
        <v>990.71967412516778</v>
      </c>
      <c r="L28">
        <f>100/cpi_2005!L28*nominal_wage_B!L28</f>
        <v>1019.9990594156156</v>
      </c>
      <c r="M28">
        <f>100/cpi_2005!M28*nominal_wage_B!M28</f>
        <v>1039.6342934410684</v>
      </c>
      <c r="N28">
        <f>100/cpi_2005!N28*nominal_wage_B!N28</f>
        <v>1109.8881799520339</v>
      </c>
      <c r="O28">
        <f>100/cpi_2005!O28*nominal_wage_B!O28</f>
        <v>1273.76440424876</v>
      </c>
      <c r="P28">
        <f>100/cpi_2005!P28*nominal_wage_B!P28</f>
        <v>1221.5145377867352</v>
      </c>
      <c r="Q28" s="5">
        <f>100/cpi_2005!Q28*nominal_wage_B!Q28</f>
        <v>1341.5223156466277</v>
      </c>
      <c r="R28" s="5">
        <f>100/cpi_2005!R28*nominal_wage_B!R28</f>
        <v>1367.5965781594257</v>
      </c>
    </row>
    <row r="29" spans="1:18">
      <c r="A29" t="s">
        <v>115</v>
      </c>
      <c r="B29" t="s">
        <v>119</v>
      </c>
      <c r="C29">
        <f>100/cpi_2005!C29*nominal_wage_B!C29</f>
        <v>1105.059</v>
      </c>
      <c r="D29">
        <f>100/cpi_2005!D29*nominal_wage_B!D29</f>
        <v>880.33583646024533</v>
      </c>
      <c r="E29">
        <f>100/cpi_2005!E29*nominal_wage_B!E29</f>
        <v>749.56614234759081</v>
      </c>
      <c r="F29">
        <f>100/cpi_2005!F29*nominal_wage_B!F29</f>
        <v>742.12498001354868</v>
      </c>
      <c r="G29">
        <f>100/cpi_2005!G29*nominal_wage_B!G29</f>
        <v>833.03258822781947</v>
      </c>
      <c r="H29">
        <f>100/cpi_2005!H29*nominal_wage_B!H29</f>
        <v>848.09081890359573</v>
      </c>
      <c r="I29">
        <f>100/cpi_2005!I29*nominal_wage_B!I29</f>
        <v>999.91521772065119</v>
      </c>
      <c r="J29">
        <f>100/cpi_2005!J29*nominal_wage_B!J29</f>
        <v>980.46795768859101</v>
      </c>
      <c r="K29">
        <f>100/cpi_2005!K29*nominal_wage_B!K29</f>
        <v>991.77906096538209</v>
      </c>
      <c r="L29">
        <f>100/cpi_2005!L29*nominal_wage_B!L29</f>
        <v>1008.6461610808799</v>
      </c>
      <c r="M29">
        <f>100/cpi_2005!M29*nominal_wage_B!M29</f>
        <v>986.54305898722873</v>
      </c>
      <c r="N29">
        <f>100/cpi_2005!N29*nominal_wage_B!N29</f>
        <v>1153.4522543583523</v>
      </c>
      <c r="O29">
        <f>100/cpi_2005!O29*nominal_wage_B!O29</f>
        <v>1265.8225244515206</v>
      </c>
      <c r="P29">
        <f>100/cpi_2005!P29*nominal_wage_B!P29</f>
        <v>1057.1738316775929</v>
      </c>
      <c r="Q29" s="5">
        <f>100/cpi_2005!Q29*nominal_wage_B!Q29</f>
        <v>1129.0492966146642</v>
      </c>
      <c r="R29" s="5">
        <f>100/cpi_2005!R29*nominal_wage_B!R29</f>
        <v>1196.8872412966759</v>
      </c>
    </row>
    <row r="30" spans="1:18">
      <c r="A30" t="s">
        <v>115</v>
      </c>
      <c r="B30" t="s">
        <v>120</v>
      </c>
      <c r="C30">
        <f>100/cpi_2005!C30*nominal_wage_B!C30</f>
        <v>629.76300000000003</v>
      </c>
      <c r="D30">
        <f>100/cpi_2005!D30*nominal_wage_B!D30</f>
        <v>1016.4136938112018</v>
      </c>
      <c r="E30">
        <f>100/cpi_2005!E30*nominal_wage_B!E30</f>
        <v>602.40590955475568</v>
      </c>
      <c r="F30">
        <f>100/cpi_2005!F30*nominal_wage_B!F30</f>
        <v>598.93523567045884</v>
      </c>
      <c r="G30">
        <f>100/cpi_2005!G30*nominal_wage_B!G30</f>
        <v>703.61495643029798</v>
      </c>
      <c r="H30">
        <f>100/cpi_2005!H30*nominal_wage_B!H30</f>
        <v>716.50014816799762</v>
      </c>
      <c r="I30">
        <f>100/cpi_2005!I30*nominal_wage_B!I30</f>
        <v>755.1426164221167</v>
      </c>
      <c r="J30">
        <f>100/cpi_2005!J30*nominal_wage_B!J30</f>
        <v>805.08087287869682</v>
      </c>
      <c r="K30">
        <f>100/cpi_2005!K30*nominal_wage_B!K30</f>
        <v>804.69068196097123</v>
      </c>
      <c r="L30">
        <f>100/cpi_2005!L30*nominal_wage_B!L30</f>
        <v>829.36933523120342</v>
      </c>
      <c r="M30">
        <f>100/cpi_2005!M30*nominal_wage_B!M30</f>
        <v>851.13870990966598</v>
      </c>
      <c r="N30">
        <f>100/cpi_2005!N30*nominal_wage_B!N30</f>
        <v>1033.6535140745964</v>
      </c>
      <c r="O30">
        <f>100/cpi_2005!O30*nominal_wage_B!O30</f>
        <v>1075.9581342979898</v>
      </c>
      <c r="P30">
        <f>100/cpi_2005!P30*nominal_wage_B!P30</f>
        <v>981.56039268699851</v>
      </c>
      <c r="Q30" s="5">
        <f>100/cpi_2005!Q30*nominal_wage_B!Q30</f>
        <v>1081.8249979963634</v>
      </c>
      <c r="R30" s="5">
        <f>100/cpi_2005!R30*nominal_wage_B!R30</f>
        <v>1088.5026274725114</v>
      </c>
    </row>
    <row r="31" spans="1:18">
      <c r="A31" t="s">
        <v>121</v>
      </c>
      <c r="B31" t="s">
        <v>122</v>
      </c>
      <c r="C31">
        <f>100/cpi_2005!C31*nominal_wage_B!C31</f>
        <v>958.40200000000004</v>
      </c>
      <c r="D31">
        <f>100/cpi_2005!D31*nominal_wage_B!D31</f>
        <v>993.51104680391938</v>
      </c>
      <c r="E31">
        <f>100/cpi_2005!E31*nominal_wage_B!E31</f>
        <v>1027.5349044749812</v>
      </c>
      <c r="F31">
        <f>100/cpi_2005!F31*nominal_wage_B!F31</f>
        <v>976.8266326235065</v>
      </c>
      <c r="G31">
        <f>100/cpi_2005!G31*nominal_wage_B!G31</f>
        <v>1098.6733051327744</v>
      </c>
      <c r="H31">
        <f>100/cpi_2005!H31*nominal_wage_B!H31</f>
        <v>1069.2814983739493</v>
      </c>
      <c r="I31">
        <f>100/cpi_2005!I31*nominal_wage_B!I31</f>
        <v>1152.8681677804993</v>
      </c>
      <c r="J31">
        <f>100/cpi_2005!J31*nominal_wage_B!J31</f>
        <v>1136.7627364965024</v>
      </c>
      <c r="K31">
        <f>100/cpi_2005!K31*nominal_wage_B!K31</f>
        <v>1110.8164713730116</v>
      </c>
      <c r="L31">
        <f>100/cpi_2005!L31*nominal_wage_B!L31</f>
        <v>1162.8118185510891</v>
      </c>
      <c r="M31">
        <f>100/cpi_2005!M31*nominal_wage_B!M31</f>
        <v>1144.5419497686594</v>
      </c>
      <c r="N31">
        <f>100/cpi_2005!N31*nominal_wage_B!N31</f>
        <v>1208.6942072216893</v>
      </c>
      <c r="O31">
        <f>100/cpi_2005!O31*nominal_wage_B!O31</f>
        <v>1230.5931618213363</v>
      </c>
      <c r="P31">
        <f>100/cpi_2005!P31*nominal_wage_B!P31</f>
        <v>1063.3715848477591</v>
      </c>
      <c r="Q31" s="5">
        <f>100/cpi_2005!Q31*nominal_wage_B!Q31</f>
        <v>1189.2665414020585</v>
      </c>
      <c r="R31" s="5">
        <f>100/cpi_2005!R31*nominal_wage_B!R31</f>
        <v>1308.7454422741343</v>
      </c>
    </row>
    <row r="32" spans="1:18">
      <c r="A32" t="s">
        <v>121</v>
      </c>
      <c r="B32" t="s">
        <v>123</v>
      </c>
      <c r="C32">
        <f>100/cpi_2005!C32*nominal_wage_B!C32</f>
        <v>845.86800000000005</v>
      </c>
      <c r="D32">
        <f>100/cpi_2005!D32*nominal_wage_B!D32</f>
        <v>1134.6834613422477</v>
      </c>
      <c r="E32">
        <f>100/cpi_2005!E32*nominal_wage_B!E32</f>
        <v>925.68328572638734</v>
      </c>
      <c r="F32">
        <f>100/cpi_2005!F32*nominal_wage_B!F32</f>
        <v>865.89731998633408</v>
      </c>
      <c r="G32">
        <f>100/cpi_2005!G32*nominal_wage_B!G32</f>
        <v>1030.7491723272044</v>
      </c>
      <c r="H32">
        <f>100/cpi_2005!H32*nominal_wage_B!H32</f>
        <v>1040.9249801346298</v>
      </c>
      <c r="I32">
        <f>100/cpi_2005!I32*nominal_wage_B!I32</f>
        <v>1122.7065860897053</v>
      </c>
      <c r="J32">
        <f>100/cpi_2005!J32*nominal_wage_B!J32</f>
        <v>1140.3434990433834</v>
      </c>
      <c r="K32">
        <f>100/cpi_2005!K32*nominal_wage_B!K32</f>
        <v>1121.1648556641917</v>
      </c>
      <c r="L32">
        <f>100/cpi_2005!L32*nominal_wage_B!L32</f>
        <v>1035.7667254586916</v>
      </c>
      <c r="M32">
        <f>100/cpi_2005!M32*nominal_wage_B!M32</f>
        <v>1059.6143411110113</v>
      </c>
      <c r="N32">
        <f>100/cpi_2005!N32*nominal_wage_B!N32</f>
        <v>1123.4410063914897</v>
      </c>
      <c r="O32">
        <f>100/cpi_2005!O32*nominal_wage_B!O32</f>
        <v>1334.9490221824744</v>
      </c>
      <c r="P32">
        <f>100/cpi_2005!P32*nominal_wage_B!P32</f>
        <v>1174.5627519679717</v>
      </c>
      <c r="Q32" s="5">
        <f>100/cpi_2005!Q32*nominal_wage_B!Q32</f>
        <v>1306.8365744018329</v>
      </c>
      <c r="R32" s="5">
        <f>100/cpi_2005!R32*nominal_wage_B!R32</f>
        <v>1250.912030773073</v>
      </c>
    </row>
    <row r="33" spans="1:18">
      <c r="A33" t="s">
        <v>121</v>
      </c>
      <c r="B33" t="s">
        <v>4</v>
      </c>
      <c r="C33">
        <f>100/cpi_2005!C33*nominal_wage_B!C33</f>
        <v>1517.202</v>
      </c>
      <c r="D33">
        <f>100/cpi_2005!D33*nominal_wage_B!D33</f>
        <v>1577.3512237110062</v>
      </c>
      <c r="E33">
        <f>100/cpi_2005!E33*nominal_wage_B!E33</f>
        <v>1263.2683898112462</v>
      </c>
      <c r="F33">
        <f>100/cpi_2005!F33*nominal_wage_B!F33</f>
        <v>1210.8415586555823</v>
      </c>
      <c r="G33">
        <f>100/cpi_2005!G33*nominal_wage_B!G33</f>
        <v>1455.4239922312436</v>
      </c>
      <c r="H33">
        <f>100/cpi_2005!H33*nominal_wage_B!H33</f>
        <v>1471.1219033620434</v>
      </c>
      <c r="I33">
        <f>100/cpi_2005!I33*nominal_wage_B!I33</f>
        <v>1527.4814282078264</v>
      </c>
      <c r="J33">
        <f>100/cpi_2005!J33*nominal_wage_B!J33</f>
        <v>1527.7362322926565</v>
      </c>
      <c r="K33">
        <f>100/cpi_2005!K33*nominal_wage_B!K33</f>
        <v>1438.124110435358</v>
      </c>
      <c r="L33">
        <f>100/cpi_2005!L33*nominal_wage_B!L33</f>
        <v>1440.6228765233082</v>
      </c>
      <c r="M33">
        <f>100/cpi_2005!M33*nominal_wage_B!M33</f>
        <v>1576.9493233247263</v>
      </c>
      <c r="N33">
        <f>100/cpi_2005!N33*nominal_wage_B!N33</f>
        <v>1610.4594602779398</v>
      </c>
      <c r="O33">
        <f>100/cpi_2005!O33*nominal_wage_B!O33</f>
        <v>1837.1434974144343</v>
      </c>
      <c r="P33">
        <f>100/cpi_2005!P33*nominal_wage_B!P33</f>
        <v>1660.6030673140999</v>
      </c>
      <c r="Q33" s="5">
        <f>100/cpi_2005!Q33*nominal_wage_B!Q33</f>
        <v>1777.2662096063368</v>
      </c>
      <c r="R33" s="5">
        <f>100/cpi_2005!R33*nominal_wage_B!R33</f>
        <v>1745.8065282269704</v>
      </c>
    </row>
    <row r="34" spans="1:18">
      <c r="A34" t="s">
        <v>121</v>
      </c>
      <c r="B34" t="s">
        <v>124</v>
      </c>
      <c r="C34" s="5" t="e">
        <f>100/cpi_2005!C34*nominal_wage_B!C34</f>
        <v>#VALUE!</v>
      </c>
      <c r="D34">
        <f>100/cpi_2005!D34*nominal_wage_B!D34</f>
        <v>1575.4010000000001</v>
      </c>
      <c r="E34">
        <f>100/cpi_2005!E34*nominal_wage_B!E34</f>
        <v>1524.6</v>
      </c>
      <c r="F34">
        <f>100/cpi_2005!F34*nominal_wage_B!F34</f>
        <v>1349.6886316701568</v>
      </c>
      <c r="G34">
        <f>100/cpi_2005!G34*nominal_wage_B!G34</f>
        <v>1460.7306432077964</v>
      </c>
      <c r="H34">
        <f>100/cpi_2005!H34*nominal_wage_B!H34</f>
        <v>1449.2932384988287</v>
      </c>
      <c r="I34">
        <f>100/cpi_2005!I34*nominal_wage_B!I34</f>
        <v>1457.3850066167272</v>
      </c>
      <c r="J34">
        <f>100/cpi_2005!J34*nominal_wage_B!J34</f>
        <v>1448.3856376116862</v>
      </c>
      <c r="K34">
        <f>100/cpi_2005!K34*nominal_wage_B!K34</f>
        <v>1388.309979120309</v>
      </c>
      <c r="L34">
        <f>100/cpi_2005!L34*nominal_wage_B!L34</f>
        <v>1627.9669689068985</v>
      </c>
      <c r="M34">
        <f>100/cpi_2005!M34*nominal_wage_B!M34</f>
        <v>1522.9852129292765</v>
      </c>
      <c r="N34">
        <f>100/cpi_2005!N34*nominal_wage_B!N34</f>
        <v>1564.2619835303051</v>
      </c>
      <c r="O34">
        <f>100/cpi_2005!O34*nominal_wage_B!O34</f>
        <v>1680.6364832459544</v>
      </c>
      <c r="P34">
        <f>100/cpi_2005!P34*nominal_wage_B!P34</f>
        <v>1482.6909663955994</v>
      </c>
      <c r="Q34" s="5">
        <f>100/cpi_2005!Q34*nominal_wage_B!Q34</f>
        <v>1576.5434913833246</v>
      </c>
      <c r="R34" s="5">
        <f>100/cpi_2005!R34*nominal_wage_B!R34</f>
        <v>1634.7592956917047</v>
      </c>
    </row>
    <row r="35" spans="1:18">
      <c r="A35" t="s">
        <v>115</v>
      </c>
      <c r="B35" t="s">
        <v>125</v>
      </c>
      <c r="C35" s="5" t="e">
        <f>100/cpi_2005!C35*nominal_wage_B!C35</f>
        <v>#VALUE!</v>
      </c>
      <c r="D35">
        <f>100/cpi_2005!D35*nominal_wage_B!D35</f>
        <v>773.22699999999998</v>
      </c>
      <c r="E35">
        <f>100/cpi_2005!E35*nominal_wage_B!E35</f>
        <v>864.8</v>
      </c>
      <c r="F35">
        <f>100/cpi_2005!F35*nominal_wage_B!F35</f>
        <v>829.05459119496857</v>
      </c>
      <c r="G35">
        <f>100/cpi_2005!G35*nominal_wage_B!G35</f>
        <v>891.74524182252594</v>
      </c>
      <c r="H35">
        <f>100/cpi_2005!H35*nominal_wage_B!H35</f>
        <v>910.21490712438288</v>
      </c>
      <c r="I35">
        <f>100/cpi_2005!I35*nominal_wage_B!I35</f>
        <v>980.14578441437004</v>
      </c>
      <c r="J35">
        <f>100/cpi_2005!J35*nominal_wage_B!J35</f>
        <v>989.68614750718586</v>
      </c>
      <c r="K35">
        <f>100/cpi_2005!K35*nominal_wage_B!K35</f>
        <v>975.42670508471076</v>
      </c>
      <c r="L35">
        <f>100/cpi_2005!L35*nominal_wage_B!L35</f>
        <v>1077.3924384509435</v>
      </c>
      <c r="M35">
        <f>100/cpi_2005!M35*nominal_wage_B!M35</f>
        <v>1110.7442029988567</v>
      </c>
      <c r="N35">
        <f>100/cpi_2005!N35*nominal_wage_B!N35</f>
        <v>1296.1559595169733</v>
      </c>
      <c r="O35">
        <f>100/cpi_2005!O35*nominal_wage_B!O35</f>
        <v>1196.5253902840921</v>
      </c>
      <c r="P35">
        <f>100/cpi_2005!P35*nominal_wage_B!P35</f>
        <v>1029.7005207989571</v>
      </c>
      <c r="Q35" s="5">
        <f>100/cpi_2005!Q35*nominal_wage_B!Q35</f>
        <v>1145.5384427087424</v>
      </c>
      <c r="R35" s="5">
        <f>100/cpi_2005!R35*nominal_wage_B!R35</f>
        <v>1179.3402376528202</v>
      </c>
    </row>
    <row r="36" spans="1:18">
      <c r="A36" t="s">
        <v>156</v>
      </c>
      <c r="B36" t="s">
        <v>154</v>
      </c>
      <c r="C36">
        <f>100/cpi_2005!C36*nominal_wage_B!C36</f>
        <v>845.60299999999995</v>
      </c>
      <c r="D36">
        <f>100/cpi_2005!D36*nominal_wage_B!D36</f>
        <v>850.24390243902428</v>
      </c>
      <c r="E36">
        <f>100/cpi_2005!E36*nominal_wage_B!E36</f>
        <v>777.73418406205531</v>
      </c>
      <c r="F36">
        <f>100/cpi_2005!F36*nominal_wage_B!F36</f>
        <v>752.34647647509769</v>
      </c>
      <c r="G36">
        <f>100/cpi_2005!G36*nominal_wage_B!G36</f>
        <v>826.44569460022251</v>
      </c>
      <c r="H36">
        <f>100/cpi_2005!H36*nominal_wage_B!H36</f>
        <v>816.92755509603023</v>
      </c>
      <c r="I36">
        <f>100/cpi_2005!I36*nominal_wage_B!I36</f>
        <v>905.09510414816657</v>
      </c>
      <c r="J36">
        <f>100/cpi_2005!J36*nominal_wage_B!J36</f>
        <v>921.85035359728261</v>
      </c>
      <c r="K36">
        <f>100/cpi_2005!K36*nominal_wage_B!K36</f>
        <v>907.46562869927311</v>
      </c>
      <c r="L36">
        <f>100/cpi_2005!L36*nominal_wage_B!L36</f>
        <v>942.85916348200476</v>
      </c>
      <c r="M36">
        <f>100/cpi_2005!M36*nominal_wage_B!M36</f>
        <v>975.27857656239803</v>
      </c>
      <c r="N36">
        <f>100/cpi_2005!N36*nominal_wage_B!N36</f>
        <v>1048.7756608072411</v>
      </c>
      <c r="O36">
        <f>100/cpi_2005!O36*nominal_wage_B!O36</f>
        <v>1246.1467271114452</v>
      </c>
      <c r="P36">
        <f>100/cpi_2005!P36*nominal_wage_B!P36</f>
        <v>1183.2076883764134</v>
      </c>
      <c r="Q36" s="5">
        <f>100/cpi_2005!Q36*nominal_wage_B!Q36</f>
        <v>1233.5673492794858</v>
      </c>
      <c r="R36" s="5">
        <f>100/cpi_2005!R36*nominal_wage_B!R36</f>
        <v>1269.7684614562827</v>
      </c>
    </row>
  </sheetData>
  <phoneticPr fontId="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36"/>
  <sheetViews>
    <sheetView zoomScale="70" zoomScaleNormal="7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H28" sqref="H28"/>
    </sheetView>
  </sheetViews>
  <sheetFormatPr defaultRowHeight="18"/>
  <cols>
    <col min="1" max="1" width="13.25" bestFit="1" customWidth="1"/>
    <col min="2" max="2" width="19.33203125" bestFit="1" customWidth="1"/>
    <col min="10" max="10" width="5.1640625" bestFit="1" customWidth="1"/>
  </cols>
  <sheetData>
    <row r="1" spans="1:18">
      <c r="A1" t="s">
        <v>86</v>
      </c>
      <c r="B1" t="s">
        <v>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 s="5">
        <v>2019</v>
      </c>
      <c r="R1" s="5">
        <v>2020</v>
      </c>
    </row>
    <row r="2" spans="1:18">
      <c r="A2" t="s">
        <v>88</v>
      </c>
      <c r="B2" t="s">
        <v>89</v>
      </c>
      <c r="C2">
        <v>100</v>
      </c>
      <c r="D2">
        <f>(C2*(inflation!D2/100+1))</f>
        <v>109.99868939772506</v>
      </c>
      <c r="E2">
        <f>(D2*(inflation!E2/100+1))</f>
        <v>120.28956150755465</v>
      </c>
      <c r="F2">
        <f>(E2*(inflation!F2/100+1))</f>
        <v>134.00597346018785</v>
      </c>
      <c r="G2">
        <f>(F2*(inflation!G2/100+1))</f>
        <v>139.02164675398046</v>
      </c>
      <c r="H2">
        <f>(G2*(inflation!H2/100+1))</f>
        <v>147.34492643546366</v>
      </c>
      <c r="I2">
        <f>(H2*(inflation!I2/100+1))</f>
        <v>152.42283266800231</v>
      </c>
      <c r="J2">
        <f>(I2*(inflation!J2/100+1))</f>
        <v>152.77926202933813</v>
      </c>
      <c r="K2">
        <f>(J2*(inflation!K2/100+1))</f>
        <v>164.08825753477444</v>
      </c>
      <c r="L2">
        <f>(K2*(inflation!L2/100+1))</f>
        <v>177.35251677080052</v>
      </c>
      <c r="M2">
        <f>(L2*(inflation!M2/100+1))</f>
        <v>180.06345537383331</v>
      </c>
      <c r="N2">
        <f>(M2*(inflation!N2/100+1))</f>
        <v>187.17470325157242</v>
      </c>
      <c r="O2">
        <f>(N2*(inflation!O2/100+1))</f>
        <v>195.12155586131405</v>
      </c>
      <c r="P2">
        <f>(O2*(inflation!P2/100+1))</f>
        <v>198.71463729100014</v>
      </c>
      <c r="Q2" s="5">
        <f>(P2*(inflation!Q2/100+1))</f>
        <v>202.07767675688387</v>
      </c>
      <c r="R2" s="5">
        <f>(Q2*(inflation!R2/100+1))</f>
        <v>209.33072671467306</v>
      </c>
    </row>
    <row r="3" spans="1:18">
      <c r="A3" t="s">
        <v>88</v>
      </c>
      <c r="B3" t="s">
        <v>90</v>
      </c>
      <c r="C3">
        <v>100</v>
      </c>
      <c r="D3">
        <f>(C3*(inflation!D3/100+1))</f>
        <v>106.11249935782463</v>
      </c>
      <c r="E3">
        <f>(D3*(inflation!E3/100+1))</f>
        <v>113.1101498231187</v>
      </c>
      <c r="F3">
        <f>(E3*(inflation!F3/100+1))</f>
        <v>125.24078829993316</v>
      </c>
      <c r="G3">
        <f>(F3*(inflation!G3/100+1))</f>
        <v>128.5146811104257</v>
      </c>
      <c r="H3">
        <f>(G3*(inflation!H3/100+1))</f>
        <v>138.7894317209184</v>
      </c>
      <c r="I3">
        <f>(H3*(inflation!I3/100+1))</f>
        <v>143.87465980777262</v>
      </c>
      <c r="J3">
        <f>(I3*(inflation!J3/100+1))</f>
        <v>149.42782940428921</v>
      </c>
      <c r="K3">
        <f>(J3*(inflation!K3/100+1))</f>
        <v>164.64502908566018</v>
      </c>
      <c r="L3">
        <f>(K3*(inflation!L3/100+1))</f>
        <v>178.09532960139444</v>
      </c>
      <c r="M3">
        <f>(L3*(inflation!M3/100+1))</f>
        <v>183.87377688449814</v>
      </c>
      <c r="N3">
        <f>(M3*(inflation!N3/100+1))</f>
        <v>195.52277629869553</v>
      </c>
      <c r="O3">
        <f>(N3*(inflation!O3/100+1))</f>
        <v>201.7820915188135</v>
      </c>
      <c r="P3">
        <f>(O3*(inflation!P3/100+1))</f>
        <v>204.25341654787755</v>
      </c>
      <c r="Q3" s="5">
        <f>(P3*(inflation!Q3/100+1))</f>
        <v>209.01793520975838</v>
      </c>
      <c r="R3" s="5">
        <f>(Q3*(inflation!R3/100+1))</f>
        <v>213.12440058379599</v>
      </c>
    </row>
    <row r="4" spans="1:18">
      <c r="A4" t="s">
        <v>88</v>
      </c>
      <c r="B4" t="s">
        <v>91</v>
      </c>
      <c r="C4">
        <v>100</v>
      </c>
      <c r="D4">
        <f>(C4*(inflation!D4/100+1))</f>
        <v>108.0519867959771</v>
      </c>
      <c r="E4">
        <f>(D4*(inflation!E4/100+1))</f>
        <v>115.5110547832936</v>
      </c>
      <c r="F4">
        <f>(E4*(inflation!F4/100+1))</f>
        <v>130.16167511416486</v>
      </c>
      <c r="G4">
        <f>(F4*(inflation!G4/100+1))</f>
        <v>132.83154313770802</v>
      </c>
      <c r="H4">
        <f>(G4*(inflation!H4/100+1))</f>
        <v>143.24178484295192</v>
      </c>
      <c r="I4">
        <f>(H4*(inflation!I4/100+1))</f>
        <v>150.93455064384324</v>
      </c>
      <c r="J4">
        <f>(I4*(inflation!J4/100+1))</f>
        <v>157.22046226763402</v>
      </c>
      <c r="K4">
        <f>(J4*(inflation!K4/100+1))</f>
        <v>174.31545094792295</v>
      </c>
      <c r="L4">
        <f>(K4*(inflation!L4/100+1))</f>
        <v>194.49983812040807</v>
      </c>
      <c r="M4">
        <f>(L4*(inflation!M4/100+1))</f>
        <v>196.59253445141329</v>
      </c>
      <c r="N4">
        <f>(M4*(inflation!N4/100+1))</f>
        <v>206.2052029438089</v>
      </c>
      <c r="O4">
        <f>(N4*(inflation!O4/100+1))</f>
        <v>210.38133434116153</v>
      </c>
      <c r="P4">
        <f>(O4*(inflation!P4/100+1))</f>
        <v>215.84705315691912</v>
      </c>
      <c r="Q4" s="5">
        <f>(P4*(inflation!Q4/100+1))</f>
        <v>219.45073355390653</v>
      </c>
      <c r="R4" s="5">
        <f>(Q4*(inflation!R4/100+1))</f>
        <v>224.08990718845024</v>
      </c>
    </row>
    <row r="5" spans="1:18">
      <c r="A5" t="s">
        <v>88</v>
      </c>
      <c r="B5" t="s">
        <v>92</v>
      </c>
      <c r="C5">
        <v>100</v>
      </c>
      <c r="D5">
        <f>(C5*(inflation!D5/100+1))</f>
        <v>106.3143387061468</v>
      </c>
      <c r="E5">
        <f>(D5*(inflation!E5/100+1))</f>
        <v>114.31641801924846</v>
      </c>
      <c r="F5">
        <f>(E5*(inflation!F5/100+1))</f>
        <v>125.70874484011163</v>
      </c>
      <c r="G5">
        <f>(F5*(inflation!G5/100+1))</f>
        <v>127.88286115845879</v>
      </c>
      <c r="H5">
        <f>(G5*(inflation!H5/100+1))</f>
        <v>137.31333414015961</v>
      </c>
      <c r="I5">
        <f>(H5*(inflation!I5/100+1))</f>
        <v>143.78591515021697</v>
      </c>
      <c r="J5">
        <f>(I5*(inflation!J5/100+1))</f>
        <v>148.56183794508917</v>
      </c>
      <c r="K5">
        <f>(J5*(inflation!K5/100+1))</f>
        <v>161.61870263402577</v>
      </c>
      <c r="L5">
        <f>(K5*(inflation!L5/100+1))</f>
        <v>175.59613073828632</v>
      </c>
      <c r="M5">
        <f>(L5*(inflation!M5/100+1))</f>
        <v>180.24872503180541</v>
      </c>
      <c r="N5">
        <f>(M5*(inflation!N5/100+1))</f>
        <v>187.53087211858497</v>
      </c>
      <c r="O5">
        <f>(N5*(inflation!O5/100+1))</f>
        <v>195.40278378234964</v>
      </c>
      <c r="P5">
        <f>(O5*(inflation!P5/100+1))</f>
        <v>200.18438509735131</v>
      </c>
      <c r="Q5" s="5">
        <f>(P5*(inflation!Q5/100+1))</f>
        <v>204.91377231678746</v>
      </c>
      <c r="R5" s="5">
        <f>(Q5*(inflation!R5/100+1))</f>
        <v>209.86373737119803</v>
      </c>
    </row>
    <row r="6" spans="1:18">
      <c r="A6" t="s">
        <v>88</v>
      </c>
      <c r="B6" t="s">
        <v>137</v>
      </c>
      <c r="C6">
        <v>100</v>
      </c>
      <c r="D6">
        <f>(C6*(inflation!D6/100+1))</f>
        <v>104.58816595669471</v>
      </c>
      <c r="E6">
        <f>(D6*(inflation!E6/100+1))</f>
        <v>109.65422922394976</v>
      </c>
      <c r="F6">
        <f>(E6*(inflation!F6/100+1))</f>
        <v>119.56725316140262</v>
      </c>
      <c r="G6">
        <f>(F6*(inflation!G6/100+1))</f>
        <v>121.71744163558944</v>
      </c>
      <c r="H6">
        <f>(G6*(inflation!H6/100+1))</f>
        <v>130.43931212281493</v>
      </c>
      <c r="I6">
        <f>(H6*(inflation!I6/100+1))</f>
        <v>135.23704557152621</v>
      </c>
      <c r="J6">
        <f>(I6*(inflation!J6/100+1))</f>
        <v>138.44913258460227</v>
      </c>
      <c r="K6">
        <f>(J6*(inflation!K6/100+1))</f>
        <v>149.85674035587806</v>
      </c>
      <c r="L6">
        <f>(K6*(inflation!L6/100+1))</f>
        <v>161.23432400363779</v>
      </c>
      <c r="M6">
        <f>(L6*(inflation!M6/100+1))</f>
        <v>168.3263612167124</v>
      </c>
      <c r="N6">
        <f>(M6*(inflation!N6/100+1))</f>
        <v>174.2667669500195</v>
      </c>
      <c r="O6">
        <f>(N6*(inflation!O6/100+1))</f>
        <v>181.27327898547478</v>
      </c>
      <c r="P6">
        <f>(O6*(inflation!P6/100+1))</f>
        <v>187.56776580005214</v>
      </c>
      <c r="Q6" s="5">
        <f>(P6*(inflation!Q6/100+1))</f>
        <v>191.37556773328194</v>
      </c>
      <c r="R6" s="5">
        <f>(Q6*(inflation!R6/100+1))</f>
        <v>193.63491461967183</v>
      </c>
    </row>
    <row r="7" spans="1:18">
      <c r="A7" t="s">
        <v>88</v>
      </c>
      <c r="B7" t="s">
        <v>93</v>
      </c>
      <c r="C7">
        <v>100</v>
      </c>
      <c r="D7">
        <f>(C7*(inflation!D7/100+1))</f>
        <v>110.65904487744329</v>
      </c>
      <c r="E7">
        <f>(D7*(inflation!E7/100+1))</f>
        <v>118.86778687697155</v>
      </c>
      <c r="F7">
        <f>(E7*(inflation!F7/100+1))</f>
        <v>132.61754839041831</v>
      </c>
      <c r="G7">
        <f>(F7*(inflation!G7/100+1))</f>
        <v>135.92489220273603</v>
      </c>
      <c r="H7">
        <f>(G7*(inflation!H7/100+1))</f>
        <v>150.22973239797037</v>
      </c>
      <c r="I7">
        <f>(H7*(inflation!I7/100+1))</f>
        <v>154.36963781983729</v>
      </c>
      <c r="J7">
        <f>(I7*(inflation!J7/100+1))</f>
        <v>160.88027739186236</v>
      </c>
      <c r="K7">
        <f>(J7*(inflation!K7/100+1))</f>
        <v>174.93675991638619</v>
      </c>
      <c r="L7">
        <f>(K7*(inflation!L7/100+1))</f>
        <v>190.24522902235768</v>
      </c>
      <c r="M7">
        <f>(L7*(inflation!M7/100+1))</f>
        <v>192.84491829190165</v>
      </c>
      <c r="N7">
        <f>(M7*(inflation!N7/100+1))</f>
        <v>201.31968325051878</v>
      </c>
      <c r="O7">
        <f>(N7*(inflation!O7/100+1))</f>
        <v>207.02662772386793</v>
      </c>
      <c r="P7">
        <f>(O7*(inflation!P7/100+1))</f>
        <v>213.17134781551735</v>
      </c>
      <c r="Q7" s="5">
        <f>(P7*(inflation!Q7/100+1))</f>
        <v>216.16281454056917</v>
      </c>
      <c r="R7" s="5">
        <f>(Q7*(inflation!R7/100+1))</f>
        <v>222.66089979465821</v>
      </c>
    </row>
    <row r="8" spans="1:18">
      <c r="A8" t="s">
        <v>88</v>
      </c>
      <c r="B8" t="s">
        <v>94</v>
      </c>
      <c r="C8">
        <v>100</v>
      </c>
      <c r="D8">
        <f>(C8*(inflation!D8/100+1))</f>
        <v>106.52108104236233</v>
      </c>
      <c r="E8">
        <f>(D8*(inflation!E8/100+1))</f>
        <v>111.84396251611858</v>
      </c>
      <c r="F8">
        <f>(E8*(inflation!F8/100+1))</f>
        <v>126.87687014082934</v>
      </c>
      <c r="G8">
        <f>(F8*(inflation!G8/100+1))</f>
        <v>130.53175940414542</v>
      </c>
      <c r="H8">
        <f>(G8*(inflation!H8/100+1))</f>
        <v>142.38839421668862</v>
      </c>
      <c r="I8">
        <f>(H8*(inflation!I8/100+1))</f>
        <v>148.01983248069513</v>
      </c>
      <c r="J8">
        <f>(I8*(inflation!J8/100+1))</f>
        <v>154.84635362946656</v>
      </c>
      <c r="K8">
        <f>(J8*(inflation!K8/100+1))</f>
        <v>170.23218325347543</v>
      </c>
      <c r="L8">
        <f>(K8*(inflation!L8/100+1))</f>
        <v>188.69629434451932</v>
      </c>
      <c r="M8">
        <f>(L8*(inflation!M8/100+1))</f>
        <v>194.83214333765704</v>
      </c>
      <c r="N8">
        <f>(M8*(inflation!N8/100+1))</f>
        <v>204.5737505045399</v>
      </c>
      <c r="O8">
        <f>(N8*(inflation!O8/100+1))</f>
        <v>211.86101807416765</v>
      </c>
      <c r="P8">
        <f>(O8*(inflation!P8/100+1))</f>
        <v>216.84544849081533</v>
      </c>
      <c r="Q8" s="5">
        <f>(P8*(inflation!Q8/100+1))</f>
        <v>223.16310041708309</v>
      </c>
      <c r="R8" s="5">
        <f>(Q8*(inflation!R8/100+1))</f>
        <v>225.13687061109431</v>
      </c>
    </row>
    <row r="9" spans="1:18">
      <c r="A9" t="s">
        <v>88</v>
      </c>
      <c r="B9" t="s">
        <v>95</v>
      </c>
      <c r="C9">
        <v>100</v>
      </c>
      <c r="D9">
        <f>(C9*(inflation!D9/100+1))</f>
        <v>108.44334787611602</v>
      </c>
      <c r="E9">
        <f>(D9*(inflation!E9/100+1))</f>
        <v>117.34186450409962</v>
      </c>
      <c r="F9">
        <f>(E9*(inflation!F9/100+1))</f>
        <v>130.42735577059381</v>
      </c>
      <c r="G9">
        <f>(F9*(inflation!G9/100+1))</f>
        <v>132.84642767282617</v>
      </c>
      <c r="H9">
        <f>(G9*(inflation!H9/100+1))</f>
        <v>140.84624219602253</v>
      </c>
      <c r="I9">
        <f>(H9*(inflation!I9/100+1))</f>
        <v>146.1686941499315</v>
      </c>
      <c r="J9">
        <f>(I9*(inflation!J9/100+1))</f>
        <v>150.13884929308389</v>
      </c>
      <c r="K9">
        <f>(J9*(inflation!K9/100+1))</f>
        <v>160.71601317154671</v>
      </c>
      <c r="L9">
        <f>(K9*(inflation!L9/100+1))</f>
        <v>174.3449858094327</v>
      </c>
      <c r="M9">
        <f>(L9*(inflation!M9/100+1))</f>
        <v>179.74204903279409</v>
      </c>
      <c r="N9">
        <f>(M9*(inflation!N9/100+1))</f>
        <v>186.17257108114867</v>
      </c>
      <c r="O9">
        <f>(N9*(inflation!O9/100+1))</f>
        <v>191.68702944263237</v>
      </c>
      <c r="P9">
        <f>(O9*(inflation!P9/100+1))</f>
        <v>196.93933210859132</v>
      </c>
      <c r="Q9" s="5">
        <f>(P9*(inflation!Q9/100+1))</f>
        <v>201.0034232482341</v>
      </c>
      <c r="R9" s="5">
        <f>(Q9*(inflation!R9/100+1))</f>
        <v>204.11158500849595</v>
      </c>
    </row>
    <row r="10" spans="1:18">
      <c r="A10" t="s">
        <v>88</v>
      </c>
      <c r="B10" t="s">
        <v>96</v>
      </c>
      <c r="C10">
        <v>100</v>
      </c>
      <c r="D10">
        <f>(C10*(inflation!D10/100+1))</f>
        <v>106.42082099602436</v>
      </c>
      <c r="E10">
        <f>(D10*(inflation!E10/100+1))</f>
        <v>109.22862759770054</v>
      </c>
      <c r="F10">
        <f>(E10*(inflation!F10/100+1))</f>
        <v>129.32139492948397</v>
      </c>
      <c r="G10">
        <f>(F10*(inflation!G10/100+1))</f>
        <v>132.12352140061921</v>
      </c>
      <c r="H10">
        <f>(G10*(inflation!H10/100+1))</f>
        <v>144.4941495038091</v>
      </c>
      <c r="I10">
        <f>(H10*(inflation!I10/100+1))</f>
        <v>151.71156444061901</v>
      </c>
      <c r="J10">
        <f>(I10*(inflation!J10/100+1))</f>
        <v>161.68188219095833</v>
      </c>
      <c r="K10">
        <f>(J10*(inflation!K10/100+1))</f>
        <v>175.75846076170492</v>
      </c>
      <c r="L10">
        <f>(K10*(inflation!L10/100+1))</f>
        <v>191.67320473351546</v>
      </c>
      <c r="M10">
        <f>(L10*(inflation!M10/100+1))</f>
        <v>197.94057210061658</v>
      </c>
      <c r="N10">
        <f>(M10*(inflation!N10/100+1))</f>
        <v>211.3036190586499</v>
      </c>
      <c r="O10">
        <f>(N10*(inflation!O10/100+1))</f>
        <v>217.90436014410565</v>
      </c>
      <c r="P10">
        <f>(O10*(inflation!P10/100+1))</f>
        <v>224.84725564286833</v>
      </c>
      <c r="Q10" s="5">
        <f>(P10*(inflation!Q10/100+1))</f>
        <v>230.73851657618039</v>
      </c>
      <c r="R10" s="5">
        <f>(Q10*(inflation!R10/100+1))</f>
        <v>233.24038782585811</v>
      </c>
    </row>
    <row r="11" spans="1:18">
      <c r="A11" t="s">
        <v>88</v>
      </c>
      <c r="B11" t="s">
        <v>97</v>
      </c>
      <c r="C11">
        <v>100</v>
      </c>
      <c r="D11">
        <f>(C11*(inflation!D11/100+1))</f>
        <v>106.02924148558498</v>
      </c>
      <c r="E11">
        <f>(D11*(inflation!E11/100+1))</f>
        <v>113.00616226891525</v>
      </c>
      <c r="F11">
        <f>(E11*(inflation!F11/100+1))</f>
        <v>129.75634764890299</v>
      </c>
      <c r="G11">
        <f>(F11*(inflation!G11/100+1))</f>
        <v>135.18617198622709</v>
      </c>
      <c r="H11">
        <f>(G11*(inflation!H11/100+1))</f>
        <v>148.63458539543794</v>
      </c>
      <c r="I11">
        <f>(H11*(inflation!I11/100+1))</f>
        <v>154.93147429747719</v>
      </c>
      <c r="J11">
        <f>(I11*(inflation!J11/100+1))</f>
        <v>161.58565774921229</v>
      </c>
      <c r="K11">
        <f>(J11*(inflation!K11/100+1))</f>
        <v>173.80034029329573</v>
      </c>
      <c r="L11">
        <f>(K11*(inflation!L11/100+1))</f>
        <v>187.80923382817542</v>
      </c>
      <c r="M11">
        <f>(L11*(inflation!M11/100+1))</f>
        <v>195.95480153337266</v>
      </c>
      <c r="N11">
        <f>(M11*(inflation!N11/100+1))</f>
        <v>201.39745042467393</v>
      </c>
      <c r="O11">
        <f>(N11*(inflation!O11/100+1))</f>
        <v>207.47043244502422</v>
      </c>
      <c r="P11">
        <f>(O11*(inflation!P11/100+1))</f>
        <v>213.13052276081976</v>
      </c>
      <c r="Q11" s="5">
        <f>(P11*(inflation!Q11/100+1))</f>
        <v>220.47221852328209</v>
      </c>
      <c r="R11" s="5">
        <f>(Q11*(inflation!R11/100+1))</f>
        <v>224.87663723457612</v>
      </c>
    </row>
    <row r="12" spans="1:18">
      <c r="A12" t="s">
        <v>98</v>
      </c>
      <c r="B12" t="s">
        <v>99</v>
      </c>
      <c r="C12">
        <v>100</v>
      </c>
      <c r="D12">
        <f>(C12*(inflation!D12/100+1))</f>
        <v>106.02808948116657</v>
      </c>
      <c r="E12">
        <f>(D12*(inflation!E12/100+1))</f>
        <v>112.42723325260108</v>
      </c>
      <c r="F12">
        <f>(E12*(inflation!F12/100+1))</f>
        <v>124.92160298913365</v>
      </c>
      <c r="G12">
        <f>(F12*(inflation!G12/100+1))</f>
        <v>127.84910783456348</v>
      </c>
      <c r="H12">
        <f>(G12*(inflation!H12/100+1))</f>
        <v>135.79203607555988</v>
      </c>
      <c r="I12">
        <f>(H12*(inflation!I12/100+1))</f>
        <v>141.17924333460948</v>
      </c>
      <c r="J12">
        <f>(I12*(inflation!J12/100+1))</f>
        <v>147.56588829090478</v>
      </c>
      <c r="K12">
        <f>(J12*(inflation!K12/100+1))</f>
        <v>159.37249505793886</v>
      </c>
      <c r="L12">
        <f>(K12*(inflation!L12/100+1))</f>
        <v>173.63875093484964</v>
      </c>
      <c r="M12">
        <f>(L12*(inflation!M12/100+1))</f>
        <v>179.36805902197224</v>
      </c>
      <c r="N12">
        <f>(M12*(inflation!N12/100+1))</f>
        <v>183.61414521851998</v>
      </c>
      <c r="O12">
        <f>(N12*(inflation!O12/100+1))</f>
        <v>190.44859902803168</v>
      </c>
      <c r="P12">
        <f>(O12*(inflation!P12/100+1))</f>
        <v>196.67231441201255</v>
      </c>
      <c r="Q12" s="5">
        <f>(P12*(inflation!Q12/100+1))</f>
        <v>203.02690231575005</v>
      </c>
      <c r="R12" s="5">
        <f>(Q12*(inflation!R12/100+1))</f>
        <v>206.25459076860938</v>
      </c>
    </row>
    <row r="13" spans="1:18">
      <c r="A13" t="s">
        <v>98</v>
      </c>
      <c r="B13" t="s">
        <v>100</v>
      </c>
      <c r="C13">
        <v>100</v>
      </c>
      <c r="D13">
        <f>(C13*(inflation!D13/100+1))</f>
        <v>107.66842348090491</v>
      </c>
      <c r="E13">
        <f>(D13*(inflation!E13/100+1))</f>
        <v>114.45983884034004</v>
      </c>
      <c r="F13">
        <f>(E13*(inflation!F13/100+1))</f>
        <v>127.57223076293346</v>
      </c>
      <c r="G13">
        <f>(F13*(inflation!G13/100+1))</f>
        <v>131.21948808224974</v>
      </c>
      <c r="H13">
        <f>(G13*(inflation!H13/100+1))</f>
        <v>139.22691026331287</v>
      </c>
      <c r="I13">
        <f>(H13*(inflation!I13/100+1))</f>
        <v>144.03316275826003</v>
      </c>
      <c r="J13">
        <f>(I13*(inflation!J13/100+1))</f>
        <v>150.32681795220887</v>
      </c>
      <c r="K13">
        <f>(J13*(inflation!K13/100+1))</f>
        <v>164.82925494181953</v>
      </c>
      <c r="L13">
        <f>(K13*(inflation!L13/100+1))</f>
        <v>181.6498217617287</v>
      </c>
      <c r="M13">
        <f>(L13*(inflation!M13/100+1))</f>
        <v>189.45007520051706</v>
      </c>
      <c r="N13">
        <f>(M13*(inflation!N13/100+1))</f>
        <v>195.02180232514888</v>
      </c>
      <c r="O13">
        <f>(N13*(inflation!O13/100+1))</f>
        <v>202.77615030470582</v>
      </c>
      <c r="P13">
        <f>(O13*(inflation!P13/100+1))</f>
        <v>209.70436455379391</v>
      </c>
      <c r="Q13" s="5">
        <f>(P13*(inflation!Q13/100+1))</f>
        <v>216.63148189824091</v>
      </c>
      <c r="R13" s="5">
        <f>(Q13*(inflation!R13/100+1))</f>
        <v>219.7711077702418</v>
      </c>
    </row>
    <row r="14" spans="1:18">
      <c r="A14" t="s">
        <v>98</v>
      </c>
      <c r="B14" t="s">
        <v>101</v>
      </c>
      <c r="C14">
        <v>100</v>
      </c>
      <c r="D14">
        <f>(C14*(inflation!D14/100+1))</f>
        <v>105.68645588052547</v>
      </c>
      <c r="E14">
        <f>(D14*(inflation!E14/100+1))</f>
        <v>111.72916801251469</v>
      </c>
      <c r="F14">
        <f>(E14*(inflation!F14/100+1))</f>
        <v>124.26146971401811</v>
      </c>
      <c r="G14">
        <f>(F14*(inflation!G14/100+1))</f>
        <v>126.87019033942273</v>
      </c>
      <c r="H14">
        <f>(G14*(inflation!H14/100+1))</f>
        <v>135.19741282361429</v>
      </c>
      <c r="I14">
        <f>(H14*(inflation!I14/100+1))</f>
        <v>139.41551522463976</v>
      </c>
      <c r="J14">
        <f>(I14*(inflation!J14/100+1))</f>
        <v>144.78649175162437</v>
      </c>
      <c r="K14">
        <f>(J14*(inflation!K14/100+1))</f>
        <v>157.87226873421216</v>
      </c>
      <c r="L14">
        <f>(K14*(inflation!L14/100+1))</f>
        <v>169.87036050961271</v>
      </c>
      <c r="M14">
        <f>(L14*(inflation!M14/100+1))</f>
        <v>174.51921459082314</v>
      </c>
      <c r="N14">
        <f>(M14*(inflation!N14/100+1))</f>
        <v>179.3174502191309</v>
      </c>
      <c r="O14">
        <f>(N14*(inflation!O14/100+1))</f>
        <v>185.8308704998822</v>
      </c>
      <c r="P14">
        <f>(O14*(inflation!P14/100+1))</f>
        <v>192.40875324946066</v>
      </c>
      <c r="Q14" s="5">
        <f>(P14*(inflation!Q14/100+1))</f>
        <v>198.59408877648053</v>
      </c>
      <c r="R14" s="5">
        <f>(Q14*(inflation!R14/100+1))</f>
        <v>202.92372239828387</v>
      </c>
    </row>
    <row r="15" spans="1:18">
      <c r="A15" t="s">
        <v>98</v>
      </c>
      <c r="B15" t="s">
        <v>102</v>
      </c>
      <c r="C15">
        <v>100</v>
      </c>
      <c r="D15">
        <f>(C15*(inflation!D15/100+1))</f>
        <v>106.48943708579372</v>
      </c>
      <c r="E15">
        <f>(D15*(inflation!E15/100+1))</f>
        <v>113.13517271957448</v>
      </c>
      <c r="F15">
        <f>(E15*(inflation!F15/100+1))</f>
        <v>123.94316714001656</v>
      </c>
      <c r="G15">
        <f>(F15*(inflation!G15/100+1))</f>
        <v>128.0597389167859</v>
      </c>
      <c r="H15">
        <f>(G15*(inflation!H15/100+1))</f>
        <v>136.87341052634363</v>
      </c>
      <c r="I15">
        <f>(H15*(inflation!I15/100+1))</f>
        <v>140.54605004744326</v>
      </c>
      <c r="J15">
        <f>(I15*(inflation!J15/100+1))</f>
        <v>146.49930789426568</v>
      </c>
      <c r="K15">
        <f>(J15*(inflation!K15/100+1))</f>
        <v>158.1999949735812</v>
      </c>
      <c r="L15">
        <f>(K15*(inflation!L15/100+1))</f>
        <v>171.195733737707</v>
      </c>
      <c r="M15">
        <f>(L15*(inflation!M15/100+1))</f>
        <v>175.87120433829952</v>
      </c>
      <c r="N15">
        <f>(M15*(inflation!N15/100+1))</f>
        <v>180.02280262477731</v>
      </c>
      <c r="O15">
        <f>(N15*(inflation!O15/100+1))</f>
        <v>186.69502365956703</v>
      </c>
      <c r="P15">
        <f>(O15*(inflation!P15/100+1))</f>
        <v>191.95215084798045</v>
      </c>
      <c r="Q15" s="5">
        <f>(P15*(inflation!Q15/100+1))</f>
        <v>197.33389339258304</v>
      </c>
      <c r="R15" s="5">
        <f>(Q15*(inflation!R15/100+1))</f>
        <v>200.3926679022693</v>
      </c>
    </row>
    <row r="16" spans="1:18">
      <c r="A16" t="s">
        <v>98</v>
      </c>
      <c r="B16" t="s">
        <v>103</v>
      </c>
      <c r="C16">
        <v>100</v>
      </c>
      <c r="D16">
        <f>(C16*(inflation!D16/100+1))</f>
        <v>110.40065350583261</v>
      </c>
      <c r="E16">
        <f>(D16*(inflation!E16/100+1))</f>
        <v>119.22714809293865</v>
      </c>
      <c r="F16">
        <f>(E16*(inflation!F16/100+1))</f>
        <v>131.00766432552902</v>
      </c>
      <c r="G16">
        <f>(F16*(inflation!G16/100+1))</f>
        <v>134.84586981053394</v>
      </c>
      <c r="H16">
        <f>(G16*(inflation!H16/100+1))</f>
        <v>144.79977017977859</v>
      </c>
      <c r="I16">
        <f>(H16*(inflation!I16/100+1))</f>
        <v>150.42060313805038</v>
      </c>
      <c r="J16">
        <f>(I16*(inflation!J16/100+1))</f>
        <v>156.90161966307031</v>
      </c>
      <c r="K16">
        <f>(J16*(inflation!K16/100+1))</f>
        <v>168.37922322466758</v>
      </c>
      <c r="L16">
        <f>(K16*(inflation!L16/100+1))</f>
        <v>179.47097084234585</v>
      </c>
      <c r="M16">
        <f>(L16*(inflation!M16/100+1))</f>
        <v>185.01607701095989</v>
      </c>
      <c r="N16">
        <f>(M16*(inflation!N16/100+1))</f>
        <v>189.25554876314126</v>
      </c>
      <c r="O16">
        <f>(N16*(inflation!O16/100+1))</f>
        <v>197.21223850093102</v>
      </c>
      <c r="P16">
        <f>(O16*(inflation!P16/100+1))</f>
        <v>202.46549697646017</v>
      </c>
      <c r="Q16" s="5">
        <f>(P16*(inflation!Q16/100+1))</f>
        <v>208.07204476467109</v>
      </c>
      <c r="R16" s="5">
        <f>(Q16*(inflation!R16/100+1))</f>
        <v>210.99141481405695</v>
      </c>
    </row>
    <row r="17" spans="1:18">
      <c r="A17" t="s">
        <v>98</v>
      </c>
      <c r="B17" t="s">
        <v>104</v>
      </c>
      <c r="C17">
        <v>100</v>
      </c>
      <c r="D17">
        <f>(C17*(inflation!D17/100+1))</f>
        <v>106.65631950260371</v>
      </c>
      <c r="E17">
        <f>(D17*(inflation!E17/100+1))</f>
        <v>113.40361131679231</v>
      </c>
      <c r="F17">
        <f>(E17*(inflation!F17/100+1))</f>
        <v>124.18980279242427</v>
      </c>
      <c r="G17">
        <f>(F17*(inflation!G17/100+1))</f>
        <v>128.42039342975167</v>
      </c>
      <c r="H17">
        <f>(G17*(inflation!H17/100+1))</f>
        <v>137.53792128899639</v>
      </c>
      <c r="I17">
        <f>(H17*(inflation!I17/100+1))</f>
        <v>143.42300269794399</v>
      </c>
      <c r="J17">
        <f>(I17*(inflation!J17/100+1))</f>
        <v>149.87389771200324</v>
      </c>
      <c r="K17">
        <f>(J17*(inflation!K17/100+1))</f>
        <v>161.24728764839458</v>
      </c>
      <c r="L17">
        <f>(K17*(inflation!L17/100+1))</f>
        <v>173.77000278437848</v>
      </c>
      <c r="M17">
        <f>(L17*(inflation!M17/100+1))</f>
        <v>179.12551664582492</v>
      </c>
      <c r="N17">
        <f>(M17*(inflation!N17/100+1))</f>
        <v>184.02082770840329</v>
      </c>
      <c r="O17">
        <f>(N17*(inflation!O17/100+1))</f>
        <v>191.45313251331743</v>
      </c>
      <c r="P17">
        <f>(O17*(inflation!P17/100+1))</f>
        <v>196.92617105570997</v>
      </c>
      <c r="Q17" s="5">
        <f>(P17*(inflation!Q17/100+1))</f>
        <v>201.10812971879304</v>
      </c>
      <c r="R17" s="5">
        <f>(Q17*(inflation!R17/100+1))</f>
        <v>204.00959080579153</v>
      </c>
    </row>
    <row r="18" spans="1:18">
      <c r="A18" t="s">
        <v>105</v>
      </c>
      <c r="B18" t="s">
        <v>106</v>
      </c>
      <c r="C18">
        <v>100</v>
      </c>
      <c r="D18">
        <f>(C18*(inflation!D18/100+1))</f>
        <v>104.30124238772167</v>
      </c>
      <c r="E18">
        <f>(D18*(inflation!E18/100+1))</f>
        <v>110.46574451306262</v>
      </c>
      <c r="F18">
        <f>(E18*(inflation!F18/100+1))</f>
        <v>121.09079350340241</v>
      </c>
      <c r="G18">
        <f>(F18*(inflation!G18/100+1))</f>
        <v>126.38158988202767</v>
      </c>
      <c r="H18">
        <f>(G18*(inflation!H18/100+1))</f>
        <v>136.61553277456355</v>
      </c>
      <c r="I18">
        <f>(H18*(inflation!I18/100+1))</f>
        <v>141.73273524024137</v>
      </c>
      <c r="J18">
        <f>(I18*(inflation!J18/100+1))</f>
        <v>148.40046741723214</v>
      </c>
      <c r="K18">
        <f>(J18*(inflation!K18/100+1))</f>
        <v>159.31473773778774</v>
      </c>
      <c r="L18">
        <f>(K18*(inflation!L18/100+1))</f>
        <v>172.74643268635347</v>
      </c>
      <c r="M18">
        <f>(L18*(inflation!M18/100+1))</f>
        <v>177.489055266202</v>
      </c>
      <c r="N18">
        <f>(M18*(inflation!N18/100+1))</f>
        <v>183.2233834073912</v>
      </c>
      <c r="O18">
        <f>(N18*(inflation!O18/100+1))</f>
        <v>189.30388291981328</v>
      </c>
      <c r="P18">
        <f>(O18*(inflation!P18/100+1))</f>
        <v>195.2304315343338</v>
      </c>
      <c r="Q18" s="5">
        <f>(P18*(inflation!Q18/100+1))</f>
        <v>199.88055891884395</v>
      </c>
      <c r="R18" s="5">
        <f>(Q18*(inflation!R18/100+1))</f>
        <v>201.48336309898838</v>
      </c>
    </row>
    <row r="19" spans="1:18">
      <c r="A19" t="s">
        <v>105</v>
      </c>
      <c r="B19" t="s">
        <v>107</v>
      </c>
      <c r="C19">
        <v>100</v>
      </c>
      <c r="D19">
        <f>(C19*(inflation!D19/100+1))</f>
        <v>104.16829012104128</v>
      </c>
      <c r="E19">
        <f>(D19*(inflation!E19/100+1))</f>
        <v>113.2971739028017</v>
      </c>
      <c r="F19">
        <f>(E19*(inflation!F19/100+1))</f>
        <v>128.36229529911833</v>
      </c>
      <c r="G19">
        <f>(F19*(inflation!G19/100+1))</f>
        <v>132.65490574561341</v>
      </c>
      <c r="H19">
        <f>(G19*(inflation!H19/100+1))</f>
        <v>145.98852809729379</v>
      </c>
      <c r="I19">
        <f>(H19*(inflation!I19/100+1))</f>
        <v>155.55219568694471</v>
      </c>
      <c r="J19">
        <f>(I19*(inflation!J19/100+1))</f>
        <v>161.76956005749591</v>
      </c>
      <c r="K19">
        <f>(J19*(inflation!K19/100+1))</f>
        <v>177.15693927114356</v>
      </c>
      <c r="L19">
        <f>(K19*(inflation!L19/100+1))</f>
        <v>189.95190916705553</v>
      </c>
      <c r="M19">
        <f>(L19*(inflation!M19/100+1))</f>
        <v>196.46291178846326</v>
      </c>
      <c r="N19">
        <f>(M19*(inflation!N19/100+1))</f>
        <v>201.57964737120039</v>
      </c>
      <c r="O19">
        <f>(N19*(inflation!O19/100+1))</f>
        <v>209.01992608004039</v>
      </c>
      <c r="P19">
        <f>(O19*(inflation!P19/100+1))</f>
        <v>215.64117701138045</v>
      </c>
      <c r="Q19" s="5">
        <f>(P19*(inflation!Q19/100+1))</f>
        <v>219.66982812169948</v>
      </c>
      <c r="R19" s="5">
        <f>(Q19*(inflation!R19/100+1))</f>
        <v>220.97707400202742</v>
      </c>
    </row>
    <row r="20" spans="1:18">
      <c r="A20" t="s">
        <v>105</v>
      </c>
      <c r="B20" t="s">
        <v>108</v>
      </c>
      <c r="C20">
        <v>100</v>
      </c>
      <c r="D20">
        <f>(C20*(inflation!D20/100+1))</f>
        <v>109.72032869384414</v>
      </c>
      <c r="E20">
        <f>(D20*(inflation!E20/100+1))</f>
        <v>118.97809373529</v>
      </c>
      <c r="F20">
        <f>(E20*(inflation!F20/100+1))</f>
        <v>132.92415282563559</v>
      </c>
      <c r="G20">
        <f>(F20*(inflation!G20/100+1))</f>
        <v>141.27494230682615</v>
      </c>
      <c r="H20">
        <f>(G20*(inflation!H20/100+1))</f>
        <v>155.01624260609833</v>
      </c>
      <c r="I20">
        <f>(H20*(inflation!I20/100+1))</f>
        <v>162.27211251924587</v>
      </c>
      <c r="J20">
        <f>(I20*(inflation!J20/100+1))</f>
        <v>170.91560011408569</v>
      </c>
      <c r="K20">
        <f>(J20*(inflation!K20/100+1))</f>
        <v>185.29452195207816</v>
      </c>
      <c r="L20">
        <f>(K20*(inflation!L20/100+1))</f>
        <v>199.67173427273923</v>
      </c>
      <c r="M20">
        <f>(L20*(inflation!M20/100+1))</f>
        <v>209.50235746538954</v>
      </c>
      <c r="N20">
        <f>(M20*(inflation!N20/100+1))</f>
        <v>214.69281610727876</v>
      </c>
      <c r="O20">
        <f>(N20*(inflation!O20/100+1))</f>
        <v>218.99043305989034</v>
      </c>
      <c r="P20">
        <f>(O20*(inflation!P20/100+1))</f>
        <v>225.71989152224282</v>
      </c>
      <c r="Q20" s="5">
        <f>(P20*(inflation!Q20/100+1))</f>
        <v>227.22315796016528</v>
      </c>
      <c r="R20" s="5">
        <f>(Q20*(inflation!R20/100+1))</f>
        <v>228.60110489358036</v>
      </c>
    </row>
    <row r="21" spans="1:18">
      <c r="A21" t="s">
        <v>109</v>
      </c>
      <c r="B21" t="s">
        <v>110</v>
      </c>
      <c r="C21">
        <v>100</v>
      </c>
      <c r="D21">
        <f>(C21*(inflation!D21/100+1))</f>
        <v>106.31275713684529</v>
      </c>
      <c r="E21">
        <f>(D21*(inflation!E21/100+1))</f>
        <v>115.41513544790811</v>
      </c>
      <c r="F21">
        <f>(E21*(inflation!F21/100+1))</f>
        <v>128.63243029691665</v>
      </c>
      <c r="G21">
        <f>(F21*(inflation!G21/100+1))</f>
        <v>134.06747685280692</v>
      </c>
      <c r="H21">
        <f>(G21*(inflation!H21/100+1))</f>
        <v>145.15409247673344</v>
      </c>
      <c r="I21">
        <f>(H21*(inflation!I21/100+1))</f>
        <v>152.73952818100938</v>
      </c>
      <c r="J21">
        <f>(I21*(inflation!J21/100+1))</f>
        <v>162.18672497295185</v>
      </c>
      <c r="K21">
        <f>(J21*(inflation!K21/100+1))</f>
        <v>176.62994002827824</v>
      </c>
      <c r="L21">
        <f>(K21*(inflation!L21/100+1))</f>
        <v>193.2886913587414</v>
      </c>
      <c r="M21">
        <f>(L21*(inflation!M21/100+1))</f>
        <v>204.48374325443234</v>
      </c>
      <c r="N21">
        <f>(M21*(inflation!N21/100+1))</f>
        <v>211.97024685428838</v>
      </c>
      <c r="O21">
        <f>(N21*(inflation!O21/100+1))</f>
        <v>220.64127185012751</v>
      </c>
      <c r="P21">
        <f>(O21*(inflation!P21/100+1))</f>
        <v>229.13056989442501</v>
      </c>
      <c r="Q21" s="5">
        <f>(P21*(inflation!Q21/100+1))</f>
        <v>234.56633273448125</v>
      </c>
      <c r="R21" s="5">
        <f>(Q21*(inflation!R21/100+1))</f>
        <v>240.33649144924959</v>
      </c>
    </row>
    <row r="22" spans="1:18">
      <c r="A22" t="s">
        <v>109</v>
      </c>
      <c r="B22" t="s">
        <v>111</v>
      </c>
      <c r="C22">
        <v>100</v>
      </c>
      <c r="D22">
        <f>(C22*(inflation!D22/100+1))</f>
        <v>107.72692192852087</v>
      </c>
      <c r="E22">
        <f>(D22*(inflation!E22/100+1))</f>
        <v>116.16346002629764</v>
      </c>
      <c r="F22">
        <f>(E22*(inflation!F22/100+1))</f>
        <v>128.27165908459432</v>
      </c>
      <c r="G22">
        <f>(F22*(inflation!G22/100+1))</f>
        <v>130.87391491851679</v>
      </c>
      <c r="H22">
        <f>(G22*(inflation!H22/100+1))</f>
        <v>143.31840019911181</v>
      </c>
      <c r="I22">
        <f>(H22*(inflation!I22/100+1))</f>
        <v>149.82460312242412</v>
      </c>
      <c r="J22">
        <f>(I22*(inflation!J22/100+1))</f>
        <v>158.56985895633565</v>
      </c>
      <c r="K22">
        <f>(J22*(inflation!K22/100+1))</f>
        <v>169.34436151776106</v>
      </c>
      <c r="L22">
        <f>(K22*(inflation!L22/100+1))</f>
        <v>181.32303954684912</v>
      </c>
      <c r="M22">
        <f>(L22*(inflation!M22/100+1))</f>
        <v>189.91856653421826</v>
      </c>
      <c r="N22">
        <f>(M22*(inflation!N22/100+1))</f>
        <v>193.91818316340195</v>
      </c>
      <c r="O22">
        <f>(N22*(inflation!O22/100+1))</f>
        <v>200.07922759454937</v>
      </c>
      <c r="P22">
        <f>(O22*(inflation!P22/100+1))</f>
        <v>209.11961906919274</v>
      </c>
      <c r="Q22" s="5">
        <f>(P22*(inflation!Q22/100+1))</f>
        <v>214.24783279663393</v>
      </c>
      <c r="R22" s="5">
        <f>(Q22*(inflation!R22/100+1))</f>
        <v>216.48256457884429</v>
      </c>
    </row>
    <row r="23" spans="1:18">
      <c r="A23" t="s">
        <v>109</v>
      </c>
      <c r="B23" t="s">
        <v>112</v>
      </c>
      <c r="C23">
        <v>100</v>
      </c>
      <c r="D23">
        <f>(C23*(inflation!D23/100+1))</f>
        <v>111.0360181241995</v>
      </c>
      <c r="E23">
        <f>(D23*(inflation!E23/100+1))</f>
        <v>119.67313631361347</v>
      </c>
      <c r="F23">
        <f>(E23*(inflation!F23/100+1))</f>
        <v>133.58213176631716</v>
      </c>
      <c r="G23">
        <f>(F23*(inflation!G23/100+1))</f>
        <v>138.7413581497762</v>
      </c>
      <c r="H23">
        <f>(G23*(inflation!H23/100+1))</f>
        <v>151.31406748964702</v>
      </c>
      <c r="I23">
        <f>(H23*(inflation!I23/100+1))</f>
        <v>157.33707793593024</v>
      </c>
      <c r="J23">
        <f>(I23*(inflation!J23/100+1))</f>
        <v>166.71388121337571</v>
      </c>
      <c r="K23">
        <f>(J23*(inflation!K23/100+1))</f>
        <v>178.34976618413802</v>
      </c>
      <c r="L23">
        <f>(K23*(inflation!L23/100+1))</f>
        <v>191.34036754160397</v>
      </c>
      <c r="M23">
        <f>(L23*(inflation!M23/100+1))</f>
        <v>201.19572848639086</v>
      </c>
      <c r="N23">
        <f>(M23*(inflation!N23/100+1))</f>
        <v>208.36857562748534</v>
      </c>
      <c r="O23">
        <f>(N23*(inflation!O23/100+1))</f>
        <v>216.11732218419098</v>
      </c>
      <c r="P23">
        <f>(O23*(inflation!P23/100+1))</f>
        <v>221.79874034292726</v>
      </c>
      <c r="Q23" s="5">
        <f>(P23*(inflation!Q23/100+1))</f>
        <v>230.68622728907164</v>
      </c>
      <c r="R23" s="5">
        <f>(Q23*(inflation!R23/100+1))</f>
        <v>234.55527004667368</v>
      </c>
    </row>
    <row r="24" spans="1:18">
      <c r="A24" t="s">
        <v>109</v>
      </c>
      <c r="B24" t="s">
        <v>113</v>
      </c>
      <c r="C24">
        <v>100</v>
      </c>
      <c r="D24">
        <f>(C24*(inflation!D24/100+1))</f>
        <v>106.0403087880299</v>
      </c>
      <c r="E24">
        <f>(D24*(inflation!E24/100+1))</f>
        <v>114.83515946343161</v>
      </c>
      <c r="F24">
        <f>(E24*(inflation!F24/100+1))</f>
        <v>128.68055317432683</v>
      </c>
      <c r="G24">
        <f>(F24*(inflation!G24/100+1))</f>
        <v>133.63411123852194</v>
      </c>
      <c r="H24">
        <f>(G24*(inflation!H24/100+1))</f>
        <v>143.21753206039685</v>
      </c>
      <c r="I24">
        <f>(H24*(inflation!I24/100+1))</f>
        <v>152.284534640082</v>
      </c>
      <c r="J24">
        <f>(I24*(inflation!J24/100+1))</f>
        <v>160.71883920291017</v>
      </c>
      <c r="K24">
        <f>(J24*(inflation!K24/100+1))</f>
        <v>176.04805777669657</v>
      </c>
      <c r="L24">
        <f>(K24*(inflation!L24/100+1))</f>
        <v>188.43737232007334</v>
      </c>
      <c r="M24">
        <f>(L24*(inflation!M24/100+1))</f>
        <v>198.07266226597318</v>
      </c>
      <c r="N24">
        <f>(M24*(inflation!N24/100+1))</f>
        <v>204.7988753326845</v>
      </c>
      <c r="O24">
        <f>(N24*(inflation!O24/100+1))</f>
        <v>211.23952223682016</v>
      </c>
      <c r="P24">
        <f>(O24*(inflation!P24/100+1))</f>
        <v>218.08215316357439</v>
      </c>
      <c r="Q24" s="5">
        <f>(P24*(inflation!Q24/100+1))</f>
        <v>221.69453087961006</v>
      </c>
      <c r="R24" s="5">
        <f>(Q24*(inflation!R24/100+1))</f>
        <v>223.41238823412021</v>
      </c>
    </row>
    <row r="25" spans="1:18">
      <c r="A25" t="s">
        <v>109</v>
      </c>
      <c r="B25" t="s">
        <v>114</v>
      </c>
      <c r="C25">
        <v>100</v>
      </c>
      <c r="D25" s="5">
        <f>(C25*(inflation!D25/100+1))</f>
        <v>100</v>
      </c>
      <c r="E25" s="5">
        <f>(D25*(inflation!E25/100+1))</f>
        <v>100</v>
      </c>
      <c r="F25" s="5">
        <f>(E25*(inflation!F25/100+1))</f>
        <v>119.85330073349634</v>
      </c>
      <c r="G25" s="5">
        <f>(F25*(inflation!G25/100+1))</f>
        <v>128.49877750611245</v>
      </c>
      <c r="H25" s="5">
        <f>(G25*(inflation!H25/100+1))</f>
        <v>138.67970660146699</v>
      </c>
      <c r="I25" s="5">
        <f>(H25*(inflation!I25/100+1))</f>
        <v>147.59902200488995</v>
      </c>
      <c r="J25" s="5">
        <f>(I25*(inflation!J25/100+1))</f>
        <v>155.76952441988234</v>
      </c>
      <c r="K25" s="5">
        <f>(J25*(inflation!K25/100+1))</f>
        <v>171.89570174167062</v>
      </c>
      <c r="L25">
        <f>(K25*(inflation!L25/100+1))</f>
        <v>192.36845712959703</v>
      </c>
      <c r="M25">
        <f>(L25*(inflation!M25/100+1))</f>
        <v>198.94632508640944</v>
      </c>
      <c r="N25">
        <f>(M25*(inflation!N25/100+1))</f>
        <v>207.5142639493244</v>
      </c>
      <c r="O25">
        <f>(N25*(inflation!O25/100+1))</f>
        <v>213.25660595319292</v>
      </c>
      <c r="P25">
        <f>(O25*(inflation!P25/100+1))</f>
        <v>223.9209553889489</v>
      </c>
      <c r="Q25" s="5">
        <f>(P25*(inflation!Q25/100+1))</f>
        <v>227.20229367687378</v>
      </c>
      <c r="R25" s="5">
        <f>(Q25*(inflation!R25/100+1))</f>
        <v>230.19252152124344</v>
      </c>
    </row>
    <row r="26" spans="1:18">
      <c r="A26" t="s">
        <v>115</v>
      </c>
      <c r="B26" t="s">
        <v>116</v>
      </c>
      <c r="C26">
        <v>100</v>
      </c>
      <c r="D26">
        <f>(C26*(inflation!D26/100+1))</f>
        <v>105.09218073511913</v>
      </c>
      <c r="E26">
        <f>(D26*(inflation!E26/100+1))</f>
        <v>115.73724587421363</v>
      </c>
      <c r="F26">
        <f>(E26*(inflation!F26/100+1))</f>
        <v>126.97922195189172</v>
      </c>
      <c r="G26">
        <f>(F26*(inflation!G26/100+1))</f>
        <v>129.91095296822741</v>
      </c>
      <c r="H26">
        <f>(G26*(inflation!H26/100+1))</f>
        <v>138.06689639713113</v>
      </c>
      <c r="I26">
        <f>(H26*(inflation!I26/100+1))</f>
        <v>138.98990257503942</v>
      </c>
      <c r="J26">
        <f>(I26*(inflation!J26/100+1))</f>
        <v>147.38818407846281</v>
      </c>
      <c r="K26">
        <f>(J26*(inflation!K26/100+1))</f>
        <v>159.35539911029699</v>
      </c>
      <c r="L26">
        <f>(K26*(inflation!L26/100+1))</f>
        <v>174.76208612708263</v>
      </c>
      <c r="M26">
        <f>(L26*(inflation!M26/100+1))</f>
        <v>184.47190947736908</v>
      </c>
      <c r="N26">
        <f>(M26*(inflation!N26/100+1))</f>
        <v>185.12021331259305</v>
      </c>
      <c r="O26">
        <f>(N26*(inflation!O26/100+1))</f>
        <v>189.64360598108763</v>
      </c>
      <c r="P26">
        <f>(O26*(inflation!P26/100+1))</f>
        <v>196.90755577121087</v>
      </c>
      <c r="Q26" s="5">
        <f>(P26*(inflation!Q26/100+1))</f>
        <v>203.83261946564886</v>
      </c>
      <c r="R26" s="5">
        <f>(Q26*(inflation!R26/100+1))</f>
        <v>204.47133457175011</v>
      </c>
    </row>
    <row r="27" spans="1:18">
      <c r="A27" t="s">
        <v>115</v>
      </c>
      <c r="B27" t="s">
        <v>117</v>
      </c>
      <c r="C27">
        <v>100</v>
      </c>
      <c r="D27">
        <f>(C27*(inflation!D27/100+1))</f>
        <v>108.68620173153583</v>
      </c>
      <c r="E27">
        <f>(D27*(inflation!E27/100+1))</f>
        <v>117.52415467882739</v>
      </c>
      <c r="F27">
        <f>(E27*(inflation!F27/100+1))</f>
        <v>129.74947927052631</v>
      </c>
      <c r="G27">
        <f>(F27*(inflation!G27/100+1))</f>
        <v>137.17766814581648</v>
      </c>
      <c r="H27">
        <f>(G27*(inflation!H27/100+1))</f>
        <v>145.95540583967079</v>
      </c>
      <c r="I27">
        <f>(H27*(inflation!I27/100+1))</f>
        <v>152.4711940040666</v>
      </c>
      <c r="J27">
        <f>(I27*(inflation!J27/100+1))</f>
        <v>161.42516133504839</v>
      </c>
      <c r="K27">
        <f>(J27*(inflation!K27/100+1))</f>
        <v>173.64944091428674</v>
      </c>
      <c r="L27">
        <f>(K27*(inflation!L27/100+1))</f>
        <v>189.00704073326014</v>
      </c>
      <c r="M27">
        <f>(L27*(inflation!M27/100+1))</f>
        <v>196.88429948106509</v>
      </c>
      <c r="N27">
        <f>(M27*(inflation!N27/100+1))</f>
        <v>199.82451382405819</v>
      </c>
      <c r="O27">
        <f>(N27*(inflation!O27/100+1))</f>
        <v>208.47220306815541</v>
      </c>
      <c r="P27">
        <f>(O27*(inflation!P27/100+1))</f>
        <v>221.93115214624132</v>
      </c>
      <c r="Q27" s="5">
        <f>(P27*(inflation!Q27/100+1))</f>
        <v>227.04115033593516</v>
      </c>
      <c r="R27" s="5">
        <f>(Q27*(inflation!R27/100+1))</f>
        <v>230.71624635920656</v>
      </c>
    </row>
    <row r="28" spans="1:18">
      <c r="A28" t="s">
        <v>115</v>
      </c>
      <c r="B28" t="s">
        <v>118</v>
      </c>
      <c r="C28">
        <v>100</v>
      </c>
      <c r="D28">
        <f>(C28*(inflation!D28/100+1))</f>
        <v>107.21161521269012</v>
      </c>
      <c r="E28">
        <f>(D28*(inflation!E28/100+1))</f>
        <v>113.33516077181881</v>
      </c>
      <c r="F28">
        <f>(E28*(inflation!F28/100+1))</f>
        <v>127.38387629861836</v>
      </c>
      <c r="G28">
        <f>(F28*(inflation!G28/100+1))</f>
        <v>131.69857077843363</v>
      </c>
      <c r="H28">
        <f>(G28*(inflation!H28/100+1))</f>
        <v>140.33875086804628</v>
      </c>
      <c r="I28">
        <f>(H28*(inflation!I28/100+1))</f>
        <v>144.37316960168309</v>
      </c>
      <c r="J28">
        <f>(I28*(inflation!J28/100+1))</f>
        <v>150.73222101488898</v>
      </c>
      <c r="K28">
        <f>(J28*(inflation!K28/100+1))</f>
        <v>160.11592798949368</v>
      </c>
      <c r="L28">
        <f>(K28*(inflation!L28/100+1))</f>
        <v>173.90212114668586</v>
      </c>
      <c r="M28">
        <f>(L28*(inflation!M28/100+1))</f>
        <v>181.69850801550899</v>
      </c>
      <c r="N28">
        <f>(M28*(inflation!N28/100+1))</f>
        <v>187.03685988346271</v>
      </c>
      <c r="O28">
        <f>(N28*(inflation!O28/100+1))</f>
        <v>195.33439556802736</v>
      </c>
      <c r="P28">
        <f>(O28*(inflation!P28/100+1))</f>
        <v>202.17524422383653</v>
      </c>
      <c r="Q28" s="5">
        <f>(P28*(inflation!Q28/100+1))</f>
        <v>206.92164175159377</v>
      </c>
      <c r="R28" s="5">
        <f>(Q28*(inflation!R28/100+1))</f>
        <v>211.14413754136945</v>
      </c>
    </row>
    <row r="29" spans="1:18">
      <c r="A29" t="s">
        <v>115</v>
      </c>
      <c r="B29" t="s">
        <v>119</v>
      </c>
      <c r="C29">
        <v>100</v>
      </c>
      <c r="D29">
        <f>(C29*(inflation!D29/100+1))</f>
        <v>110.56939405237497</v>
      </c>
      <c r="E29">
        <f>(D29*(inflation!E29/100+1))</f>
        <v>118.89544493149351</v>
      </c>
      <c r="F29">
        <f>(E29*(inflation!F29/100+1))</f>
        <v>137.06586186890374</v>
      </c>
      <c r="G29">
        <f>(F29*(inflation!G29/100+1))</f>
        <v>143.36774057552</v>
      </c>
      <c r="H29">
        <f>(G29*(inflation!H29/100+1))</f>
        <v>148.9227299539447</v>
      </c>
      <c r="I29">
        <f>(H29*(inflation!I29/100+1))</f>
        <v>156.50326870384626</v>
      </c>
      <c r="J29">
        <f>(I29*(inflation!J29/100+1))</f>
        <v>164.7274637926491</v>
      </c>
      <c r="K29">
        <f>(J29*(inflation!K29/100+1))</f>
        <v>174.4642600455542</v>
      </c>
      <c r="L29">
        <f>(K29*(inflation!L29/100+1))</f>
        <v>189.20411078102265</v>
      </c>
      <c r="M29">
        <f>(L29*(inflation!M29/100+1))</f>
        <v>193.49383512562039</v>
      </c>
      <c r="N29">
        <f>(M29*(inflation!N29/100+1))</f>
        <v>198.69916516613415</v>
      </c>
      <c r="O29">
        <f>(N29*(inflation!O29/100+1))</f>
        <v>204.60214208324351</v>
      </c>
      <c r="P29">
        <f>(O29*(inflation!P29/100+1))</f>
        <v>210.03168386002548</v>
      </c>
      <c r="Q29" s="5">
        <f>(P29*(inflation!Q29/100+1))</f>
        <v>215.71245890702835</v>
      </c>
      <c r="R29" s="5">
        <f>(Q29*(inflation!R29/100+1))</f>
        <v>218.59202017773791</v>
      </c>
    </row>
    <row r="30" spans="1:18">
      <c r="A30" t="s">
        <v>115</v>
      </c>
      <c r="B30" t="s">
        <v>120</v>
      </c>
      <c r="C30">
        <v>100</v>
      </c>
      <c r="D30">
        <f>(C30*(inflation!D30/100+1))</f>
        <v>107.53603642445869</v>
      </c>
      <c r="E30">
        <f>(D30*(inflation!E30/100+1))</f>
        <v>115.0885124139013</v>
      </c>
      <c r="F30">
        <f>(E30*(inflation!F30/100+1))</f>
        <v>125.67302024857732</v>
      </c>
      <c r="G30">
        <f>(F30*(inflation!G30/100+1))</f>
        <v>131.1370646072111</v>
      </c>
      <c r="H30">
        <f>(G30*(inflation!H30/100+1))</f>
        <v>140.87924511682391</v>
      </c>
      <c r="I30">
        <f>(H30*(inflation!I30/100+1))</f>
        <v>146.6345529863502</v>
      </c>
      <c r="J30">
        <f>(I30*(inflation!J30/100+1))</f>
        <v>154.4068480418737</v>
      </c>
      <c r="K30">
        <f>(J30*(inflation!K30/100+1))</f>
        <v>163.42925666731958</v>
      </c>
      <c r="L30">
        <f>(K30*(inflation!L30/100+1))</f>
        <v>173.46915769425371</v>
      </c>
      <c r="M30">
        <f>(L30*(inflation!M30/100+1))</f>
        <v>180.93408066981763</v>
      </c>
      <c r="N30">
        <f>(M30*(inflation!N30/100+1))</f>
        <v>183.28191934761597</v>
      </c>
      <c r="O30">
        <f>(N30*(inflation!O30/100+1))</f>
        <v>191.24350050502187</v>
      </c>
      <c r="P30">
        <f>(O30*(inflation!P30/100+1))</f>
        <v>195.35221819116896</v>
      </c>
      <c r="Q30" s="5">
        <f>(P30*(inflation!Q30/100+1))</f>
        <v>200.96596067077647</v>
      </c>
      <c r="R30" s="5">
        <f>(Q30*(inflation!R30/100+1))</f>
        <v>202.59941908644515</v>
      </c>
    </row>
    <row r="31" spans="1:18">
      <c r="A31" t="s">
        <v>121</v>
      </c>
      <c r="B31" t="s">
        <v>122</v>
      </c>
      <c r="C31">
        <v>100</v>
      </c>
      <c r="D31">
        <f>(C31*(inflation!D31/100+1))</f>
        <v>104.79611709898631</v>
      </c>
      <c r="E31">
        <f>(D31*(inflation!E31/100+1))</f>
        <v>110.92567221182433</v>
      </c>
      <c r="F31">
        <f>(E31*(inflation!F31/100+1))</f>
        <v>121.29071428140018</v>
      </c>
      <c r="G31">
        <f>(F31*(inflation!G31/100+1))</f>
        <v>129.14667111426053</v>
      </c>
      <c r="H31">
        <f>(G31*(inflation!H31/100+1))</f>
        <v>140.48685984788736</v>
      </c>
      <c r="I31">
        <f>(H31*(inflation!I31/100+1))</f>
        <v>144.48312882181526</v>
      </c>
      <c r="J31">
        <f>(I31*(inflation!J31/100+1))</f>
        <v>154.20104334194045</v>
      </c>
      <c r="K31">
        <f>(J31*(inflation!K31/100+1))</f>
        <v>167.79549529871019</v>
      </c>
      <c r="L31">
        <f>(K31*(inflation!L31/100+1))</f>
        <v>179.86573292711233</v>
      </c>
      <c r="M31">
        <f>(L31*(inflation!M31/100+1))</f>
        <v>190.92353936364532</v>
      </c>
      <c r="N31">
        <f>(M31*(inflation!N31/100+1))</f>
        <v>197.13836516823525</v>
      </c>
      <c r="O31">
        <f>(N31*(inflation!O31/100+1))</f>
        <v>198.6765468760961</v>
      </c>
      <c r="P31">
        <f>(O31*(inflation!P31/100+1))</f>
        <v>205.32803688868492</v>
      </c>
      <c r="Q31" s="5">
        <f>(P31*(inflation!Q31/100+1))</f>
        <v>209.60818397036303</v>
      </c>
      <c r="R31" s="5">
        <f>(Q31*(inflation!R31/100+1))</f>
        <v>210.04848698637798</v>
      </c>
    </row>
    <row r="32" spans="1:18">
      <c r="A32" t="s">
        <v>121</v>
      </c>
      <c r="B32" t="s">
        <v>123</v>
      </c>
      <c r="C32">
        <v>100</v>
      </c>
      <c r="D32">
        <f>(C32*(inflation!D32/100+1))</f>
        <v>105.11892000162264</v>
      </c>
      <c r="E32">
        <f>(D32*(inflation!E32/100+1))</f>
        <v>116.08722082053767</v>
      </c>
      <c r="F32">
        <f>(E32*(inflation!F32/100+1))</f>
        <v>129.14926218014503</v>
      </c>
      <c r="G32">
        <f>(F32*(inflation!G32/100+1))</f>
        <v>134.16455109808302</v>
      </c>
      <c r="H32">
        <f>(G32*(inflation!H32/100+1))</f>
        <v>141.29740644803928</v>
      </c>
      <c r="I32">
        <f>(H32*(inflation!I32/100+1))</f>
        <v>147.6877414405331</v>
      </c>
      <c r="J32">
        <f>(I32*(inflation!J32/100+1))</f>
        <v>152.54175618655606</v>
      </c>
      <c r="K32">
        <f>(J32*(inflation!K32/100+1))</f>
        <v>167.45976209606985</v>
      </c>
      <c r="L32">
        <f>(K32*(inflation!L32/100+1))</f>
        <v>183.11072883327915</v>
      </c>
      <c r="M32">
        <f>(L32*(inflation!M32/100+1))</f>
        <v>191.39038811740045</v>
      </c>
      <c r="N32">
        <f>(M32*(inflation!N32/100+1))</f>
        <v>195.04361933860409</v>
      </c>
      <c r="O32">
        <f>(N32*(inflation!O32/100+1))</f>
        <v>198.89148992815052</v>
      </c>
      <c r="P32">
        <f>(O32*(inflation!P32/100+1))</f>
        <v>207.08131565765206</v>
      </c>
      <c r="Q32" s="5">
        <f>(P32*(inflation!Q32/100+1))</f>
        <v>211.27354820657425</v>
      </c>
      <c r="R32" s="5">
        <f>(Q32*(inflation!R32/100+1))</f>
        <v>215.75458014677977</v>
      </c>
    </row>
    <row r="33" spans="1:18">
      <c r="A33" t="s">
        <v>121</v>
      </c>
      <c r="B33" t="s">
        <v>4</v>
      </c>
      <c r="C33">
        <v>100</v>
      </c>
      <c r="D33">
        <f>(C33*(inflation!D33/100+1))</f>
        <v>109.51536817119765</v>
      </c>
      <c r="E33">
        <f>(D33*(inflation!E33/100+1))</f>
        <v>120.84526236171395</v>
      </c>
      <c r="F33">
        <f>(E33*(inflation!F33/100+1))</f>
        <v>136.01284067492537</v>
      </c>
      <c r="G33">
        <f>(F33*(inflation!G33/100+1))</f>
        <v>138.6193996229967</v>
      </c>
      <c r="H33">
        <f>(G33*(inflation!H33/100+1))</f>
        <v>144.83504019147446</v>
      </c>
      <c r="I33">
        <f>(H33*(inflation!I33/100+1))</f>
        <v>149.75632159952957</v>
      </c>
      <c r="J33">
        <f>(I33*(inflation!J33/100+1))</f>
        <v>156.52571101304596</v>
      </c>
      <c r="K33">
        <f>(J33*(inflation!K33/100+1))</f>
        <v>169.46381625312057</v>
      </c>
      <c r="L33">
        <f>(K33*(inflation!L33/100+1))</f>
        <v>184.89918794211951</v>
      </c>
      <c r="M33">
        <f>(L33*(inflation!M33/100+1))</f>
        <v>191.52803170822364</v>
      </c>
      <c r="N33">
        <f>(M33*(inflation!N33/100+1))</f>
        <v>197.70134415246375</v>
      </c>
      <c r="O33">
        <f>(N33*(inflation!O33/100+1))</f>
        <v>201.85140710124173</v>
      </c>
      <c r="P33">
        <f>(O33*(inflation!P33/100+1))</f>
        <v>214.69308772062197</v>
      </c>
      <c r="Q33" s="5">
        <f>(P33*(inflation!Q33/100+1))</f>
        <v>215.27444674973347</v>
      </c>
      <c r="R33" s="5">
        <f>(Q33*(inflation!R33/100+1))</f>
        <v>218.79858611133525</v>
      </c>
    </row>
    <row r="34" spans="1:18">
      <c r="A34" t="s">
        <v>121</v>
      </c>
      <c r="B34" t="s">
        <v>124</v>
      </c>
      <c r="C34" s="5">
        <v>100</v>
      </c>
      <c r="D34" s="5">
        <f>(C34*(inflation!D34/100+1))</f>
        <v>100</v>
      </c>
      <c r="E34" s="5">
        <f>(D34*(inflation!E34/100+1))</f>
        <v>100</v>
      </c>
      <c r="F34">
        <f>(E34*(inflation!F34/100+1))</f>
        <v>119.74613715165192</v>
      </c>
      <c r="G34">
        <f>(F34*(inflation!G34/100+1))</f>
        <v>124.04066474713149</v>
      </c>
      <c r="H34">
        <f>(G34*(inflation!H34/100+1))</f>
        <v>133.23735657527257</v>
      </c>
      <c r="I34">
        <f>(H34*(inflation!I34/100+1))</f>
        <v>135.17361514328272</v>
      </c>
      <c r="J34">
        <f>(I34*(inflation!J34/100+1))</f>
        <v>142.02018762018986</v>
      </c>
      <c r="K34">
        <f>(J34*(inflation!K34/100+1))</f>
        <v>152.32189005368684</v>
      </c>
      <c r="L34">
        <f>(K34*(inflation!L34/100+1))</f>
        <v>162.30673290467175</v>
      </c>
      <c r="M34">
        <f>(L34*(inflation!M34/100+1))</f>
        <v>170.97342626142219</v>
      </c>
      <c r="N34">
        <f>(M34*(inflation!N34/100+1))</f>
        <v>177.16341822394679</v>
      </c>
      <c r="O34">
        <f>(N34*(inflation!O34/100+1))</f>
        <v>179.71762663193218</v>
      </c>
      <c r="P34">
        <f>(O34*(inflation!P34/100+1))</f>
        <v>189.0818831125186</v>
      </c>
      <c r="Q34" s="5">
        <f>(P34*(inflation!Q34/100+1))</f>
        <v>192.73175885137772</v>
      </c>
      <c r="R34" s="5">
        <f>(Q34*(inflation!R34/100+1))</f>
        <v>194.09585303244475</v>
      </c>
    </row>
    <row r="35" spans="1:18">
      <c r="A35" t="s">
        <v>115</v>
      </c>
      <c r="B35" t="s">
        <v>125</v>
      </c>
      <c r="C35" s="5">
        <v>100</v>
      </c>
      <c r="D35" s="5">
        <f>(C35*(inflation!D35/100+1))</f>
        <v>100</v>
      </c>
      <c r="E35" s="5">
        <f>(D35*(inflation!E35/100+1))</f>
        <v>100</v>
      </c>
      <c r="F35">
        <f>(E35*(inflation!F35/100+1))</f>
        <v>111.65730337078652</v>
      </c>
      <c r="G35">
        <f>(F35*(inflation!G35/100+1))</f>
        <v>113.6423220973783</v>
      </c>
      <c r="H35">
        <f>(G35*(inflation!H35/100+1))</f>
        <v>119.46629213483146</v>
      </c>
      <c r="I35">
        <f>(H35*(inflation!I35/100+1))</f>
        <v>125.32829498766453</v>
      </c>
      <c r="J35">
        <f>(I35*(inflation!J35/100+1))</f>
        <v>129.43497322121496</v>
      </c>
      <c r="K35">
        <f>(J35*(inflation!K35/100+1))</f>
        <v>137.08872158506989</v>
      </c>
      <c r="L35">
        <f>(K35*(inflation!L35/100+1))</f>
        <v>147.90339556226206</v>
      </c>
      <c r="M35">
        <f>(L35*(inflation!M35/100+1))</f>
        <v>155.409318845824</v>
      </c>
      <c r="N35">
        <f>(M35*(inflation!N35/100+1))</f>
        <v>158.87748575930792</v>
      </c>
      <c r="O35">
        <f>(N35*(inflation!O35/100+1))</f>
        <v>164.90247645572529</v>
      </c>
      <c r="P35">
        <f>(O35*(inflation!P35/100+1))</f>
        <v>167.86434163001451</v>
      </c>
      <c r="Q35" s="5">
        <f>(P35*(inflation!Q35/100+1))</f>
        <v>170.2692748911895</v>
      </c>
      <c r="R35" s="5">
        <f>(Q35*(inflation!R35/100+1))</f>
        <v>173.30028559592517</v>
      </c>
    </row>
    <row r="36" spans="1:18">
      <c r="A36" t="s">
        <v>156</v>
      </c>
      <c r="B36" t="s">
        <v>154</v>
      </c>
      <c r="C36">
        <v>100</v>
      </c>
      <c r="D36">
        <f>(C36*(inflation!D36/100+1))</f>
        <v>106.60000000000001</v>
      </c>
      <c r="E36">
        <f>(D36*(inflation!E36/100+1))</f>
        <v>113.62494000000002</v>
      </c>
      <c r="F36">
        <f>(E36*(inflation!F36/100+1))</f>
        <v>126.19185836400003</v>
      </c>
      <c r="G36">
        <f>(F36*(inflation!G36/100+1))</f>
        <v>129.69999202651923</v>
      </c>
      <c r="H36">
        <f>(G36*(inflation!H36/100+1))</f>
        <v>138.72711147156494</v>
      </c>
      <c r="I36">
        <f>(H36*(inflation!I36/100+1))</f>
        <v>143.98486899633727</v>
      </c>
      <c r="J36">
        <f>(I36*(inflation!J36/100+1))</f>
        <v>150.17621836317977</v>
      </c>
      <c r="K36">
        <f>(J36*(inflation!K36/100+1))</f>
        <v>162.76098546201425</v>
      </c>
      <c r="L36">
        <f>(K36*(inflation!L36/100+1))</f>
        <v>176.36780384663862</v>
      </c>
      <c r="M36">
        <f>(L36*(inflation!M36/100+1))</f>
        <v>182.27612527550104</v>
      </c>
      <c r="N36">
        <f>(M36*(inflation!N36/100+1))</f>
        <v>187.78086425882117</v>
      </c>
      <c r="O36">
        <f>(N36*(inflation!O36/100+1))</f>
        <v>194.55975345856461</v>
      </c>
      <c r="P36">
        <f>(O36*(inflation!P36/100+1))</f>
        <v>200.6494737418177</v>
      </c>
      <c r="Q36" s="5">
        <f>(P36*(inflation!Q36/100+1))</f>
        <v>206.0933277364168</v>
      </c>
      <c r="R36" s="5">
        <f>(Q36*(inflation!R36/100+1))</f>
        <v>209.57364124070426</v>
      </c>
    </row>
  </sheetData>
  <phoneticPr fontId="3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6"/>
  <sheetViews>
    <sheetView zoomScale="55" zoomScaleNormal="5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:B36"/>
    </sheetView>
  </sheetViews>
  <sheetFormatPr defaultRowHeight="18"/>
  <cols>
    <col min="1" max="1" width="13.25" bestFit="1" customWidth="1"/>
    <col min="2" max="2" width="19.33203125" bestFit="1" customWidth="1"/>
    <col min="3" max="16" width="12.33203125" bestFit="1" customWidth="1"/>
    <col min="17" max="18" width="8.6640625" style="13"/>
  </cols>
  <sheetData>
    <row r="1" spans="1:19">
      <c r="A1" t="s">
        <v>86</v>
      </c>
      <c r="B1" t="s">
        <v>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 s="5">
        <v>2019</v>
      </c>
      <c r="R1" s="5">
        <v>2020</v>
      </c>
    </row>
    <row r="2" spans="1:19">
      <c r="A2" t="s">
        <v>88</v>
      </c>
      <c r="B2" t="s">
        <v>89</v>
      </c>
      <c r="C2" s="2">
        <v>34.691551341922924</v>
      </c>
      <c r="D2" s="2">
        <v>9.9986893977250588</v>
      </c>
      <c r="E2" s="2">
        <v>9.3554497477880147</v>
      </c>
      <c r="F2" s="2">
        <v>11.402828126338926</v>
      </c>
      <c r="G2" s="2">
        <v>3.7428729214692424</v>
      </c>
      <c r="H2" s="2">
        <v>5.9870386201168246</v>
      </c>
      <c r="I2" s="2">
        <v>3.4462715177117076</v>
      </c>
      <c r="J2" s="2">
        <v>0.23384249924822686</v>
      </c>
      <c r="K2" s="2">
        <v>7.4021796906341031</v>
      </c>
      <c r="L2" s="2">
        <v>8.0836127065430308</v>
      </c>
      <c r="M2" s="2">
        <v>1.5285594207474551</v>
      </c>
      <c r="N2" s="2">
        <v>3.9493010188965449</v>
      </c>
      <c r="O2" s="2">
        <v>4.2456873026589736</v>
      </c>
      <c r="P2" s="2">
        <v>1.841457963896076</v>
      </c>
      <c r="Q2" s="20">
        <v>1.6923964493661572</v>
      </c>
      <c r="R2" s="20">
        <v>3.5892385909182849</v>
      </c>
      <c r="S2" s="2"/>
    </row>
    <row r="3" spans="1:19">
      <c r="A3" t="s">
        <v>88</v>
      </c>
      <c r="B3" t="s">
        <v>90</v>
      </c>
      <c r="C3" s="2">
        <v>22.408558824457735</v>
      </c>
      <c r="D3" s="2">
        <v>6.1124993578246301</v>
      </c>
      <c r="E3" s="2">
        <v>6.5945581412582888</v>
      </c>
      <c r="F3" s="2">
        <v>10.724624178983323</v>
      </c>
      <c r="G3" s="2">
        <v>2.6140787318042591</v>
      </c>
      <c r="H3" s="2">
        <v>7.9950014439705619</v>
      </c>
      <c r="I3" s="2">
        <v>3.6639879735798075</v>
      </c>
      <c r="J3" s="2">
        <v>3.8597273515267094</v>
      </c>
      <c r="K3" s="2">
        <v>10.183645002430964</v>
      </c>
      <c r="L3" s="2">
        <v>8.1692721550290059</v>
      </c>
      <c r="M3" s="2">
        <v>3.2445810319881918</v>
      </c>
      <c r="N3" s="2">
        <v>6.3353239442700993</v>
      </c>
      <c r="O3" s="2">
        <v>3.2013228016749107</v>
      </c>
      <c r="P3" s="2">
        <v>1.2247494366137257</v>
      </c>
      <c r="Q3" s="20">
        <v>2.332650656428072</v>
      </c>
      <c r="R3" s="20">
        <v>1.964647373402002</v>
      </c>
      <c r="S3" s="2"/>
    </row>
    <row r="4" spans="1:19">
      <c r="A4" t="s">
        <v>88</v>
      </c>
      <c r="B4" t="s">
        <v>91</v>
      </c>
      <c r="C4" s="2">
        <v>20.47446192913722</v>
      </c>
      <c r="D4" s="2">
        <v>8.0519867959770952</v>
      </c>
      <c r="E4" s="2">
        <v>6.9032215033682398</v>
      </c>
      <c r="F4" s="2">
        <v>12.68330581722832</v>
      </c>
      <c r="G4" s="2">
        <v>2.0511936568128997</v>
      </c>
      <c r="H4" s="2">
        <v>7.837175914196437</v>
      </c>
      <c r="I4" s="2">
        <v>5.3704760865173284</v>
      </c>
      <c r="J4" s="2">
        <v>4.1646605081320898</v>
      </c>
      <c r="K4" s="2">
        <v>10.873259392399181</v>
      </c>
      <c r="L4" s="2">
        <v>11.579230104229389</v>
      </c>
      <c r="M4" s="2">
        <v>1.0759373124566318</v>
      </c>
      <c r="N4" s="2">
        <v>4.8896406566096395</v>
      </c>
      <c r="O4" s="2">
        <v>2.025230856318716</v>
      </c>
      <c r="P4" s="2">
        <v>2.5980055848938477</v>
      </c>
      <c r="Q4" s="20">
        <v>1.6695527431488983</v>
      </c>
      <c r="R4" s="20">
        <v>2.1139932227221863</v>
      </c>
      <c r="S4" s="2"/>
    </row>
    <row r="5" spans="1:19">
      <c r="A5" t="s">
        <v>88</v>
      </c>
      <c r="B5" t="s">
        <v>92</v>
      </c>
      <c r="C5" s="2">
        <v>17.105838157227616</v>
      </c>
      <c r="D5" s="2">
        <v>6.3143387061467937</v>
      </c>
      <c r="E5" s="2">
        <v>7.5268109744062173</v>
      </c>
      <c r="F5" s="2">
        <v>9.9656086310760283</v>
      </c>
      <c r="G5" s="2">
        <v>1.7294869351471176</v>
      </c>
      <c r="H5" s="2">
        <v>7.3743055920648892</v>
      </c>
      <c r="I5" s="2">
        <v>4.7137308627657415</v>
      </c>
      <c r="J5" s="2">
        <v>3.3215512033168748</v>
      </c>
      <c r="K5" s="2">
        <v>8.7888416497395649</v>
      </c>
      <c r="L5" s="2">
        <v>8.6483976646635199</v>
      </c>
      <c r="M5" s="2">
        <v>2.6495995520843474</v>
      </c>
      <c r="N5" s="2">
        <v>4.040054699690443</v>
      </c>
      <c r="O5" s="2">
        <v>4.1976617368829183</v>
      </c>
      <c r="P5" s="2">
        <v>2.4470487177540301</v>
      </c>
      <c r="Q5" s="20">
        <v>2.3625155464229692</v>
      </c>
      <c r="R5" s="20">
        <v>2.4156331702088494</v>
      </c>
      <c r="S5" s="2"/>
    </row>
    <row r="6" spans="1:19">
      <c r="A6" t="s">
        <v>88</v>
      </c>
      <c r="B6" t="s">
        <v>137</v>
      </c>
      <c r="C6" s="2">
        <v>14.785773553553128</v>
      </c>
      <c r="D6" s="2">
        <v>4.5881659566947119</v>
      </c>
      <c r="E6" s="2">
        <v>4.8438207333635352</v>
      </c>
      <c r="F6" s="2">
        <v>9.0402568214740029</v>
      </c>
      <c r="G6" s="2">
        <v>1.7983088323391572</v>
      </c>
      <c r="H6" s="2">
        <v>7.1656702359370605</v>
      </c>
      <c r="I6" s="2">
        <v>3.6781345827659573</v>
      </c>
      <c r="J6" s="2">
        <v>2.3751531982242335</v>
      </c>
      <c r="K6" s="2">
        <v>8.2395660834530204</v>
      </c>
      <c r="L6" s="2">
        <v>7.5923069064096627</v>
      </c>
      <c r="M6" s="2">
        <v>4.3985902238251606</v>
      </c>
      <c r="N6" s="2">
        <v>3.5291000710572673</v>
      </c>
      <c r="O6" s="2">
        <v>4.0205669492134222</v>
      </c>
      <c r="P6" s="2">
        <v>3.4723743343781699</v>
      </c>
      <c r="Q6" s="20">
        <v>2.0300939860257756</v>
      </c>
      <c r="R6" s="20">
        <v>1.1805827217916942</v>
      </c>
      <c r="S6" s="2"/>
    </row>
    <row r="7" spans="1:19">
      <c r="A7" t="s">
        <v>88</v>
      </c>
      <c r="B7" t="s">
        <v>93</v>
      </c>
      <c r="C7" s="2">
        <v>16.500501388744727</v>
      </c>
      <c r="D7" s="2">
        <v>10.659044877443291</v>
      </c>
      <c r="E7" s="2">
        <v>7.4180488441948578</v>
      </c>
      <c r="F7" s="2">
        <v>11.567273081039019</v>
      </c>
      <c r="G7" s="2">
        <v>2.4938960585978442</v>
      </c>
      <c r="H7" s="2">
        <v>10.524076909988089</v>
      </c>
      <c r="I7" s="2">
        <v>2.7557164322838501</v>
      </c>
      <c r="J7" s="2">
        <v>4.2175648423970147</v>
      </c>
      <c r="K7" s="2">
        <v>8.7372316559884524</v>
      </c>
      <c r="L7" s="2">
        <v>8.7508589465635556</v>
      </c>
      <c r="M7" s="2">
        <v>1.3664938053392417</v>
      </c>
      <c r="N7" s="2">
        <v>4.3946011301107868</v>
      </c>
      <c r="O7" s="2">
        <v>2.8347672622986986</v>
      </c>
      <c r="P7" s="2">
        <v>2.9680820091632087</v>
      </c>
      <c r="Q7" s="20">
        <v>1.4033155748683015</v>
      </c>
      <c r="R7" s="20">
        <v>3.006106886561426</v>
      </c>
      <c r="S7" s="2"/>
    </row>
    <row r="8" spans="1:19">
      <c r="A8" t="s">
        <v>88</v>
      </c>
      <c r="B8" t="s">
        <v>94</v>
      </c>
      <c r="C8" s="2">
        <v>25.225787023283665</v>
      </c>
      <c r="D8" s="2">
        <v>6.5210810423623311</v>
      </c>
      <c r="E8" s="2">
        <v>4.9970216427294822</v>
      </c>
      <c r="F8" s="2">
        <v>13.44096479284187</v>
      </c>
      <c r="G8" s="2">
        <v>2.8806584362139898</v>
      </c>
      <c r="H8" s="2">
        <v>9.0833333333333321</v>
      </c>
      <c r="I8" s="2">
        <v>3.9549840385421531</v>
      </c>
      <c r="J8" s="2">
        <v>4.6118962806296571</v>
      </c>
      <c r="K8" s="2">
        <v>9.9361911103349456</v>
      </c>
      <c r="L8" s="2">
        <v>10.846427942212822</v>
      </c>
      <c r="M8" s="2">
        <v>3.25170614211161</v>
      </c>
      <c r="N8" s="2">
        <v>5.0000000000000044</v>
      </c>
      <c r="O8" s="2">
        <v>3.5621713693253287</v>
      </c>
      <c r="P8" s="2">
        <v>2.352688787185353</v>
      </c>
      <c r="Q8" s="20">
        <v>2.9134353385034757</v>
      </c>
      <c r="R8" s="20">
        <v>0.8844518606894809</v>
      </c>
      <c r="S8" s="2"/>
    </row>
    <row r="9" spans="1:19">
      <c r="A9" t="s">
        <v>88</v>
      </c>
      <c r="B9" t="s">
        <v>95</v>
      </c>
      <c r="C9" s="2">
        <v>19.921497694809574</v>
      </c>
      <c r="D9" s="2">
        <v>8.4433478761160252</v>
      </c>
      <c r="E9" s="2">
        <v>8.2056823237780527</v>
      </c>
      <c r="F9" s="2">
        <v>11.151596509732475</v>
      </c>
      <c r="G9" s="2">
        <v>1.8547273982056467</v>
      </c>
      <c r="H9" s="2">
        <v>6.0218514440586235</v>
      </c>
      <c r="I9" s="2">
        <v>3.7789094482914676</v>
      </c>
      <c r="J9" s="2">
        <v>2.7161460025633355</v>
      </c>
      <c r="K9" s="2">
        <v>7.0449213699615321</v>
      </c>
      <c r="L9" s="2">
        <v>8.4801584913250405</v>
      </c>
      <c r="M9" s="2">
        <v>3.0956228527619478</v>
      </c>
      <c r="N9" s="2">
        <v>3.5776392240756794</v>
      </c>
      <c r="O9" s="2">
        <v>2.9620143985013003</v>
      </c>
      <c r="P9" s="2">
        <v>2.7400407222288647</v>
      </c>
      <c r="Q9" s="20">
        <v>2.0636259380639501</v>
      </c>
      <c r="R9" s="20">
        <v>1.5463227989024517</v>
      </c>
      <c r="S9" s="2"/>
    </row>
    <row r="10" spans="1:19">
      <c r="A10" t="s">
        <v>88</v>
      </c>
      <c r="B10" t="s">
        <v>96</v>
      </c>
      <c r="C10" s="2">
        <v>17.445673543813879</v>
      </c>
      <c r="D10" s="2">
        <v>6.4208209960243678</v>
      </c>
      <c r="E10" s="2">
        <v>2.6383996809995258</v>
      </c>
      <c r="F10" s="2">
        <v>18.395147658347422</v>
      </c>
      <c r="G10" s="2">
        <v>2.1667926429831397</v>
      </c>
      <c r="H10" s="2">
        <v>9.3629264282778291</v>
      </c>
      <c r="I10" s="2">
        <v>4.9949530562963362</v>
      </c>
      <c r="J10" s="2">
        <v>6.5718904073669204</v>
      </c>
      <c r="K10" s="2">
        <v>8.7063425907679015</v>
      </c>
      <c r="L10" s="2">
        <v>9.0548949409541724</v>
      </c>
      <c r="M10" s="2">
        <v>3.2698192612862442</v>
      </c>
      <c r="N10" s="2">
        <v>6.7510398783937386</v>
      </c>
      <c r="O10" s="2">
        <v>3.123818283312807</v>
      </c>
      <c r="P10" s="2">
        <v>3.1862122878914212</v>
      </c>
      <c r="Q10" s="20">
        <v>2.6201168951198213</v>
      </c>
      <c r="R10" s="20">
        <v>1.0842885213972124</v>
      </c>
      <c r="S10" s="2"/>
    </row>
    <row r="11" spans="1:19">
      <c r="A11" t="s">
        <v>88</v>
      </c>
      <c r="B11" t="s">
        <v>97</v>
      </c>
      <c r="C11" s="2">
        <v>21.178678971246477</v>
      </c>
      <c r="D11" s="2">
        <v>6.0292414855849685</v>
      </c>
      <c r="E11" s="2">
        <v>6.5801855088049477</v>
      </c>
      <c r="F11" s="2">
        <v>14.822364589400117</v>
      </c>
      <c r="G11" s="2">
        <v>4.1846309916307334</v>
      </c>
      <c r="H11" s="2">
        <v>9.9480688088283031</v>
      </c>
      <c r="I11" s="2">
        <v>4.2364897007560964</v>
      </c>
      <c r="J11" s="2">
        <v>4.2949203716726281</v>
      </c>
      <c r="K11" s="2">
        <v>7.5592615794163764</v>
      </c>
      <c r="L11" s="2">
        <v>8.0603372302028085</v>
      </c>
      <c r="M11" s="2">
        <v>4.3371497445378715</v>
      </c>
      <c r="N11" s="2">
        <v>2.7775021835197755</v>
      </c>
      <c r="O11" s="2">
        <v>3.0154214998971307</v>
      </c>
      <c r="P11" s="2">
        <v>2.7281431137400114</v>
      </c>
      <c r="Q11" s="20">
        <v>3.444694672241468</v>
      </c>
      <c r="R11" s="20">
        <v>1.9977205022903632</v>
      </c>
      <c r="S11" s="2"/>
    </row>
    <row r="12" spans="1:19">
      <c r="A12" t="s">
        <v>98</v>
      </c>
      <c r="B12" t="s">
        <v>99</v>
      </c>
      <c r="C12" s="2">
        <v>16.059284733584022</v>
      </c>
      <c r="D12" s="2">
        <v>6.0280894811665764</v>
      </c>
      <c r="E12" s="2">
        <v>6.0353287536800915</v>
      </c>
      <c r="F12" s="2">
        <v>11.11329468409159</v>
      </c>
      <c r="G12" s="2">
        <v>2.3434736469756023</v>
      </c>
      <c r="H12" s="2">
        <v>6.2127365419510916</v>
      </c>
      <c r="I12" s="2">
        <v>3.9672483120084756</v>
      </c>
      <c r="J12" s="2">
        <v>4.5237846622808942</v>
      </c>
      <c r="K12" s="2">
        <v>8.0009051575382184</v>
      </c>
      <c r="L12" s="2">
        <v>8.9515169300225637</v>
      </c>
      <c r="M12" s="2">
        <v>3.2995561510761329</v>
      </c>
      <c r="N12" s="2">
        <v>2.3672476692339073</v>
      </c>
      <c r="O12" s="2">
        <v>3.72218262453472</v>
      </c>
      <c r="P12" s="2">
        <v>3.2679239520500891</v>
      </c>
      <c r="Q12" s="20">
        <v>3.2310536044362266</v>
      </c>
      <c r="R12" s="20">
        <v>1.5897836277084139</v>
      </c>
      <c r="S12" s="2"/>
    </row>
    <row r="13" spans="1:19">
      <c r="A13" t="s">
        <v>98</v>
      </c>
      <c r="B13" t="s">
        <v>100</v>
      </c>
      <c r="C13" s="2">
        <v>16.111283371139717</v>
      </c>
      <c r="D13" s="2">
        <v>7.6684234809049068</v>
      </c>
      <c r="E13" s="2">
        <v>6.307713199348175</v>
      </c>
      <c r="F13" s="2">
        <v>11.45588885625104</v>
      </c>
      <c r="G13" s="2">
        <v>2.8589743218443431</v>
      </c>
      <c r="H13" s="2">
        <v>6.1023117054411991</v>
      </c>
      <c r="I13" s="2">
        <v>3.4521002339686691</v>
      </c>
      <c r="J13" s="2">
        <v>4.3695875820708663</v>
      </c>
      <c r="K13" s="2">
        <v>9.6472719819168837</v>
      </c>
      <c r="L13" s="2">
        <v>10.204843081919158</v>
      </c>
      <c r="M13" s="2">
        <v>4.2941156578837791</v>
      </c>
      <c r="N13" s="2">
        <v>2.9410002179912631</v>
      </c>
      <c r="O13" s="2">
        <v>3.9761441475289816</v>
      </c>
      <c r="P13" s="2">
        <v>3.4166810242117984</v>
      </c>
      <c r="Q13" s="20">
        <v>3.3032776209433763</v>
      </c>
      <c r="R13" s="20">
        <v>1.4492934473280741</v>
      </c>
      <c r="S13" s="2"/>
    </row>
    <row r="14" spans="1:19">
      <c r="A14" t="s">
        <v>98</v>
      </c>
      <c r="B14" t="s">
        <v>101</v>
      </c>
      <c r="C14" s="2">
        <v>19.401177348540919</v>
      </c>
      <c r="D14" s="2">
        <v>5.6864558805254761</v>
      </c>
      <c r="E14" s="2">
        <v>5.7175842274626687</v>
      </c>
      <c r="F14" s="2">
        <v>11.216678620662135</v>
      </c>
      <c r="G14" s="2">
        <v>2.0993801468858209</v>
      </c>
      <c r="H14" s="2">
        <v>6.5635768827281504</v>
      </c>
      <c r="I14" s="2">
        <v>3.1199579288759383</v>
      </c>
      <c r="J14" s="2">
        <v>3.8524955549820827</v>
      </c>
      <c r="K14" s="2">
        <v>9.0379819445006948</v>
      </c>
      <c r="L14" s="2">
        <v>7.599872904594851</v>
      </c>
      <c r="M14" s="2">
        <v>2.7367070201439692</v>
      </c>
      <c r="N14" s="2">
        <v>2.7494024881774104</v>
      </c>
      <c r="O14" s="2">
        <v>3.6323404514126745</v>
      </c>
      <c r="P14" s="2">
        <v>3.5397147588471567</v>
      </c>
      <c r="Q14" s="20">
        <v>3.2146851027097085</v>
      </c>
      <c r="R14" s="20">
        <v>2.1801422431442035</v>
      </c>
      <c r="S14" s="2"/>
    </row>
    <row r="15" spans="1:19">
      <c r="A15" t="s">
        <v>98</v>
      </c>
      <c r="B15" t="s">
        <v>102</v>
      </c>
      <c r="C15" s="2">
        <v>15.972026448957122</v>
      </c>
      <c r="D15" s="2">
        <v>6.4894370857937256</v>
      </c>
      <c r="E15" s="2">
        <v>6.2407463271935582</v>
      </c>
      <c r="F15" s="2">
        <v>9.5531691521182349</v>
      </c>
      <c r="G15" s="2">
        <v>3.3213382163446825</v>
      </c>
      <c r="H15" s="2">
        <v>6.8824688259632616</v>
      </c>
      <c r="I15" s="2">
        <v>2.6832381154064722</v>
      </c>
      <c r="J15" s="2">
        <v>4.2358058763037665</v>
      </c>
      <c r="K15" s="2">
        <v>7.9868548510552362</v>
      </c>
      <c r="L15" s="2">
        <v>8.2147529564056132</v>
      </c>
      <c r="M15" s="2">
        <v>2.7310672401193781</v>
      </c>
      <c r="N15" s="2">
        <v>2.3605901273592966</v>
      </c>
      <c r="O15" s="2">
        <v>3.7063199425334314</v>
      </c>
      <c r="P15" s="2">
        <v>2.8158903678116465</v>
      </c>
      <c r="Q15" s="20">
        <v>2.8036896282890496</v>
      </c>
      <c r="R15" s="20">
        <v>1.5500502509221832</v>
      </c>
      <c r="S15" s="2"/>
    </row>
    <row r="16" spans="1:19">
      <c r="A16" t="s">
        <v>98</v>
      </c>
      <c r="B16" t="s">
        <v>103</v>
      </c>
      <c r="C16" s="2">
        <v>14.980125351172834</v>
      </c>
      <c r="D16" s="2">
        <v>10.400653505832613</v>
      </c>
      <c r="E16" s="2">
        <v>7.9949658872623619</v>
      </c>
      <c r="F16" s="2">
        <v>9.8807330553670081</v>
      </c>
      <c r="G16" s="2">
        <v>2.9297564419343614</v>
      </c>
      <c r="H16" s="2">
        <v>7.3816872427983515</v>
      </c>
      <c r="I16" s="2">
        <v>3.8817968780566092</v>
      </c>
      <c r="J16" s="2">
        <v>4.3085962892143836</v>
      </c>
      <c r="K16" s="2">
        <v>7.3151593885673272</v>
      </c>
      <c r="L16" s="2">
        <v>6.5873611988805703</v>
      </c>
      <c r="M16" s="2">
        <v>3.089695309825391</v>
      </c>
      <c r="N16" s="2">
        <v>2.2914072229140547</v>
      </c>
      <c r="O16" s="2">
        <v>4.2042042042042205</v>
      </c>
      <c r="P16" s="2">
        <v>2.6637588597242967</v>
      </c>
      <c r="Q16" s="20">
        <v>2.7691373947348552</v>
      </c>
      <c r="R16" s="20">
        <v>1.4030573173285461</v>
      </c>
      <c r="S16" s="2"/>
    </row>
    <row r="17" spans="1:19">
      <c r="A17" t="s">
        <v>98</v>
      </c>
      <c r="B17" t="s">
        <v>104</v>
      </c>
      <c r="C17" s="2">
        <v>14.75846746091467</v>
      </c>
      <c r="D17" s="2">
        <v>6.6563195026037025</v>
      </c>
      <c r="E17" s="2">
        <v>6.3261997466768749</v>
      </c>
      <c r="F17" s="2">
        <v>9.5113297983966394</v>
      </c>
      <c r="G17" s="2">
        <v>3.4065523434307909</v>
      </c>
      <c r="H17" s="2">
        <v>7.0997507605613741</v>
      </c>
      <c r="I17" s="2">
        <v>4.2788791293288497</v>
      </c>
      <c r="J17" s="2">
        <v>4.4978105971223981</v>
      </c>
      <c r="K17" s="2">
        <v>7.5886395896945125</v>
      </c>
      <c r="L17" s="2">
        <v>7.7661555233661472</v>
      </c>
      <c r="M17" s="2">
        <v>3.0819553292473545</v>
      </c>
      <c r="N17" s="2">
        <v>2.7328943158096308</v>
      </c>
      <c r="O17" s="2">
        <v>4.0388389170226136</v>
      </c>
      <c r="P17" s="2">
        <v>2.858683203844592</v>
      </c>
      <c r="Q17" s="20">
        <v>2.1236175164853961</v>
      </c>
      <c r="R17" s="20">
        <v>1.4427368456240828</v>
      </c>
      <c r="S17" s="2"/>
    </row>
    <row r="18" spans="1:19">
      <c r="A18" t="s">
        <v>105</v>
      </c>
      <c r="B18" t="s">
        <v>106</v>
      </c>
      <c r="C18" s="2">
        <v>11.299268093106551</v>
      </c>
      <c r="D18" s="2">
        <v>4.301242387721671</v>
      </c>
      <c r="E18" s="2">
        <v>5.9102863822326102</v>
      </c>
      <c r="F18" s="2">
        <v>9.6184107002360122</v>
      </c>
      <c r="G18" s="2">
        <v>4.3692804593576273</v>
      </c>
      <c r="H18" s="2">
        <v>8.0976532278861804</v>
      </c>
      <c r="I18" s="2">
        <v>3.7456959408283197</v>
      </c>
      <c r="J18" s="2">
        <v>4.7044404848948673</v>
      </c>
      <c r="K18" s="2">
        <v>7.3546064311710069</v>
      </c>
      <c r="L18" s="2">
        <v>8.4309180301151088</v>
      </c>
      <c r="M18" s="2">
        <v>2.7454243228625552</v>
      </c>
      <c r="N18" s="2">
        <v>3.2308066165481097</v>
      </c>
      <c r="O18" s="2">
        <v>3.3186263670845317</v>
      </c>
      <c r="P18" s="2">
        <v>3.1307063136316815</v>
      </c>
      <c r="Q18" s="20">
        <v>2.3818660584645386</v>
      </c>
      <c r="R18" s="20">
        <v>0.8018809777269098</v>
      </c>
      <c r="S18" s="2"/>
    </row>
    <row r="19" spans="1:19">
      <c r="A19" t="s">
        <v>105</v>
      </c>
      <c r="B19" t="s">
        <v>107</v>
      </c>
      <c r="C19" s="2">
        <v>17.725449477376888</v>
      </c>
      <c r="D19" s="2">
        <v>4.1682901210412737</v>
      </c>
      <c r="E19" s="2">
        <v>8.7635918484913802</v>
      </c>
      <c r="F19" s="2">
        <v>13.29699663050825</v>
      </c>
      <c r="G19" s="2">
        <v>3.3441365601106998</v>
      </c>
      <c r="H19" s="2">
        <v>10.05136016398045</v>
      </c>
      <c r="I19" s="2">
        <v>6.5509719936879041</v>
      </c>
      <c r="J19" s="2">
        <v>3.9969634263883336</v>
      </c>
      <c r="K19" s="2">
        <v>9.511912629408581</v>
      </c>
      <c r="L19" s="2">
        <v>7.2223927262193843</v>
      </c>
      <c r="M19" s="2">
        <v>3.4277110716910641</v>
      </c>
      <c r="N19" s="2">
        <v>2.6044282537390329</v>
      </c>
      <c r="O19" s="2">
        <v>3.6909870643532905</v>
      </c>
      <c r="P19" s="2">
        <v>3.1677606319717944</v>
      </c>
      <c r="Q19" s="20">
        <v>1.8682197742346744</v>
      </c>
      <c r="R19" s="20">
        <v>0.59509578147605158</v>
      </c>
      <c r="S19" s="2"/>
    </row>
    <row r="20" spans="1:19">
      <c r="A20" t="s">
        <v>105</v>
      </c>
      <c r="B20" t="s">
        <v>108</v>
      </c>
      <c r="C20" s="2">
        <v>15.162824864798385</v>
      </c>
      <c r="D20" s="2">
        <v>9.720328693844138</v>
      </c>
      <c r="E20" s="2">
        <v>8.4376023583360613</v>
      </c>
      <c r="F20" s="2">
        <v>11.721535160391516</v>
      </c>
      <c r="G20" s="2">
        <v>6.2823717914868293</v>
      </c>
      <c r="H20" s="2">
        <v>9.7266366383844005</v>
      </c>
      <c r="I20" s="2">
        <v>4.6807158986461594</v>
      </c>
      <c r="J20" s="2">
        <v>5.326539145051612</v>
      </c>
      <c r="K20" s="2">
        <v>8.4128785367717072</v>
      </c>
      <c r="L20" s="2">
        <v>7.7591135286662061</v>
      </c>
      <c r="M20" s="2">
        <v>4.9233925014255053</v>
      </c>
      <c r="N20" s="2">
        <v>2.4775180120570672</v>
      </c>
      <c r="O20" s="2">
        <v>2.0017516331166441</v>
      </c>
      <c r="P20" s="2">
        <v>3.0729463238752919</v>
      </c>
      <c r="Q20" s="20">
        <v>0.66598757769398276</v>
      </c>
      <c r="R20" s="20">
        <v>0.60642891586633052</v>
      </c>
      <c r="S20" s="2"/>
    </row>
    <row r="21" spans="1:19">
      <c r="A21" t="s">
        <v>109</v>
      </c>
      <c r="B21" t="s">
        <v>110</v>
      </c>
      <c r="C21" s="2">
        <v>14.43099559859955</v>
      </c>
      <c r="D21" s="2">
        <v>6.3127571368452928</v>
      </c>
      <c r="E21" s="2">
        <v>8.5618871678271766</v>
      </c>
      <c r="F21" s="2">
        <v>11.451959743160444</v>
      </c>
      <c r="G21" s="2">
        <v>4.2252537274968471</v>
      </c>
      <c r="H21" s="2">
        <v>8.2694296067781892</v>
      </c>
      <c r="I21" s="2">
        <v>5.225781495269799</v>
      </c>
      <c r="J21" s="2">
        <v>6.1851682432505273</v>
      </c>
      <c r="K21" s="2">
        <v>8.9053003923318172</v>
      </c>
      <c r="L21" s="2">
        <v>9.4314425559993467</v>
      </c>
      <c r="M21" s="2">
        <v>5.7918814685919973</v>
      </c>
      <c r="N21" s="2">
        <v>3.6611730011910204</v>
      </c>
      <c r="O21" s="2">
        <v>4.0906802367408401</v>
      </c>
      <c r="P21" s="2">
        <v>3.8475567028384061</v>
      </c>
      <c r="Q21" s="20">
        <v>2.3723429145926955</v>
      </c>
      <c r="R21" s="20">
        <v>2.4599262168198299</v>
      </c>
      <c r="S21" s="2"/>
    </row>
    <row r="22" spans="1:19">
      <c r="A22" t="s">
        <v>109</v>
      </c>
      <c r="B22" t="s">
        <v>111</v>
      </c>
      <c r="C22" s="2">
        <v>12.046613428455899</v>
      </c>
      <c r="D22" s="2">
        <v>7.726921928520869</v>
      </c>
      <c r="E22" s="2">
        <v>7.8314110778869184</v>
      </c>
      <c r="F22" s="2">
        <v>10.423414605208524</v>
      </c>
      <c r="G22" s="2">
        <v>2.0287067716231011</v>
      </c>
      <c r="H22" s="2">
        <v>9.5087590894969765</v>
      </c>
      <c r="I22" s="2">
        <v>4.5396843072998738</v>
      </c>
      <c r="J22" s="2">
        <v>5.8369958282256551</v>
      </c>
      <c r="K22" s="2">
        <v>6.7947986031773544</v>
      </c>
      <c r="L22" s="2">
        <v>7.0735617777458293</v>
      </c>
      <c r="M22" s="2">
        <v>4.7404494259805752</v>
      </c>
      <c r="N22" s="2">
        <v>2.1059639940274488</v>
      </c>
      <c r="O22" s="2">
        <v>3.1771360120241621</v>
      </c>
      <c r="P22" s="2">
        <v>4.5184058251980463</v>
      </c>
      <c r="Q22" s="20">
        <v>2.4522872364951986</v>
      </c>
      <c r="R22" s="20">
        <v>1.0430592240023184</v>
      </c>
      <c r="S22" s="2"/>
    </row>
    <row r="23" spans="1:19">
      <c r="A23" t="s">
        <v>109</v>
      </c>
      <c r="B23" t="s">
        <v>112</v>
      </c>
      <c r="C23" s="2">
        <v>12.934187220570559</v>
      </c>
      <c r="D23" s="2">
        <v>11.036018124199497</v>
      </c>
      <c r="E23" s="2">
        <v>7.7786634781453534</v>
      </c>
      <c r="F23" s="2">
        <v>11.622487620157296</v>
      </c>
      <c r="G23" s="2">
        <v>3.8622129436325814</v>
      </c>
      <c r="H23" s="2">
        <v>9.0619765494137194</v>
      </c>
      <c r="I23" s="2">
        <v>3.9804695929513079</v>
      </c>
      <c r="J23" s="2">
        <v>5.959690748333224</v>
      </c>
      <c r="K23" s="2">
        <v>6.9795537636542893</v>
      </c>
      <c r="L23" s="2">
        <v>7.2837781822790548</v>
      </c>
      <c r="M23" s="2">
        <v>5.1506961502224557</v>
      </c>
      <c r="N23" s="2">
        <v>3.5651090582569989</v>
      </c>
      <c r="O23" s="2">
        <v>3.7187692690084928</v>
      </c>
      <c r="P23" s="2">
        <v>2.6288582985005471</v>
      </c>
      <c r="Q23" s="20">
        <v>4.0070051490839198</v>
      </c>
      <c r="R23" s="20">
        <v>1.6771884490328848</v>
      </c>
      <c r="S23" s="2"/>
    </row>
    <row r="24" spans="1:19">
      <c r="A24" t="s">
        <v>109</v>
      </c>
      <c r="B24" t="s">
        <v>113</v>
      </c>
      <c r="C24" s="2">
        <v>16.940522100052547</v>
      </c>
      <c r="D24" s="2">
        <v>6.0403087880299022</v>
      </c>
      <c r="E24" s="2">
        <v>8.293875014059271</v>
      </c>
      <c r="F24" s="2">
        <v>12.056754895963874</v>
      </c>
      <c r="G24" s="2">
        <v>3.8495001319153399</v>
      </c>
      <c r="H24" s="2">
        <v>7.1713881531112689</v>
      </c>
      <c r="I24" s="2">
        <v>6.3309306125045373</v>
      </c>
      <c r="J24" s="2">
        <v>5.5385168183770483</v>
      </c>
      <c r="K24" s="2">
        <v>9.5379102100364257</v>
      </c>
      <c r="L24" s="2">
        <v>7.0374616453262151</v>
      </c>
      <c r="M24" s="2">
        <v>5.1132584939327597</v>
      </c>
      <c r="N24" s="2">
        <v>3.3958311004470332</v>
      </c>
      <c r="O24" s="2">
        <v>3.1448643913074115</v>
      </c>
      <c r="P24" s="2">
        <v>3.2392758960527068</v>
      </c>
      <c r="Q24" s="20">
        <v>1.656429773657897</v>
      </c>
      <c r="R24" s="20">
        <v>0.77487583825106565</v>
      </c>
      <c r="S24" s="2"/>
    </row>
    <row r="25" spans="1:19">
      <c r="A25" t="s">
        <v>109</v>
      </c>
      <c r="B25" t="s">
        <v>114</v>
      </c>
      <c r="C25" s="20"/>
      <c r="D25" s="20"/>
      <c r="E25" s="20"/>
      <c r="F25" s="20">
        <v>19.853300733496337</v>
      </c>
      <c r="G25" s="20">
        <v>7.2133822929416391</v>
      </c>
      <c r="H25" s="20">
        <v>7.9229773955400207</v>
      </c>
      <c r="I25" s="20">
        <v>6.4315937940761403</v>
      </c>
      <c r="J25" s="20">
        <f>'[1]Inf KTI'!D25</f>
        <v>5.5356074207061567</v>
      </c>
      <c r="K25" s="20">
        <v>10.352588147036768</v>
      </c>
      <c r="L25" s="2">
        <v>11.90998680042239</v>
      </c>
      <c r="M25" s="2">
        <v>3.4194108820974511</v>
      </c>
      <c r="N25" s="2">
        <v>4.3066585216859909</v>
      </c>
      <c r="O25" s="2">
        <v>2.7672035139091999</v>
      </c>
      <c r="P25" s="2">
        <v>5.0007123521869534</v>
      </c>
      <c r="Q25" s="20">
        <v>1.4654002713704095</v>
      </c>
      <c r="R25" s="20">
        <v>1.3161081237244687</v>
      </c>
      <c r="S25" s="2"/>
    </row>
    <row r="26" spans="1:19">
      <c r="A26" t="s">
        <v>115</v>
      </c>
      <c r="B26" t="s">
        <v>116</v>
      </c>
      <c r="C26" s="2">
        <v>18.725626675154782</v>
      </c>
      <c r="D26" s="2">
        <v>5.0921807351191228</v>
      </c>
      <c r="E26" s="2">
        <v>10.129264674719218</v>
      </c>
      <c r="F26" s="2">
        <v>9.7133606323207111</v>
      </c>
      <c r="G26" s="2">
        <v>2.3088273587362318</v>
      </c>
      <c r="H26" s="2">
        <v>6.2781029948248079</v>
      </c>
      <c r="I26" s="2">
        <v>0.66852098656102754</v>
      </c>
      <c r="J26" s="2">
        <v>6.042368076982596</v>
      </c>
      <c r="K26" s="2">
        <v>8.1195213216436422</v>
      </c>
      <c r="L26" s="2">
        <v>9.6681299176578186</v>
      </c>
      <c r="M26" s="2">
        <v>5.556023944018218</v>
      </c>
      <c r="N26" s="2">
        <v>0.35143769968051242</v>
      </c>
      <c r="O26" s="2">
        <v>2.4434893346068076</v>
      </c>
      <c r="P26" s="2">
        <v>3.830316214746321</v>
      </c>
      <c r="Q26" s="20">
        <v>3.5169111044597514</v>
      </c>
      <c r="R26" s="20">
        <v>0.31335274392079171</v>
      </c>
      <c r="S26" s="2"/>
    </row>
    <row r="27" spans="1:19">
      <c r="A27" t="s">
        <v>115</v>
      </c>
      <c r="B27" t="s">
        <v>117</v>
      </c>
      <c r="C27" s="2">
        <v>16.332122862047594</v>
      </c>
      <c r="D27" s="2">
        <v>8.6862017315358244</v>
      </c>
      <c r="E27" s="2">
        <v>8.1316237079680498</v>
      </c>
      <c r="F27" s="2">
        <v>10.402393129402675</v>
      </c>
      <c r="G27" s="2">
        <v>5.7250240363604599</v>
      </c>
      <c r="H27" s="2">
        <v>6.3988095238095122</v>
      </c>
      <c r="I27" s="2">
        <v>4.4642321583849176</v>
      </c>
      <c r="J27" s="2">
        <v>5.8725632664377025</v>
      </c>
      <c r="K27" s="2">
        <v>7.5727225409836008</v>
      </c>
      <c r="L27" s="2">
        <v>8.8440249148592933</v>
      </c>
      <c r="M27" s="2">
        <v>4.1677065136011882</v>
      </c>
      <c r="N27" s="2">
        <v>1.4933716658680929</v>
      </c>
      <c r="O27" s="2">
        <v>4.3276418286253726</v>
      </c>
      <c r="P27" s="2">
        <v>6.4559921562712175</v>
      </c>
      <c r="Q27" s="20">
        <v>2.3025150549061237</v>
      </c>
      <c r="R27" s="20">
        <v>1.6186915974631289</v>
      </c>
      <c r="S27" s="2"/>
    </row>
    <row r="28" spans="1:19">
      <c r="A28" t="s">
        <v>115</v>
      </c>
      <c r="B28" t="s">
        <v>118</v>
      </c>
      <c r="C28" s="2">
        <v>15.204481643041291</v>
      </c>
      <c r="D28" s="2">
        <v>7.2116152126901145</v>
      </c>
      <c r="E28" s="2">
        <v>5.7116437868980796</v>
      </c>
      <c r="F28" s="2">
        <v>12.395725590476081</v>
      </c>
      <c r="G28" s="2">
        <v>3.3871590386373551</v>
      </c>
      <c r="H28" s="2">
        <v>6.5605724029827561</v>
      </c>
      <c r="I28" s="2">
        <v>2.8747717281808916</v>
      </c>
      <c r="J28" s="2">
        <v>4.404593617186725</v>
      </c>
      <c r="K28" s="2">
        <v>6.225415449612326</v>
      </c>
      <c r="L28" s="2">
        <v>8.6101322524869452</v>
      </c>
      <c r="M28" s="2">
        <v>4.4832040100574178</v>
      </c>
      <c r="N28" s="2">
        <v>2.9380273543567315</v>
      </c>
      <c r="O28" s="2">
        <v>4.4363104094746975</v>
      </c>
      <c r="P28" s="2">
        <v>3.5021219053184005</v>
      </c>
      <c r="Q28" s="20">
        <v>2.3476650397920622</v>
      </c>
      <c r="R28" s="20">
        <v>2.0406255015339214</v>
      </c>
      <c r="S28" s="2"/>
    </row>
    <row r="29" spans="1:19">
      <c r="A29" t="s">
        <v>115</v>
      </c>
      <c r="B29" t="s">
        <v>119</v>
      </c>
      <c r="C29" s="2">
        <v>21.456060442028637</v>
      </c>
      <c r="D29" s="2">
        <v>10.569394052374982</v>
      </c>
      <c r="E29" s="2">
        <v>7.5301587301587425</v>
      </c>
      <c r="F29" s="2">
        <v>15.28268551236749</v>
      </c>
      <c r="G29" s="2">
        <v>4.5977011494252817</v>
      </c>
      <c r="H29" s="2">
        <v>3.8746438746438683</v>
      </c>
      <c r="I29" s="2">
        <v>5.0902496564801725</v>
      </c>
      <c r="J29" s="2">
        <v>5.2549669773131802</v>
      </c>
      <c r="K29" s="2">
        <v>5.9108517964929552</v>
      </c>
      <c r="L29" s="2">
        <v>8.4486362602975262</v>
      </c>
      <c r="M29" s="2">
        <v>2.2672469043563792</v>
      </c>
      <c r="N29" s="2">
        <v>2.6901787527930043</v>
      </c>
      <c r="O29" s="2">
        <v>2.9708111315786434</v>
      </c>
      <c r="P29" s="2">
        <v>2.6537072004715112</v>
      </c>
      <c r="Q29" s="20">
        <v>2.7047228982789022</v>
      </c>
      <c r="R29" s="20">
        <v>1.3349072581619659</v>
      </c>
      <c r="S29" s="2"/>
    </row>
    <row r="30" spans="1:19">
      <c r="A30" t="s">
        <v>115</v>
      </c>
      <c r="B30" t="s">
        <v>120</v>
      </c>
      <c r="C30" s="2">
        <v>18.559842737726505</v>
      </c>
      <c r="D30" s="2">
        <v>7.5360364244586808</v>
      </c>
      <c r="E30" s="2">
        <v>7.0232047233282913</v>
      </c>
      <c r="F30" s="2">
        <v>9.1968412942989186</v>
      </c>
      <c r="G30" s="2">
        <v>4.3478260869565188</v>
      </c>
      <c r="H30" s="2">
        <v>7.429006085192702</v>
      </c>
      <c r="I30" s="2">
        <v>4.0852773343253768</v>
      </c>
      <c r="J30" s="2">
        <v>5.3004526540528341</v>
      </c>
      <c r="K30" s="2">
        <v>5.8432697382690524</v>
      </c>
      <c r="L30" s="2">
        <v>6.1432703248302634</v>
      </c>
      <c r="M30" s="2">
        <v>4.3033142460523921</v>
      </c>
      <c r="N30" s="2">
        <v>1.2976210281151257</v>
      </c>
      <c r="O30" s="2">
        <v>4.3438988339628892</v>
      </c>
      <c r="P30" s="2">
        <v>2.1484221295348993</v>
      </c>
      <c r="Q30" s="20">
        <v>2.873651771956844</v>
      </c>
      <c r="R30" s="20">
        <v>0.81280352663535282</v>
      </c>
      <c r="S30" s="2"/>
    </row>
    <row r="31" spans="1:19">
      <c r="A31" t="s">
        <v>121</v>
      </c>
      <c r="B31" t="s">
        <v>122</v>
      </c>
      <c r="C31" s="2">
        <v>16.668606215325354</v>
      </c>
      <c r="D31" s="2">
        <v>4.7961170989863078</v>
      </c>
      <c r="E31" s="2">
        <v>5.8490288404944302</v>
      </c>
      <c r="F31" s="2">
        <v>9.3441327538522412</v>
      </c>
      <c r="G31" s="2">
        <v>6.4769647696476973</v>
      </c>
      <c r="H31" s="2">
        <v>8.7808602697887483</v>
      </c>
      <c r="I31" s="2">
        <v>2.844585592029647</v>
      </c>
      <c r="J31" s="2">
        <v>6.7259856561591169</v>
      </c>
      <c r="K31" s="2">
        <v>8.8160570526258262</v>
      </c>
      <c r="L31" s="2">
        <v>7.1934217345433815</v>
      </c>
      <c r="M31" s="2">
        <v>6.1478116240262226</v>
      </c>
      <c r="N31" s="2">
        <v>3.2551385886225193</v>
      </c>
      <c r="O31" s="2">
        <v>0.78025487659298953</v>
      </c>
      <c r="P31" s="2">
        <v>3.3478989428666672</v>
      </c>
      <c r="Q31" s="20">
        <v>2.0845409845312588</v>
      </c>
      <c r="R31" s="20">
        <v>0.21006003089898417</v>
      </c>
      <c r="S31" s="2"/>
    </row>
    <row r="32" spans="1:19">
      <c r="A32" t="s">
        <v>121</v>
      </c>
      <c r="B32" t="s">
        <v>123</v>
      </c>
      <c r="C32" s="2">
        <v>19.428575569354777</v>
      </c>
      <c r="D32" s="2">
        <v>5.1189200016226399</v>
      </c>
      <c r="E32" s="2">
        <v>10.434183321847023</v>
      </c>
      <c r="F32" s="2">
        <v>11.251920122887871</v>
      </c>
      <c r="G32" s="2">
        <v>3.8833275802554468</v>
      </c>
      <c r="H32" s="2">
        <v>5.3164977571025229</v>
      </c>
      <c r="I32" s="2">
        <v>4.5226130847941581</v>
      </c>
      <c r="J32" s="2">
        <v>3.286674099473208</v>
      </c>
      <c r="K32" s="2">
        <v>9.7796211886201903</v>
      </c>
      <c r="L32" s="2">
        <v>9.3461059190031115</v>
      </c>
      <c r="M32" s="2">
        <v>4.5216680294358103</v>
      </c>
      <c r="N32" s="2">
        <v>1.9087851052178806</v>
      </c>
      <c r="O32" s="2">
        <v>1.972825669762801</v>
      </c>
      <c r="P32" s="2">
        <v>4.1177356218006667</v>
      </c>
      <c r="Q32" s="20">
        <v>2.0244378569879302</v>
      </c>
      <c r="R32" s="20">
        <v>2.120962126230852</v>
      </c>
      <c r="S32" s="2"/>
    </row>
    <row r="33" spans="1:19">
      <c r="A33" t="s">
        <v>121</v>
      </c>
      <c r="B33" t="s">
        <v>4</v>
      </c>
      <c r="C33" s="2">
        <v>14.151936062860472</v>
      </c>
      <c r="D33" s="2">
        <v>9.5153681711976468</v>
      </c>
      <c r="E33" s="2">
        <v>10.345483359746432</v>
      </c>
      <c r="F33" s="2">
        <v>12.551239508100732</v>
      </c>
      <c r="G33" s="2">
        <v>1.9164065209850811</v>
      </c>
      <c r="H33" s="2">
        <v>4.4839615417340273</v>
      </c>
      <c r="I33" s="2">
        <v>3.3978527582476437</v>
      </c>
      <c r="J33" s="2">
        <v>4.520269556045009</v>
      </c>
      <c r="K33" s="2">
        <v>8.2658019288577087</v>
      </c>
      <c r="L33" s="2">
        <v>9.1083583683397187</v>
      </c>
      <c r="M33" s="2">
        <v>3.5851124279568047</v>
      </c>
      <c r="N33" s="2">
        <v>3.2231900412596604</v>
      </c>
      <c r="O33" s="2">
        <v>2.0991576797664724</v>
      </c>
      <c r="P33" s="2">
        <v>6.361947535465684</v>
      </c>
      <c r="Q33" s="20">
        <v>0.27078609529711173</v>
      </c>
      <c r="R33" s="20">
        <v>1.6370449046833491</v>
      </c>
      <c r="S33" s="2"/>
    </row>
    <row r="34" spans="1:19">
      <c r="A34" t="s">
        <v>121</v>
      </c>
      <c r="B34" t="s">
        <v>124</v>
      </c>
      <c r="C34" s="20"/>
      <c r="D34" s="20"/>
      <c r="E34" s="20"/>
      <c r="F34" s="2">
        <v>19.746137151651922</v>
      </c>
      <c r="G34" s="2">
        <v>3.5863600259946393</v>
      </c>
      <c r="H34" s="2">
        <v>7.4142555160353174</v>
      </c>
      <c r="I34" s="2">
        <v>1.4532400054906969</v>
      </c>
      <c r="J34" s="2">
        <v>5.0650213576442615</v>
      </c>
      <c r="K34" s="2">
        <v>7.2536887932068028</v>
      </c>
      <c r="L34" s="2">
        <v>6.5550938525419378</v>
      </c>
      <c r="M34" s="2">
        <v>5.3397004558281003</v>
      </c>
      <c r="N34" s="2">
        <v>3.6204409643519453</v>
      </c>
      <c r="O34" s="2">
        <v>1.4417245013621738</v>
      </c>
      <c r="P34" s="2">
        <v>5.2105386967772116</v>
      </c>
      <c r="Q34" s="20">
        <v>1.9303148872740934</v>
      </c>
      <c r="R34" s="20">
        <v>0.70776824182823272</v>
      </c>
      <c r="S34" s="2"/>
    </row>
    <row r="35" spans="1:19">
      <c r="A35" t="s">
        <v>115</v>
      </c>
      <c r="B35" t="s">
        <v>125</v>
      </c>
      <c r="C35" s="20"/>
      <c r="D35" s="20"/>
      <c r="E35" s="20"/>
      <c r="F35" s="2">
        <v>11.65730337078652</v>
      </c>
      <c r="G35" s="2">
        <v>1.7777777777777892</v>
      </c>
      <c r="H35" s="2">
        <v>5.1248249155474879</v>
      </c>
      <c r="I35" s="2">
        <v>4.9068258067448189</v>
      </c>
      <c r="J35" s="2">
        <v>3.2767366969722378</v>
      </c>
      <c r="K35" s="2">
        <v>5.9131996348267046</v>
      </c>
      <c r="L35" s="2">
        <v>7.8888137931034441</v>
      </c>
      <c r="M35" s="2">
        <v>5.0748823277706467</v>
      </c>
      <c r="N35" s="2">
        <v>2.23163381658249</v>
      </c>
      <c r="O35" s="2">
        <v>3.7922243467176653</v>
      </c>
      <c r="P35" s="2">
        <v>1.7961314092723502</v>
      </c>
      <c r="Q35" s="20">
        <v>1.4326647564469823</v>
      </c>
      <c r="R35" s="20">
        <v>1.7801278044278002</v>
      </c>
      <c r="S35" s="2"/>
    </row>
    <row r="36" spans="1:19">
      <c r="A36" t="s">
        <v>156</v>
      </c>
      <c r="B36" t="s">
        <v>154</v>
      </c>
      <c r="C36" s="2">
        <v>17.11</v>
      </c>
      <c r="D36" s="2">
        <v>6.6</v>
      </c>
      <c r="E36" s="2">
        <v>6.59</v>
      </c>
      <c r="F36" s="2">
        <v>11.06</v>
      </c>
      <c r="G36" s="2">
        <v>2.78</v>
      </c>
      <c r="H36" s="2">
        <v>6.96</v>
      </c>
      <c r="I36" s="2">
        <v>3.79</v>
      </c>
      <c r="J36" s="2">
        <v>4.3</v>
      </c>
      <c r="K36" s="2">
        <v>8.3800000000000008</v>
      </c>
      <c r="L36" s="2">
        <v>8.36</v>
      </c>
      <c r="M36" s="2">
        <v>3.35</v>
      </c>
      <c r="N36" s="2">
        <v>3.02</v>
      </c>
      <c r="O36" s="2">
        <v>3.61</v>
      </c>
      <c r="P36" s="2">
        <v>3.13</v>
      </c>
      <c r="Q36" s="20">
        <v>2.7131165076484933</v>
      </c>
      <c r="R36" s="20">
        <v>1.6887075105791922</v>
      </c>
      <c r="S36" s="2"/>
    </row>
  </sheetData>
  <phoneticPr fontId="3"/>
  <conditionalFormatting sqref="S2:S36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R36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4" sqref="E4"/>
    </sheetView>
  </sheetViews>
  <sheetFormatPr defaultRowHeight="18"/>
  <cols>
    <col min="1" max="1" width="13.25" bestFit="1" customWidth="1"/>
    <col min="2" max="2" width="19.33203125" bestFit="1" customWidth="1"/>
    <col min="10" max="10" width="5.1640625" bestFit="1" customWidth="1"/>
  </cols>
  <sheetData>
    <row r="1" spans="1:18">
      <c r="A1" t="s">
        <v>86</v>
      </c>
      <c r="B1" t="s">
        <v>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 s="5">
        <v>2020</v>
      </c>
    </row>
    <row r="2" spans="1:18">
      <c r="A2" t="s">
        <v>88</v>
      </c>
      <c r="B2" t="s">
        <v>89</v>
      </c>
      <c r="C2" t="e">
        <f>(D2/(inflation!C2/100+1))</f>
        <v>#REF!</v>
      </c>
      <c r="D2" t="e">
        <f>(E2/(inflation!D2/100+1))</f>
        <v>#REF!</v>
      </c>
      <c r="E2" t="e">
        <f>(F2/(inflation!E2/100+1))</f>
        <v>#REF!</v>
      </c>
      <c r="F2" t="e">
        <f>(G2/(inflation!F2/100+1))</f>
        <v>#REF!</v>
      </c>
      <c r="G2" t="e">
        <f>(H2/(inflation!G2/100+1))</f>
        <v>#REF!</v>
      </c>
      <c r="H2" t="e">
        <f>(I2/(inflation!H2/100+1))</f>
        <v>#REF!</v>
      </c>
      <c r="I2" t="e">
        <f>(J2/(inflation!I2/100+1))</f>
        <v>#REF!</v>
      </c>
      <c r="J2" t="e">
        <f>VLOOKUP($B2,#REF!,2,FALSE)</f>
        <v>#REF!</v>
      </c>
      <c r="K2" t="e">
        <f>VLOOKUP($B2,#REF!,3,FALSE)</f>
        <v>#REF!</v>
      </c>
      <c r="L2" t="e">
        <f>VLOOKUP($B2,#REF!,4,FALSE)</f>
        <v>#REF!</v>
      </c>
      <c r="M2" t="e">
        <f>VLOOKUP($B2,#REF!,5,FALSE)</f>
        <v>#REF!</v>
      </c>
      <c r="N2" t="e">
        <f>VLOOKUP($B2,#REF!,6,FALSE)</f>
        <v>#REF!</v>
      </c>
      <c r="O2" t="e">
        <f>VLOOKUP($B2,#REF!,7,FALSE)</f>
        <v>#REF!</v>
      </c>
      <c r="P2" t="e">
        <f>VLOOKUP($B2,#REF!,8,FALSE)</f>
        <v>#REF!</v>
      </c>
      <c r="Q2" t="e">
        <f>VLOOKUP($B2,#REF!,9,FALSE)</f>
        <v>#REF!</v>
      </c>
      <c r="R2" s="5"/>
    </row>
    <row r="3" spans="1:18">
      <c r="A3" t="s">
        <v>88</v>
      </c>
      <c r="B3" t="s">
        <v>90</v>
      </c>
      <c r="C3" t="e">
        <f>(D3/(inflation!C3/100+1))</f>
        <v>#REF!</v>
      </c>
      <c r="D3" t="e">
        <f>(E3/(inflation!D3/100+1))</f>
        <v>#REF!</v>
      </c>
      <c r="E3" t="e">
        <f>(F3/(inflation!E3/100+1))</f>
        <v>#REF!</v>
      </c>
      <c r="F3" t="e">
        <f>(G3/(inflation!F3/100+1))</f>
        <v>#REF!</v>
      </c>
      <c r="G3" t="e">
        <f>(H3/(inflation!G3/100+1))</f>
        <v>#REF!</v>
      </c>
      <c r="H3" t="e">
        <f>(I3/(inflation!H3/100+1))</f>
        <v>#REF!</v>
      </c>
      <c r="I3" t="e">
        <f>(J3/(inflation!I3/100+1))</f>
        <v>#REF!</v>
      </c>
      <c r="J3" t="e">
        <f>VLOOKUP($B3,#REF!,2,FALSE)</f>
        <v>#REF!</v>
      </c>
      <c r="K3" t="e">
        <f>VLOOKUP($B3,#REF!,3,FALSE)</f>
        <v>#REF!</v>
      </c>
      <c r="L3" t="e">
        <f>VLOOKUP($B3,#REF!,4,FALSE)</f>
        <v>#REF!</v>
      </c>
      <c r="M3" t="e">
        <f>VLOOKUP($B3,#REF!,5,FALSE)</f>
        <v>#REF!</v>
      </c>
      <c r="N3" t="e">
        <f>VLOOKUP($B3,#REF!,6,FALSE)</f>
        <v>#REF!</v>
      </c>
      <c r="O3" t="e">
        <f>VLOOKUP($B3,#REF!,7,FALSE)</f>
        <v>#REF!</v>
      </c>
      <c r="P3" t="e">
        <f>VLOOKUP($B3,#REF!,8,FALSE)</f>
        <v>#REF!</v>
      </c>
      <c r="Q3" t="e">
        <f>VLOOKUP($B3,#REF!,9,FALSE)</f>
        <v>#REF!</v>
      </c>
      <c r="R3" s="5"/>
    </row>
    <row r="4" spans="1:18">
      <c r="A4" t="s">
        <v>88</v>
      </c>
      <c r="B4" t="s">
        <v>91</v>
      </c>
      <c r="C4" t="e">
        <f>(D4/(inflation!C4/100+1))</f>
        <v>#REF!</v>
      </c>
      <c r="D4" t="e">
        <f>(E4/(inflation!D4/100+1))</f>
        <v>#REF!</v>
      </c>
      <c r="E4" t="e">
        <f>(F4/(inflation!E4/100+1))</f>
        <v>#REF!</v>
      </c>
      <c r="F4" t="e">
        <f>(G4/(inflation!F4/100+1))</f>
        <v>#REF!</v>
      </c>
      <c r="G4" t="e">
        <f>(H4/(inflation!G4/100+1))</f>
        <v>#REF!</v>
      </c>
      <c r="H4" t="e">
        <f>(I4/(inflation!H4/100+1))</f>
        <v>#REF!</v>
      </c>
      <c r="I4" t="e">
        <f>(J4/(inflation!I4/100+1))</f>
        <v>#REF!</v>
      </c>
      <c r="J4" t="e">
        <f>VLOOKUP($B4,#REF!,2,FALSE)</f>
        <v>#REF!</v>
      </c>
      <c r="K4" t="e">
        <f>VLOOKUP($B4,#REF!,3,FALSE)</f>
        <v>#REF!</v>
      </c>
      <c r="L4" t="e">
        <f>VLOOKUP($B4,#REF!,4,FALSE)</f>
        <v>#REF!</v>
      </c>
      <c r="M4" t="e">
        <f>VLOOKUP($B4,#REF!,5,FALSE)</f>
        <v>#REF!</v>
      </c>
      <c r="N4" t="e">
        <f>VLOOKUP($B4,#REF!,6,FALSE)</f>
        <v>#REF!</v>
      </c>
      <c r="O4" t="e">
        <f>VLOOKUP($B4,#REF!,7,FALSE)</f>
        <v>#REF!</v>
      </c>
      <c r="P4" t="e">
        <f>VLOOKUP($B4,#REF!,8,FALSE)</f>
        <v>#REF!</v>
      </c>
      <c r="Q4" t="e">
        <f>VLOOKUP($B4,#REF!,9,FALSE)</f>
        <v>#REF!</v>
      </c>
      <c r="R4" s="5"/>
    </row>
    <row r="5" spans="1:18">
      <c r="A5" t="s">
        <v>88</v>
      </c>
      <c r="B5" t="s">
        <v>92</v>
      </c>
      <c r="C5" t="e">
        <f>(D5/(inflation!C5/100+1))</f>
        <v>#REF!</v>
      </c>
      <c r="D5" t="e">
        <f>(E5/(inflation!D5/100+1))</f>
        <v>#REF!</v>
      </c>
      <c r="E5" t="e">
        <f>(F5/(inflation!E5/100+1))</f>
        <v>#REF!</v>
      </c>
      <c r="F5" t="e">
        <f>(G5/(inflation!F5/100+1))</f>
        <v>#REF!</v>
      </c>
      <c r="G5" t="e">
        <f>(H5/(inflation!G5/100+1))</f>
        <v>#REF!</v>
      </c>
      <c r="H5" t="e">
        <f>(I5/(inflation!H5/100+1))</f>
        <v>#REF!</v>
      </c>
      <c r="I5" t="e">
        <f>(J5/(inflation!I5/100+1))</f>
        <v>#REF!</v>
      </c>
      <c r="J5" t="e">
        <f>VLOOKUP($B5,#REF!,2,FALSE)</f>
        <v>#REF!</v>
      </c>
      <c r="K5" t="e">
        <f>VLOOKUP($B5,#REF!,3,FALSE)</f>
        <v>#REF!</v>
      </c>
      <c r="L5" t="e">
        <f>VLOOKUP($B5,#REF!,4,FALSE)</f>
        <v>#REF!</v>
      </c>
      <c r="M5" t="e">
        <f>VLOOKUP($B5,#REF!,5,FALSE)</f>
        <v>#REF!</v>
      </c>
      <c r="N5" t="e">
        <f>VLOOKUP($B5,#REF!,6,FALSE)</f>
        <v>#REF!</v>
      </c>
      <c r="O5" t="e">
        <f>VLOOKUP($B5,#REF!,7,FALSE)</f>
        <v>#REF!</v>
      </c>
      <c r="P5" t="e">
        <f>VLOOKUP($B5,#REF!,8,FALSE)</f>
        <v>#REF!</v>
      </c>
      <c r="Q5" t="e">
        <f>VLOOKUP($B5,#REF!,9,FALSE)</f>
        <v>#REF!</v>
      </c>
      <c r="R5" s="5"/>
    </row>
    <row r="6" spans="1:18">
      <c r="A6" t="s">
        <v>88</v>
      </c>
      <c r="B6" t="s">
        <v>137</v>
      </c>
      <c r="C6" t="e">
        <f>(D6/(inflation!C6/100+1))</f>
        <v>#REF!</v>
      </c>
      <c r="D6" t="e">
        <f>(E6/(inflation!D6/100+1))</f>
        <v>#REF!</v>
      </c>
      <c r="E6" t="e">
        <f>(F6/(inflation!E6/100+1))</f>
        <v>#REF!</v>
      </c>
      <c r="F6" t="e">
        <f>(G6/(inflation!F6/100+1))</f>
        <v>#REF!</v>
      </c>
      <c r="G6" t="e">
        <f>(H6/(inflation!G6/100+1))</f>
        <v>#REF!</v>
      </c>
      <c r="H6" t="e">
        <f>(I6/(inflation!H6/100+1))</f>
        <v>#REF!</v>
      </c>
      <c r="I6" t="e">
        <f>(J6/(inflation!I6/100+1))</f>
        <v>#REF!</v>
      </c>
      <c r="J6" t="e">
        <f>VLOOKUP($B6,#REF!,2,FALSE)</f>
        <v>#REF!</v>
      </c>
      <c r="K6" t="e">
        <f>VLOOKUP($B6,#REF!,3,FALSE)</f>
        <v>#REF!</v>
      </c>
      <c r="L6" t="e">
        <f>VLOOKUP($B6,#REF!,4,FALSE)</f>
        <v>#REF!</v>
      </c>
      <c r="M6" t="e">
        <f>VLOOKUP($B6,#REF!,5,FALSE)</f>
        <v>#REF!</v>
      </c>
      <c r="N6" t="e">
        <f>VLOOKUP($B6,#REF!,6,FALSE)</f>
        <v>#REF!</v>
      </c>
      <c r="O6" t="e">
        <f>VLOOKUP($B6,#REF!,7,FALSE)</f>
        <v>#REF!</v>
      </c>
      <c r="P6" t="e">
        <f>VLOOKUP($B6,#REF!,8,FALSE)</f>
        <v>#REF!</v>
      </c>
      <c r="Q6" t="e">
        <f>VLOOKUP($B6,#REF!,9,FALSE)</f>
        <v>#REF!</v>
      </c>
      <c r="R6" s="5"/>
    </row>
    <row r="7" spans="1:18">
      <c r="A7" t="s">
        <v>88</v>
      </c>
      <c r="B7" t="s">
        <v>93</v>
      </c>
      <c r="C7" t="e">
        <f>(D7/(inflation!C7/100+1))</f>
        <v>#REF!</v>
      </c>
      <c r="D7" t="e">
        <f>(E7/(inflation!D7/100+1))</f>
        <v>#REF!</v>
      </c>
      <c r="E7" t="e">
        <f>(F7/(inflation!E7/100+1))</f>
        <v>#REF!</v>
      </c>
      <c r="F7" t="e">
        <f>(G7/(inflation!F7/100+1))</f>
        <v>#REF!</v>
      </c>
      <c r="G7" t="e">
        <f>(H7/(inflation!G7/100+1))</f>
        <v>#REF!</v>
      </c>
      <c r="H7" t="e">
        <f>(I7/(inflation!H7/100+1))</f>
        <v>#REF!</v>
      </c>
      <c r="I7" t="e">
        <f>(J7/(inflation!I7/100+1))</f>
        <v>#REF!</v>
      </c>
      <c r="J7" t="e">
        <f>VLOOKUP($B7,#REF!,2,FALSE)</f>
        <v>#REF!</v>
      </c>
      <c r="K7" t="e">
        <f>VLOOKUP($B7,#REF!,3,FALSE)</f>
        <v>#REF!</v>
      </c>
      <c r="L7" t="e">
        <f>VLOOKUP($B7,#REF!,4,FALSE)</f>
        <v>#REF!</v>
      </c>
      <c r="M7" t="e">
        <f>VLOOKUP($B7,#REF!,5,FALSE)</f>
        <v>#REF!</v>
      </c>
      <c r="N7" t="e">
        <f>VLOOKUP($B7,#REF!,6,FALSE)</f>
        <v>#REF!</v>
      </c>
      <c r="O7" t="e">
        <f>VLOOKUP($B7,#REF!,7,FALSE)</f>
        <v>#REF!</v>
      </c>
      <c r="P7" t="e">
        <f>VLOOKUP($B7,#REF!,8,FALSE)</f>
        <v>#REF!</v>
      </c>
      <c r="Q7" t="e">
        <f>VLOOKUP($B7,#REF!,9,FALSE)</f>
        <v>#REF!</v>
      </c>
      <c r="R7" s="5"/>
    </row>
    <row r="8" spans="1:18">
      <c r="A8" t="s">
        <v>88</v>
      </c>
      <c r="B8" t="s">
        <v>94</v>
      </c>
      <c r="C8" t="e">
        <f>(D8/(inflation!C8/100+1))</f>
        <v>#REF!</v>
      </c>
      <c r="D8" t="e">
        <f>(E8/(inflation!D8/100+1))</f>
        <v>#REF!</v>
      </c>
      <c r="E8" t="e">
        <f>(F8/(inflation!E8/100+1))</f>
        <v>#REF!</v>
      </c>
      <c r="F8" t="e">
        <f>(G8/(inflation!F8/100+1))</f>
        <v>#REF!</v>
      </c>
      <c r="G8" t="e">
        <f>(H8/(inflation!G8/100+1))</f>
        <v>#REF!</v>
      </c>
      <c r="H8" t="e">
        <f>(I8/(inflation!H8/100+1))</f>
        <v>#REF!</v>
      </c>
      <c r="I8" t="e">
        <f>(J8/(inflation!I8/100+1))</f>
        <v>#REF!</v>
      </c>
      <c r="J8" t="e">
        <f>VLOOKUP($B8,#REF!,2,FALSE)</f>
        <v>#REF!</v>
      </c>
      <c r="K8" t="e">
        <f>VLOOKUP($B8,#REF!,3,FALSE)</f>
        <v>#REF!</v>
      </c>
      <c r="L8" t="e">
        <f>VLOOKUP($B8,#REF!,4,FALSE)</f>
        <v>#REF!</v>
      </c>
      <c r="M8" t="e">
        <f>VLOOKUP($B8,#REF!,5,FALSE)</f>
        <v>#REF!</v>
      </c>
      <c r="N8" t="e">
        <f>VLOOKUP($B8,#REF!,6,FALSE)</f>
        <v>#REF!</v>
      </c>
      <c r="O8" t="e">
        <f>VLOOKUP($B8,#REF!,7,FALSE)</f>
        <v>#REF!</v>
      </c>
      <c r="P8" t="e">
        <f>VLOOKUP($B8,#REF!,8,FALSE)</f>
        <v>#REF!</v>
      </c>
      <c r="Q8" t="e">
        <f>VLOOKUP($B8,#REF!,9,FALSE)</f>
        <v>#REF!</v>
      </c>
      <c r="R8" s="5"/>
    </row>
    <row r="9" spans="1:18">
      <c r="A9" t="s">
        <v>88</v>
      </c>
      <c r="B9" t="s">
        <v>95</v>
      </c>
      <c r="C9" t="e">
        <f>(D9/(inflation!C9/100+1))</f>
        <v>#REF!</v>
      </c>
      <c r="D9" t="e">
        <f>(E9/(inflation!D9/100+1))</f>
        <v>#REF!</v>
      </c>
      <c r="E9" t="e">
        <f>(F9/(inflation!E9/100+1))</f>
        <v>#REF!</v>
      </c>
      <c r="F9" t="e">
        <f>(G9/(inflation!F9/100+1))</f>
        <v>#REF!</v>
      </c>
      <c r="G9" t="e">
        <f>(H9/(inflation!G9/100+1))</f>
        <v>#REF!</v>
      </c>
      <c r="H9" t="e">
        <f>(I9/(inflation!H9/100+1))</f>
        <v>#REF!</v>
      </c>
      <c r="I9" t="e">
        <f>(J9/(inflation!I9/100+1))</f>
        <v>#REF!</v>
      </c>
      <c r="J9" t="e">
        <f>VLOOKUP($B9,#REF!,2,FALSE)</f>
        <v>#REF!</v>
      </c>
      <c r="K9" t="e">
        <f>VLOOKUP($B9,#REF!,3,FALSE)</f>
        <v>#REF!</v>
      </c>
      <c r="L9" t="e">
        <f>VLOOKUP($B9,#REF!,4,FALSE)</f>
        <v>#REF!</v>
      </c>
      <c r="M9" t="e">
        <f>VLOOKUP($B9,#REF!,5,FALSE)</f>
        <v>#REF!</v>
      </c>
      <c r="N9" t="e">
        <f>VLOOKUP($B9,#REF!,6,FALSE)</f>
        <v>#REF!</v>
      </c>
      <c r="O9" t="e">
        <f>VLOOKUP($B9,#REF!,7,FALSE)</f>
        <v>#REF!</v>
      </c>
      <c r="P9" t="e">
        <f>VLOOKUP($B9,#REF!,8,FALSE)</f>
        <v>#REF!</v>
      </c>
      <c r="Q9" t="e">
        <f>VLOOKUP($B9,#REF!,9,FALSE)</f>
        <v>#REF!</v>
      </c>
      <c r="R9" s="5"/>
    </row>
    <row r="10" spans="1:18">
      <c r="A10" t="s">
        <v>88</v>
      </c>
      <c r="B10" t="s">
        <v>96</v>
      </c>
      <c r="C10" t="e">
        <f>(D10/(inflation!C10/100+1))</f>
        <v>#REF!</v>
      </c>
      <c r="D10" t="e">
        <f>(E10/(inflation!D10/100+1))</f>
        <v>#REF!</v>
      </c>
      <c r="E10" t="e">
        <f>(F10/(inflation!E10/100+1))</f>
        <v>#REF!</v>
      </c>
      <c r="F10" t="e">
        <f>(G10/(inflation!F10/100+1))</f>
        <v>#REF!</v>
      </c>
      <c r="G10" t="e">
        <f>(H10/(inflation!G10/100+1))</f>
        <v>#REF!</v>
      </c>
      <c r="H10" t="e">
        <f>(I10/(inflation!H10/100+1))</f>
        <v>#REF!</v>
      </c>
      <c r="I10" t="e">
        <f>(J10/(inflation!I10/100+1))</f>
        <v>#REF!</v>
      </c>
      <c r="J10" t="e">
        <f>VLOOKUP($B10,#REF!,2,FALSE)</f>
        <v>#REF!</v>
      </c>
      <c r="K10" t="e">
        <f>VLOOKUP($B10,#REF!,3,FALSE)</f>
        <v>#REF!</v>
      </c>
      <c r="L10" t="e">
        <f>VLOOKUP($B10,#REF!,4,FALSE)</f>
        <v>#REF!</v>
      </c>
      <c r="M10" t="e">
        <f>VLOOKUP($B10,#REF!,5,FALSE)</f>
        <v>#REF!</v>
      </c>
      <c r="N10" t="e">
        <f>VLOOKUP($B10,#REF!,6,FALSE)</f>
        <v>#REF!</v>
      </c>
      <c r="O10" t="e">
        <f>VLOOKUP($B10,#REF!,7,FALSE)</f>
        <v>#REF!</v>
      </c>
      <c r="P10" t="e">
        <f>VLOOKUP($B10,#REF!,8,FALSE)</f>
        <v>#REF!</v>
      </c>
      <c r="Q10" t="e">
        <f>VLOOKUP($B10,#REF!,9,FALSE)</f>
        <v>#REF!</v>
      </c>
      <c r="R10" s="5"/>
    </row>
    <row r="11" spans="1:18">
      <c r="A11" t="s">
        <v>88</v>
      </c>
      <c r="B11" t="s">
        <v>97</v>
      </c>
      <c r="C11" t="e">
        <f>(D11/(inflation!C11/100+1))</f>
        <v>#REF!</v>
      </c>
      <c r="D11" t="e">
        <f>(E11/(inflation!D11/100+1))</f>
        <v>#REF!</v>
      </c>
      <c r="E11" t="e">
        <f>(F11/(inflation!E11/100+1))</f>
        <v>#REF!</v>
      </c>
      <c r="F11" t="e">
        <f>(G11/(inflation!F11/100+1))</f>
        <v>#REF!</v>
      </c>
      <c r="G11" t="e">
        <f>(H11/(inflation!G11/100+1))</f>
        <v>#REF!</v>
      </c>
      <c r="H11" t="e">
        <f>(I11/(inflation!H11/100+1))</f>
        <v>#REF!</v>
      </c>
      <c r="I11" t="e">
        <f>(J11/(inflation!I11/100+1))</f>
        <v>#REF!</v>
      </c>
      <c r="J11" t="e">
        <f>VLOOKUP($B11,#REF!,2,FALSE)</f>
        <v>#REF!</v>
      </c>
      <c r="K11" t="e">
        <f>VLOOKUP($B11,#REF!,3,FALSE)</f>
        <v>#REF!</v>
      </c>
      <c r="L11" t="e">
        <f>VLOOKUP($B11,#REF!,4,FALSE)</f>
        <v>#REF!</v>
      </c>
      <c r="M11" t="e">
        <f>VLOOKUP($B11,#REF!,5,FALSE)</f>
        <v>#REF!</v>
      </c>
      <c r="N11" t="e">
        <f>VLOOKUP($B11,#REF!,6,FALSE)</f>
        <v>#REF!</v>
      </c>
      <c r="O11" t="e">
        <f>VLOOKUP($B11,#REF!,7,FALSE)</f>
        <v>#REF!</v>
      </c>
      <c r="P11" t="e">
        <f>VLOOKUP($B11,#REF!,8,FALSE)</f>
        <v>#REF!</v>
      </c>
      <c r="Q11" t="e">
        <f>VLOOKUP($B11,#REF!,9,FALSE)</f>
        <v>#REF!</v>
      </c>
      <c r="R11" s="5"/>
    </row>
    <row r="12" spans="1:18">
      <c r="A12" t="s">
        <v>98</v>
      </c>
      <c r="B12" t="s">
        <v>99</v>
      </c>
      <c r="C12" t="e">
        <f>(D12/(inflation!C12/100+1))</f>
        <v>#REF!</v>
      </c>
      <c r="D12" t="e">
        <f>(E12/(inflation!D12/100+1))</f>
        <v>#REF!</v>
      </c>
      <c r="E12" t="e">
        <f>(F12/(inflation!E12/100+1))</f>
        <v>#REF!</v>
      </c>
      <c r="F12" t="e">
        <f>(G12/(inflation!F12/100+1))</f>
        <v>#REF!</v>
      </c>
      <c r="G12" t="e">
        <f>(H12/(inflation!G12/100+1))</f>
        <v>#REF!</v>
      </c>
      <c r="H12" t="e">
        <f>(I12/(inflation!H12/100+1))</f>
        <v>#REF!</v>
      </c>
      <c r="I12" t="e">
        <f>(J12/(inflation!I12/100+1))</f>
        <v>#REF!</v>
      </c>
      <c r="J12" t="e">
        <f>VLOOKUP($B12,#REF!,2,FALSE)</f>
        <v>#REF!</v>
      </c>
      <c r="K12" t="e">
        <f>VLOOKUP($B12,#REF!,3,FALSE)</f>
        <v>#REF!</v>
      </c>
      <c r="L12" t="e">
        <f>VLOOKUP($B12,#REF!,4,FALSE)</f>
        <v>#REF!</v>
      </c>
      <c r="M12" t="e">
        <f>VLOOKUP($B12,#REF!,5,FALSE)</f>
        <v>#REF!</v>
      </c>
      <c r="N12" t="e">
        <f>VLOOKUP($B12,#REF!,6,FALSE)</f>
        <v>#REF!</v>
      </c>
      <c r="O12" t="e">
        <f>VLOOKUP($B12,#REF!,7,FALSE)</f>
        <v>#REF!</v>
      </c>
      <c r="P12" t="e">
        <f>VLOOKUP($B12,#REF!,8,FALSE)</f>
        <v>#REF!</v>
      </c>
      <c r="Q12" t="e">
        <f>VLOOKUP($B12,#REF!,9,FALSE)</f>
        <v>#REF!</v>
      </c>
      <c r="R12" s="5"/>
    </row>
    <row r="13" spans="1:18">
      <c r="A13" t="s">
        <v>98</v>
      </c>
      <c r="B13" t="s">
        <v>100</v>
      </c>
      <c r="C13" t="e">
        <f>(D13/(inflation!C13/100+1))</f>
        <v>#REF!</v>
      </c>
      <c r="D13" t="e">
        <f>(E13/(inflation!D13/100+1))</f>
        <v>#REF!</v>
      </c>
      <c r="E13" t="e">
        <f>(F13/(inflation!E13/100+1))</f>
        <v>#REF!</v>
      </c>
      <c r="F13" t="e">
        <f>(G13/(inflation!F13/100+1))</f>
        <v>#REF!</v>
      </c>
      <c r="G13" t="e">
        <f>(H13/(inflation!G13/100+1))</f>
        <v>#REF!</v>
      </c>
      <c r="H13" t="e">
        <f>(I13/(inflation!H13/100+1))</f>
        <v>#REF!</v>
      </c>
      <c r="I13" t="e">
        <f>(J13/(inflation!I13/100+1))</f>
        <v>#REF!</v>
      </c>
      <c r="J13" t="e">
        <f>VLOOKUP($B13,#REF!,2,FALSE)</f>
        <v>#REF!</v>
      </c>
      <c r="K13" t="e">
        <f>VLOOKUP($B13,#REF!,3,FALSE)</f>
        <v>#REF!</v>
      </c>
      <c r="L13" t="e">
        <f>VLOOKUP($B13,#REF!,4,FALSE)</f>
        <v>#REF!</v>
      </c>
      <c r="M13" t="e">
        <f>VLOOKUP($B13,#REF!,5,FALSE)</f>
        <v>#REF!</v>
      </c>
      <c r="N13" t="e">
        <f>VLOOKUP($B13,#REF!,6,FALSE)</f>
        <v>#REF!</v>
      </c>
      <c r="O13" t="e">
        <f>VLOOKUP($B13,#REF!,7,FALSE)</f>
        <v>#REF!</v>
      </c>
      <c r="P13" t="e">
        <f>VLOOKUP($B13,#REF!,8,FALSE)</f>
        <v>#REF!</v>
      </c>
      <c r="Q13" t="e">
        <f>VLOOKUP($B13,#REF!,9,FALSE)</f>
        <v>#REF!</v>
      </c>
      <c r="R13" s="5"/>
    </row>
    <row r="14" spans="1:18">
      <c r="A14" t="s">
        <v>98</v>
      </c>
      <c r="B14" t="s">
        <v>101</v>
      </c>
      <c r="C14" t="e">
        <f>(D14/(inflation!C14/100+1))</f>
        <v>#REF!</v>
      </c>
      <c r="D14" t="e">
        <f>(E14/(inflation!D14/100+1))</f>
        <v>#REF!</v>
      </c>
      <c r="E14" t="e">
        <f>(F14/(inflation!E14/100+1))</f>
        <v>#REF!</v>
      </c>
      <c r="F14" t="e">
        <f>(G14/(inflation!F14/100+1))</f>
        <v>#REF!</v>
      </c>
      <c r="G14" t="e">
        <f>(H14/(inflation!G14/100+1))</f>
        <v>#REF!</v>
      </c>
      <c r="H14" t="e">
        <f>(I14/(inflation!H14/100+1))</f>
        <v>#REF!</v>
      </c>
      <c r="I14" t="e">
        <f>(J14/(inflation!I14/100+1))</f>
        <v>#REF!</v>
      </c>
      <c r="J14" t="e">
        <f>VLOOKUP($B14,#REF!,2,FALSE)</f>
        <v>#REF!</v>
      </c>
      <c r="K14" t="e">
        <f>VLOOKUP($B14,#REF!,3,FALSE)</f>
        <v>#REF!</v>
      </c>
      <c r="L14" t="e">
        <f>VLOOKUP($B14,#REF!,4,FALSE)</f>
        <v>#REF!</v>
      </c>
      <c r="M14" t="e">
        <f>VLOOKUP($B14,#REF!,5,FALSE)</f>
        <v>#REF!</v>
      </c>
      <c r="N14" t="e">
        <f>VLOOKUP($B14,#REF!,6,FALSE)</f>
        <v>#REF!</v>
      </c>
      <c r="O14" t="e">
        <f>VLOOKUP($B14,#REF!,7,FALSE)</f>
        <v>#REF!</v>
      </c>
      <c r="P14" t="e">
        <f>VLOOKUP($B14,#REF!,8,FALSE)</f>
        <v>#REF!</v>
      </c>
      <c r="Q14" t="e">
        <f>VLOOKUP($B14,#REF!,9,FALSE)</f>
        <v>#REF!</v>
      </c>
      <c r="R14" s="5"/>
    </row>
    <row r="15" spans="1:18">
      <c r="A15" t="s">
        <v>98</v>
      </c>
      <c r="B15" t="s">
        <v>102</v>
      </c>
      <c r="C15" t="e">
        <f>(D15/(inflation!C15/100+1))</f>
        <v>#REF!</v>
      </c>
      <c r="D15" t="e">
        <f>(E15/(inflation!D15/100+1))</f>
        <v>#REF!</v>
      </c>
      <c r="E15" t="e">
        <f>(F15/(inflation!E15/100+1))</f>
        <v>#REF!</v>
      </c>
      <c r="F15" t="e">
        <f>(G15/(inflation!F15/100+1))</f>
        <v>#REF!</v>
      </c>
      <c r="G15" t="e">
        <f>(H15/(inflation!G15/100+1))</f>
        <v>#REF!</v>
      </c>
      <c r="H15" t="e">
        <f>(I15/(inflation!H15/100+1))</f>
        <v>#REF!</v>
      </c>
      <c r="I15" t="e">
        <f>(J15/(inflation!I15/100+1))</f>
        <v>#REF!</v>
      </c>
      <c r="J15" t="e">
        <f>VLOOKUP($B15,#REF!,2,FALSE)</f>
        <v>#REF!</v>
      </c>
      <c r="K15" t="e">
        <f>VLOOKUP($B15,#REF!,3,FALSE)</f>
        <v>#REF!</v>
      </c>
      <c r="L15" t="e">
        <f>VLOOKUP($B15,#REF!,4,FALSE)</f>
        <v>#REF!</v>
      </c>
      <c r="M15" t="e">
        <f>VLOOKUP($B15,#REF!,5,FALSE)</f>
        <v>#REF!</v>
      </c>
      <c r="N15" t="e">
        <f>VLOOKUP($B15,#REF!,6,FALSE)</f>
        <v>#REF!</v>
      </c>
      <c r="O15" t="e">
        <f>VLOOKUP($B15,#REF!,7,FALSE)</f>
        <v>#REF!</v>
      </c>
      <c r="P15" t="e">
        <f>VLOOKUP($B15,#REF!,8,FALSE)</f>
        <v>#REF!</v>
      </c>
      <c r="Q15" t="e">
        <f>VLOOKUP($B15,#REF!,9,FALSE)</f>
        <v>#REF!</v>
      </c>
      <c r="R15" s="5"/>
    </row>
    <row r="16" spans="1:18">
      <c r="A16" t="s">
        <v>98</v>
      </c>
      <c r="B16" t="s">
        <v>103</v>
      </c>
      <c r="C16" t="e">
        <f>(D16/(inflation!C16/100+1))</f>
        <v>#REF!</v>
      </c>
      <c r="D16" t="e">
        <f>(E16/(inflation!D16/100+1))</f>
        <v>#REF!</v>
      </c>
      <c r="E16" t="e">
        <f>(F16/(inflation!E16/100+1))</f>
        <v>#REF!</v>
      </c>
      <c r="F16" t="e">
        <f>(G16/(inflation!F16/100+1))</f>
        <v>#REF!</v>
      </c>
      <c r="G16" t="e">
        <f>(H16/(inflation!G16/100+1))</f>
        <v>#REF!</v>
      </c>
      <c r="H16" t="e">
        <f>(I16/(inflation!H16/100+1))</f>
        <v>#REF!</v>
      </c>
      <c r="I16" t="e">
        <f>(J16/(inflation!I16/100+1))</f>
        <v>#REF!</v>
      </c>
      <c r="J16" t="e">
        <f>VLOOKUP($B16,#REF!,2,FALSE)</f>
        <v>#REF!</v>
      </c>
      <c r="K16" t="e">
        <f>VLOOKUP($B16,#REF!,3,FALSE)</f>
        <v>#REF!</v>
      </c>
      <c r="L16" t="e">
        <f>VLOOKUP($B16,#REF!,4,FALSE)</f>
        <v>#REF!</v>
      </c>
      <c r="M16" t="e">
        <f>VLOOKUP($B16,#REF!,5,FALSE)</f>
        <v>#REF!</v>
      </c>
      <c r="N16" t="e">
        <f>VLOOKUP($B16,#REF!,6,FALSE)</f>
        <v>#REF!</v>
      </c>
      <c r="O16" t="e">
        <f>VLOOKUP($B16,#REF!,7,FALSE)</f>
        <v>#REF!</v>
      </c>
      <c r="P16" t="e">
        <f>VLOOKUP($B16,#REF!,8,FALSE)</f>
        <v>#REF!</v>
      </c>
      <c r="Q16" t="e">
        <f>VLOOKUP($B16,#REF!,9,FALSE)</f>
        <v>#REF!</v>
      </c>
      <c r="R16" s="5"/>
    </row>
    <row r="17" spans="1:18">
      <c r="A17" t="s">
        <v>98</v>
      </c>
      <c r="B17" t="s">
        <v>104</v>
      </c>
      <c r="C17" t="e">
        <f>(D17/(inflation!C17/100+1))</f>
        <v>#REF!</v>
      </c>
      <c r="D17" t="e">
        <f>(E17/(inflation!D17/100+1))</f>
        <v>#REF!</v>
      </c>
      <c r="E17" t="e">
        <f>(F17/(inflation!E17/100+1))</f>
        <v>#REF!</v>
      </c>
      <c r="F17" t="e">
        <f>(G17/(inflation!F17/100+1))</f>
        <v>#REF!</v>
      </c>
      <c r="G17" t="e">
        <f>(H17/(inflation!G17/100+1))</f>
        <v>#REF!</v>
      </c>
      <c r="H17" t="e">
        <f>(I17/(inflation!H17/100+1))</f>
        <v>#REF!</v>
      </c>
      <c r="I17" t="e">
        <f>(J17/(inflation!I17/100+1))</f>
        <v>#REF!</v>
      </c>
      <c r="J17" t="e">
        <f>VLOOKUP($B17,#REF!,2,FALSE)</f>
        <v>#REF!</v>
      </c>
      <c r="K17" t="e">
        <f>VLOOKUP($B17,#REF!,3,FALSE)</f>
        <v>#REF!</v>
      </c>
      <c r="L17" t="e">
        <f>VLOOKUP($B17,#REF!,4,FALSE)</f>
        <v>#REF!</v>
      </c>
      <c r="M17" t="e">
        <f>VLOOKUP($B17,#REF!,5,FALSE)</f>
        <v>#REF!</v>
      </c>
      <c r="N17" t="e">
        <f>VLOOKUP($B17,#REF!,6,FALSE)</f>
        <v>#REF!</v>
      </c>
      <c r="O17" t="e">
        <f>VLOOKUP($B17,#REF!,7,FALSE)</f>
        <v>#REF!</v>
      </c>
      <c r="P17" t="e">
        <f>VLOOKUP($B17,#REF!,8,FALSE)</f>
        <v>#REF!</v>
      </c>
      <c r="Q17" t="e">
        <f>VLOOKUP($B17,#REF!,9,FALSE)</f>
        <v>#REF!</v>
      </c>
      <c r="R17" s="5"/>
    </row>
    <row r="18" spans="1:18">
      <c r="A18" t="s">
        <v>105</v>
      </c>
      <c r="B18" t="s">
        <v>106</v>
      </c>
      <c r="C18" t="e">
        <f>(D18/(inflation!C18/100+1))</f>
        <v>#REF!</v>
      </c>
      <c r="D18" t="e">
        <f>(E18/(inflation!D18/100+1))</f>
        <v>#REF!</v>
      </c>
      <c r="E18" t="e">
        <f>(F18/(inflation!E18/100+1))</f>
        <v>#REF!</v>
      </c>
      <c r="F18" t="e">
        <f>(G18/(inflation!F18/100+1))</f>
        <v>#REF!</v>
      </c>
      <c r="G18" t="e">
        <f>(H18/(inflation!G18/100+1))</f>
        <v>#REF!</v>
      </c>
      <c r="H18" t="e">
        <f>(I18/(inflation!H18/100+1))</f>
        <v>#REF!</v>
      </c>
      <c r="I18" t="e">
        <f>(J18/(inflation!I18/100+1))</f>
        <v>#REF!</v>
      </c>
      <c r="J18" t="e">
        <f>VLOOKUP($B18,#REF!,2,FALSE)</f>
        <v>#REF!</v>
      </c>
      <c r="K18" t="e">
        <f>VLOOKUP($B18,#REF!,3,FALSE)</f>
        <v>#REF!</v>
      </c>
      <c r="L18" t="e">
        <f>VLOOKUP($B18,#REF!,4,FALSE)</f>
        <v>#REF!</v>
      </c>
      <c r="M18" t="e">
        <f>VLOOKUP($B18,#REF!,5,FALSE)</f>
        <v>#REF!</v>
      </c>
      <c r="N18" t="e">
        <f>VLOOKUP($B18,#REF!,6,FALSE)</f>
        <v>#REF!</v>
      </c>
      <c r="O18" t="e">
        <f>VLOOKUP($B18,#REF!,7,FALSE)</f>
        <v>#REF!</v>
      </c>
      <c r="P18" t="e">
        <f>VLOOKUP($B18,#REF!,8,FALSE)</f>
        <v>#REF!</v>
      </c>
      <c r="Q18" t="e">
        <f>VLOOKUP($B18,#REF!,9,FALSE)</f>
        <v>#REF!</v>
      </c>
      <c r="R18" s="5"/>
    </row>
    <row r="19" spans="1:18">
      <c r="A19" t="s">
        <v>105</v>
      </c>
      <c r="B19" t="s">
        <v>107</v>
      </c>
      <c r="C19" t="e">
        <f>(D19/(inflation!C19/100+1))</f>
        <v>#REF!</v>
      </c>
      <c r="D19" t="e">
        <f>(E19/(inflation!D19/100+1))</f>
        <v>#REF!</v>
      </c>
      <c r="E19" t="e">
        <f>(F19/(inflation!E19/100+1))</f>
        <v>#REF!</v>
      </c>
      <c r="F19" t="e">
        <f>(G19/(inflation!F19/100+1))</f>
        <v>#REF!</v>
      </c>
      <c r="G19" t="e">
        <f>(H19/(inflation!G19/100+1))</f>
        <v>#REF!</v>
      </c>
      <c r="H19" t="e">
        <f>(I19/(inflation!H19/100+1))</f>
        <v>#REF!</v>
      </c>
      <c r="I19" t="e">
        <f>(J19/(inflation!I19/100+1))</f>
        <v>#REF!</v>
      </c>
      <c r="J19" t="e">
        <f>VLOOKUP($B19,#REF!,2,FALSE)</f>
        <v>#REF!</v>
      </c>
      <c r="K19" t="e">
        <f>VLOOKUP($B19,#REF!,3,FALSE)</f>
        <v>#REF!</v>
      </c>
      <c r="L19" t="e">
        <f>VLOOKUP($B19,#REF!,4,FALSE)</f>
        <v>#REF!</v>
      </c>
      <c r="M19" t="e">
        <f>VLOOKUP($B19,#REF!,5,FALSE)</f>
        <v>#REF!</v>
      </c>
      <c r="N19" t="e">
        <f>VLOOKUP($B19,#REF!,6,FALSE)</f>
        <v>#REF!</v>
      </c>
      <c r="O19" t="e">
        <f>VLOOKUP($B19,#REF!,7,FALSE)</f>
        <v>#REF!</v>
      </c>
      <c r="P19" t="e">
        <f>VLOOKUP($B19,#REF!,8,FALSE)</f>
        <v>#REF!</v>
      </c>
      <c r="Q19" t="e">
        <f>VLOOKUP($B19,#REF!,9,FALSE)</f>
        <v>#REF!</v>
      </c>
      <c r="R19" s="5"/>
    </row>
    <row r="20" spans="1:18">
      <c r="A20" t="s">
        <v>105</v>
      </c>
      <c r="B20" t="s">
        <v>108</v>
      </c>
      <c r="C20" t="e">
        <f>(D20/(inflation!C20/100+1))</f>
        <v>#REF!</v>
      </c>
      <c r="D20" t="e">
        <f>(E20/(inflation!D20/100+1))</f>
        <v>#REF!</v>
      </c>
      <c r="E20" t="e">
        <f>(F20/(inflation!E20/100+1))</f>
        <v>#REF!</v>
      </c>
      <c r="F20" t="e">
        <f>(G20/(inflation!F20/100+1))</f>
        <v>#REF!</v>
      </c>
      <c r="G20" t="e">
        <f>(H20/(inflation!G20/100+1))</f>
        <v>#REF!</v>
      </c>
      <c r="H20" t="e">
        <f>(I20/(inflation!H20/100+1))</f>
        <v>#REF!</v>
      </c>
      <c r="I20" t="e">
        <f>(J20/(inflation!I20/100+1))</f>
        <v>#REF!</v>
      </c>
      <c r="J20" t="e">
        <f>VLOOKUP($B20,#REF!,2,FALSE)</f>
        <v>#REF!</v>
      </c>
      <c r="K20" t="e">
        <f>VLOOKUP($B20,#REF!,3,FALSE)</f>
        <v>#REF!</v>
      </c>
      <c r="L20" t="e">
        <f>VLOOKUP($B20,#REF!,4,FALSE)</f>
        <v>#REF!</v>
      </c>
      <c r="M20" t="e">
        <f>VLOOKUP($B20,#REF!,5,FALSE)</f>
        <v>#REF!</v>
      </c>
      <c r="N20" t="e">
        <f>VLOOKUP($B20,#REF!,6,FALSE)</f>
        <v>#REF!</v>
      </c>
      <c r="O20" t="e">
        <f>VLOOKUP($B20,#REF!,7,FALSE)</f>
        <v>#REF!</v>
      </c>
      <c r="P20" t="e">
        <f>VLOOKUP($B20,#REF!,8,FALSE)</f>
        <v>#REF!</v>
      </c>
      <c r="Q20" t="e">
        <f>VLOOKUP($B20,#REF!,9,FALSE)</f>
        <v>#REF!</v>
      </c>
      <c r="R20" s="5"/>
    </row>
    <row r="21" spans="1:18">
      <c r="A21" t="s">
        <v>109</v>
      </c>
      <c r="B21" t="s">
        <v>110</v>
      </c>
      <c r="C21" t="e">
        <f>(D21/(inflation!C21/100+1))</f>
        <v>#REF!</v>
      </c>
      <c r="D21" t="e">
        <f>(E21/(inflation!D21/100+1))</f>
        <v>#REF!</v>
      </c>
      <c r="E21" t="e">
        <f>(F21/(inflation!E21/100+1))</f>
        <v>#REF!</v>
      </c>
      <c r="F21" t="e">
        <f>(G21/(inflation!F21/100+1))</f>
        <v>#REF!</v>
      </c>
      <c r="G21" t="e">
        <f>(H21/(inflation!G21/100+1))</f>
        <v>#REF!</v>
      </c>
      <c r="H21" t="e">
        <f>(I21/(inflation!H21/100+1))</f>
        <v>#REF!</v>
      </c>
      <c r="I21" t="e">
        <f>(J21/(inflation!I21/100+1))</f>
        <v>#REF!</v>
      </c>
      <c r="J21" t="e">
        <f>VLOOKUP($B21,#REF!,2,FALSE)</f>
        <v>#REF!</v>
      </c>
      <c r="K21" t="e">
        <f>VLOOKUP($B21,#REF!,3,FALSE)</f>
        <v>#REF!</v>
      </c>
      <c r="L21" t="e">
        <f>VLOOKUP($B21,#REF!,4,FALSE)</f>
        <v>#REF!</v>
      </c>
      <c r="M21" t="e">
        <f>VLOOKUP($B21,#REF!,5,FALSE)</f>
        <v>#REF!</v>
      </c>
      <c r="N21" t="e">
        <f>VLOOKUP($B21,#REF!,6,FALSE)</f>
        <v>#REF!</v>
      </c>
      <c r="O21" t="e">
        <f>VLOOKUP($B21,#REF!,7,FALSE)</f>
        <v>#REF!</v>
      </c>
      <c r="P21" t="e">
        <f>VLOOKUP($B21,#REF!,8,FALSE)</f>
        <v>#REF!</v>
      </c>
      <c r="Q21" t="e">
        <f>VLOOKUP($B21,#REF!,9,FALSE)</f>
        <v>#REF!</v>
      </c>
      <c r="R21" s="5"/>
    </row>
    <row r="22" spans="1:18">
      <c r="A22" t="s">
        <v>109</v>
      </c>
      <c r="B22" t="s">
        <v>111</v>
      </c>
      <c r="C22" t="e">
        <f>(D22/(inflation!C22/100+1))</f>
        <v>#REF!</v>
      </c>
      <c r="D22" t="e">
        <f>(E22/(inflation!D22/100+1))</f>
        <v>#REF!</v>
      </c>
      <c r="E22" t="e">
        <f>(F22/(inflation!E22/100+1))</f>
        <v>#REF!</v>
      </c>
      <c r="F22" t="e">
        <f>(G22/(inflation!F22/100+1))</f>
        <v>#REF!</v>
      </c>
      <c r="G22" t="e">
        <f>(H22/(inflation!G22/100+1))</f>
        <v>#REF!</v>
      </c>
      <c r="H22" t="e">
        <f>(I22/(inflation!H22/100+1))</f>
        <v>#REF!</v>
      </c>
      <c r="I22" t="e">
        <f>(J22/(inflation!I22/100+1))</f>
        <v>#REF!</v>
      </c>
      <c r="J22" t="e">
        <f>VLOOKUP($B22,#REF!,2,FALSE)</f>
        <v>#REF!</v>
      </c>
      <c r="K22" t="e">
        <f>VLOOKUP($B22,#REF!,3,FALSE)</f>
        <v>#REF!</v>
      </c>
      <c r="L22" t="e">
        <f>VLOOKUP($B22,#REF!,4,FALSE)</f>
        <v>#REF!</v>
      </c>
      <c r="M22" t="e">
        <f>VLOOKUP($B22,#REF!,5,FALSE)</f>
        <v>#REF!</v>
      </c>
      <c r="N22" t="e">
        <f>VLOOKUP($B22,#REF!,6,FALSE)</f>
        <v>#REF!</v>
      </c>
      <c r="O22" t="e">
        <f>VLOOKUP($B22,#REF!,7,FALSE)</f>
        <v>#REF!</v>
      </c>
      <c r="P22" t="e">
        <f>VLOOKUP($B22,#REF!,8,FALSE)</f>
        <v>#REF!</v>
      </c>
      <c r="Q22" t="e">
        <f>VLOOKUP($B22,#REF!,9,FALSE)</f>
        <v>#REF!</v>
      </c>
      <c r="R22" s="5"/>
    </row>
    <row r="23" spans="1:18">
      <c r="A23" t="s">
        <v>109</v>
      </c>
      <c r="B23" t="s">
        <v>112</v>
      </c>
      <c r="C23" t="e">
        <f>(D23/(inflation!C23/100+1))</f>
        <v>#REF!</v>
      </c>
      <c r="D23" t="e">
        <f>(E23/(inflation!D23/100+1))</f>
        <v>#REF!</v>
      </c>
      <c r="E23" t="e">
        <f>(F23/(inflation!E23/100+1))</f>
        <v>#REF!</v>
      </c>
      <c r="F23" t="e">
        <f>(G23/(inflation!F23/100+1))</f>
        <v>#REF!</v>
      </c>
      <c r="G23" t="e">
        <f>(H23/(inflation!G23/100+1))</f>
        <v>#REF!</v>
      </c>
      <c r="H23" t="e">
        <f>(I23/(inflation!H23/100+1))</f>
        <v>#REF!</v>
      </c>
      <c r="I23" t="e">
        <f>(J23/(inflation!I23/100+1))</f>
        <v>#REF!</v>
      </c>
      <c r="J23" t="e">
        <f>VLOOKUP($B23,#REF!,2,FALSE)</f>
        <v>#REF!</v>
      </c>
      <c r="K23" t="e">
        <f>VLOOKUP($B23,#REF!,3,FALSE)</f>
        <v>#REF!</v>
      </c>
      <c r="L23" t="e">
        <f>VLOOKUP($B23,#REF!,4,FALSE)</f>
        <v>#REF!</v>
      </c>
      <c r="M23" t="e">
        <f>VLOOKUP($B23,#REF!,5,FALSE)</f>
        <v>#REF!</v>
      </c>
      <c r="N23" t="e">
        <f>VLOOKUP($B23,#REF!,6,FALSE)</f>
        <v>#REF!</v>
      </c>
      <c r="O23" t="e">
        <f>VLOOKUP($B23,#REF!,7,FALSE)</f>
        <v>#REF!</v>
      </c>
      <c r="P23" t="e">
        <f>VLOOKUP($B23,#REF!,8,FALSE)</f>
        <v>#REF!</v>
      </c>
      <c r="Q23" t="e">
        <f>VLOOKUP($B23,#REF!,9,FALSE)</f>
        <v>#REF!</v>
      </c>
      <c r="R23" s="5"/>
    </row>
    <row r="24" spans="1:18">
      <c r="A24" t="s">
        <v>109</v>
      </c>
      <c r="B24" t="s">
        <v>113</v>
      </c>
      <c r="C24" t="e">
        <f>(D24/(inflation!C24/100+1))</f>
        <v>#REF!</v>
      </c>
      <c r="D24" t="e">
        <f>(E24/(inflation!D24/100+1))</f>
        <v>#REF!</v>
      </c>
      <c r="E24" t="e">
        <f>(F24/(inflation!E24/100+1))</f>
        <v>#REF!</v>
      </c>
      <c r="F24" t="e">
        <f>(G24/(inflation!F24/100+1))</f>
        <v>#REF!</v>
      </c>
      <c r="G24" t="e">
        <f>(H24/(inflation!G24/100+1))</f>
        <v>#REF!</v>
      </c>
      <c r="H24" t="e">
        <f>(I24/(inflation!H24/100+1))</f>
        <v>#REF!</v>
      </c>
      <c r="I24" t="e">
        <f>(J24/(inflation!I24/100+1))</f>
        <v>#REF!</v>
      </c>
      <c r="J24" t="e">
        <f>VLOOKUP($B24,#REF!,2,FALSE)</f>
        <v>#REF!</v>
      </c>
      <c r="K24" t="e">
        <f>VLOOKUP($B24,#REF!,3,FALSE)</f>
        <v>#REF!</v>
      </c>
      <c r="L24" t="e">
        <f>VLOOKUP($B24,#REF!,4,FALSE)</f>
        <v>#REF!</v>
      </c>
      <c r="M24" t="e">
        <f>VLOOKUP($B24,#REF!,5,FALSE)</f>
        <v>#REF!</v>
      </c>
      <c r="N24" t="e">
        <f>VLOOKUP($B24,#REF!,6,FALSE)</f>
        <v>#REF!</v>
      </c>
      <c r="O24" t="e">
        <f>VLOOKUP($B24,#REF!,7,FALSE)</f>
        <v>#REF!</v>
      </c>
      <c r="P24" t="e">
        <f>VLOOKUP($B24,#REF!,8,FALSE)</f>
        <v>#REF!</v>
      </c>
      <c r="Q24" t="e">
        <f>VLOOKUP($B24,#REF!,9,FALSE)</f>
        <v>#REF!</v>
      </c>
      <c r="R24" s="5"/>
    </row>
    <row r="25" spans="1:18">
      <c r="A25" t="s">
        <v>109</v>
      </c>
      <c r="B25" t="s">
        <v>114</v>
      </c>
      <c r="C25" s="5" t="e">
        <f>(D25/(inflation!C25/100+1))</f>
        <v>#REF!</v>
      </c>
      <c r="D25" s="5" t="e">
        <f>(E25/(inflation!D25/100+1))</f>
        <v>#REF!</v>
      </c>
      <c r="E25" s="5" t="e">
        <f>(F25/(inflation!E25/100+1))</f>
        <v>#REF!</v>
      </c>
      <c r="F25" s="5" t="e">
        <f>(G25/(inflation!F25/100+1))</f>
        <v>#REF!</v>
      </c>
      <c r="G25" s="5" t="e">
        <f>(H25/(inflation!G25/100+1))</f>
        <v>#REF!</v>
      </c>
      <c r="H25" s="5" t="e">
        <f>(I25/(inflation!H25/100+1))</f>
        <v>#REF!</v>
      </c>
      <c r="I25" s="5" t="e">
        <f>(J25/(inflation!I25/100+1))</f>
        <v>#REF!</v>
      </c>
      <c r="J25" t="e">
        <f>VLOOKUP($B25,#REF!,2,FALSE)</f>
        <v>#REF!</v>
      </c>
      <c r="K25" t="e">
        <f>VLOOKUP($B25,#REF!,3,FALSE)</f>
        <v>#REF!</v>
      </c>
      <c r="L25" t="e">
        <f>VLOOKUP($B25,#REF!,4,FALSE)</f>
        <v>#REF!</v>
      </c>
      <c r="M25" t="e">
        <f>VLOOKUP($B25,#REF!,5,FALSE)</f>
        <v>#REF!</v>
      </c>
      <c r="N25" t="e">
        <f>VLOOKUP($B25,#REF!,6,FALSE)</f>
        <v>#REF!</v>
      </c>
      <c r="O25" t="e">
        <f>VLOOKUP($B25,#REF!,7,FALSE)</f>
        <v>#REF!</v>
      </c>
      <c r="P25" t="e">
        <f>VLOOKUP($B25,#REF!,8,FALSE)</f>
        <v>#REF!</v>
      </c>
      <c r="Q25" t="e">
        <f>VLOOKUP($B25,#REF!,9,FALSE)</f>
        <v>#REF!</v>
      </c>
      <c r="R25" s="5"/>
    </row>
    <row r="26" spans="1:18">
      <c r="A26" t="s">
        <v>115</v>
      </c>
      <c r="B26" t="s">
        <v>116</v>
      </c>
      <c r="C26" t="e">
        <f>(D26/(inflation!C26/100+1))</f>
        <v>#REF!</v>
      </c>
      <c r="D26" t="e">
        <f>(E26/(inflation!D26/100+1))</f>
        <v>#REF!</v>
      </c>
      <c r="E26" t="e">
        <f>(F26/(inflation!E26/100+1))</f>
        <v>#REF!</v>
      </c>
      <c r="F26" t="e">
        <f>(G26/(inflation!F26/100+1))</f>
        <v>#REF!</v>
      </c>
      <c r="G26" t="e">
        <f>(H26/(inflation!G26/100+1))</f>
        <v>#REF!</v>
      </c>
      <c r="H26" t="e">
        <f>(I26/(inflation!H26/100+1))</f>
        <v>#REF!</v>
      </c>
      <c r="I26" t="e">
        <f>(J26/(inflation!I26/100+1))</f>
        <v>#REF!</v>
      </c>
      <c r="J26" t="e">
        <f>VLOOKUP($B26,#REF!,2,FALSE)</f>
        <v>#REF!</v>
      </c>
      <c r="K26" t="e">
        <f>VLOOKUP($B26,#REF!,3,FALSE)</f>
        <v>#REF!</v>
      </c>
      <c r="L26" t="e">
        <f>VLOOKUP($B26,#REF!,4,FALSE)</f>
        <v>#REF!</v>
      </c>
      <c r="M26" t="e">
        <f>VLOOKUP($B26,#REF!,5,FALSE)</f>
        <v>#REF!</v>
      </c>
      <c r="N26" t="e">
        <f>VLOOKUP($B26,#REF!,6,FALSE)</f>
        <v>#REF!</v>
      </c>
      <c r="O26" t="e">
        <f>VLOOKUP($B26,#REF!,7,FALSE)</f>
        <v>#REF!</v>
      </c>
      <c r="P26" t="e">
        <f>VLOOKUP($B26,#REF!,8,FALSE)</f>
        <v>#REF!</v>
      </c>
      <c r="Q26" t="e">
        <f>VLOOKUP($B26,#REF!,9,FALSE)</f>
        <v>#REF!</v>
      </c>
      <c r="R26" s="5"/>
    </row>
    <row r="27" spans="1:18">
      <c r="A27" t="s">
        <v>115</v>
      </c>
      <c r="B27" t="s">
        <v>117</v>
      </c>
      <c r="C27" t="e">
        <f>(D27/(inflation!C27/100+1))</f>
        <v>#REF!</v>
      </c>
      <c r="D27" t="e">
        <f>(E27/(inflation!D27/100+1))</f>
        <v>#REF!</v>
      </c>
      <c r="E27" t="e">
        <f>(F27/(inflation!E27/100+1))</f>
        <v>#REF!</v>
      </c>
      <c r="F27" t="e">
        <f>(G27/(inflation!F27/100+1))</f>
        <v>#REF!</v>
      </c>
      <c r="G27" t="e">
        <f>(H27/(inflation!G27/100+1))</f>
        <v>#REF!</v>
      </c>
      <c r="H27" t="e">
        <f>(I27/(inflation!H27/100+1))</f>
        <v>#REF!</v>
      </c>
      <c r="I27" t="e">
        <f>(J27/(inflation!I27/100+1))</f>
        <v>#REF!</v>
      </c>
      <c r="J27" t="e">
        <f>VLOOKUP($B27,#REF!,2,FALSE)</f>
        <v>#REF!</v>
      </c>
      <c r="K27" t="e">
        <f>VLOOKUP($B27,#REF!,3,FALSE)</f>
        <v>#REF!</v>
      </c>
      <c r="L27" t="e">
        <f>VLOOKUP($B27,#REF!,4,FALSE)</f>
        <v>#REF!</v>
      </c>
      <c r="M27" t="e">
        <f>VLOOKUP($B27,#REF!,5,FALSE)</f>
        <v>#REF!</v>
      </c>
      <c r="N27" t="e">
        <f>VLOOKUP($B27,#REF!,6,FALSE)</f>
        <v>#REF!</v>
      </c>
      <c r="O27" t="e">
        <f>VLOOKUP($B27,#REF!,7,FALSE)</f>
        <v>#REF!</v>
      </c>
      <c r="P27" t="e">
        <f>VLOOKUP($B27,#REF!,8,FALSE)</f>
        <v>#REF!</v>
      </c>
      <c r="Q27" t="e">
        <f>VLOOKUP($B27,#REF!,9,FALSE)</f>
        <v>#REF!</v>
      </c>
      <c r="R27" s="5"/>
    </row>
    <row r="28" spans="1:18">
      <c r="A28" t="s">
        <v>115</v>
      </c>
      <c r="B28" t="s">
        <v>118</v>
      </c>
      <c r="C28" t="e">
        <f>(D28/(inflation!C28/100+1))</f>
        <v>#REF!</v>
      </c>
      <c r="D28" t="e">
        <f>(E28/(inflation!D28/100+1))</f>
        <v>#REF!</v>
      </c>
      <c r="E28" t="e">
        <f>(F28/(inflation!E28/100+1))</f>
        <v>#REF!</v>
      </c>
      <c r="F28" t="e">
        <f>(G28/(inflation!F28/100+1))</f>
        <v>#REF!</v>
      </c>
      <c r="G28" t="e">
        <f>(H28/(inflation!G28/100+1))</f>
        <v>#REF!</v>
      </c>
      <c r="H28" t="e">
        <f>(I28/(inflation!H28/100+1))</f>
        <v>#REF!</v>
      </c>
      <c r="I28" t="e">
        <f>(J28/(inflation!I28/100+1))</f>
        <v>#REF!</v>
      </c>
      <c r="J28" t="e">
        <f>VLOOKUP($B28,#REF!,2,FALSE)</f>
        <v>#REF!</v>
      </c>
      <c r="K28" t="e">
        <f>VLOOKUP($B28,#REF!,3,FALSE)</f>
        <v>#REF!</v>
      </c>
      <c r="L28" t="e">
        <f>VLOOKUP($B28,#REF!,4,FALSE)</f>
        <v>#REF!</v>
      </c>
      <c r="M28" t="e">
        <f>VLOOKUP($B28,#REF!,5,FALSE)</f>
        <v>#REF!</v>
      </c>
      <c r="N28" t="e">
        <f>VLOOKUP($B28,#REF!,6,FALSE)</f>
        <v>#REF!</v>
      </c>
      <c r="O28" t="e">
        <f>VLOOKUP($B28,#REF!,7,FALSE)</f>
        <v>#REF!</v>
      </c>
      <c r="P28" t="e">
        <f>VLOOKUP($B28,#REF!,8,FALSE)</f>
        <v>#REF!</v>
      </c>
      <c r="Q28" t="e">
        <f>VLOOKUP($B28,#REF!,9,FALSE)</f>
        <v>#REF!</v>
      </c>
      <c r="R28" s="5"/>
    </row>
    <row r="29" spans="1:18">
      <c r="A29" t="s">
        <v>115</v>
      </c>
      <c r="B29" t="s">
        <v>119</v>
      </c>
      <c r="C29" t="e">
        <f>(D29/(inflation!C29/100+1))</f>
        <v>#REF!</v>
      </c>
      <c r="D29" t="e">
        <f>(E29/(inflation!D29/100+1))</f>
        <v>#REF!</v>
      </c>
      <c r="E29" t="e">
        <f>(F29/(inflation!E29/100+1))</f>
        <v>#REF!</v>
      </c>
      <c r="F29" t="e">
        <f>(G29/(inflation!F29/100+1))</f>
        <v>#REF!</v>
      </c>
      <c r="G29" t="e">
        <f>(H29/(inflation!G29/100+1))</f>
        <v>#REF!</v>
      </c>
      <c r="H29" t="e">
        <f>(I29/(inflation!H29/100+1))</f>
        <v>#REF!</v>
      </c>
      <c r="I29" t="e">
        <f>(J29/(inflation!I29/100+1))</f>
        <v>#REF!</v>
      </c>
      <c r="J29" t="e">
        <f>VLOOKUP($B29,#REF!,2,FALSE)</f>
        <v>#REF!</v>
      </c>
      <c r="K29" t="e">
        <f>VLOOKUP($B29,#REF!,3,FALSE)</f>
        <v>#REF!</v>
      </c>
      <c r="L29" t="e">
        <f>VLOOKUP($B29,#REF!,4,FALSE)</f>
        <v>#REF!</v>
      </c>
      <c r="M29" t="e">
        <f>VLOOKUP($B29,#REF!,5,FALSE)</f>
        <v>#REF!</v>
      </c>
      <c r="N29" t="e">
        <f>VLOOKUP($B29,#REF!,6,FALSE)</f>
        <v>#REF!</v>
      </c>
      <c r="O29" t="e">
        <f>VLOOKUP($B29,#REF!,7,FALSE)</f>
        <v>#REF!</v>
      </c>
      <c r="P29" t="e">
        <f>VLOOKUP($B29,#REF!,8,FALSE)</f>
        <v>#REF!</v>
      </c>
      <c r="Q29" t="e">
        <f>VLOOKUP($B29,#REF!,9,FALSE)</f>
        <v>#REF!</v>
      </c>
      <c r="R29" s="5"/>
    </row>
    <row r="30" spans="1:18">
      <c r="A30" t="s">
        <v>115</v>
      </c>
      <c r="B30" t="s">
        <v>120</v>
      </c>
      <c r="C30" t="e">
        <f>(D30/(inflation!C30/100+1))</f>
        <v>#REF!</v>
      </c>
      <c r="D30" t="e">
        <f>(E30/(inflation!D30/100+1))</f>
        <v>#REF!</v>
      </c>
      <c r="E30" t="e">
        <f>(F30/(inflation!E30/100+1))</f>
        <v>#REF!</v>
      </c>
      <c r="F30" t="e">
        <f>(G30/(inflation!F30/100+1))</f>
        <v>#REF!</v>
      </c>
      <c r="G30" t="e">
        <f>(H30/(inflation!G30/100+1))</f>
        <v>#REF!</v>
      </c>
      <c r="H30" t="e">
        <f>(I30/(inflation!H30/100+1))</f>
        <v>#REF!</v>
      </c>
      <c r="I30" t="e">
        <f>(J30/(inflation!I30/100+1))</f>
        <v>#REF!</v>
      </c>
      <c r="J30" t="e">
        <f>VLOOKUP($B30,#REF!,2,FALSE)</f>
        <v>#REF!</v>
      </c>
      <c r="K30" t="e">
        <f>VLOOKUP($B30,#REF!,3,FALSE)</f>
        <v>#REF!</v>
      </c>
      <c r="L30" t="e">
        <f>VLOOKUP($B30,#REF!,4,FALSE)</f>
        <v>#REF!</v>
      </c>
      <c r="M30" t="e">
        <f>VLOOKUP($B30,#REF!,5,FALSE)</f>
        <v>#REF!</v>
      </c>
      <c r="N30" t="e">
        <f>VLOOKUP($B30,#REF!,6,FALSE)</f>
        <v>#REF!</v>
      </c>
      <c r="O30" t="e">
        <f>VLOOKUP($B30,#REF!,7,FALSE)</f>
        <v>#REF!</v>
      </c>
      <c r="P30" t="e">
        <f>VLOOKUP($B30,#REF!,8,FALSE)</f>
        <v>#REF!</v>
      </c>
      <c r="Q30" t="e">
        <f>VLOOKUP($B30,#REF!,9,FALSE)</f>
        <v>#REF!</v>
      </c>
      <c r="R30" s="5"/>
    </row>
    <row r="31" spans="1:18">
      <c r="A31" t="s">
        <v>121</v>
      </c>
      <c r="B31" t="s">
        <v>122</v>
      </c>
      <c r="C31" t="e">
        <f>(D31/(inflation!C31/100+1))</f>
        <v>#REF!</v>
      </c>
      <c r="D31" t="e">
        <f>(E31/(inflation!D31/100+1))</f>
        <v>#REF!</v>
      </c>
      <c r="E31" t="e">
        <f>(F31/(inflation!E31/100+1))</f>
        <v>#REF!</v>
      </c>
      <c r="F31" t="e">
        <f>(G31/(inflation!F31/100+1))</f>
        <v>#REF!</v>
      </c>
      <c r="G31" t="e">
        <f>(H31/(inflation!G31/100+1))</f>
        <v>#REF!</v>
      </c>
      <c r="H31" t="e">
        <f>(I31/(inflation!H31/100+1))</f>
        <v>#REF!</v>
      </c>
      <c r="I31" t="e">
        <f>(J31/(inflation!I31/100+1))</f>
        <v>#REF!</v>
      </c>
      <c r="J31" t="e">
        <f>VLOOKUP($B31,#REF!,2,FALSE)</f>
        <v>#REF!</v>
      </c>
      <c r="K31" t="e">
        <f>VLOOKUP($B31,#REF!,3,FALSE)</f>
        <v>#REF!</v>
      </c>
      <c r="L31" t="e">
        <f>VLOOKUP($B31,#REF!,4,FALSE)</f>
        <v>#REF!</v>
      </c>
      <c r="M31" t="e">
        <f>VLOOKUP($B31,#REF!,5,FALSE)</f>
        <v>#REF!</v>
      </c>
      <c r="N31" t="e">
        <f>VLOOKUP($B31,#REF!,6,FALSE)</f>
        <v>#REF!</v>
      </c>
      <c r="O31" t="e">
        <f>VLOOKUP($B31,#REF!,7,FALSE)</f>
        <v>#REF!</v>
      </c>
      <c r="P31" t="e">
        <f>VLOOKUP($B31,#REF!,8,FALSE)</f>
        <v>#REF!</v>
      </c>
      <c r="Q31" t="e">
        <f>VLOOKUP($B31,#REF!,9,FALSE)</f>
        <v>#REF!</v>
      </c>
      <c r="R31" s="5"/>
    </row>
    <row r="32" spans="1:18">
      <c r="A32" t="s">
        <v>121</v>
      </c>
      <c r="B32" t="s">
        <v>123</v>
      </c>
      <c r="C32" t="e">
        <f>(D32/(inflation!C32/100+1))</f>
        <v>#REF!</v>
      </c>
      <c r="D32" t="e">
        <f>(E32/(inflation!D32/100+1))</f>
        <v>#REF!</v>
      </c>
      <c r="E32" t="e">
        <f>(F32/(inflation!E32/100+1))</f>
        <v>#REF!</v>
      </c>
      <c r="F32" t="e">
        <f>(G32/(inflation!F32/100+1))</f>
        <v>#REF!</v>
      </c>
      <c r="G32" t="e">
        <f>(H32/(inflation!G32/100+1))</f>
        <v>#REF!</v>
      </c>
      <c r="H32" t="e">
        <f>(I32/(inflation!H32/100+1))</f>
        <v>#REF!</v>
      </c>
      <c r="I32" t="e">
        <f>(J32/(inflation!I32/100+1))</f>
        <v>#REF!</v>
      </c>
      <c r="J32" t="e">
        <f>VLOOKUP($B32,#REF!,2,FALSE)</f>
        <v>#REF!</v>
      </c>
      <c r="K32" t="e">
        <f>VLOOKUP($B32,#REF!,3,FALSE)</f>
        <v>#REF!</v>
      </c>
      <c r="L32" t="e">
        <f>VLOOKUP($B32,#REF!,4,FALSE)</f>
        <v>#REF!</v>
      </c>
      <c r="M32" t="e">
        <f>VLOOKUP($B32,#REF!,5,FALSE)</f>
        <v>#REF!</v>
      </c>
      <c r="N32" t="e">
        <f>VLOOKUP($B32,#REF!,6,FALSE)</f>
        <v>#REF!</v>
      </c>
      <c r="O32" t="e">
        <f>VLOOKUP($B32,#REF!,7,FALSE)</f>
        <v>#REF!</v>
      </c>
      <c r="P32" t="e">
        <f>VLOOKUP($B32,#REF!,8,FALSE)</f>
        <v>#REF!</v>
      </c>
      <c r="Q32" t="e">
        <f>VLOOKUP($B32,#REF!,9,FALSE)</f>
        <v>#REF!</v>
      </c>
      <c r="R32" s="5"/>
    </row>
    <row r="33" spans="1:18">
      <c r="A33" t="s">
        <v>121</v>
      </c>
      <c r="B33" t="s">
        <v>4</v>
      </c>
      <c r="C33" t="e">
        <f>(D33/(inflation!C33/100+1))</f>
        <v>#REF!</v>
      </c>
      <c r="D33" t="e">
        <f>(E33/(inflation!D33/100+1))</f>
        <v>#REF!</v>
      </c>
      <c r="E33" t="e">
        <f>(F33/(inflation!E33/100+1))</f>
        <v>#REF!</v>
      </c>
      <c r="F33" t="e">
        <f>(G33/(inflation!F33/100+1))</f>
        <v>#REF!</v>
      </c>
      <c r="G33" t="e">
        <f>(H33/(inflation!G33/100+1))</f>
        <v>#REF!</v>
      </c>
      <c r="H33" t="e">
        <f>(I33/(inflation!H33/100+1))</f>
        <v>#REF!</v>
      </c>
      <c r="I33" t="e">
        <f>(J33/(inflation!I33/100+1))</f>
        <v>#REF!</v>
      </c>
      <c r="J33" t="e">
        <f>VLOOKUP($B33,#REF!,2,FALSE)</f>
        <v>#REF!</v>
      </c>
      <c r="K33" t="e">
        <f>VLOOKUP($B33,#REF!,3,FALSE)</f>
        <v>#REF!</v>
      </c>
      <c r="L33" t="e">
        <f>VLOOKUP($B33,#REF!,4,FALSE)</f>
        <v>#REF!</v>
      </c>
      <c r="M33" t="e">
        <f>VLOOKUP($B33,#REF!,5,FALSE)</f>
        <v>#REF!</v>
      </c>
      <c r="N33" t="e">
        <f>VLOOKUP($B33,#REF!,6,FALSE)</f>
        <v>#REF!</v>
      </c>
      <c r="O33" t="e">
        <f>VLOOKUP($B33,#REF!,7,FALSE)</f>
        <v>#REF!</v>
      </c>
      <c r="P33" t="e">
        <f>VLOOKUP($B33,#REF!,8,FALSE)</f>
        <v>#REF!</v>
      </c>
      <c r="Q33" t="e">
        <f>VLOOKUP($B33,#REF!,9,FALSE)</f>
        <v>#REF!</v>
      </c>
      <c r="R33" s="5"/>
    </row>
    <row r="34" spans="1:18">
      <c r="A34" t="s">
        <v>121</v>
      </c>
      <c r="B34" t="s">
        <v>124</v>
      </c>
      <c r="C34" s="5" t="e">
        <f>(D34/(inflation!C34/100+1))</f>
        <v>#REF!</v>
      </c>
      <c r="D34" s="5" t="e">
        <f>(E34/(inflation!D34/100+1))</f>
        <v>#REF!</v>
      </c>
      <c r="E34" s="5" t="e">
        <f>(F34/(inflation!E34/100+1))</f>
        <v>#REF!</v>
      </c>
      <c r="F34" s="5" t="e">
        <f>(G34/(inflation!F34/100+1))</f>
        <v>#REF!</v>
      </c>
      <c r="G34" t="e">
        <f>(H34/(inflation!G34/100+1))</f>
        <v>#REF!</v>
      </c>
      <c r="H34" t="e">
        <f>(I34/(inflation!H34/100+1))</f>
        <v>#REF!</v>
      </c>
      <c r="I34" t="e">
        <f>(J34/(inflation!I34/100+1))</f>
        <v>#REF!</v>
      </c>
      <c r="J34" t="e">
        <f>VLOOKUP($B34,#REF!,2,FALSE)</f>
        <v>#REF!</v>
      </c>
      <c r="K34" t="e">
        <f>VLOOKUP($B34,#REF!,3,FALSE)</f>
        <v>#REF!</v>
      </c>
      <c r="L34" t="e">
        <f>VLOOKUP($B34,#REF!,4,FALSE)</f>
        <v>#REF!</v>
      </c>
      <c r="M34" t="e">
        <f>VLOOKUP($B34,#REF!,5,FALSE)</f>
        <v>#REF!</v>
      </c>
      <c r="N34" t="e">
        <f>VLOOKUP($B34,#REF!,6,FALSE)</f>
        <v>#REF!</v>
      </c>
      <c r="O34" t="e">
        <f>VLOOKUP($B34,#REF!,7,FALSE)</f>
        <v>#REF!</v>
      </c>
      <c r="P34" t="e">
        <f>VLOOKUP($B34,#REF!,8,FALSE)</f>
        <v>#REF!</v>
      </c>
      <c r="Q34" t="e">
        <f>VLOOKUP($B34,#REF!,9,FALSE)</f>
        <v>#REF!</v>
      </c>
      <c r="R34" s="5"/>
    </row>
    <row r="35" spans="1:18">
      <c r="A35" t="s">
        <v>115</v>
      </c>
      <c r="B35" t="s">
        <v>125</v>
      </c>
      <c r="C35" s="5" t="e">
        <f>(D35/(inflation!C35/100+1))</f>
        <v>#REF!</v>
      </c>
      <c r="D35" s="5" t="e">
        <f>(E35/(inflation!D35/100+1))</f>
        <v>#REF!</v>
      </c>
      <c r="E35" s="5" t="e">
        <f>(F35/(inflation!E35/100+1))</f>
        <v>#REF!</v>
      </c>
      <c r="F35" s="5" t="e">
        <f>(G35/(inflation!F35/100+1))</f>
        <v>#REF!</v>
      </c>
      <c r="G35" t="e">
        <f>(H35/(inflation!G35/100+1))</f>
        <v>#REF!</v>
      </c>
      <c r="H35" t="e">
        <f>(I35/(inflation!H35/100+1))</f>
        <v>#REF!</v>
      </c>
      <c r="I35" t="e">
        <f>(J35/(inflation!I35/100+1))</f>
        <v>#REF!</v>
      </c>
      <c r="J35" t="e">
        <f>VLOOKUP($B35,#REF!,2,FALSE)</f>
        <v>#REF!</v>
      </c>
      <c r="K35" t="e">
        <f>VLOOKUP($B35,#REF!,3,FALSE)</f>
        <v>#REF!</v>
      </c>
      <c r="L35" t="e">
        <f>VLOOKUP($B35,#REF!,4,FALSE)</f>
        <v>#REF!</v>
      </c>
      <c r="M35" t="e">
        <f>VLOOKUP($B35,#REF!,5,FALSE)</f>
        <v>#REF!</v>
      </c>
      <c r="N35" t="e">
        <f>VLOOKUP($B35,#REF!,6,FALSE)</f>
        <v>#REF!</v>
      </c>
      <c r="O35" t="e">
        <f>VLOOKUP($B35,#REF!,7,FALSE)</f>
        <v>#REF!</v>
      </c>
      <c r="P35" t="e">
        <f>VLOOKUP($B35,#REF!,8,FALSE)</f>
        <v>#REF!</v>
      </c>
      <c r="Q35" t="e">
        <f>VLOOKUP($B35,#REF!,9,FALSE)</f>
        <v>#REF!</v>
      </c>
      <c r="R35" s="5"/>
    </row>
    <row r="36" spans="1:18">
      <c r="A36" t="s">
        <v>156</v>
      </c>
      <c r="B36" t="s">
        <v>154</v>
      </c>
      <c r="C36" s="13">
        <f>(D36/(inflation!C36/100+1))</f>
        <v>59.304706843550314</v>
      </c>
      <c r="D36" s="13">
        <f>(E36/(inflation!D36/100+1))</f>
        <v>69.451742184481773</v>
      </c>
      <c r="E36" s="13">
        <f>(F36/(inflation!E36/100+1))</f>
        <v>74.035557168657576</v>
      </c>
      <c r="F36" s="13">
        <f>(G36/(inflation!F36/100+1))</f>
        <v>78.91450038607212</v>
      </c>
      <c r="G36">
        <f>(H36/(inflation!G36/100+1))</f>
        <v>87.6424441287717</v>
      </c>
      <c r="H36">
        <f>(I36/(inflation!H36/100+1))</f>
        <v>90.078904075551563</v>
      </c>
      <c r="I36">
        <f>(J36/(inflation!I36/100+1))</f>
        <v>96.348395799209939</v>
      </c>
      <c r="J36">
        <v>100</v>
      </c>
      <c r="K36">
        <v>109.81497971702781</v>
      </c>
      <c r="L36">
        <v>119</v>
      </c>
      <c r="M36">
        <v>122.99</v>
      </c>
      <c r="N36">
        <v>126.71</v>
      </c>
      <c r="O36">
        <v>131.28</v>
      </c>
      <c r="P36">
        <v>135.38999999999999</v>
      </c>
      <c r="Q36">
        <v>139.07</v>
      </c>
      <c r="R36" s="5"/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ALL INDICATORS COMPILE</vt:lpstr>
      <vt:lpstr>logit</vt:lpstr>
      <vt:lpstr>IPM</vt:lpstr>
      <vt:lpstr>RAW PDRB</vt:lpstr>
      <vt:lpstr>PDRB MANUAL (2)</vt:lpstr>
      <vt:lpstr>PDRB RAPI PIVOT</vt:lpstr>
      <vt:lpstr>PIVOT PMA</vt:lpstr>
      <vt:lpstr>Sheet3</vt:lpstr>
      <vt:lpstr>RAW PMA</vt:lpstr>
      <vt:lpstr>RAW-WAGE</vt:lpstr>
      <vt:lpstr>OLAH-WAGE</vt:lpstr>
      <vt:lpstr>PIVOT-WAGE</vt:lpstr>
      <vt:lpstr>nominal_wage_A</vt:lpstr>
      <vt:lpstr>real_wage_A</vt:lpstr>
      <vt:lpstr>nominal_wage_B</vt:lpstr>
      <vt:lpstr>real_wage_B</vt:lpstr>
      <vt:lpstr>cpi_2005</vt:lpstr>
      <vt:lpstr>inflation</vt:lpstr>
      <vt:lpstr>cpi_2012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Muhamad Rifki Maulana</dc:creator>
  <cp:lastModifiedBy>Harry</cp:lastModifiedBy>
  <dcterms:created xsi:type="dcterms:W3CDTF">2021-03-05T09:09:55Z</dcterms:created>
  <dcterms:modified xsi:type="dcterms:W3CDTF">2021-03-15T14:08:43Z</dcterms:modified>
</cp:coreProperties>
</file>