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032d9836d3aecd/Dissatation/"/>
    </mc:Choice>
  </mc:AlternateContent>
  <xr:revisionPtr revIDLastSave="1269" documentId="8_{4093E348-A673-444E-97A3-43737D05D90B}" xr6:coauthVersionLast="47" xr6:coauthVersionMax="47" xr10:uidLastSave="{BF47A45F-D984-4833-92D6-484C0E6C8211}"/>
  <bookViews>
    <workbookView xWindow="-120" yWindow="-120" windowWidth="29040" windowHeight="15840" activeTab="2" xr2:uid="{7CDDEC50-241C-4052-B2A0-3BC1418DF27F}"/>
  </bookViews>
  <sheets>
    <sheet name="Surface Temperature" sheetId="1" r:id="rId1"/>
    <sheet name="ContPermafrost" sheetId="3" r:id="rId2"/>
    <sheet name="ALayerThickness" sheetId="4" r:id="rId3"/>
    <sheet name="Collect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4" l="1"/>
  <c r="H12" i="4"/>
  <c r="H11" i="4"/>
  <c r="H10" i="4"/>
  <c r="H9" i="4"/>
  <c r="H8" i="4"/>
  <c r="H7" i="4"/>
  <c r="H6" i="4"/>
  <c r="H5" i="4"/>
  <c r="H4" i="4"/>
  <c r="H3" i="4"/>
  <c r="H50" i="4"/>
  <c r="S2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D45" i="3"/>
  <c r="D44" i="3"/>
  <c r="R52" i="3"/>
  <c r="R51" i="3"/>
  <c r="R50" i="3"/>
  <c r="R49" i="3"/>
  <c r="R48" i="3"/>
  <c r="R47" i="3"/>
  <c r="T46" i="3"/>
  <c r="T49" i="3"/>
  <c r="T48" i="3"/>
  <c r="T47" i="3"/>
  <c r="D51" i="3"/>
  <c r="D50" i="3"/>
  <c r="D49" i="3"/>
  <c r="D48" i="3"/>
  <c r="D47" i="3"/>
  <c r="D46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E3" i="3"/>
  <c r="D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U46" i="3"/>
  <c r="V46" i="3"/>
  <c r="W46" i="3"/>
  <c r="X46" i="3"/>
  <c r="Y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S47" i="3"/>
  <c r="U47" i="3"/>
  <c r="V47" i="3"/>
  <c r="W47" i="3"/>
  <c r="X47" i="3"/>
  <c r="Y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S48" i="3"/>
  <c r="U48" i="3"/>
  <c r="V48" i="3"/>
  <c r="W48" i="3"/>
  <c r="X48" i="3"/>
  <c r="Y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S49" i="3"/>
  <c r="U49" i="3"/>
  <c r="V49" i="3"/>
  <c r="W49" i="3"/>
  <c r="X49" i="3"/>
  <c r="Y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S50" i="3"/>
  <c r="T50" i="3"/>
  <c r="U50" i="3"/>
  <c r="V50" i="3"/>
  <c r="W50" i="3"/>
  <c r="X50" i="3"/>
  <c r="Y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S51" i="3"/>
  <c r="T51" i="3"/>
  <c r="U51" i="3"/>
  <c r="V51" i="3"/>
  <c r="W51" i="3"/>
  <c r="X51" i="3"/>
  <c r="Y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S52" i="3"/>
  <c r="T52" i="3"/>
  <c r="U52" i="3"/>
  <c r="V52" i="3"/>
  <c r="W52" i="3"/>
  <c r="X52" i="3"/>
  <c r="Y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C45" i="3"/>
  <c r="C46" i="3"/>
  <c r="C47" i="3"/>
  <c r="C48" i="3"/>
  <c r="C49" i="3"/>
  <c r="C50" i="3"/>
  <c r="C51" i="3"/>
  <c r="C52" i="3"/>
  <c r="C53" i="3"/>
  <c r="C54" i="3"/>
  <c r="C55" i="3"/>
  <c r="C4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  <c r="AG37" i="1"/>
  <c r="O37" i="1" s="1"/>
  <c r="AH37" i="1"/>
  <c r="P37" i="1" s="1"/>
  <c r="AI37" i="1"/>
  <c r="Q37" i="1" s="1"/>
  <c r="AJ37" i="1"/>
  <c r="R37" i="1" s="1"/>
  <c r="AK37" i="1"/>
  <c r="S37" i="1" s="1"/>
  <c r="AL37" i="1"/>
  <c r="T37" i="1" s="1"/>
  <c r="AM37" i="1"/>
  <c r="U37" i="1" s="1"/>
  <c r="AN37" i="1"/>
  <c r="V37" i="1" s="1"/>
  <c r="AO37" i="1"/>
  <c r="W37" i="1" s="1"/>
  <c r="AG38" i="1"/>
  <c r="O38" i="1" s="1"/>
  <c r="AH38" i="1"/>
  <c r="P38" i="1" s="1"/>
  <c r="AI38" i="1"/>
  <c r="Q38" i="1" s="1"/>
  <c r="AJ38" i="1"/>
  <c r="R38" i="1" s="1"/>
  <c r="AK38" i="1"/>
  <c r="S38" i="1" s="1"/>
  <c r="AL38" i="1"/>
  <c r="T38" i="1" s="1"/>
  <c r="AM38" i="1"/>
  <c r="U38" i="1" s="1"/>
  <c r="AN38" i="1"/>
  <c r="V38" i="1" s="1"/>
  <c r="AO38" i="1"/>
  <c r="W38" i="1" s="1"/>
  <c r="AG39" i="1"/>
  <c r="O39" i="1" s="1"/>
  <c r="AH39" i="1"/>
  <c r="P39" i="1" s="1"/>
  <c r="AI39" i="1"/>
  <c r="Q39" i="1" s="1"/>
  <c r="AJ39" i="1"/>
  <c r="R39" i="1" s="1"/>
  <c r="AK39" i="1"/>
  <c r="S39" i="1" s="1"/>
  <c r="AL39" i="1"/>
  <c r="T39" i="1" s="1"/>
  <c r="AM39" i="1"/>
  <c r="U39" i="1" s="1"/>
  <c r="AN39" i="1"/>
  <c r="V39" i="1" s="1"/>
  <c r="AO39" i="1"/>
  <c r="W39" i="1" s="1"/>
  <c r="AG40" i="1"/>
  <c r="O40" i="1" s="1"/>
  <c r="AH40" i="1"/>
  <c r="P40" i="1" s="1"/>
  <c r="AI40" i="1"/>
  <c r="Q40" i="1" s="1"/>
  <c r="AJ40" i="1"/>
  <c r="R40" i="1" s="1"/>
  <c r="AK40" i="1"/>
  <c r="S40" i="1" s="1"/>
  <c r="AL40" i="1"/>
  <c r="T40" i="1" s="1"/>
  <c r="AM40" i="1"/>
  <c r="U40" i="1" s="1"/>
  <c r="AN40" i="1"/>
  <c r="V40" i="1" s="1"/>
  <c r="AO40" i="1"/>
  <c r="W40" i="1" s="1"/>
  <c r="AG41" i="1"/>
  <c r="O41" i="1" s="1"/>
  <c r="AH41" i="1"/>
  <c r="P41" i="1" s="1"/>
  <c r="AI41" i="1"/>
  <c r="Q41" i="1" s="1"/>
  <c r="AJ41" i="1"/>
  <c r="R41" i="1" s="1"/>
  <c r="AK41" i="1"/>
  <c r="S41" i="1" s="1"/>
  <c r="AL41" i="1"/>
  <c r="T41" i="1" s="1"/>
  <c r="AM41" i="1"/>
  <c r="U41" i="1" s="1"/>
  <c r="AN41" i="1"/>
  <c r="V41" i="1" s="1"/>
  <c r="AO41" i="1"/>
  <c r="W41" i="1" s="1"/>
  <c r="AG42" i="1"/>
  <c r="O42" i="1" s="1"/>
  <c r="AH42" i="1"/>
  <c r="P42" i="1" s="1"/>
  <c r="AI42" i="1"/>
  <c r="Q42" i="1" s="1"/>
  <c r="AJ42" i="1"/>
  <c r="R42" i="1" s="1"/>
  <c r="AK42" i="1"/>
  <c r="S42" i="1" s="1"/>
  <c r="AL42" i="1"/>
  <c r="T42" i="1" s="1"/>
  <c r="AM42" i="1"/>
  <c r="U42" i="1" s="1"/>
  <c r="AN42" i="1"/>
  <c r="V42" i="1" s="1"/>
  <c r="AO42" i="1"/>
  <c r="W42" i="1" s="1"/>
  <c r="AG43" i="1"/>
  <c r="O43" i="1" s="1"/>
  <c r="AH43" i="1"/>
  <c r="P43" i="1" s="1"/>
  <c r="AI43" i="1"/>
  <c r="Q43" i="1" s="1"/>
  <c r="AJ43" i="1"/>
  <c r="R43" i="1" s="1"/>
  <c r="AK43" i="1"/>
  <c r="S43" i="1" s="1"/>
  <c r="AL43" i="1"/>
  <c r="T43" i="1" s="1"/>
  <c r="AM43" i="1"/>
  <c r="U43" i="1" s="1"/>
  <c r="AN43" i="1"/>
  <c r="V43" i="1" s="1"/>
  <c r="AO43" i="1"/>
  <c r="W43" i="1" s="1"/>
  <c r="AG44" i="1"/>
  <c r="O44" i="1" s="1"/>
  <c r="AH44" i="1"/>
  <c r="P44" i="1" s="1"/>
  <c r="AI44" i="1"/>
  <c r="Q44" i="1" s="1"/>
  <c r="AJ44" i="1"/>
  <c r="R44" i="1" s="1"/>
  <c r="AK44" i="1"/>
  <c r="S44" i="1" s="1"/>
  <c r="AL44" i="1"/>
  <c r="T44" i="1" s="1"/>
  <c r="AM44" i="1"/>
  <c r="U44" i="1" s="1"/>
  <c r="AN44" i="1"/>
  <c r="V44" i="1" s="1"/>
  <c r="AO44" i="1"/>
  <c r="W44" i="1" s="1"/>
  <c r="AG45" i="1"/>
  <c r="O45" i="1" s="1"/>
  <c r="AH45" i="1"/>
  <c r="P45" i="1" s="1"/>
  <c r="AI45" i="1"/>
  <c r="Q45" i="1" s="1"/>
  <c r="AJ45" i="1"/>
  <c r="R45" i="1" s="1"/>
  <c r="AK45" i="1"/>
  <c r="S45" i="1" s="1"/>
  <c r="AL45" i="1"/>
  <c r="T45" i="1" s="1"/>
  <c r="AM45" i="1"/>
  <c r="U45" i="1" s="1"/>
  <c r="AN45" i="1"/>
  <c r="V45" i="1" s="1"/>
  <c r="AO45" i="1"/>
  <c r="W45" i="1" s="1"/>
  <c r="AG46" i="1"/>
  <c r="O46" i="1" s="1"/>
  <c r="AH46" i="1"/>
  <c r="P46" i="1" s="1"/>
  <c r="AI46" i="1"/>
  <c r="Q46" i="1" s="1"/>
  <c r="AJ46" i="1"/>
  <c r="R46" i="1" s="1"/>
  <c r="AK46" i="1"/>
  <c r="S46" i="1" s="1"/>
  <c r="AL46" i="1"/>
  <c r="T46" i="1" s="1"/>
  <c r="AM46" i="1"/>
  <c r="U46" i="1" s="1"/>
  <c r="AN46" i="1"/>
  <c r="V46" i="1" s="1"/>
  <c r="AO46" i="1"/>
  <c r="W46" i="1" s="1"/>
  <c r="AG47" i="1"/>
  <c r="O47" i="1" s="1"/>
  <c r="AH47" i="1"/>
  <c r="P47" i="1" s="1"/>
  <c r="AI47" i="1"/>
  <c r="Q47" i="1" s="1"/>
  <c r="AJ47" i="1"/>
  <c r="R47" i="1" s="1"/>
  <c r="AK47" i="1"/>
  <c r="S47" i="1" s="1"/>
  <c r="AL47" i="1"/>
  <c r="T47" i="1" s="1"/>
  <c r="AM47" i="1"/>
  <c r="U47" i="1" s="1"/>
  <c r="AN47" i="1"/>
  <c r="V47" i="1" s="1"/>
  <c r="AO47" i="1"/>
  <c r="W47" i="1" s="1"/>
  <c r="AO36" i="1"/>
  <c r="W36" i="1" s="1"/>
  <c r="AN36" i="1"/>
  <c r="V36" i="1" s="1"/>
  <c r="AM36" i="1"/>
  <c r="U36" i="1" s="1"/>
  <c r="AL36" i="1"/>
  <c r="T36" i="1" s="1"/>
  <c r="AK36" i="1"/>
  <c r="S36" i="1" s="1"/>
  <c r="AJ36" i="1"/>
  <c r="R36" i="1" s="1"/>
  <c r="AI36" i="1"/>
  <c r="Q36" i="1" s="1"/>
  <c r="AH36" i="1"/>
  <c r="P36" i="1" s="1"/>
  <c r="AG36" i="1"/>
  <c r="O36" i="1" s="1"/>
  <c r="AF37" i="1"/>
  <c r="N37" i="1" s="1"/>
  <c r="AF38" i="1"/>
  <c r="N38" i="1" s="1"/>
  <c r="AF39" i="1"/>
  <c r="N39" i="1" s="1"/>
  <c r="AF40" i="1"/>
  <c r="N40" i="1" s="1"/>
  <c r="AF41" i="1"/>
  <c r="N41" i="1" s="1"/>
  <c r="AF42" i="1"/>
  <c r="N42" i="1" s="1"/>
  <c r="AF43" i="1"/>
  <c r="N43" i="1" s="1"/>
  <c r="AF44" i="1"/>
  <c r="N44" i="1" s="1"/>
  <c r="AF45" i="1"/>
  <c r="N45" i="1" s="1"/>
  <c r="AF46" i="1"/>
  <c r="N46" i="1" s="1"/>
  <c r="AF47" i="1"/>
  <c r="N47" i="1" s="1"/>
  <c r="AF36" i="1"/>
  <c r="N36" i="1" s="1"/>
  <c r="AE38" i="1"/>
  <c r="M38" i="1" s="1"/>
  <c r="AE39" i="1"/>
  <c r="M39" i="1" s="1"/>
  <c r="AE40" i="1"/>
  <c r="M40" i="1" s="1"/>
  <c r="AE41" i="1"/>
  <c r="M41" i="1" s="1"/>
  <c r="AE42" i="1"/>
  <c r="M42" i="1" s="1"/>
  <c r="AE43" i="1"/>
  <c r="M43" i="1" s="1"/>
  <c r="AE44" i="1"/>
  <c r="M44" i="1" s="1"/>
  <c r="AE45" i="1"/>
  <c r="M45" i="1" s="1"/>
  <c r="AE46" i="1"/>
  <c r="M46" i="1" s="1"/>
  <c r="AE47" i="1"/>
  <c r="M47" i="1" s="1"/>
  <c r="AE37" i="1"/>
  <c r="M37" i="1" s="1"/>
  <c r="AE36" i="1"/>
  <c r="M36" i="1" s="1"/>
  <c r="AD38" i="1"/>
  <c r="L38" i="1" s="1"/>
  <c r="AD39" i="1"/>
  <c r="L39" i="1" s="1"/>
  <c r="AD40" i="1"/>
  <c r="L40" i="1" s="1"/>
  <c r="AD41" i="1"/>
  <c r="L41" i="1" s="1"/>
  <c r="AD42" i="1"/>
  <c r="L42" i="1" s="1"/>
  <c r="AD43" i="1"/>
  <c r="L43" i="1" s="1"/>
  <c r="AD44" i="1"/>
  <c r="L44" i="1" s="1"/>
  <c r="AD45" i="1"/>
  <c r="L45" i="1" s="1"/>
  <c r="AD46" i="1"/>
  <c r="L46" i="1" s="1"/>
  <c r="AD47" i="1"/>
  <c r="L47" i="1" s="1"/>
  <c r="AD37" i="1"/>
  <c r="L37" i="1" s="1"/>
  <c r="AD36" i="1"/>
  <c r="L36" i="1" s="1"/>
  <c r="AC38" i="1"/>
  <c r="AC39" i="1"/>
  <c r="AC40" i="1"/>
  <c r="AC41" i="1"/>
  <c r="AC42" i="1"/>
  <c r="AC43" i="1"/>
  <c r="AC44" i="1"/>
  <c r="AC45" i="1"/>
  <c r="AC46" i="1"/>
  <c r="AC47" i="1"/>
  <c r="AC37" i="1"/>
  <c r="AC36" i="1"/>
  <c r="AB36" i="1"/>
  <c r="AB39" i="1"/>
  <c r="AB40" i="1"/>
  <c r="AB41" i="1"/>
  <c r="AB42" i="1"/>
  <c r="AB43" i="1"/>
  <c r="AB44" i="1"/>
  <c r="AB45" i="1"/>
  <c r="AB46" i="1"/>
  <c r="AB47" i="1"/>
  <c r="AB38" i="1"/>
  <c r="AB37" i="1"/>
  <c r="O21" i="1"/>
  <c r="S21" i="1"/>
  <c r="R24" i="1"/>
  <c r="S25" i="1"/>
  <c r="M26" i="1"/>
  <c r="R28" i="1"/>
  <c r="M30" i="1"/>
  <c r="P30" i="1"/>
  <c r="Y15" i="1"/>
  <c r="M19" i="1" s="1"/>
  <c r="Z15" i="1"/>
  <c r="N19" i="1" s="1"/>
  <c r="AA15" i="1"/>
  <c r="O19" i="1" s="1"/>
  <c r="AB15" i="1"/>
  <c r="P19" i="1" s="1"/>
  <c r="AC15" i="1"/>
  <c r="Q19" i="1" s="1"/>
  <c r="AD15" i="1"/>
  <c r="R19" i="1" s="1"/>
  <c r="AE15" i="1"/>
  <c r="S19" i="1" s="1"/>
  <c r="Y16" i="1"/>
  <c r="M20" i="1" s="1"/>
  <c r="Z16" i="1"/>
  <c r="N20" i="1" s="1"/>
  <c r="AA16" i="1"/>
  <c r="O20" i="1" s="1"/>
  <c r="AB16" i="1"/>
  <c r="P20" i="1" s="1"/>
  <c r="AC16" i="1"/>
  <c r="Q20" i="1" s="1"/>
  <c r="AD16" i="1"/>
  <c r="R20" i="1" s="1"/>
  <c r="AE16" i="1"/>
  <c r="S20" i="1" s="1"/>
  <c r="Y17" i="1"/>
  <c r="M21" i="1" s="1"/>
  <c r="Z17" i="1"/>
  <c r="N21" i="1" s="1"/>
  <c r="AA17" i="1"/>
  <c r="AB17" i="1"/>
  <c r="P21" i="1" s="1"/>
  <c r="AC17" i="1"/>
  <c r="Q21" i="1" s="1"/>
  <c r="AD17" i="1"/>
  <c r="R21" i="1" s="1"/>
  <c r="AE17" i="1"/>
  <c r="Y18" i="1"/>
  <c r="M22" i="1" s="1"/>
  <c r="Z18" i="1"/>
  <c r="N22" i="1" s="1"/>
  <c r="AA18" i="1"/>
  <c r="O22" i="1" s="1"/>
  <c r="AB18" i="1"/>
  <c r="P22" i="1" s="1"/>
  <c r="AC18" i="1"/>
  <c r="Q22" i="1" s="1"/>
  <c r="AD18" i="1"/>
  <c r="R22" i="1" s="1"/>
  <c r="AE18" i="1"/>
  <c r="S22" i="1" s="1"/>
  <c r="Y19" i="1"/>
  <c r="M23" i="1" s="1"/>
  <c r="Z19" i="1"/>
  <c r="N23" i="1" s="1"/>
  <c r="AA19" i="1"/>
  <c r="O23" i="1" s="1"/>
  <c r="AB19" i="1"/>
  <c r="P23" i="1" s="1"/>
  <c r="AC19" i="1"/>
  <c r="Q23" i="1" s="1"/>
  <c r="AD19" i="1"/>
  <c r="R23" i="1" s="1"/>
  <c r="AE19" i="1"/>
  <c r="S23" i="1" s="1"/>
  <c r="Y20" i="1"/>
  <c r="M24" i="1" s="1"/>
  <c r="Z20" i="1"/>
  <c r="N24" i="1" s="1"/>
  <c r="AA20" i="1"/>
  <c r="O24" i="1" s="1"/>
  <c r="AB20" i="1"/>
  <c r="P24" i="1" s="1"/>
  <c r="AC20" i="1"/>
  <c r="Q24" i="1" s="1"/>
  <c r="AD20" i="1"/>
  <c r="AE20" i="1"/>
  <c r="S24" i="1" s="1"/>
  <c r="Y21" i="1"/>
  <c r="M25" i="1" s="1"/>
  <c r="Z21" i="1"/>
  <c r="N25" i="1" s="1"/>
  <c r="AA21" i="1"/>
  <c r="O25" i="1" s="1"/>
  <c r="AB21" i="1"/>
  <c r="P25" i="1" s="1"/>
  <c r="AC21" i="1"/>
  <c r="Q25" i="1" s="1"/>
  <c r="AD21" i="1"/>
  <c r="R25" i="1" s="1"/>
  <c r="AE21" i="1"/>
  <c r="Y22" i="1"/>
  <c r="Z22" i="1"/>
  <c r="N26" i="1" s="1"/>
  <c r="AA22" i="1"/>
  <c r="O26" i="1" s="1"/>
  <c r="AB22" i="1"/>
  <c r="P26" i="1" s="1"/>
  <c r="AC22" i="1"/>
  <c r="Q26" i="1" s="1"/>
  <c r="AD22" i="1"/>
  <c r="R26" i="1" s="1"/>
  <c r="AE22" i="1"/>
  <c r="S26" i="1" s="1"/>
  <c r="Y23" i="1"/>
  <c r="M27" i="1" s="1"/>
  <c r="Z23" i="1"/>
  <c r="N27" i="1" s="1"/>
  <c r="AA23" i="1"/>
  <c r="O27" i="1" s="1"/>
  <c r="AB23" i="1"/>
  <c r="P27" i="1" s="1"/>
  <c r="AC23" i="1"/>
  <c r="Q27" i="1" s="1"/>
  <c r="AD23" i="1"/>
  <c r="R27" i="1" s="1"/>
  <c r="AE23" i="1"/>
  <c r="S27" i="1" s="1"/>
  <c r="Y24" i="1"/>
  <c r="M28" i="1" s="1"/>
  <c r="Z24" i="1"/>
  <c r="N28" i="1" s="1"/>
  <c r="AA24" i="1"/>
  <c r="O28" i="1" s="1"/>
  <c r="AB24" i="1"/>
  <c r="P28" i="1" s="1"/>
  <c r="AC24" i="1"/>
  <c r="Q28" i="1" s="1"/>
  <c r="AD24" i="1"/>
  <c r="AE24" i="1"/>
  <c r="S28" i="1" s="1"/>
  <c r="Y25" i="1"/>
  <c r="M29" i="1" s="1"/>
  <c r="Z25" i="1"/>
  <c r="N29" i="1" s="1"/>
  <c r="AA25" i="1"/>
  <c r="O29" i="1" s="1"/>
  <c r="AB25" i="1"/>
  <c r="P29" i="1" s="1"/>
  <c r="AC25" i="1"/>
  <c r="Q29" i="1" s="1"/>
  <c r="AD25" i="1"/>
  <c r="R29" i="1" s="1"/>
  <c r="AE25" i="1"/>
  <c r="S29" i="1" s="1"/>
  <c r="Y26" i="1"/>
  <c r="Z26" i="1"/>
  <c r="N30" i="1" s="1"/>
  <c r="AA26" i="1"/>
  <c r="O30" i="1" s="1"/>
  <c r="AB26" i="1"/>
  <c r="AC26" i="1"/>
  <c r="Q30" i="1" s="1"/>
  <c r="AD26" i="1"/>
  <c r="R30" i="1" s="1"/>
  <c r="AE26" i="1"/>
  <c r="S30" i="1" s="1"/>
  <c r="X15" i="1"/>
  <c r="L19" i="1" s="1"/>
  <c r="X16" i="1"/>
  <c r="L20" i="1" s="1"/>
  <c r="X17" i="1"/>
  <c r="L21" i="1" s="1"/>
  <c r="X18" i="1"/>
  <c r="L22" i="1" s="1"/>
  <c r="X19" i="1"/>
  <c r="L23" i="1" s="1"/>
  <c r="X20" i="1"/>
  <c r="L24" i="1" s="1"/>
  <c r="X21" i="1"/>
  <c r="X22" i="1"/>
  <c r="L26" i="1" s="1"/>
  <c r="X23" i="1"/>
  <c r="L27" i="1" s="1"/>
  <c r="X24" i="1"/>
  <c r="L28" i="1" s="1"/>
  <c r="X25" i="1"/>
  <c r="L29" i="1" s="1"/>
  <c r="X26" i="1"/>
  <c r="L30" i="1" s="1"/>
  <c r="W26" i="1"/>
  <c r="K30" i="1" s="1"/>
  <c r="W25" i="1"/>
  <c r="AF25" i="1" s="1"/>
  <c r="W24" i="1"/>
  <c r="W23" i="1"/>
  <c r="W21" i="1"/>
  <c r="K25" i="1" s="1"/>
  <c r="W22" i="1"/>
  <c r="K26" i="1" s="1"/>
  <c r="W20" i="1"/>
  <c r="K24" i="1" s="1"/>
  <c r="W19" i="1"/>
  <c r="W18" i="1"/>
  <c r="K22" i="1" s="1"/>
  <c r="W16" i="1"/>
  <c r="K20" i="1" s="1"/>
  <c r="W17" i="1"/>
  <c r="W15" i="1"/>
  <c r="K14" i="1"/>
  <c r="L14" i="1"/>
  <c r="M14" i="1"/>
  <c r="N14" i="1"/>
  <c r="O14" i="1"/>
  <c r="P14" i="1"/>
  <c r="Q14" i="1"/>
  <c r="R14" i="1"/>
  <c r="S14" i="1"/>
  <c r="T2" i="4" l="1"/>
  <c r="C31" i="3"/>
  <c r="C38" i="3"/>
  <c r="C34" i="3"/>
  <c r="C30" i="3"/>
  <c r="C29" i="3"/>
  <c r="C37" i="3"/>
  <c r="C33" i="3"/>
  <c r="C39" i="3"/>
  <c r="C35" i="3"/>
  <c r="C32" i="3"/>
  <c r="C40" i="3"/>
  <c r="C36" i="3"/>
  <c r="U36" i="3"/>
  <c r="U37" i="3"/>
  <c r="U35" i="3"/>
  <c r="U34" i="3"/>
  <c r="U33" i="3"/>
  <c r="V37" i="3"/>
  <c r="V36" i="3"/>
  <c r="V35" i="3"/>
  <c r="V34" i="3"/>
  <c r="Y40" i="3"/>
  <c r="V33" i="3"/>
  <c r="W30" i="3"/>
  <c r="Y39" i="3"/>
  <c r="Y37" i="3"/>
  <c r="Y38" i="3"/>
  <c r="Y36" i="3"/>
  <c r="Y35" i="3"/>
  <c r="Y34" i="3"/>
  <c r="Y33" i="3"/>
  <c r="Y32" i="3"/>
  <c r="Y31" i="3"/>
  <c r="Y30" i="3"/>
  <c r="Y29" i="3"/>
  <c r="B312" i="3" s="1"/>
  <c r="X39" i="3"/>
  <c r="X32" i="3"/>
  <c r="X40" i="3"/>
  <c r="X38" i="3"/>
  <c r="X37" i="3"/>
  <c r="X36" i="3"/>
  <c r="X35" i="3"/>
  <c r="X33" i="3"/>
  <c r="X34" i="3"/>
  <c r="X31" i="3"/>
  <c r="X29" i="3"/>
  <c r="B300" i="3" s="1"/>
  <c r="X30" i="3"/>
  <c r="W40" i="3"/>
  <c r="W36" i="3"/>
  <c r="M32" i="3"/>
  <c r="W39" i="3"/>
  <c r="W37" i="3"/>
  <c r="W38" i="3"/>
  <c r="W35" i="3"/>
  <c r="W34" i="3"/>
  <c r="V40" i="3"/>
  <c r="W33" i="3"/>
  <c r="W32" i="3"/>
  <c r="W31" i="3"/>
  <c r="U40" i="3"/>
  <c r="W29" i="3"/>
  <c r="V39" i="3"/>
  <c r="V38" i="3"/>
  <c r="V32" i="3"/>
  <c r="V31" i="3"/>
  <c r="T37" i="3"/>
  <c r="V30" i="3"/>
  <c r="V29" i="3"/>
  <c r="U39" i="3"/>
  <c r="U38" i="3"/>
  <c r="T39" i="3"/>
  <c r="U32" i="3"/>
  <c r="U31" i="3"/>
  <c r="T40" i="3"/>
  <c r="U30" i="3"/>
  <c r="S40" i="3"/>
  <c r="U29" i="3"/>
  <c r="B264" i="3" s="1"/>
  <c r="T36" i="3"/>
  <c r="T38" i="3"/>
  <c r="R37" i="3"/>
  <c r="T35" i="3"/>
  <c r="T34" i="3"/>
  <c r="T33" i="3"/>
  <c r="T32" i="3"/>
  <c r="S37" i="3"/>
  <c r="R39" i="3"/>
  <c r="T31" i="3"/>
  <c r="T30" i="3"/>
  <c r="S36" i="3"/>
  <c r="T29" i="3"/>
  <c r="B252" i="3" s="1"/>
  <c r="S39" i="3"/>
  <c r="S38" i="3"/>
  <c r="S35" i="3"/>
  <c r="S34" i="3"/>
  <c r="Q37" i="3"/>
  <c r="S33" i="3"/>
  <c r="S32" i="3"/>
  <c r="R40" i="3"/>
  <c r="S31" i="3"/>
  <c r="S30" i="3"/>
  <c r="S29" i="3"/>
  <c r="B240" i="3" s="1"/>
  <c r="R36" i="3"/>
  <c r="R38" i="3"/>
  <c r="R35" i="3"/>
  <c r="R34" i="3"/>
  <c r="P37" i="3"/>
  <c r="R33" i="3"/>
  <c r="Q40" i="3"/>
  <c r="Q36" i="3"/>
  <c r="R32" i="3"/>
  <c r="R31" i="3"/>
  <c r="P39" i="3"/>
  <c r="R30" i="3"/>
  <c r="R29" i="3"/>
  <c r="B228" i="3" s="1"/>
  <c r="Q39" i="3"/>
  <c r="Q38" i="3"/>
  <c r="Q35" i="3"/>
  <c r="O37" i="3"/>
  <c r="Q34" i="3"/>
  <c r="Q33" i="3"/>
  <c r="Q32" i="3"/>
  <c r="Q31" i="3"/>
  <c r="Q30" i="3"/>
  <c r="Q29" i="3"/>
  <c r="B216" i="3" s="1"/>
  <c r="P40" i="3"/>
  <c r="P38" i="3"/>
  <c r="P36" i="3"/>
  <c r="P35" i="3"/>
  <c r="P34" i="3"/>
  <c r="O40" i="3"/>
  <c r="P33" i="3"/>
  <c r="P32" i="3"/>
  <c r="P31" i="3"/>
  <c r="P30" i="3"/>
  <c r="P29" i="3"/>
  <c r="B204" i="3" s="1"/>
  <c r="O36" i="3"/>
  <c r="O39" i="3"/>
  <c r="O38" i="3"/>
  <c r="O35" i="3"/>
  <c r="O34" i="3"/>
  <c r="N40" i="3"/>
  <c r="O33" i="3"/>
  <c r="O32" i="3"/>
  <c r="O31" i="3"/>
  <c r="O30" i="3"/>
  <c r="O29" i="3"/>
  <c r="B192" i="3" s="1"/>
  <c r="N39" i="3"/>
  <c r="N36" i="3"/>
  <c r="N38" i="3"/>
  <c r="N37" i="3"/>
  <c r="N35" i="3"/>
  <c r="M40" i="3"/>
  <c r="N34" i="3"/>
  <c r="N33" i="3"/>
  <c r="M39" i="3"/>
  <c r="N32" i="3"/>
  <c r="N31" i="3"/>
  <c r="N30" i="3"/>
  <c r="N29" i="3"/>
  <c r="B180" i="3" s="1"/>
  <c r="M37" i="3"/>
  <c r="M38" i="3"/>
  <c r="M36" i="3"/>
  <c r="M35" i="3"/>
  <c r="M34" i="3"/>
  <c r="M33" i="3"/>
  <c r="K40" i="3"/>
  <c r="L37" i="3"/>
  <c r="M31" i="3"/>
  <c r="L40" i="3"/>
  <c r="K36" i="3"/>
  <c r="M30" i="3"/>
  <c r="L36" i="3"/>
  <c r="M29" i="3"/>
  <c r="B168" i="3" s="1"/>
  <c r="L39" i="3"/>
  <c r="L38" i="3"/>
  <c r="L35" i="3"/>
  <c r="L34" i="3"/>
  <c r="L33" i="3"/>
  <c r="L32" i="3"/>
  <c r="L31" i="3"/>
  <c r="L30" i="3"/>
  <c r="L29" i="3"/>
  <c r="B156" i="3" s="1"/>
  <c r="K37" i="3"/>
  <c r="K39" i="3"/>
  <c r="K38" i="3"/>
  <c r="I37" i="3"/>
  <c r="K35" i="3"/>
  <c r="J37" i="3"/>
  <c r="K34" i="3"/>
  <c r="K33" i="3"/>
  <c r="K32" i="3"/>
  <c r="J40" i="3"/>
  <c r="J36" i="3"/>
  <c r="K31" i="3"/>
  <c r="K30" i="3"/>
  <c r="K29" i="3"/>
  <c r="B144" i="3" s="1"/>
  <c r="J39" i="3"/>
  <c r="J38" i="3"/>
  <c r="J35" i="3"/>
  <c r="J34" i="3"/>
  <c r="J33" i="3"/>
  <c r="H40" i="3"/>
  <c r="J32" i="3"/>
  <c r="J31" i="3"/>
  <c r="J30" i="3"/>
  <c r="I40" i="3"/>
  <c r="J29" i="3"/>
  <c r="B132" i="3" s="1"/>
  <c r="I36" i="3"/>
  <c r="I39" i="3"/>
  <c r="I38" i="3"/>
  <c r="I35" i="3"/>
  <c r="I34" i="3"/>
  <c r="I33" i="3"/>
  <c r="I32" i="3"/>
  <c r="I31" i="3"/>
  <c r="I30" i="3"/>
  <c r="I29" i="3"/>
  <c r="B120" i="3" s="1"/>
  <c r="G40" i="3"/>
  <c r="H39" i="3"/>
  <c r="H37" i="3"/>
  <c r="H38" i="3"/>
  <c r="H36" i="3"/>
  <c r="H35" i="3"/>
  <c r="F37" i="3"/>
  <c r="H34" i="3"/>
  <c r="H33" i="3"/>
  <c r="H32" i="3"/>
  <c r="H31" i="3"/>
  <c r="H30" i="3"/>
  <c r="G36" i="3"/>
  <c r="F39" i="3"/>
  <c r="H29" i="3"/>
  <c r="B108" i="3" s="1"/>
  <c r="G39" i="3"/>
  <c r="G37" i="3"/>
  <c r="G38" i="3"/>
  <c r="G35" i="3"/>
  <c r="G34" i="3"/>
  <c r="G33" i="3"/>
  <c r="G32" i="3"/>
  <c r="G31" i="3"/>
  <c r="G30" i="3"/>
  <c r="F40" i="3"/>
  <c r="G29" i="3"/>
  <c r="B96" i="3" s="1"/>
  <c r="F38" i="3"/>
  <c r="F36" i="3"/>
  <c r="F35" i="3"/>
  <c r="F34" i="3"/>
  <c r="F33" i="3"/>
  <c r="F32" i="3"/>
  <c r="F31" i="3"/>
  <c r="F30" i="3"/>
  <c r="F29" i="3"/>
  <c r="B84" i="3" s="1"/>
  <c r="E36" i="3"/>
  <c r="E37" i="3"/>
  <c r="E39" i="3"/>
  <c r="E35" i="3"/>
  <c r="E34" i="3"/>
  <c r="E33" i="3"/>
  <c r="E40" i="3"/>
  <c r="E38" i="3"/>
  <c r="E32" i="3"/>
  <c r="E31" i="3"/>
  <c r="E30" i="3"/>
  <c r="E29" i="3"/>
  <c r="B72" i="3" s="1"/>
  <c r="D40" i="3"/>
  <c r="D36" i="3"/>
  <c r="D37" i="3"/>
  <c r="D35" i="3"/>
  <c r="D34" i="3"/>
  <c r="D33" i="3"/>
  <c r="D39" i="3"/>
  <c r="D38" i="3"/>
  <c r="D31" i="3"/>
  <c r="D30" i="3"/>
  <c r="D32" i="3"/>
  <c r="D29" i="3"/>
  <c r="K47" i="1"/>
  <c r="K43" i="1"/>
  <c r="K39" i="1"/>
  <c r="K46" i="1"/>
  <c r="K42" i="1"/>
  <c r="K38" i="1"/>
  <c r="K45" i="1"/>
  <c r="K41" i="1"/>
  <c r="K37" i="1"/>
  <c r="K44" i="1"/>
  <c r="K40" i="1"/>
  <c r="K36" i="1"/>
  <c r="J47" i="1"/>
  <c r="J46" i="1"/>
  <c r="J45" i="1"/>
  <c r="J44" i="1"/>
  <c r="J43" i="1"/>
  <c r="J42" i="1"/>
  <c r="J41" i="1"/>
  <c r="J40" i="1"/>
  <c r="J39" i="1"/>
  <c r="J38" i="1"/>
  <c r="J37" i="1"/>
  <c r="J36" i="1"/>
  <c r="AF17" i="1"/>
  <c r="K28" i="1"/>
  <c r="L25" i="1"/>
  <c r="AF22" i="1"/>
  <c r="K29" i="1"/>
  <c r="AF21" i="1"/>
  <c r="AG21" i="1" s="1"/>
  <c r="AG25" i="1"/>
  <c r="AG17" i="1"/>
  <c r="AF24" i="1"/>
  <c r="AG24" i="1" s="1"/>
  <c r="AF20" i="1"/>
  <c r="AG20" i="1" s="1"/>
  <c r="AF16" i="1"/>
  <c r="AF26" i="1"/>
  <c r="AG26" i="1" s="1"/>
  <c r="AF18" i="1"/>
  <c r="AG18" i="1" s="1"/>
  <c r="AG22" i="1"/>
  <c r="K21" i="1"/>
  <c r="K19" i="1"/>
  <c r="K23" i="1"/>
  <c r="K27" i="1"/>
  <c r="AF15" i="1"/>
  <c r="AG15" i="1" s="1"/>
  <c r="AF23" i="1"/>
  <c r="AG23" i="1" s="1"/>
  <c r="AF19" i="1"/>
  <c r="AG19" i="1" s="1"/>
  <c r="B85" i="3" l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145" i="3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09" i="3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97" i="3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33" i="3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21" i="3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57" i="3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9" i="3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1" i="3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3" i="3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5" i="3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7" i="3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9" i="3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1" i="3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D252" i="3" s="1"/>
  <c r="B253" i="3"/>
  <c r="B265" i="3"/>
  <c r="B313" i="3"/>
  <c r="B301" i="3"/>
  <c r="B276" i="3"/>
  <c r="B288" i="3"/>
  <c r="B73" i="3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60" i="3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L42" i="3"/>
  <c r="S42" i="3"/>
  <c r="U42" i="3"/>
  <c r="Y42" i="3"/>
  <c r="X42" i="3"/>
  <c r="W42" i="3"/>
  <c r="V42" i="3"/>
  <c r="T42" i="3"/>
  <c r="R42" i="3"/>
  <c r="Q42" i="3"/>
  <c r="P42" i="3"/>
  <c r="O42" i="3"/>
  <c r="N42" i="3"/>
  <c r="M42" i="3"/>
  <c r="J42" i="3"/>
  <c r="D41" i="3"/>
  <c r="M41" i="3"/>
  <c r="N41" i="3"/>
  <c r="I42" i="3"/>
  <c r="K42" i="3"/>
  <c r="H42" i="3"/>
  <c r="G42" i="3"/>
  <c r="Y41" i="3"/>
  <c r="W41" i="3"/>
  <c r="X41" i="3"/>
  <c r="V41" i="3"/>
  <c r="U41" i="3"/>
  <c r="T41" i="3"/>
  <c r="S41" i="3"/>
  <c r="R41" i="3"/>
  <c r="Q41" i="3"/>
  <c r="P41" i="3"/>
  <c r="O41" i="3"/>
  <c r="L41" i="3"/>
  <c r="E41" i="3"/>
  <c r="K41" i="3"/>
  <c r="J41" i="3"/>
  <c r="I41" i="3"/>
  <c r="H41" i="3"/>
  <c r="G41" i="3"/>
  <c r="F42" i="3"/>
  <c r="F41" i="3"/>
  <c r="E42" i="3"/>
  <c r="D42" i="3"/>
  <c r="C42" i="3"/>
  <c r="C41" i="3"/>
  <c r="AG16" i="1"/>
  <c r="B314" i="3" l="1"/>
  <c r="B302" i="3"/>
  <c r="B289" i="3"/>
  <c r="B277" i="3"/>
  <c r="B266" i="3"/>
  <c r="D253" i="3"/>
  <c r="B254" i="3"/>
  <c r="D254" i="3" s="1"/>
  <c r="B315" i="3" l="1"/>
  <c r="B303" i="3"/>
  <c r="B290" i="3"/>
  <c r="B278" i="3"/>
  <c r="B267" i="3"/>
  <c r="B255" i="3"/>
  <c r="D255" i="3" s="1"/>
  <c r="B316" i="3" l="1"/>
  <c r="B304" i="3"/>
  <c r="B291" i="3"/>
  <c r="B279" i="3"/>
  <c r="B268" i="3"/>
  <c r="B256" i="3"/>
  <c r="D256" i="3" s="1"/>
  <c r="B317" i="3" l="1"/>
  <c r="B305" i="3"/>
  <c r="B292" i="3"/>
  <c r="B280" i="3"/>
  <c r="B269" i="3"/>
  <c r="B257" i="3"/>
  <c r="D257" i="3" s="1"/>
  <c r="B318" i="3" l="1"/>
  <c r="B306" i="3"/>
  <c r="B293" i="3"/>
  <c r="B281" i="3"/>
  <c r="B270" i="3"/>
  <c r="B258" i="3"/>
  <c r="D258" i="3" s="1"/>
  <c r="B319" i="3" l="1"/>
  <c r="B307" i="3"/>
  <c r="B294" i="3"/>
  <c r="B282" i="3"/>
  <c r="B271" i="3"/>
  <c r="D271" i="3" s="1"/>
  <c r="B259" i="3"/>
  <c r="D259" i="3" s="1"/>
  <c r="B320" i="3" l="1"/>
  <c r="B308" i="3"/>
  <c r="B295" i="3"/>
  <c r="B283" i="3"/>
  <c r="B272" i="3"/>
  <c r="B260" i="3"/>
  <c r="D260" i="3" s="1"/>
  <c r="B321" i="3" l="1"/>
  <c r="B309" i="3"/>
  <c r="B296" i="3"/>
  <c r="B284" i="3"/>
  <c r="B273" i="3"/>
  <c r="B261" i="3"/>
  <c r="D261" i="3" s="1"/>
  <c r="B322" i="3" l="1"/>
  <c r="B310" i="3"/>
  <c r="B297" i="3"/>
  <c r="B285" i="3"/>
  <c r="B274" i="3"/>
  <c r="B262" i="3"/>
  <c r="D262" i="3" s="1"/>
  <c r="B323" i="3" l="1"/>
  <c r="B311" i="3"/>
  <c r="D322" i="3" s="1"/>
  <c r="B298" i="3"/>
  <c r="B286" i="3"/>
  <c r="B275" i="3"/>
  <c r="D284" i="3" s="1"/>
  <c r="B263" i="3"/>
  <c r="D274" i="3" s="1"/>
  <c r="D323" i="3" l="1"/>
  <c r="D320" i="3"/>
  <c r="D321" i="3"/>
  <c r="D318" i="3"/>
  <c r="D319" i="3"/>
  <c r="D316" i="3"/>
  <c r="D317" i="3"/>
  <c r="D314" i="3"/>
  <c r="D315" i="3"/>
  <c r="D312" i="3"/>
  <c r="D313" i="3"/>
  <c r="B299" i="3"/>
  <c r="D310" i="3" s="1"/>
  <c r="D286" i="3"/>
  <c r="D285" i="3"/>
  <c r="D282" i="3"/>
  <c r="D283" i="3"/>
  <c r="D280" i="3"/>
  <c r="D281" i="3"/>
  <c r="D278" i="3"/>
  <c r="D279" i="3"/>
  <c r="D276" i="3"/>
  <c r="D277" i="3"/>
  <c r="B287" i="3"/>
  <c r="D297" i="3" s="1"/>
  <c r="D275" i="3"/>
  <c r="D272" i="3"/>
  <c r="D273" i="3"/>
  <c r="D269" i="3"/>
  <c r="D270" i="3"/>
  <c r="D267" i="3"/>
  <c r="D268" i="3"/>
  <c r="D265" i="3"/>
  <c r="D266" i="3"/>
  <c r="D263" i="3"/>
  <c r="D264" i="3"/>
  <c r="D311" i="3" l="1"/>
  <c r="D308" i="3"/>
  <c r="D309" i="3"/>
  <c r="D333" i="3" s="1"/>
  <c r="B333" i="3" s="1"/>
  <c r="D306" i="3"/>
  <c r="D307" i="3"/>
  <c r="D304" i="3"/>
  <c r="D305" i="3"/>
  <c r="D302" i="3"/>
  <c r="D303" i="3"/>
  <c r="D300" i="3"/>
  <c r="D301" i="3"/>
  <c r="D299" i="3"/>
  <c r="D298" i="3"/>
  <c r="D334" i="3" s="1"/>
  <c r="B334" i="3" s="1"/>
  <c r="D295" i="3"/>
  <c r="D296" i="3"/>
  <c r="D293" i="3"/>
  <c r="D294" i="3"/>
  <c r="D291" i="3"/>
  <c r="D292" i="3"/>
  <c r="D289" i="3"/>
  <c r="D290" i="3"/>
  <c r="D287" i="3"/>
  <c r="D288" i="3"/>
  <c r="D335" i="3" l="1"/>
  <c r="B335" i="3" s="1"/>
  <c r="D332" i="3"/>
  <c r="B332" i="3" s="1"/>
  <c r="D331" i="3"/>
  <c r="B331" i="3" s="1"/>
  <c r="D330" i="3"/>
  <c r="B330" i="3" s="1"/>
  <c r="D329" i="3"/>
  <c r="B329" i="3" s="1"/>
  <c r="D327" i="3"/>
  <c r="B327" i="3" s="1"/>
  <c r="D328" i="3"/>
  <c r="B328" i="3" s="1"/>
  <c r="D326" i="3"/>
  <c r="B326" i="3" s="1"/>
  <c r="D325" i="3"/>
  <c r="B325" i="3" s="1"/>
  <c r="D324" i="3"/>
  <c r="B324" i="3" s="1"/>
</calcChain>
</file>

<file path=xl/sharedStrings.xml><?xml version="1.0" encoding="utf-8"?>
<sst xmlns="http://schemas.openxmlformats.org/spreadsheetml/2006/main" count="960" uniqueCount="316">
  <si>
    <t>Jan</t>
  </si>
  <si>
    <t>Feb</t>
  </si>
  <si>
    <t>March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</si>
  <si>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</si>
  <si>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</si>
  <si>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</si>
  <si>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</si>
  <si>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</si>
  <si>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</si>
  <si>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</si>
  <si>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</si>
  <si>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</si>
  <si>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AVG</t>
  </si>
  <si>
    <t>Note: Because it's positive, its reversed signs +/-. *-1</t>
  </si>
  <si>
    <t>Date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</si>
  <si>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</si>
  <si>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</si>
  <si>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</si>
  <si>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</si>
  <si>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</si>
  <si>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</si>
  <si>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</si>
  <si>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</si>
  <si>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</si>
  <si>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</si>
  <si>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</si>
  <si>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</si>
  <si>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</si>
  <si>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</si>
  <si>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</si>
  <si>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</si>
  <si>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</si>
  <si>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</si>
  <si>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</si>
  <si>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</si>
  <si>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</si>
  <si>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</si>
  <si>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</si>
  <si>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</si>
  <si>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</si>
  <si>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</si>
  <si>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</si>
  <si>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</si>
  <si>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</si>
  <si>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</si>
  <si>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</si>
  <si>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</si>
  <si>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</si>
  <si>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</si>
  <si>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</si>
  <si>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</si>
  <si>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</si>
  <si>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</si>
  <si>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</si>
  <si>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</si>
  <si>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</si>
  <si>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</si>
  <si>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</si>
  <si>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</si>
  <si>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</si>
  <si>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</si>
  <si>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</si>
  <si>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</si>
  <si>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</si>
  <si>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</si>
  <si>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</si>
  <si>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</si>
  <si>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</si>
  <si>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</si>
  <si>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</si>
  <si>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</si>
  <si>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</si>
  <si>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</si>
  <si>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</si>
  <si>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</si>
  <si>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</si>
  <si>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</si>
  <si>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</si>
  <si>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</si>
  <si>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</si>
  <si>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</si>
  <si>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</si>
  <si>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</si>
  <si>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</si>
  <si>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</si>
  <si>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</si>
  <si>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</si>
  <si>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</si>
  <si>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</si>
  <si>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</si>
  <si>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</si>
  <si>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</si>
  <si>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</si>
  <si>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</si>
  <si>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</si>
  <si>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</si>
  <si>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</si>
  <si>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</si>
  <si>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</si>
  <si>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</si>
  <si>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</si>
  <si>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</si>
  <si>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</si>
  <si>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</si>
  <si>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</si>
  <si>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</si>
  <si>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</si>
  <si>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</si>
  <si>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</si>
  <si>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</si>
  <si>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</si>
  <si>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</si>
  <si>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</si>
  <si>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</si>
  <si>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</si>
  <si>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</si>
  <si>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</si>
  <si>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</si>
  <si>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</si>
  <si>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</si>
  <si>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</si>
  <si>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</si>
  <si>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</si>
  <si>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</si>
  <si>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</si>
  <si>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</si>
  <si>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</si>
  <si>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</si>
  <si>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</si>
  <si>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</si>
  <si>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</si>
  <si>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</si>
  <si>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</si>
  <si>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</si>
  <si>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</si>
  <si>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</si>
  <si>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</si>
  <si>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</si>
  <si>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</si>
  <si>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</si>
  <si>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</si>
  <si>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</si>
  <si>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</si>
  <si>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</si>
  <si>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</si>
  <si>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</si>
  <si>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</si>
  <si>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</si>
  <si>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</si>
  <si>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</si>
  <si>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</si>
  <si>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</si>
  <si>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</si>
  <si>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</si>
  <si>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</si>
  <si>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</si>
  <si>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</si>
  <si>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</si>
  <si>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</si>
  <si>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</si>
  <si>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</si>
  <si>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</si>
  <si>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</si>
  <si>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</si>
  <si>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</si>
  <si>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</si>
  <si>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</si>
  <si>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</si>
  <si>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</si>
  <si>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</si>
  <si>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</si>
  <si>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</si>
  <si>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</si>
  <si>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</si>
  <si>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</si>
  <si>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</si>
  <si>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</si>
  <si>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</si>
  <si>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</si>
  <si>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</si>
  <si>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</si>
  <si>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</si>
  <si>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</si>
  <si>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</si>
  <si>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</si>
  <si>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</si>
  <si>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</si>
  <si>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</si>
  <si>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</si>
  <si>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</si>
  <si>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</si>
  <si>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</si>
  <si>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</si>
  <si>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</si>
  <si>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</si>
  <si>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</si>
  <si>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</si>
  <si>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</si>
  <si>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</si>
  <si>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</si>
  <si>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</si>
  <si>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</si>
  <si>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</si>
  <si>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</si>
  <si>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</si>
  <si>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</si>
  <si>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</si>
  <si>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</si>
  <si>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</si>
  <si>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</si>
  <si>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</si>
  <si>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</si>
  <si>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</si>
  <si>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</si>
  <si>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</si>
  <si>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</si>
  <si>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</si>
  <si>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</si>
  <si>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</si>
  <si>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</si>
  <si>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</si>
  <si>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</si>
  <si>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</si>
  <si>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</si>
  <si>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</si>
  <si>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</si>
  <si>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</si>
  <si>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</si>
  <si>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</si>
  <si>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</si>
  <si>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</si>
  <si>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</si>
  <si>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</si>
  <si>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</si>
  <si>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</si>
  <si>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</si>
  <si>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</si>
  <si>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</si>
  <si>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</si>
  <si>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</si>
  <si>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</si>
  <si>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</si>
  <si>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</si>
  <si>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</si>
  <si>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</si>
  <si>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</si>
  <si>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</si>
  <si>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</si>
  <si>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</si>
  <si>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</si>
  <si>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</si>
  <si>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</si>
  <si>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</si>
  <si>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</si>
  <si>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</si>
  <si>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</si>
  <si>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</si>
  <si>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</si>
  <si>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</si>
  <si>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</si>
  <si>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</si>
  <si>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</si>
  <si>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</si>
  <si>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</si>
  <si>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</si>
  <si>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</si>
  <si>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</si>
  <si>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</si>
  <si>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2019-02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</si>
  <si>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</si>
  <si>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</si>
  <si>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</si>
  <si>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</si>
  <si>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</si>
  <si>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</si>
  <si>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</si>
  <si>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</si>
  <si>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</si>
  <si>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</si>
  <si>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</si>
  <si>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</si>
  <si>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</si>
  <si>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</si>
  <si>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</si>
  <si>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</si>
  <si>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</si>
  <si>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</si>
  <si>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</si>
  <si>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</si>
  <si>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</si>
  <si>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</si>
  <si>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Spain Monthly Max 2m Air Temperatures</t>
  </si>
  <si>
    <t>Could Get min/Average?</t>
  </si>
  <si>
    <t>Values showing relation to Average DUE</t>
  </si>
  <si>
    <t>SD</t>
  </si>
  <si>
    <t>The NORMINV function in Excel returns a number that is normally distributed around a mean, altered by a standard deviation and by a probability factor. In Excel, syntax for this function is NORMINV(probability,mean,standard deviation).</t>
  </si>
  <si>
    <t>Mean Ground Surface Temparature</t>
  </si>
  <si>
    <t>Mean Ground Surface Temparature ESA CCI Extended</t>
  </si>
  <si>
    <t>Percentage of observed Pixels with Continuous Permafrost</t>
  </si>
  <si>
    <t>Year</t>
  </si>
  <si>
    <t>Change</t>
  </si>
  <si>
    <t>RANDOM:</t>
  </si>
  <si>
    <t>Actual Data Generated</t>
  </si>
  <si>
    <t>Generated Percentage of observed Pixels with Continuous Permafrost</t>
  </si>
  <si>
    <t>SD =</t>
  </si>
  <si>
    <t>Assuming permafrost extent is only going down, 20% of the decrease is done in Oct-Apr, 80% of decrease done in Summer months May-Sept. Also assuming that 1997 average is starting point</t>
  </si>
  <si>
    <t>20% of Change</t>
  </si>
  <si>
    <t>80% of Change</t>
  </si>
  <si>
    <t>Last year based of average change of previous 5 years</t>
  </si>
  <si>
    <t>Mean Active Layer Thickness(m)</t>
  </si>
  <si>
    <t>Max GST</t>
  </si>
  <si>
    <t>Min GST</t>
  </si>
  <si>
    <t>Month Crossover</t>
  </si>
  <si>
    <t>4 5</t>
  </si>
  <si>
    <t>Amplitude</t>
  </si>
  <si>
    <t>Generated Active Layer Thickness(m)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</si>
</sst>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1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Fill="1"/>
    <xf numFmtId="0" fontId="2" fillId="0" borderId="0" xfId="0" applyFont="1" applyFill="1"/>
    <xf numFmtId="0" fontId="2" fillId="0" borderId="0" xfId="1" applyNumberFormat="1" applyFont="1"/>
    <xf numFmtId="0" fontId="0" fillId="2" borderId="0" xfId="0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4" fillId="0" borderId="0" xfId="0" applyFont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'Surface Temperature'!$J$1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'Surface Temperature'!$I$2:$I$13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Temperature'!$J$2:$J$13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6-4C21-A646-EDA7DF5D0CCA}"/>
            </c:ext>
          </c:extLst>
        </c:ser>
        <c:ser>
          <c:idx val="1"/>
          <c:order val="1"/>
          <c:tx>
            <c:strRef>
              <c:f>'Surface Temperature'!$K$1</c:f>
              <c:strCache>
                <c:ptCount val="1"/>
                <c:pt idx="0">
                  <c:v>2001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'Surface Temperature'!$I$2:$I$13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Temperature'!$K$2:$K$13</c:f>
              <c:numCache>
                <c:formatCode>General</c:formatCode>
                <c:ptCount val="12"/>
                <c:pt idx="0">
                  <c:v>-26.253170822513965</c:v>
                </c:pt>
                <c:pt idx="1">
                  <c:v>-24.842471639828972</c:v>
                </c:pt>
                <c:pt idx="2">
                  <c:v>-17.851076754179985</c:v>
                </c:pt>
                <c:pt idx="3">
                  <c:v>-7.9567819291299884</c:v>
                </c:pt>
                <c:pt idx="4">
                  <c:v>2.7770121672360233</c:v>
                </c:pt>
                <c:pt idx="5">
                  <c:v>12.250340188372036</c:v>
                </c:pt>
                <c:pt idx="6">
                  <c:v>16.367553074106013</c:v>
                </c:pt>
                <c:pt idx="7">
                  <c:v>13.283749935143021</c:v>
                </c:pt>
                <c:pt idx="8">
                  <c:v>5.3604855854700304</c:v>
                </c:pt>
                <c:pt idx="9">
                  <c:v>-7.3078332466299685</c:v>
                </c:pt>
                <c:pt idx="10">
                  <c:v>-16.77874190535897</c:v>
                </c:pt>
                <c:pt idx="11">
                  <c:v>-24.120979293577989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6-4C21-A646-EDA7DF5D0CCA}"/>
            </c:ext>
          </c:extLst>
        </c:ser>
        <c:ser>
          <c:idx val="2"/>
          <c:order val="2"/>
          <c:tx>
            <c:strRef>
              <c:f>'Surface Temperature'!$L$1</c:f>
              <c:strCache>
                <c:ptCount val="1"/>
                <c:pt idx="0">
                  <c:v>2002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'Surface Temperature'!$I$2:$I$13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Temperature'!$L$2:$L$13</c:f>
              <c:numCache>
                <c:formatCode>General</c:formatCode>
                <c:ptCount val="12"/>
                <c:pt idx="0">
                  <c:v>-26.031167479634973</c:v>
                </c:pt>
                <c:pt idx="1">
                  <c:v>-23.940237692591978</c:v>
                </c:pt>
                <c:pt idx="2">
                  <c:v>-17.664795625499977</c:v>
                </c:pt>
                <c:pt idx="3">
                  <c:v>-8.9619831643379939</c:v>
                </c:pt>
                <c:pt idx="4">
                  <c:v>1.9320644759710035</c:v>
                </c:pt>
                <c:pt idx="5">
                  <c:v>13.937937022074038</c:v>
                </c:pt>
                <c:pt idx="6">
                  <c:v>15.803728796054031</c:v>
                </c:pt>
                <c:pt idx="7">
                  <c:v>12.502128144690005</c:v>
                </c:pt>
                <c:pt idx="8">
                  <c:v>5.3264347928430311</c:v>
                </c:pt>
                <c:pt idx="9">
                  <c:v>-6.9056031507909665</c:v>
                </c:pt>
                <c:pt idx="10">
                  <c:v>-17.762920506461967</c:v>
                </c:pt>
                <c:pt idx="11">
                  <c:v>-25.02454906584299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6-4C21-A646-EDA7DF5D0CCA}"/>
            </c:ext>
          </c:extLst>
        </c:ser>
        <c:ser>
          <c:idx val="3"/>
          <c:order val="3"/>
          <c:tx>
            <c:strRef>
              <c:f>'Surface Temperature'!$M$1</c:f>
              <c:strCache>
                <c:ptCount val="1"/>
                <c:pt idx="0">
                  <c:v>2003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'Surface Temperature'!$I$2:$I$13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Temperature'!$M$2:$M$13</c:f>
              <c:numCache>
                <c:formatCode>General</c:formatCode>
                <c:ptCount val="12"/>
                <c:pt idx="0">
                  <c:v>-26.312201900349976</c:v>
                </c:pt>
                <c:pt idx="1">
                  <c:v>-25.221203933946981</c:v>
                </c:pt>
                <c:pt idx="2">
                  <c:v>-17.564508892948965</c:v>
                </c:pt>
                <c:pt idx="3">
                  <c:v>-8.5954911691569578</c:v>
                </c:pt>
                <c:pt idx="4">
                  <c:v>1.9024781940120192</c:v>
                </c:pt>
                <c:pt idx="5">
                  <c:v>11.806443984596001</c:v>
                </c:pt>
                <c:pt idx="6">
                  <c:v>16.016355120814012</c:v>
                </c:pt>
                <c:pt idx="7">
                  <c:v>13.571608491400013</c:v>
                </c:pt>
                <c:pt idx="8">
                  <c:v>6.8077106470660169</c:v>
                </c:pt>
                <c:pt idx="9">
                  <c:v>-4.5560584899959622</c:v>
                </c:pt>
                <c:pt idx="10">
                  <c:v>-18.518320293582974</c:v>
                </c:pt>
                <c:pt idx="11">
                  <c:v>-22.689931598369981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26-4C21-A646-EDA7DF5D0CCA}"/>
            </c:ext>
          </c:extLst>
        </c:ser>
        <c:ser>
          <c:idx val="4"/>
          <c:order val="4"/>
          <c:tx>
            <c:strRef>
              <c:f>'Surface Temperature'!$N$1</c:f>
              <c:strCache>
                <c:ptCount val="1"/>
                <c:pt idx="0">
                  <c:v>2004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'Surface Temperature'!$I$2:$I$13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Temperature'!$N$2:$N$13</c:f>
              <c:numCache>
                <c:formatCode>General</c:formatCode>
                <c:ptCount val="12"/>
                <c:pt idx="0">
                  <c:v>-26.731396773410978</c:v>
                </c:pt>
                <c:pt idx="1">
                  <c:v>-24.107704626997986</c:v>
                </c:pt>
                <c:pt idx="2">
                  <c:v>-18.861685907504977</c:v>
                </c:pt>
                <c:pt idx="3">
                  <c:v>-9.3754195033660039</c:v>
                </c:pt>
                <c:pt idx="4">
                  <c:v>0.63637624733200937</c:v>
                </c:pt>
                <c:pt idx="5">
                  <c:v>11.499239550571019</c:v>
                </c:pt>
                <c:pt idx="6">
                  <c:v>15.505467984288032</c:v>
                </c:pt>
                <c:pt idx="7">
                  <c:v>12.401748781623041</c:v>
                </c:pt>
                <c:pt idx="8">
                  <c:v>5.2401375695440038</c:v>
                </c:pt>
                <c:pt idx="9">
                  <c:v>-7.465146663009989</c:v>
                </c:pt>
                <c:pt idx="10">
                  <c:v>-16.963251455443981</c:v>
                </c:pt>
                <c:pt idx="11">
                  <c:v>-26.415122099571988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26-4C21-A646-EDA7DF5D0CCA}"/>
            </c:ext>
          </c:extLst>
        </c:ser>
        <c:ser>
          <c:idx val="5"/>
          <c:order val="5"/>
          <c:tx>
            <c:strRef>
              <c:f>'Surface Temperature'!$O$1</c:f>
              <c:strCache>
                <c:ptCount val="1"/>
                <c:pt idx="0">
                  <c:v>2005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'Surface Temperature'!$I$2:$I$13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Temperature'!$O$2:$O$13</c:f>
              <c:numCache>
                <c:formatCode>General</c:formatCode>
                <c:ptCount val="12"/>
                <c:pt idx="0">
                  <c:v>-25.663692241611983</c:v>
                </c:pt>
                <c:pt idx="1">
                  <c:v>-24.750340133135978</c:v>
                </c:pt>
                <c:pt idx="2">
                  <c:v>-17.447340092143975</c:v>
                </c:pt>
                <c:pt idx="3">
                  <c:v>-7.7221249661009779</c:v>
                </c:pt>
                <c:pt idx="4">
                  <c:v>3.3620140753310466</c:v>
                </c:pt>
                <c:pt idx="5">
                  <c:v>12.78460193806103</c:v>
                </c:pt>
                <c:pt idx="6">
                  <c:v>15.605115079250027</c:v>
                </c:pt>
                <c:pt idx="7">
                  <c:v>12.602246241771013</c:v>
                </c:pt>
                <c:pt idx="8">
                  <c:v>6.7524626264440144</c:v>
                </c:pt>
                <c:pt idx="9">
                  <c:v>-4.5358891696479873</c:v>
                </c:pt>
                <c:pt idx="10">
                  <c:v>-16.053503494891004</c:v>
                </c:pt>
                <c:pt idx="11">
                  <c:v>-22.818380454913978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26-4C21-A646-EDA7DF5D0CCA}"/>
            </c:ext>
          </c:extLst>
        </c:ser>
        <c:ser>
          <c:idx val="6"/>
          <c:order val="6"/>
          <c:tx>
            <c:strRef>
              <c:f>'Surface Temperature'!$P$1</c:f>
              <c:strCache>
                <c:ptCount val="1"/>
                <c:pt idx="0">
                  <c:v>2006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Temperature'!$P$2:$P$13</c:f>
              <c:numCache>
                <c:formatCode>General</c:formatCode>
                <c:ptCount val="12"/>
                <c:pt idx="0">
                  <c:v>-28.456352869642984</c:v>
                </c:pt>
                <c:pt idx="1">
                  <c:v>-24.713589529135987</c:v>
                </c:pt>
                <c:pt idx="2">
                  <c:v>-18.122043214106981</c:v>
                </c:pt>
                <c:pt idx="3">
                  <c:v>-9.5161213028109728</c:v>
                </c:pt>
                <c:pt idx="4">
                  <c:v>1.7853722336240025</c:v>
                </c:pt>
                <c:pt idx="5">
                  <c:v>13.64419975520201</c:v>
                </c:pt>
                <c:pt idx="6">
                  <c:v>15.797785315237036</c:v>
                </c:pt>
                <c:pt idx="7">
                  <c:v>12.188810557943043</c:v>
                </c:pt>
                <c:pt idx="8">
                  <c:v>6.6379509328800168</c:v>
                </c:pt>
                <c:pt idx="9">
                  <c:v>-6.4250336705619588</c:v>
                </c:pt>
                <c:pt idx="10">
                  <c:v>-18.680165060497984</c:v>
                </c:pt>
                <c:pt idx="11">
                  <c:v>-21.966902223747979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26-4C21-A646-EDA7DF5D0CCA}"/>
            </c:ext>
          </c:extLst>
        </c:ser>
        <c:ser>
          <c:idx val="7"/>
          <c:order val="7"/>
          <c:tx>
            <c:strRef>
              <c:f>'Surface Temperature'!$Q$1</c:f>
              <c:strCache>
                <c:ptCount val="1"/>
                <c:pt idx="0">
                  <c:v>2007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Temperature'!$Q$2:$Q$13</c:f>
              <c:numCache>
                <c:formatCode>General</c:formatCode>
                <c:ptCount val="12"/>
                <c:pt idx="0">
                  <c:v>-23.839617842059965</c:v>
                </c:pt>
                <c:pt idx="1">
                  <c:v>-25.617012665390973</c:v>
                </c:pt>
                <c:pt idx="2">
                  <c:v>-17.271346595357983</c:v>
                </c:pt>
                <c:pt idx="3">
                  <c:v>-6.3564236068119726</c:v>
                </c:pt>
                <c:pt idx="4">
                  <c:v>1.596927634972019</c:v>
                </c:pt>
                <c:pt idx="5">
                  <c:v>12.65803713526202</c:v>
                </c:pt>
                <c:pt idx="6">
                  <c:v>15.784975321548018</c:v>
                </c:pt>
                <c:pt idx="7">
                  <c:v>12.62895861932401</c:v>
                </c:pt>
                <c:pt idx="8">
                  <c:v>5.7914193079150209</c:v>
                </c:pt>
                <c:pt idx="9">
                  <c:v>-4.7971292709160025</c:v>
                </c:pt>
                <c:pt idx="10">
                  <c:v>-17.356834452583968</c:v>
                </c:pt>
                <c:pt idx="11">
                  <c:v>-23.934494387625989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26-4C21-A646-EDA7DF5D0CCA}"/>
            </c:ext>
          </c:extLst>
        </c:ser>
        <c:ser>
          <c:idx val="8"/>
          <c:order val="8"/>
          <c:tx>
            <c:strRef>
              <c:f>'Surface Temperature'!$R$1</c:f>
              <c:strCache>
                <c:ptCount val="1"/>
                <c:pt idx="0">
                  <c:v>2008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Temperature'!$R$2:$R$13</c:f>
              <c:numCache>
                <c:formatCode>General</c:formatCode>
                <c:ptCount val="12"/>
                <c:pt idx="0">
                  <c:v>-26.902885483685964</c:v>
                </c:pt>
                <c:pt idx="1">
                  <c:v>-23.85389197053297</c:v>
                </c:pt>
                <c:pt idx="2">
                  <c:v>-16.614469509386993</c:v>
                </c:pt>
                <c:pt idx="3">
                  <c:v>-8.934328520707993</c:v>
                </c:pt>
                <c:pt idx="4">
                  <c:v>2.2798182788680492</c:v>
                </c:pt>
                <c:pt idx="5">
                  <c:v>12.453726626839</c:v>
                </c:pt>
                <c:pt idx="6">
                  <c:v>15.222434431878014</c:v>
                </c:pt>
                <c:pt idx="7">
                  <c:v>12.54262708401501</c:v>
                </c:pt>
                <c:pt idx="8">
                  <c:v>4.933110194127039</c:v>
                </c:pt>
                <c:pt idx="9">
                  <c:v>-5.161320992571973</c:v>
                </c:pt>
                <c:pt idx="10">
                  <c:v>-16.799870709307982</c:v>
                </c:pt>
                <c:pt idx="11">
                  <c:v>-24.788954522080985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26-4C21-A646-EDA7DF5D0CCA}"/>
            </c:ext>
          </c:extLst>
        </c:ser>
        <c:ser>
          <c:idx val="9"/>
          <c:order val="9"/>
          <c:tx>
            <c:strRef>
              <c:f>'Surface Temperature'!$S$1</c:f>
              <c:strCache>
                <c:ptCount val="1"/>
                <c:pt idx="0">
                  <c:v>2010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Temperature'!$S$2:$S$13</c:f>
              <c:numCache>
                <c:formatCode>General</c:formatCode>
                <c:ptCount val="12"/>
                <c:pt idx="0">
                  <c:v>-27.332118219699964</c:v>
                </c:pt>
                <c:pt idx="1">
                  <c:v>-24.77074845028099</c:v>
                </c:pt>
                <c:pt idx="2">
                  <c:v>-17.633680073804982</c:v>
                </c:pt>
                <c:pt idx="3">
                  <c:v>-7.0623498017219504</c:v>
                </c:pt>
                <c:pt idx="4">
                  <c:v>3.2650911437430068</c:v>
                </c:pt>
                <c:pt idx="5">
                  <c:v>11.873600547444028</c:v>
                </c:pt>
                <c:pt idx="6">
                  <c:v>16.035341207903002</c:v>
                </c:pt>
                <c:pt idx="7">
                  <c:v>12.670220683888999</c:v>
                </c:pt>
                <c:pt idx="8">
                  <c:v>5.7804465926280386</c:v>
                </c:pt>
                <c:pt idx="9">
                  <c:v>-4.7568731929379737</c:v>
                </c:pt>
                <c:pt idx="10">
                  <c:v>-15.041967022535971</c:v>
                </c:pt>
                <c:pt idx="11">
                  <c:v>-25.254216347292981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26-4C21-A646-EDA7DF5D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954544"/>
        <c:axId val="336954960"/>
      </c:lineChart>
      <c:catAx>
        <c:axId val="3369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4960"/>
        <c:crosses val="autoZero"/>
        <c:auto val="1"/>
        <c:lblAlgn val="ctr"/>
        <c:lblOffset val="100"/>
        <c:noMultiLvlLbl val="0"/>
      </c:catAx>
      <c:valAx>
        <c:axId val="33695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'Surface Temperature'!$J$18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'Surface Temperature'!$I$19:$I$30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Temperature'!$J$19:$J$30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9-42E0-80E4-5619D2A69EF5}"/>
            </c:ext>
          </c:extLst>
        </c:ser>
        <c:ser>
          <c:idx val="1"/>
          <c:order val="1"/>
          <c:tx>
            <c:strRef>
              <c:f>'Surface Temperature'!$K$18</c:f>
              <c:strCache>
                <c:ptCount val="1"/>
                <c:pt idx="0">
                  <c:v>2001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'Surface Temperature'!$I$19:$I$30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Temperature'!$K$19:$K$30</c:f>
              <c:numCache>
                <c:formatCode>General</c:formatCode>
                <c:ptCount val="12"/>
                <c:pt idx="0">
                  <c:v>-3.715912836791619</c:v>
                </c:pt>
                <c:pt idx="1">
                  <c:v>-3.5162403767588977</c:v>
                </c:pt>
                <c:pt idx="2">
                  <c:v>-2.5266679484111898</c:v>
                </c:pt>
                <c:pt idx="3">
                  <c:v>-1.1262147460165133</c:v>
                </c:pt>
                <c:pt idx="4">
                  <c:v>0.3930624315791012</c:v>
                </c:pt>
                <c:pt idx="5">
                  <c:v>1.7339313665684237</c:v>
                </c:pt>
                <c:pt idx="6">
                  <c:v>2.3166878007277059</c:v>
                </c:pt>
                <c:pt idx="7">
                  <c:v>1.8802017188109328</c:v>
                </c:pt>
                <c:pt idx="8">
                  <c:v>0.75873110083154138</c:v>
                </c:pt>
                <c:pt idx="9">
                  <c:v>-1.0343615845061005</c:v>
                </c:pt>
                <c:pt idx="10">
                  <c:v>-2.3748880793427327</c:v>
                </c:pt>
                <c:pt idx="11">
                  <c:v>-3.4141192772084472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9-42E0-80E4-5619D2A69EF5}"/>
            </c:ext>
          </c:extLst>
        </c:ser>
        <c:ser>
          <c:idx val="2"/>
          <c:order val="2"/>
          <c:tx>
            <c:strRef>
              <c:f>'Surface Temperature'!$L$18</c:f>
              <c:strCache>
                <c:ptCount val="1"/>
                <c:pt idx="0">
                  <c:v>2002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'Surface Temperature'!$I$19:$I$30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Temperature'!$L$19:$L$30</c:f>
              <c:numCache>
                <c:formatCode>General</c:formatCode>
                <c:ptCount val="12"/>
                <c:pt idx="0">
                  <c:v>-2.3046951319766973</c:v>
                </c:pt>
                <c:pt idx="1">
                  <c:v>-2.1195725974121955</c:v>
                </c:pt>
                <c:pt idx="2">
                  <c:v>-1.5639701337753427</c:v>
                </c:pt>
                <c:pt idx="3">
                  <c:v>-0.79345803402270332</c:v>
                </c:pt>
                <c:pt idx="4">
                  <c:v>0.17105723728753486</c:v>
                </c:pt>
                <c:pt idx="5">
                  <c:v>1.2340090251312181</c:v>
                </c:pt>
                <c:pt idx="6">
                  <c:v>1.3991987432695978</c:v>
                </c:pt>
                <c:pt idx="7">
                  <c:v>1.1068882675722371</c:v>
                </c:pt>
                <c:pt idx="8">
                  <c:v>0.47158116697840791</c:v>
                </c:pt>
                <c:pt idx="9">
                  <c:v>-0.61139439779033911</c:v>
                </c:pt>
                <c:pt idx="10">
                  <c:v>-1.5726577170601035</c:v>
                </c:pt>
                <c:pt idx="11">
                  <c:v>-2.2155731761581787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9-42E0-80E4-5619D2A69EF5}"/>
            </c:ext>
          </c:extLst>
        </c:ser>
        <c:ser>
          <c:idx val="3"/>
          <c:order val="3"/>
          <c:tx>
            <c:strRef>
              <c:f>'Surface Temperature'!$M$18</c:f>
              <c:strCache>
                <c:ptCount val="1"/>
                <c:pt idx="0">
                  <c:v>2003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'Surface Temperature'!$I$19:$I$30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Temperature'!$M$19:$M$30</c:f>
              <c:numCache>
                <c:formatCode>General</c:formatCode>
                <c:ptCount val="12"/>
                <c:pt idx="0">
                  <c:v>-2.8226154992413672</c:v>
                </c:pt>
                <c:pt idx="1">
                  <c:v>-2.7055797687740917</c:v>
                </c:pt>
                <c:pt idx="2">
                  <c:v>-1.8842153623464386</c:v>
                </c:pt>
                <c:pt idx="3">
                  <c:v>-0.92207283485963332</c:v>
                </c:pt>
                <c:pt idx="4">
                  <c:v>0.20408647127763282</c:v>
                </c:pt>
                <c:pt idx="5">
                  <c:v>1.2665246302097746</c:v>
                </c:pt>
                <c:pt idx="6">
                  <c:v>1.7181386938491896</c:v>
                </c:pt>
                <c:pt idx="7">
                  <c:v>1.4558809111658537</c:v>
                </c:pt>
                <c:pt idx="8">
                  <c:v>0.73029044317660985</c:v>
                </c:pt>
                <c:pt idx="9">
                  <c:v>-0.48874667950696193</c:v>
                </c:pt>
                <c:pt idx="10">
                  <c:v>-1.9865345393191138</c:v>
                </c:pt>
                <c:pt idx="11">
                  <c:v>-2.4340400263283821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9-42E0-80E4-5619D2A69EF5}"/>
            </c:ext>
          </c:extLst>
        </c:ser>
        <c:ser>
          <c:idx val="4"/>
          <c:order val="4"/>
          <c:tx>
            <c:strRef>
              <c:f>'Surface Temperature'!$N$18</c:f>
              <c:strCache>
                <c:ptCount val="1"/>
                <c:pt idx="0">
                  <c:v>2004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'Surface Temperature'!$I$19:$I$30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Temperature'!$N$19:$N$30</c:f>
              <c:numCache>
                <c:formatCode>General</c:formatCode>
                <c:ptCount val="12"/>
                <c:pt idx="0">
                  <c:v>-1.986567163794464</c:v>
                </c:pt>
                <c:pt idx="1">
                  <c:v>-1.791585183984346</c:v>
                </c:pt>
                <c:pt idx="2">
                  <c:v>-1.401722708142382</c:v>
                </c:pt>
                <c:pt idx="3">
                  <c:v>-0.6967425118133298</c:v>
                </c:pt>
                <c:pt idx="4">
                  <c:v>4.7292858187866375E-2</c:v>
                </c:pt>
                <c:pt idx="5">
                  <c:v>0.85457605875998732</c:v>
                </c:pt>
                <c:pt idx="6">
                  <c:v>1.1523024336495402</c:v>
                </c:pt>
                <c:pt idx="7">
                  <c:v>0.92164682272443099</c:v>
                </c:pt>
                <c:pt idx="8">
                  <c:v>0.38942541303252393</c:v>
                </c:pt>
                <c:pt idx="9">
                  <c:v>-0.55477891257805467</c:v>
                </c:pt>
                <c:pt idx="10">
                  <c:v>-1.2606388891018525</c:v>
                </c:pt>
                <c:pt idx="11">
                  <c:v>-1.9630629344003121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9-42E0-80E4-5619D2A69EF5}"/>
            </c:ext>
          </c:extLst>
        </c:ser>
        <c:ser>
          <c:idx val="5"/>
          <c:order val="5"/>
          <c:tx>
            <c:strRef>
              <c:f>'Surface Temperature'!$O$18</c:f>
              <c:strCache>
                <c:ptCount val="1"/>
                <c:pt idx="0">
                  <c:v>2005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'Surface Temperature'!$I$19:$I$30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Temperature'!$O$19:$O$30</c:f>
              <c:numCache>
                <c:formatCode>General</c:formatCode>
                <c:ptCount val="12"/>
                <c:pt idx="0">
                  <c:v>-1.420590523615884</c:v>
                </c:pt>
                <c:pt idx="1">
                  <c:v>-1.3700327419136165</c:v>
                </c:pt>
                <c:pt idx="2">
                  <c:v>-0.96578176529934845</c:v>
                </c:pt>
                <c:pt idx="3">
                  <c:v>-0.42745125860080196</c:v>
                </c:pt>
                <c:pt idx="4">
                  <c:v>0.18610125506159481</c:v>
                </c:pt>
                <c:pt idx="5">
                  <c:v>0.7076801027080114</c:v>
                </c:pt>
                <c:pt idx="6">
                  <c:v>0.86380706224232207</c:v>
                </c:pt>
                <c:pt idx="7">
                  <c:v>0.69758596770833514</c:v>
                </c:pt>
                <c:pt idx="8">
                  <c:v>0.37377647486916199</c:v>
                </c:pt>
                <c:pt idx="9">
                  <c:v>-0.25108005153389085</c:v>
                </c:pt>
                <c:pt idx="10">
                  <c:v>-0.88862719833816795</c:v>
                </c:pt>
                <c:pt idx="11">
                  <c:v>-1.2630908574391719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29-42E0-80E4-5619D2A69EF5}"/>
            </c:ext>
          </c:extLst>
        </c:ser>
        <c:ser>
          <c:idx val="6"/>
          <c:order val="6"/>
          <c:tx>
            <c:strRef>
              <c:f>'Surface Temperature'!$P$18</c:f>
              <c:strCache>
                <c:ptCount val="1"/>
                <c:pt idx="0">
                  <c:v>2006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Temperature'!$I$19:$I$30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Temperature'!$P$19:$P$30</c:f>
              <c:numCache>
                <c:formatCode>General</c:formatCode>
                <c:ptCount val="12"/>
                <c:pt idx="0">
                  <c:v>-1.6964267908061645</c:v>
                </c:pt>
                <c:pt idx="1">
                  <c:v>-1.4733017813726241</c:v>
                </c:pt>
                <c:pt idx="2">
                  <c:v>-1.0803464433193133</c:v>
                </c:pt>
                <c:pt idx="3">
                  <c:v>-0.56730401104462869</c:v>
                </c:pt>
                <c:pt idx="4">
                  <c:v>0.10643504817907465</c:v>
                </c:pt>
                <c:pt idx="5">
                  <c:v>0.81339959867197131</c:v>
                </c:pt>
                <c:pt idx="6">
                  <c:v>0.9417857013138925</c:v>
                </c:pt>
                <c:pt idx="7">
                  <c:v>0.72663650444868244</c:v>
                </c:pt>
                <c:pt idx="8">
                  <c:v>0.39572175149006411</c:v>
                </c:pt>
                <c:pt idx="9">
                  <c:v>-0.38302867906170024</c:v>
                </c:pt>
                <c:pt idx="10">
                  <c:v>-1.113618902973198</c:v>
                </c:pt>
                <c:pt idx="11">
                  <c:v>-1.3095578907843759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29-42E0-80E4-5619D2A69EF5}"/>
            </c:ext>
          </c:extLst>
        </c:ser>
        <c:ser>
          <c:idx val="7"/>
          <c:order val="7"/>
          <c:tx>
            <c:strRef>
              <c:f>'Surface Temperature'!$Q$18</c:f>
              <c:strCache>
                <c:ptCount val="1"/>
                <c:pt idx="0">
                  <c:v>2007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Temperature'!$I$19:$I$30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Temperature'!$Q$19:$Q$30</c:f>
              <c:numCache>
                <c:formatCode>General</c:formatCode>
                <c:ptCount val="12"/>
                <c:pt idx="0">
                  <c:v>-0.70977364468408122</c:v>
                </c:pt>
                <c:pt idx="1">
                  <c:v>-0.76269177492241624</c:v>
                </c:pt>
                <c:pt idx="2">
                  <c:v>-0.51421741333291271</c:v>
                </c:pt>
                <c:pt idx="3">
                  <c:v>-0.18924892086999243</c:v>
                </c:pt>
                <c:pt idx="4">
                  <c:v>4.7545105600269914E-2</c:v>
                </c:pt>
                <c:pt idx="5">
                  <c:v>0.37686598885785821</c:v>
                </c:pt>
                <c:pt idx="6">
                  <c:v>0.46996388698214564</c:v>
                </c:pt>
                <c:pt idx="7">
                  <c:v>0.3760002382247708</c:v>
                </c:pt>
                <c:pt idx="8">
                  <c:v>0.17242712602633772</c:v>
                </c:pt>
                <c:pt idx="9">
                  <c:v>-0.14282426627794159</c:v>
                </c:pt>
                <c:pt idx="10">
                  <c:v>-0.51676263148202539</c:v>
                </c:pt>
                <c:pt idx="11">
                  <c:v>-0.71259839095256472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29-42E0-80E4-5619D2A69EF5}"/>
            </c:ext>
          </c:extLst>
        </c:ser>
        <c:ser>
          <c:idx val="8"/>
          <c:order val="8"/>
          <c:tx>
            <c:strRef>
              <c:f>'Surface Temperature'!$R$18</c:f>
              <c:strCache>
                <c:ptCount val="1"/>
                <c:pt idx="0">
                  <c:v>2008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Temperature'!$I$19:$I$30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Temperature'!$R$19:$R$30</c:f>
              <c:numCache>
                <c:formatCode>General</c:formatCode>
                <c:ptCount val="12"/>
                <c:pt idx="0">
                  <c:v>-0.80514442286339272</c:v>
                </c:pt>
                <c:pt idx="1">
                  <c:v>-0.71389472684285071</c:v>
                </c:pt>
                <c:pt idx="2">
                  <c:v>-0.49723467292862439</c:v>
                </c:pt>
                <c:pt idx="3">
                  <c:v>-0.26738487902494745</c:v>
                </c:pt>
                <c:pt idx="4">
                  <c:v>6.8229966390993074E-2</c:v>
                </c:pt>
                <c:pt idx="5">
                  <c:v>0.37271275393656944</c:v>
                </c:pt>
                <c:pt idx="6">
                  <c:v>0.45557411277175136</c:v>
                </c:pt>
                <c:pt idx="7">
                  <c:v>0.37537334985401016</c:v>
                </c:pt>
                <c:pt idx="8">
                  <c:v>0.14763718050171579</c:v>
                </c:pt>
                <c:pt idx="9">
                  <c:v>-0.15446702972798418</c:v>
                </c:pt>
                <c:pt idx="10">
                  <c:v>-0.50278332465964726</c:v>
                </c:pt>
                <c:pt idx="11">
                  <c:v>-0.74187910044708127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29-42E0-80E4-5619D2A69EF5}"/>
            </c:ext>
          </c:extLst>
        </c:ser>
        <c:ser>
          <c:idx val="9"/>
          <c:order val="9"/>
          <c:tx>
            <c:strRef>
              <c:f>'Surface Temperature'!$S$18</c:f>
              <c:strCache>
                <c:ptCount val="1"/>
                <c:pt idx="0">
                  <c:v>2010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Temperature'!$I$19:$I$30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Temperature'!$S$19:$S$30</c:f>
              <c:numCache>
                <c:formatCode>General</c:formatCode>
                <c:ptCount val="12"/>
                <c:pt idx="0">
                  <c:v>-1.9499755727403927</c:v>
                </c:pt>
                <c:pt idx="1">
                  <c:v>-1.7672378704161447</c:v>
                </c:pt>
                <c:pt idx="2">
                  <c:v>-1.2580527101867693</c:v>
                </c:pt>
                <c:pt idx="3">
                  <c:v>-0.50385445755828195</c:v>
                </c:pt>
                <c:pt idx="4">
                  <c:v>0.23294381803459596</c:v>
                </c:pt>
                <c:pt idx="5">
                  <c:v>0.84710708631813347</c:v>
                </c:pt>
                <c:pt idx="6">
                  <c:v>1.1440212355525048</c:v>
                </c:pt>
                <c:pt idx="7">
                  <c:v>0.90394094728472296</c:v>
                </c:pt>
                <c:pt idx="8">
                  <c:v>0.41239868657639828</c:v>
                </c:pt>
                <c:pt idx="9">
                  <c:v>-0.33937313069892283</c:v>
                </c:pt>
                <c:pt idx="10">
                  <c:v>-1.0731502046105836</c:v>
                </c:pt>
                <c:pt idx="11">
                  <c:v>-1.8017302790102965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29-42E0-80E4-5619D2A6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9104"/>
        <c:axId val="187547872"/>
      </c:lineChart>
      <c:catAx>
        <c:axId val="1875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7872"/>
        <c:crosses val="autoZero"/>
        <c:auto val="1"/>
        <c:lblAlgn val="ctr"/>
        <c:lblOffset val="100"/>
        <c:noMultiLvlLbl val="0"/>
      </c:catAx>
      <c:valAx>
        <c:axId val="18754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'Surface Temperature'!$J$35</c:f>
              <c:strCache>
                <c:ptCount val="1"/>
                <c:pt idx="0">
                  <c:v>1997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Temperature'!$J$36:$J$47</c:f>
              <c:numCache>
                <c:formatCode>General</c:formatCode>
                <c:ptCount val="12"/>
                <c:pt idx="0">
                  <c:v>-2.2277495290302727</c:v>
                </c:pt>
                <c:pt idx="1">
                  <c:v>-2.1582564253007122</c:v>
                </c:pt>
                <c:pt idx="2">
                  <c:v>-1.6032682394062741</c:v>
                </c:pt>
                <c:pt idx="3">
                  <c:v>-0.69347100291264185</c:v>
                </c:pt>
                <c:pt idx="4">
                  <c:v>0.17519220135145491</c:v>
                </c:pt>
                <c:pt idx="5">
                  <c:v>1.0868872442288677</c:v>
                </c:pt>
                <c:pt idx="6">
                  <c:v>1.380637354038625</c:v>
                </c:pt>
                <c:pt idx="7">
                  <c:v>1.1036810778937964</c:v>
                </c:pt>
                <c:pt idx="8">
                  <c:v>0.45424507153859439</c:v>
                </c:pt>
                <c:pt idx="9">
                  <c:v>-0.43470208862370902</c:v>
                </c:pt>
                <c:pt idx="10">
                  <c:v>-1.6125601589061564</c:v>
                </c:pt>
                <c:pt idx="11">
                  <c:v>-1.9758619572025415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1-4E42-A3FC-3BE792D3A4CA}"/>
            </c:ext>
          </c:extLst>
        </c:ser>
        <c:ser>
          <c:idx val="1"/>
          <c:order val="1"/>
          <c:tx>
            <c:strRef>
              <c:f>'Surface Temperature'!$K$35</c:f>
              <c:strCache>
                <c:ptCount val="1"/>
                <c:pt idx="0">
                  <c:v>1998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Temperature'!$K$36:$K$47</c:f>
              <c:numCache>
                <c:formatCode>General</c:formatCode>
                <c:ptCount val="12"/>
                <c:pt idx="0">
                  <c:v>-1.8176381433529718</c:v>
                </c:pt>
                <c:pt idx="1">
                  <c:v>-1.8835614332248927</c:v>
                </c:pt>
                <c:pt idx="2">
                  <c:v>-1.1465042248492747</c:v>
                </c:pt>
                <c:pt idx="3">
                  <c:v>-0.54086078161291951</c:v>
                </c:pt>
                <c:pt idx="4">
                  <c:v>0.22847904221316967</c:v>
                </c:pt>
                <c:pt idx="5">
                  <c:v>0.8800385805705403</c:v>
                </c:pt>
                <c:pt idx="6">
                  <c:v>1.1546138504035672</c:v>
                </c:pt>
                <c:pt idx="7">
                  <c:v>0.8960767083356479</c:v>
                </c:pt>
                <c:pt idx="8">
                  <c:v>0.42534189698121078</c:v>
                </c:pt>
                <c:pt idx="9">
                  <c:v>-0.26361134249814155</c:v>
                </c:pt>
                <c:pt idx="10">
                  <c:v>-1.2574260665471704</c:v>
                </c:pt>
                <c:pt idx="11">
                  <c:v>-1.8996490177725176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1-4E42-A3FC-3BE792D3A4CA}"/>
            </c:ext>
          </c:extLst>
        </c:ser>
        <c:ser>
          <c:idx val="2"/>
          <c:order val="2"/>
          <c:tx>
            <c:strRef>
              <c:f>'Surface Temperature'!$L$35</c:f>
              <c:strCache>
                <c:ptCount val="1"/>
                <c:pt idx="0">
                  <c:v>1999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Temperature'!$L$36:$L$47</c:f>
              <c:numCache>
                <c:formatCode>General</c:formatCode>
                <c:ptCount val="12"/>
                <c:pt idx="0">
                  <c:v>-2.7449310761231169</c:v>
                </c:pt>
                <c:pt idx="1">
                  <c:v>-2.800910288744908</c:v>
                </c:pt>
                <c:pt idx="2">
                  <c:v>-2.0890194739713466</c:v>
                </c:pt>
                <c:pt idx="3">
                  <c:v>-0.6933802934158797</c:v>
                </c:pt>
                <c:pt idx="4">
                  <c:v>0.37613166154026079</c:v>
                </c:pt>
                <c:pt idx="5">
                  <c:v>1.4247539443683155</c:v>
                </c:pt>
                <c:pt idx="6">
                  <c:v>1.6663658519080016</c:v>
                </c:pt>
                <c:pt idx="7">
                  <c:v>1.4997323113998742</c:v>
                </c:pt>
                <c:pt idx="8">
                  <c:v>0.72323811205365485</c:v>
                </c:pt>
                <c:pt idx="9">
                  <c:v>-0.72622326091504386</c:v>
                </c:pt>
                <c:pt idx="10">
                  <c:v>-1.8813940633386752</c:v>
                </c:pt>
                <c:pt idx="11">
                  <c:v>-2.780835244052045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1-4E42-A3FC-3BE792D3A4CA}"/>
            </c:ext>
          </c:extLst>
        </c:ser>
        <c:ser>
          <c:idx val="3"/>
          <c:order val="3"/>
          <c:tx>
            <c:strRef>
              <c:f>'Surface Temperature'!$M$35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Temperature'!$M$36:$M$47</c:f>
              <c:numCache>
                <c:formatCode>General</c:formatCode>
                <c:ptCount val="12"/>
                <c:pt idx="0">
                  <c:v>-3.5490964299577099</c:v>
                </c:pt>
                <c:pt idx="1">
                  <c:v>-3.7111260448617989</c:v>
                </c:pt>
                <c:pt idx="2">
                  <c:v>-2.4764940131612709</c:v>
                </c:pt>
                <c:pt idx="3">
                  <c:v>-1.3190282711577366</c:v>
                </c:pt>
                <c:pt idx="4">
                  <c:v>0.55427452227701812</c:v>
                </c:pt>
                <c:pt idx="5">
                  <c:v>1.9231663176057392</c:v>
                </c:pt>
                <c:pt idx="6">
                  <c:v>2.1465920191438084</c:v>
                </c:pt>
                <c:pt idx="7">
                  <c:v>1.7136590795254922</c:v>
                </c:pt>
                <c:pt idx="8">
                  <c:v>1.1215269152313929</c:v>
                </c:pt>
                <c:pt idx="9">
                  <c:v>-0.79646209327202011</c:v>
                </c:pt>
                <c:pt idx="10">
                  <c:v>-2.3245530407829174</c:v>
                </c:pt>
                <c:pt idx="11">
                  <c:v>-3.6503331752034982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1-4E42-A3FC-3BE792D3A4CA}"/>
            </c:ext>
          </c:extLst>
        </c:ser>
        <c:ser>
          <c:idx val="4"/>
          <c:order val="4"/>
          <c:tx>
            <c:strRef>
              <c:f>'Surface Temperature'!$N$35</c:f>
              <c:strCache>
                <c:ptCount val="1"/>
                <c:pt idx="0">
                  <c:v>2009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Temperature'!$N$36:$N$47</c:f>
              <c:numCache>
                <c:formatCode>General</c:formatCode>
                <c:ptCount val="12"/>
                <c:pt idx="0">
                  <c:v>-2.4833637507682464</c:v>
                </c:pt>
                <c:pt idx="1">
                  <c:v>-2.4145198200274343</c:v>
                </c:pt>
                <c:pt idx="2">
                  <c:v>-1.5235208357418362</c:v>
                </c:pt>
                <c:pt idx="3">
                  <c:v>-0.7432142309694183</c:v>
                </c:pt>
                <c:pt idx="4">
                  <c:v>0.13341038183210657</c:v>
                </c:pt>
                <c:pt idx="5">
                  <c:v>1.0698243788857165</c:v>
                </c:pt>
                <c:pt idx="6">
                  <c:v>1.3829220620272114</c:v>
                </c:pt>
                <c:pt idx="7">
                  <c:v>1.2155381329842729</c:v>
                </c:pt>
                <c:pt idx="8">
                  <c:v>0.62925883781379111</c:v>
                </c:pt>
                <c:pt idx="9">
                  <c:v>-0.39631600823292407</c:v>
                </c:pt>
                <c:pt idx="10">
                  <c:v>-1.5596860892345301</c:v>
                </c:pt>
                <c:pt idx="11">
                  <c:v>-2.2446940780260203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1-4E42-A3FC-3BE792D3A4CA}"/>
            </c:ext>
          </c:extLst>
        </c:ser>
        <c:ser>
          <c:idx val="5"/>
          <c:order val="5"/>
          <c:tx>
            <c:strRef>
              <c:f>'Surface Temperature'!$O$35</c:f>
              <c:strCache>
                <c:ptCount val="1"/>
                <c:pt idx="0">
                  <c:v>2011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Temperature'!$O$36:$O$47</c:f>
              <c:numCache>
                <c:formatCode>General</c:formatCode>
                <c:ptCount val="12"/>
                <c:pt idx="0">
                  <c:v>-0.24596273130259391</c:v>
                </c:pt>
                <c:pt idx="1">
                  <c:v>-0.23816903617123941</c:v>
                </c:pt>
                <c:pt idx="2">
                  <c:v>-0.17928069246694567</c:v>
                </c:pt>
                <c:pt idx="3">
                  <c:v>-8.8070924411581084E-2</c:v>
                </c:pt>
                <c:pt idx="4">
                  <c:v>1.1577889781184247E-2</c:v>
                </c:pt>
                <c:pt idx="5">
                  <c:v>0.13574548350683349</c:v>
                </c:pt>
                <c:pt idx="6">
                  <c:v>0.14486788354264701</c:v>
                </c:pt>
                <c:pt idx="7">
                  <c:v>0.12649104224418037</c:v>
                </c:pt>
                <c:pt idx="8">
                  <c:v>6.1416153631251247E-2</c:v>
                </c:pt>
                <c:pt idx="9">
                  <c:v>-3.4153556673347282E-2</c:v>
                </c:pt>
                <c:pt idx="10">
                  <c:v>-0.19202117797130469</c:v>
                </c:pt>
                <c:pt idx="11">
                  <c:v>-0.25663096576288175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61-4E42-A3FC-3BE792D3A4CA}"/>
            </c:ext>
          </c:extLst>
        </c:ser>
        <c:ser>
          <c:idx val="6"/>
          <c:order val="6"/>
          <c:tx>
            <c:strRef>
              <c:f>'Surface Temperature'!$P$35</c:f>
              <c:strCache>
                <c:ptCount val="1"/>
                <c:pt idx="0">
                  <c:v>2012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Temperature'!$P$36:$P$47</c:f>
              <c:numCache>
                <c:formatCode>General</c:formatCode>
                <c:ptCount val="12"/>
                <c:pt idx="0">
                  <c:v>-1.4490145540779604</c:v>
                </c:pt>
                <c:pt idx="1">
                  <c:v>-1.2055934274947104</c:v>
                </c:pt>
                <c:pt idx="2">
                  <c:v>-0.86935959022752252</c:v>
                </c:pt>
                <c:pt idx="3">
                  <c:v>-0.40923631412353734</c:v>
                </c:pt>
                <c:pt idx="4">
                  <c:v>0.15220898557017279</c:v>
                </c:pt>
                <c:pt idx="5">
                  <c:v>0.57917126237555849</c:v>
                </c:pt>
                <c:pt idx="6">
                  <c:v>0.68996205406791677</c:v>
                </c:pt>
                <c:pt idx="7">
                  <c:v>0.62073194670042409</c:v>
                </c:pt>
                <c:pt idx="8">
                  <c:v>0.29284036769903243</c:v>
                </c:pt>
                <c:pt idx="9">
                  <c:v>-0.20474329986552295</c:v>
                </c:pt>
                <c:pt idx="10">
                  <c:v>-0.87772927193293493</c:v>
                </c:pt>
                <c:pt idx="11">
                  <c:v>-1.2055689889971524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61-4E42-A3FC-3BE792D3A4CA}"/>
            </c:ext>
          </c:extLst>
        </c:ser>
        <c:ser>
          <c:idx val="7"/>
          <c:order val="7"/>
          <c:tx>
            <c:strRef>
              <c:f>'Surface Temperature'!$Q$35</c:f>
              <c:strCache>
                <c:ptCount val="1"/>
                <c:pt idx="0">
                  <c:v>2013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Temperature'!$Q$36:$Q$47</c:f>
              <c:numCache>
                <c:formatCode>General</c:formatCode>
                <c:ptCount val="12"/>
                <c:pt idx="0">
                  <c:v>-0.97463545160689591</c:v>
                </c:pt>
                <c:pt idx="1">
                  <c:v>-0.84037797580372353</c:v>
                </c:pt>
                <c:pt idx="2">
                  <c:v>-0.59274286906436968</c:v>
                </c:pt>
                <c:pt idx="3">
                  <c:v>-0.33143180082879531</c:v>
                </c:pt>
                <c:pt idx="4">
                  <c:v>8.2889915851739215E-2</c:v>
                </c:pt>
                <c:pt idx="5">
                  <c:v>0.48569161943741018</c:v>
                </c:pt>
                <c:pt idx="6">
                  <c:v>0.54043874151770888</c:v>
                </c:pt>
                <c:pt idx="7">
                  <c:v>0.44330146576270385</c:v>
                </c:pt>
                <c:pt idx="8">
                  <c:v>0.20746717713470428</c:v>
                </c:pt>
                <c:pt idx="9">
                  <c:v>-0.16291356836616813</c:v>
                </c:pt>
                <c:pt idx="10">
                  <c:v>-0.62587344585167781</c:v>
                </c:pt>
                <c:pt idx="11">
                  <c:v>-0.84999436120513783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61-4E42-A3FC-3BE792D3A4CA}"/>
            </c:ext>
          </c:extLst>
        </c:ser>
        <c:ser>
          <c:idx val="8"/>
          <c:order val="8"/>
          <c:tx>
            <c:strRef>
              <c:f>'Surface Temperature'!$R$35</c:f>
              <c:strCache>
                <c:ptCount val="1"/>
                <c:pt idx="0">
                  <c:v>2014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Temperature'!$R$36:$R$47</c:f>
              <c:numCache>
                <c:formatCode>General</c:formatCode>
                <c:ptCount val="12"/>
                <c:pt idx="0">
                  <c:v>-0.46127192128495759</c:v>
                </c:pt>
                <c:pt idx="1">
                  <c:v>-0.39645942240240073</c:v>
                </c:pt>
                <c:pt idx="2">
                  <c:v>-0.33748173540837584</c:v>
                </c:pt>
                <c:pt idx="3">
                  <c:v>-0.16245050704388969</c:v>
                </c:pt>
                <c:pt idx="4">
                  <c:v>5.2373376592936172E-2</c:v>
                </c:pt>
                <c:pt idx="5">
                  <c:v>0.20942990729722921</c:v>
                </c:pt>
                <c:pt idx="6">
                  <c:v>0.32041024463051809</c:v>
                </c:pt>
                <c:pt idx="7">
                  <c:v>0.22778078303655896</c:v>
                </c:pt>
                <c:pt idx="8">
                  <c:v>9.3052644142530033E-2</c:v>
                </c:pt>
                <c:pt idx="9">
                  <c:v>-0.10646344350687739</c:v>
                </c:pt>
                <c:pt idx="10">
                  <c:v>-0.31906274146670749</c:v>
                </c:pt>
                <c:pt idx="11">
                  <c:v>-0.4455394884765555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61-4E42-A3FC-3BE792D3A4CA}"/>
            </c:ext>
          </c:extLst>
        </c:ser>
        <c:ser>
          <c:idx val="9"/>
          <c:order val="9"/>
          <c:tx>
            <c:strRef>
              <c:f>'Surface Temperature'!$S$35</c:f>
              <c:strCache>
                <c:ptCount val="1"/>
                <c:pt idx="0">
                  <c:v>2015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Temperature'!$S$36:$S$47</c:f>
              <c:numCache>
                <c:formatCode>General</c:formatCode>
                <c:ptCount val="12"/>
                <c:pt idx="0">
                  <c:v>-1.2258557204090441</c:v>
                </c:pt>
                <c:pt idx="1">
                  <c:v>-1.0500183343047123</c:v>
                </c:pt>
                <c:pt idx="2">
                  <c:v>-0.7959400027067417</c:v>
                </c:pt>
                <c:pt idx="3">
                  <c:v>-0.37075466582416461</c:v>
                </c:pt>
                <c:pt idx="4">
                  <c:v>0.15749190828198609</c:v>
                </c:pt>
                <c:pt idx="5">
                  <c:v>0.58160493389445933</c:v>
                </c:pt>
                <c:pt idx="6">
                  <c:v>0.70108654592733877</c:v>
                </c:pt>
                <c:pt idx="7">
                  <c:v>0.60170760368265652</c:v>
                </c:pt>
                <c:pt idx="8">
                  <c:v>0.28976094520831186</c:v>
                </c:pt>
                <c:pt idx="9">
                  <c:v>-0.209371946925834</c:v>
                </c:pt>
                <c:pt idx="10">
                  <c:v>-0.74646843809228391</c:v>
                </c:pt>
                <c:pt idx="11">
                  <c:v>-1.2054076630327923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61-4E42-A3FC-3BE792D3A4CA}"/>
            </c:ext>
          </c:extLst>
        </c:ser>
        <c:ser>
          <c:idx val="10"/>
          <c:order val="10"/>
          <c:tx>
            <c:strRef>
              <c:f>'Surface Temperature'!$T$35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Temperature'!$T$36:$T$47</c:f>
              <c:numCache>
                <c:formatCode>General</c:formatCode>
                <c:ptCount val="12"/>
                <c:pt idx="0">
                  <c:v>-1.1970762801674568</c:v>
                </c:pt>
                <c:pt idx="1">
                  <c:v>-1.1873906571091408</c:v>
                </c:pt>
                <c:pt idx="2">
                  <c:v>-0.83305753856017761</c:v>
                </c:pt>
                <c:pt idx="3">
                  <c:v>-0.36173351444708696</c:v>
                </c:pt>
                <c:pt idx="4">
                  <c:v>0.15885351222974894</c:v>
                </c:pt>
                <c:pt idx="5">
                  <c:v>0.59357646138036346</c:v>
                </c:pt>
                <c:pt idx="6">
                  <c:v>0.74015180444089601</c:v>
                </c:pt>
                <c:pt idx="7">
                  <c:v>0.58121485522232663</c:v>
                </c:pt>
                <c:pt idx="8">
                  <c:v>0.22611901718908078</c:v>
                </c:pt>
                <c:pt idx="9">
                  <c:v>-0.24765903730962693</c:v>
                </c:pt>
                <c:pt idx="10">
                  <c:v>-0.83908076525117659</c:v>
                </c:pt>
                <c:pt idx="11">
                  <c:v>-1.0795321129422211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61-4E42-A3FC-3BE792D3A4CA}"/>
            </c:ext>
          </c:extLst>
        </c:ser>
        <c:ser>
          <c:idx val="11"/>
          <c:order val="11"/>
          <c:tx>
            <c:strRef>
              <c:f>'Surface Temperature'!$U$35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Temperature'!$U$36:$U$47</c:f>
              <c:numCache>
                <c:formatCode>General</c:formatCode>
                <c:ptCount val="12"/>
                <c:pt idx="0">
                  <c:v>-2.1904962074449292</c:v>
                </c:pt>
                <c:pt idx="1">
                  <c:v>-2.0017656492254399</c:v>
                </c:pt>
                <c:pt idx="2">
                  <c:v>-1.3461426510811638</c:v>
                </c:pt>
                <c:pt idx="3">
                  <c:v>-0.54118333045482525</c:v>
                </c:pt>
                <c:pt idx="4">
                  <c:v>5.2938812956502927E-2</c:v>
                </c:pt>
                <c:pt idx="5">
                  <c:v>1.1179890795599867</c:v>
                </c:pt>
                <c:pt idx="6">
                  <c:v>1.200622406446987</c:v>
                </c:pt>
                <c:pt idx="7">
                  <c:v>1.0686168603767543</c:v>
                </c:pt>
                <c:pt idx="8">
                  <c:v>0.40524457324889918</c:v>
                </c:pt>
                <c:pt idx="9">
                  <c:v>-0.48889404717943424</c:v>
                </c:pt>
                <c:pt idx="10">
                  <c:v>-1.3603472375871557</c:v>
                </c:pt>
                <c:pt idx="11">
                  <c:v>-1.8020077112577895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61-4E42-A3FC-3BE792D3A4CA}"/>
            </c:ext>
          </c:extLst>
        </c:ser>
        <c:ser>
          <c:idx val="12"/>
          <c:order val="12"/>
          <c:tx>
            <c:strRef>
              <c:f>'Surface Temperature'!$V$35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Temperature'!$V$36:$V$47</c:f>
              <c:numCache>
                <c:formatCode>General</c:formatCode>
                <c:ptCount val="12"/>
                <c:pt idx="0">
                  <c:v>-0.51811384718258957</c:v>
                </c:pt>
                <c:pt idx="1">
                  <c:v>-0.5397189711944762</c:v>
                </c:pt>
                <c:pt idx="2">
                  <c:v>-0.3729991747577367</c:v>
                </c:pt>
                <c:pt idx="3">
                  <c:v>-0.17683467309317757</c:v>
                </c:pt>
                <c:pt idx="4">
                  <c:v>3.3261176902513352E-2</c:v>
                </c:pt>
                <c:pt idx="5">
                  <c:v>0.25916079521507407</c:v>
                </c:pt>
                <c:pt idx="6">
                  <c:v>0.31180763536671374</c:v>
                </c:pt>
                <c:pt idx="7">
                  <c:v>0.28873497311216378</c:v>
                </c:pt>
                <c:pt idx="8">
                  <c:v>0.12641312165079954</c:v>
                </c:pt>
                <c:pt idx="9">
                  <c:v>-0.11039641605218119</c:v>
                </c:pt>
                <c:pt idx="10">
                  <c:v>-0.30886920636953774</c:v>
                </c:pt>
                <c:pt idx="11">
                  <c:v>-0.49570469569196501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61-4E42-A3FC-3BE792D3A4CA}"/>
            </c:ext>
          </c:extLst>
        </c:ser>
        <c:ser>
          <c:idx val="13"/>
          <c:order val="13"/>
          <c:tx>
            <c:strRef>
              <c:f>'Surface Temperature'!$W$35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'Surface Temperature'!$I$36:$I$47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Temperature'!$W$36:$W$47</c:f>
              <c:numCache>
                <c:formatCode>General</c:formatCode>
                <c:ptCount val="12"/>
                <c:pt idx="0">
                  <c:v>-1.3038158534395727</c:v>
                </c:pt>
                <c:pt idx="1">
                  <c:v>-1.3164477756762165</c:v>
                </c:pt>
                <c:pt idx="2">
                  <c:v>-0.90081049568010307</c:v>
                </c:pt>
                <c:pt idx="3">
                  <c:v>-0.43499420904611918</c:v>
                </c:pt>
                <c:pt idx="4">
                  <c:v>0.1625208872752768</c:v>
                </c:pt>
                <c:pt idx="5">
                  <c:v>0.68066182044936741</c:v>
                </c:pt>
                <c:pt idx="6">
                  <c:v>0.76682533734837999</c:v>
                </c:pt>
                <c:pt idx="7">
                  <c:v>0.67258125119013124</c:v>
                </c:pt>
                <c:pt idx="8">
                  <c:v>0.32162212341111468</c:v>
                </c:pt>
                <c:pt idx="9">
                  <c:v>-0.26185790915737817</c:v>
                </c:pt>
                <c:pt idx="10">
                  <c:v>-0.83844472864459896</c:v>
                </c:pt>
                <c:pt idx="11">
                  <c:v>-1.0737008267544423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61-4E42-A3FC-3BE792D3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9104"/>
        <c:axId val="187547872"/>
      </c:lineChart>
      <c:catAx>
        <c:axId val="1875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7872"/>
        <c:crosses val="autoZero"/>
        <c:auto val="1"/>
        <c:lblAlgn val="ctr"/>
        <c:lblOffset val="100"/>
        <c:noMultiLvlLbl val="0"/>
      </c:catAx>
      <c:valAx>
        <c:axId val="18754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ContPermafrost!$B$1</c:f>
              <c:strCache>
                <c:ptCount val="1"/>
                <c:pt idx="0">
                  <c:v>Percentage of observed Pixels with Continuous Permafrost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ContPermafrost!$B$2:$B$24</c:f>
              <c:numCache>
                <c:formatCode>General</c:formatCode>
                <c:ptCount val="23"/>
                <c:pt idx="0">
                  <c:v>8.462179914</c:v>
                </c:pt>
                <c:pt idx="1">
                  <c:v>8.4345925770000001</c:v>
                </c:pt>
                <c:pt idx="2">
                  <c:v>8.3985979129999997</c:v>
                </c:pt>
                <c:pt idx="3">
                  <c:v>8.3715602019999995</c:v>
                </c:pt>
                <c:pt idx="4">
                  <c:v>8.3721569389999999</c:v>
                </c:pt>
                <c:pt idx="5">
                  <c:v>8.3443602200000004</c:v>
                </c:pt>
                <c:pt idx="6">
                  <c:v>8.3175907799999997</c:v>
                </c:pt>
                <c:pt idx="7">
                  <c:v>8.2893007050000005</c:v>
                </c:pt>
                <c:pt idx="8">
                  <c:v>8.2398480369999998</c:v>
                </c:pt>
                <c:pt idx="9">
                  <c:v>8.1739438619999998</c:v>
                </c:pt>
                <c:pt idx="10">
                  <c:v>8.1246665520000008</c:v>
                </c:pt>
                <c:pt idx="11">
                  <c:v>8.0498832870000001</c:v>
                </c:pt>
                <c:pt idx="12">
                  <c:v>8.0210579810000002</c:v>
                </c:pt>
                <c:pt idx="13">
                  <c:v>8.0151468759999993</c:v>
                </c:pt>
                <c:pt idx="14">
                  <c:v>7.9863536310000001</c:v>
                </c:pt>
                <c:pt idx="15">
                  <c:v>7.9080161139999996</c:v>
                </c:pt>
                <c:pt idx="16">
                  <c:v>7.8856665890000004</c:v>
                </c:pt>
                <c:pt idx="17">
                  <c:v>7.8528898580000002</c:v>
                </c:pt>
                <c:pt idx="18">
                  <c:v>7.7698281680000001</c:v>
                </c:pt>
                <c:pt idx="19">
                  <c:v>7.7020735829999998</c:v>
                </c:pt>
                <c:pt idx="20">
                  <c:v>7.6368485899999996</c:v>
                </c:pt>
                <c:pt idx="21">
                  <c:v>7.6234821909999999</c:v>
                </c:pt>
                <c:pt idx="22">
                  <c:v>7.5793249149999999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2-48CA-9BC3-CC5C85CBA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68832"/>
        <c:axId val="693666336"/>
      </c:scatterChart>
      <c:valAx>
        <c:axId val="6936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66336"/>
        <c:crosses val="autoZero"/>
        <c:crossBetween val="midCat"/>
      </c:valAx>
      <c:valAx>
        <c:axId val="6936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ContPermafrost!$B$59</c:f>
              <c:strCache>
                <c:ptCount val="1"/>
                <c:pt idx="0">
                  <c:v>Generated Percentage of observed Pixels with Continuous Permafrost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ContPermafrost!$B$60:$B$323</c:f>
              <c:numCache>
                <c:formatCode>General</c:formatCode>
                <c:ptCount val="264"/>
                <c:pt idx="0">
                  <c:v>8.4606691818460398</c:v>
                </c:pt>
                <c:pt idx="1">
                  <c:v>8.4591054312806016</c:v>
                </c:pt>
                <c:pt idx="2">
                  <c:v>8.4589063763250909</c:v>
                </c:pt>
                <c:pt idx="3">
                  <c:v>8.4576567864506629</c:v>
                </c:pt>
                <c:pt idx="4">
                  <c:v>8.4516678467197703</c:v>
                </c:pt>
                <c:pt idx="5">
                  <c:v>8.4504020520515102</c:v>
                </c:pt>
                <c:pt idx="6">
                  <c:v>8.4437855543884623</c:v>
                </c:pt>
                <c:pt idx="7">
                  <c:v>8.4384615572480097</c:v>
                </c:pt>
                <c:pt idx="8">
                  <c:v>8.4355869168506619</c:v>
                </c:pt>
                <c:pt idx="9">
                  <c:v>8.4350141765243869</c:v>
                </c:pt>
                <c:pt idx="10">
                  <c:v>8.4346822643105117</c:v>
                </c:pt>
                <c:pt idx="11">
                  <c:v>8.4345925770000001</c:v>
                </c:pt>
                <c:pt idx="12">
                  <c:v>8.4340152666161465</c:v>
                </c:pt>
                <c:pt idx="13">
                  <c:v>8.4323252445764236</c:v>
                </c:pt>
                <c:pt idx="14">
                  <c:v>8.4310920401908618</c:v>
                </c:pt>
                <c:pt idx="15">
                  <c:v>8.4294170800691255</c:v>
                </c:pt>
                <c:pt idx="16">
                  <c:v>8.4234184029476804</c:v>
                </c:pt>
                <c:pt idx="17">
                  <c:v>8.4158679399248708</c:v>
                </c:pt>
                <c:pt idx="18">
                  <c:v>8.4098092135625322</c:v>
                </c:pt>
                <c:pt idx="19">
                  <c:v>8.4037767119622639</c:v>
                </c:pt>
                <c:pt idx="20">
                  <c:v>8.4006213488691248</c:v>
                </c:pt>
                <c:pt idx="21">
                  <c:v>8.3999673161372232</c:v>
                </c:pt>
                <c:pt idx="22">
                  <c:v>8.3994294374438727</c:v>
                </c:pt>
                <c:pt idx="23">
                  <c:v>8.3985979129999979</c:v>
                </c:pt>
                <c:pt idx="24">
                  <c:v>8.3973372829146147</c:v>
                </c:pt>
                <c:pt idx="25">
                  <c:v>8.3963577963899514</c:v>
                </c:pt>
                <c:pt idx="26">
                  <c:v>8.3958036029507443</c:v>
                </c:pt>
                <c:pt idx="27">
                  <c:v>8.3946868930862006</c:v>
                </c:pt>
                <c:pt idx="28">
                  <c:v>8.3901475011999072</c:v>
                </c:pt>
                <c:pt idx="29">
                  <c:v>8.3875310724520613</c:v>
                </c:pt>
                <c:pt idx="30">
                  <c:v>8.3858451277799713</c:v>
                </c:pt>
                <c:pt idx="31">
                  <c:v>8.3789765141366797</c:v>
                </c:pt>
                <c:pt idx="32">
                  <c:v>8.3730567242862008</c:v>
                </c:pt>
                <c:pt idx="33">
                  <c:v>8.373035229953901</c:v>
                </c:pt>
                <c:pt idx="34">
                  <c:v>8.3722797775774822</c:v>
                </c:pt>
                <c:pt idx="35">
                  <c:v>8.3715602019999977</c:v>
                </c:pt>
                <c:pt idx="36">
                  <c:v>8.3715734876588765</c:v>
                </c:pt>
                <c:pt idx="37">
                  <c:v>8.3715823210066489</c:v>
                </c:pt>
                <c:pt idx="38">
                  <c:v>8.3715950894675348</c:v>
                </c:pt>
                <c:pt idx="39">
                  <c:v>8.3716207649173917</c:v>
                </c:pt>
                <c:pt idx="40">
                  <c:v>8.371627535620215</c:v>
                </c:pt>
                <c:pt idx="41">
                  <c:v>8.3717464586299588</c:v>
                </c:pt>
                <c:pt idx="42">
                  <c:v>8.3718614124207775</c:v>
                </c:pt>
                <c:pt idx="43">
                  <c:v>8.3720308522415454</c:v>
                </c:pt>
                <c:pt idx="44">
                  <c:v>8.372098154517392</c:v>
                </c:pt>
                <c:pt idx="45">
                  <c:v>8.3721245008701359</c:v>
                </c:pt>
                <c:pt idx="46">
                  <c:v>8.3721357239679204</c:v>
                </c:pt>
                <c:pt idx="47">
                  <c:v>8.3721569389999981</c:v>
                </c:pt>
                <c:pt idx="48">
                  <c:v>8.3711131736961626</c:v>
                </c:pt>
                <c:pt idx="49">
                  <c:v>8.3707172874278282</c:v>
                </c:pt>
                <c:pt idx="50">
                  <c:v>8.3702183847573881</c:v>
                </c:pt>
                <c:pt idx="51">
                  <c:v>8.3694691293388725</c:v>
                </c:pt>
                <c:pt idx="52">
                  <c:v>8.3628250631388674</c:v>
                </c:pt>
                <c:pt idx="53">
                  <c:v>8.3580860335889167</c:v>
                </c:pt>
                <c:pt idx="54">
                  <c:v>8.3569966679905772</c:v>
                </c:pt>
                <c:pt idx="55">
                  <c:v>8.3531333161048309</c:v>
                </c:pt>
                <c:pt idx="56">
                  <c:v>8.3472317541388712</c:v>
                </c:pt>
                <c:pt idx="57">
                  <c:v>8.3464399318732632</c:v>
                </c:pt>
                <c:pt idx="58">
                  <c:v>8.3452517994396782</c:v>
                </c:pt>
                <c:pt idx="59">
                  <c:v>8.3443602199999987</c:v>
                </c:pt>
                <c:pt idx="60">
                  <c:v>8.3429725458491948</c:v>
                </c:pt>
                <c:pt idx="61">
                  <c:v>8.3429505400700865</c:v>
                </c:pt>
                <c:pt idx="62">
                  <c:v>8.3419963596875348</c:v>
                </c:pt>
                <c:pt idx="63">
                  <c:v>8.3414686310271797</c:v>
                </c:pt>
                <c:pt idx="64">
                  <c:v>8.338898245526762</c:v>
                </c:pt>
                <c:pt idx="65">
                  <c:v>8.3367120774452097</c:v>
                </c:pt>
                <c:pt idx="66">
                  <c:v>8.3245057580121635</c:v>
                </c:pt>
                <c:pt idx="67">
                  <c:v>8.3229167390184049</c:v>
                </c:pt>
                <c:pt idx="68">
                  <c:v>8.3200530790271792</c:v>
                </c:pt>
                <c:pt idx="69">
                  <c:v>8.3189125046132446</c:v>
                </c:pt>
                <c:pt idx="70">
                  <c:v>8.3186857880723224</c:v>
                </c:pt>
                <c:pt idx="71">
                  <c:v>8.3175907799999997</c:v>
                </c:pt>
                <c:pt idx="72">
                  <c:v>8.3173011789363276</c:v>
                </c:pt>
                <c:pt idx="73">
                  <c:v>8.3159467767465802</c:v>
                </c:pt>
                <c:pt idx="74">
                  <c:v>8.3155751582635222</c:v>
                </c:pt>
                <c:pt idx="75">
                  <c:v>8.3153456167924276</c:v>
                </c:pt>
                <c:pt idx="76">
                  <c:v>8.3146212771887349</c:v>
                </c:pt>
                <c:pt idx="77">
                  <c:v>8.3066567143366878</c:v>
                </c:pt>
                <c:pt idx="78">
                  <c:v>8.2987395234783694</c:v>
                </c:pt>
                <c:pt idx="79">
                  <c:v>8.2945704949103476</c:v>
                </c:pt>
                <c:pt idx="80">
                  <c:v>8.2927135567924282</c:v>
                </c:pt>
                <c:pt idx="81">
                  <c:v>8.2919555231508237</c:v>
                </c:pt>
                <c:pt idx="82">
                  <c:v>8.2907572246363976</c:v>
                </c:pt>
                <c:pt idx="83">
                  <c:v>8.2893007050000023</c:v>
                </c:pt>
                <c:pt idx="84">
                  <c:v>8.2892913169689528</c:v>
                </c:pt>
                <c:pt idx="85">
                  <c:v>8.2874696419111391</c:v>
                </c:pt>
                <c:pt idx="86">
                  <c:v>8.2869029803915897</c:v>
                </c:pt>
                <c:pt idx="87">
                  <c:v>8.283977680731077</c:v>
                </c:pt>
                <c:pt idx="88">
                  <c:v>8.2748992213845902</c:v>
                </c:pt>
                <c:pt idx="89">
                  <c:v>8.2645871594236695</c:v>
                </c:pt>
                <c:pt idx="90">
                  <c:v>8.2570178410326331</c:v>
                </c:pt>
                <c:pt idx="91">
                  <c:v>8.244788127652356</c:v>
                </c:pt>
                <c:pt idx="92">
                  <c:v>8.2444155463310764</c:v>
                </c:pt>
                <c:pt idx="93">
                  <c:v>8.2435079605452941</c:v>
                </c:pt>
                <c:pt idx="94">
                  <c:v>8.2412739787806526</c:v>
                </c:pt>
                <c:pt idx="95">
                  <c:v>8.2398480370000016</c:v>
                </c:pt>
                <c:pt idx="96">
                  <c:v>8.2381289457846201</c:v>
                </c:pt>
                <c:pt idx="97">
                  <c:v>8.2354599420960533</c:v>
                </c:pt>
                <c:pt idx="98">
                  <c:v>8.2314838840648363</c:v>
                </c:pt>
                <c:pt idx="99">
                  <c:v>8.2301412933954907</c:v>
                </c:pt>
                <c:pt idx="100">
                  <c:v>8.2180427289823168</c:v>
                </c:pt>
                <c:pt idx="101">
                  <c:v>8.2039172834347038</c:v>
                </c:pt>
                <c:pt idx="102">
                  <c:v>8.1930469265476251</c:v>
                </c:pt>
                <c:pt idx="103">
                  <c:v>8.1845397553818486</c:v>
                </c:pt>
                <c:pt idx="104">
                  <c:v>8.1774179533954907</c:v>
                </c:pt>
                <c:pt idx="105">
                  <c:v>8.1762204524556914</c:v>
                </c:pt>
                <c:pt idx="106">
                  <c:v>8.1758325932840226</c:v>
                </c:pt>
                <c:pt idx="107">
                  <c:v>8.173943861999998</c:v>
                </c:pt>
                <c:pt idx="108">
                  <c:v>8.173092288836072</c:v>
                </c:pt>
                <c:pt idx="109">
                  <c:v>8.1726850856832183</c:v>
                </c:pt>
                <c:pt idx="110">
                  <c:v>8.1716367270957484</c:v>
                </c:pt>
                <c:pt idx="111">
                  <c:v>8.1695227324594555</c:v>
                </c:pt>
                <c:pt idx="112">
                  <c:v>8.1567241324819246</c:v>
                </c:pt>
                <c:pt idx="113">
                  <c:v>8.1541554587443645</c:v>
                </c:pt>
                <c:pt idx="114">
                  <c:v>8.1363878819950557</c:v>
                </c:pt>
                <c:pt idx="115">
                  <c:v>8.1333223140312096</c:v>
                </c:pt>
                <c:pt idx="116">
                  <c:v>8.1301008844594573</c:v>
                </c:pt>
                <c:pt idx="117">
                  <c:v>8.1285026499813391</c:v>
                </c:pt>
                <c:pt idx="118">
                  <c:v>8.1263959428241002</c:v>
                </c:pt>
                <c:pt idx="119">
                  <c:v>8.124666551999999</c:v>
                </c:pt>
                <c:pt idx="120">
                  <c:v>8.1225262096245583</c:v>
                </c:pt>
                <c:pt idx="121">
                  <c:v>8.1197436596992247</c:v>
                </c:pt>
                <c:pt idx="122">
                  <c:v>8.1176505322692538</c:v>
                </c:pt>
                <c:pt idx="123">
                  <c:v>8.1164223899451819</c:v>
                </c:pt>
                <c:pt idx="124">
                  <c:v>8.1002002654846006</c:v>
                </c:pt>
                <c:pt idx="125">
                  <c:v>8.0922429622560852</c:v>
                </c:pt>
                <c:pt idx="126">
                  <c:v>8.0776793118040082</c:v>
                </c:pt>
                <c:pt idx="127">
                  <c:v>8.0667315253067553</c:v>
                </c:pt>
                <c:pt idx="128">
                  <c:v>8.0565957779451818</c:v>
                </c:pt>
                <c:pt idx="129">
                  <c:v>8.0528668129519492</c:v>
                </c:pt>
                <c:pt idx="130">
                  <c:v>8.0512588215108689</c:v>
                </c:pt>
                <c:pt idx="131">
                  <c:v>8.0498832870000019</c:v>
                </c:pt>
                <c:pt idx="132">
                  <c:v>8.0490297054837026</c:v>
                </c:pt>
                <c:pt idx="133">
                  <c:v>8.0480455365408634</c:v>
                </c:pt>
                <c:pt idx="134">
                  <c:v>8.0469560641069151</c:v>
                </c:pt>
                <c:pt idx="135">
                  <c:v>8.0461879905105054</c:v>
                </c:pt>
                <c:pt idx="136">
                  <c:v>8.0418314831644508</c:v>
                </c:pt>
                <c:pt idx="137">
                  <c:v>8.0380862148762215</c:v>
                </c:pt>
                <c:pt idx="138">
                  <c:v>8.0330825749332391</c:v>
                </c:pt>
                <c:pt idx="139">
                  <c:v>8.0298142438634201</c:v>
                </c:pt>
                <c:pt idx="140">
                  <c:v>8.0231277457105055</c:v>
                </c:pt>
                <c:pt idx="141">
                  <c:v>8.0222552455833487</c:v>
                </c:pt>
                <c:pt idx="142">
                  <c:v>8.0219564002837291</c:v>
                </c:pt>
                <c:pt idx="143">
                  <c:v>8.0210579810000002</c:v>
                </c:pt>
                <c:pt idx="144">
                  <c:v>8.0209154439252046</c:v>
                </c:pt>
                <c:pt idx="145">
                  <c:v>8.0207426320214772</c:v>
                </c:pt>
                <c:pt idx="146">
                  <c:v>8.0205496186324226</c:v>
                </c:pt>
                <c:pt idx="147">
                  <c:v>8.0203845108133844</c:v>
                </c:pt>
                <c:pt idx="148">
                  <c:v>8.0197704106993317</c:v>
                </c:pt>
                <c:pt idx="149">
                  <c:v>8.0187035622977643</c:v>
                </c:pt>
                <c:pt idx="150">
                  <c:v>8.0184485038979183</c:v>
                </c:pt>
                <c:pt idx="151">
                  <c:v>8.0167283372373728</c:v>
                </c:pt>
                <c:pt idx="152">
                  <c:v>8.0156556268133841</c:v>
                </c:pt>
                <c:pt idx="153">
                  <c:v>8.0154253992088051</c:v>
                </c:pt>
                <c:pt idx="154">
                  <c:v>8.0152925712563015</c:v>
                </c:pt>
                <c:pt idx="155">
                  <c:v>8.0151468759999993</c:v>
                </c:pt>
                <c:pt idx="156">
                  <c:v>8.0141532474236978</c:v>
                </c:pt>
                <c:pt idx="157">
                  <c:v>8.0129266895129554</c:v>
                </c:pt>
                <c:pt idx="158">
                  <c:v>8.0112687795313828</c:v>
                </c:pt>
                <c:pt idx="159">
                  <c:v>8.010861474533856</c:v>
                </c:pt>
                <c:pt idx="160">
                  <c:v>8.0084637203189981</c:v>
                </c:pt>
                <c:pt idx="161">
                  <c:v>8.0028553861857024</c:v>
                </c:pt>
                <c:pt idx="162">
                  <c:v>8.000042296335824</c:v>
                </c:pt>
                <c:pt idx="163">
                  <c:v>7.9936957393249548</c:v>
                </c:pt>
                <c:pt idx="164">
                  <c:v>7.9878268785338573</c:v>
                </c:pt>
                <c:pt idx="165">
                  <c:v>7.9877087213406144</c:v>
                </c:pt>
                <c:pt idx="166">
                  <c:v>7.9870471745543599</c:v>
                </c:pt>
                <c:pt idx="167">
                  <c:v>7.986353631000001</c:v>
                </c:pt>
                <c:pt idx="168">
                  <c:v>7.9832447563598423</c:v>
                </c:pt>
                <c:pt idx="169">
                  <c:v>7.9806133478407215</c:v>
                </c:pt>
                <c:pt idx="170">
                  <c:v>7.9766229430928464</c:v>
                </c:pt>
                <c:pt idx="171">
                  <c:v>7.9741943091857506</c:v>
                </c:pt>
                <c:pt idx="172">
                  <c:v>7.9611692743399374</c:v>
                </c:pt>
                <c:pt idx="173">
                  <c:v>7.9497578880160704</c:v>
                </c:pt>
                <c:pt idx="174">
                  <c:v>7.9413052462355385</c:v>
                </c:pt>
                <c:pt idx="175">
                  <c:v>7.9197451236601788</c:v>
                </c:pt>
                <c:pt idx="176">
                  <c:v>7.9115242955857497</c:v>
                </c:pt>
                <c:pt idx="177">
                  <c:v>7.9097026366216845</c:v>
                </c:pt>
                <c:pt idx="178">
                  <c:v>7.9082820418654407</c:v>
                </c:pt>
                <c:pt idx="179">
                  <c:v>7.9080161139999996</c:v>
                </c:pt>
                <c:pt idx="180">
                  <c:v>7.9077354881873205</c:v>
                </c:pt>
                <c:pt idx="181">
                  <c:v>7.9064595958165054</c:v>
                </c:pt>
                <c:pt idx="182">
                  <c:v>7.9063205895628448</c:v>
                </c:pt>
                <c:pt idx="183">
                  <c:v>7.9052176952028423</c:v>
                </c:pt>
                <c:pt idx="184">
                  <c:v>7.9033677298330574</c:v>
                </c:pt>
                <c:pt idx="185">
                  <c:v>7.903105874210703</c:v>
                </c:pt>
                <c:pt idx="186">
                  <c:v>7.8998308096296963</c:v>
                </c:pt>
                <c:pt idx="187">
                  <c:v>7.8940496648792102</c:v>
                </c:pt>
                <c:pt idx="188">
                  <c:v>7.8873380752028428</c:v>
                </c:pt>
                <c:pt idx="189">
                  <c:v>7.8868397913868389</c:v>
                </c:pt>
                <c:pt idx="190">
                  <c:v>7.8867855054485823</c:v>
                </c:pt>
                <c:pt idx="191">
                  <c:v>7.8856665890000013</c:v>
                </c:pt>
                <c:pt idx="192">
                  <c:v>7.8845080278794333</c:v>
                </c:pt>
                <c:pt idx="193">
                  <c:v>7.8837543001423933</c:v>
                </c:pt>
                <c:pt idx="194">
                  <c:v>7.8820478135982093</c:v>
                </c:pt>
                <c:pt idx="195">
                  <c:v>7.880234561533995</c:v>
                </c:pt>
                <c:pt idx="196">
                  <c:v>7.8724519157331159</c:v>
                </c:pt>
                <c:pt idx="197">
                  <c:v>7.8687123624362449</c:v>
                </c:pt>
                <c:pt idx="198">
                  <c:v>7.8632692465435001</c:v>
                </c:pt>
                <c:pt idx="199">
                  <c:v>7.861801043708752</c:v>
                </c:pt>
                <c:pt idx="200">
                  <c:v>7.8540131767339956</c:v>
                </c:pt>
                <c:pt idx="201">
                  <c:v>7.8533149142289362</c:v>
                </c:pt>
                <c:pt idx="202">
                  <c:v>7.8529816613313308</c:v>
                </c:pt>
                <c:pt idx="203">
                  <c:v>7.8528898580000002</c:v>
                </c:pt>
                <c:pt idx="204">
                  <c:v>7.8484518840480275</c:v>
                </c:pt>
                <c:pt idx="205">
                  <c:v>7.8460355845819825</c:v>
                </c:pt>
                <c:pt idx="206">
                  <c:v>7.8436688443414626</c:v>
                </c:pt>
                <c:pt idx="207">
                  <c:v>7.8410087471376837</c:v>
                </c:pt>
                <c:pt idx="208">
                  <c:v>7.8342008319006533</c:v>
                </c:pt>
                <c:pt idx="209">
                  <c:v>7.8142476537443795</c:v>
                </c:pt>
                <c:pt idx="210">
                  <c:v>7.7961613008127832</c:v>
                </c:pt>
                <c:pt idx="211">
                  <c:v>7.7957683368604931</c:v>
                </c:pt>
                <c:pt idx="212">
                  <c:v>7.7745593951376843</c:v>
                </c:pt>
                <c:pt idx="213">
                  <c:v>7.7739394052245707</c:v>
                </c:pt>
                <c:pt idx="214">
                  <c:v>7.7716307265744984</c:v>
                </c:pt>
                <c:pt idx="215">
                  <c:v>7.7698281680000001</c:v>
                </c:pt>
                <c:pt idx="216">
                  <c:v>7.765906933902806</c:v>
                </c:pt>
                <c:pt idx="217">
                  <c:v>7.765636562500088</c:v>
                </c:pt>
                <c:pt idx="218">
                  <c:v>7.7641952016891835</c:v>
                </c:pt>
                <c:pt idx="219">
                  <c:v>7.7630575889986071</c:v>
                </c:pt>
                <c:pt idx="220">
                  <c:v>7.7481307177032832</c:v>
                </c:pt>
                <c:pt idx="221">
                  <c:v>7.7366359979905601</c:v>
                </c:pt>
                <c:pt idx="222">
                  <c:v>7.7213518157508059</c:v>
                </c:pt>
                <c:pt idx="223">
                  <c:v>7.7178709106884336</c:v>
                </c:pt>
                <c:pt idx="224">
                  <c:v>7.7088539209986067</c:v>
                </c:pt>
                <c:pt idx="225">
                  <c:v>7.705187994731336</c:v>
                </c:pt>
                <c:pt idx="226">
                  <c:v>7.7045974667523707</c:v>
                </c:pt>
                <c:pt idx="227">
                  <c:v>7.7020735829999998</c:v>
                </c:pt>
                <c:pt idx="228">
                  <c:v>7.6981523489028056</c:v>
                </c:pt>
                <c:pt idx="229">
                  <c:v>7.6976462881715539</c:v>
                </c:pt>
                <c:pt idx="230">
                  <c:v>7.694440837808572</c:v>
                </c:pt>
                <c:pt idx="231">
                  <c:v>7.6921689681426049</c:v>
                </c:pt>
                <c:pt idx="232">
                  <c:v>7.6815755128152743</c:v>
                </c:pt>
                <c:pt idx="233">
                  <c:v>7.6752887678754815</c:v>
                </c:pt>
                <c:pt idx="234">
                  <c:v>7.6620575833378828</c:v>
                </c:pt>
                <c:pt idx="235">
                  <c:v>7.6451957990808737</c:v>
                </c:pt>
                <c:pt idx="236">
                  <c:v>7.6399889737426045</c:v>
                </c:pt>
                <c:pt idx="237">
                  <c:v>7.6395013918008274</c:v>
                </c:pt>
                <c:pt idx="238">
                  <c:v>7.6368059138181801</c:v>
                </c:pt>
                <c:pt idx="239">
                  <c:v>7.6336858914002654</c:v>
                </c:pt>
                <c:pt idx="240">
                  <c:v>7.6364015009455244</c:v>
                </c:pt>
                <c:pt idx="241">
                  <c:v>7.6358976197839157</c:v>
                </c:pt>
                <c:pt idx="242">
                  <c:v>7.6357315261604795</c:v>
                </c:pt>
                <c:pt idx="243">
                  <c:v>7.6353095561632314</c:v>
                </c:pt>
                <c:pt idx="244">
                  <c:v>7.6339447291332316</c:v>
                </c:pt>
                <c:pt idx="245">
                  <c:v>7.6308005151795069</c:v>
                </c:pt>
                <c:pt idx="246">
                  <c:v>7.6293147050915238</c:v>
                </c:pt>
                <c:pt idx="247">
                  <c:v>7.6278479127334133</c:v>
                </c:pt>
                <c:pt idx="248">
                  <c:v>7.6246164369632314</c:v>
                </c:pt>
                <c:pt idx="249">
                  <c:v>7.6244557344656867</c:v>
                </c:pt>
                <c:pt idx="250">
                  <c:v>7.6241029975010024</c:v>
                </c:pt>
                <c:pt idx="251">
                  <c:v>7.623482190999999</c:v>
                </c:pt>
                <c:pt idx="252">
                  <c:v>7.6234722112757272</c:v>
                </c:pt>
                <c:pt idx="253">
                  <c:v>7.6209052793392775</c:v>
                </c:pt>
                <c:pt idx="254">
                  <c:v>7.618193327337238</c:v>
                </c:pt>
                <c:pt idx="255">
                  <c:v>7.6169950632512329</c:v>
                </c:pt>
                <c:pt idx="256">
                  <c:v>7.5962092685456675</c:v>
                </c:pt>
                <c:pt idx="257">
                  <c:v>7.5884940322358787</c:v>
                </c:pt>
                <c:pt idx="258">
                  <c:v>7.5876878594661976</c:v>
                </c:pt>
                <c:pt idx="259">
                  <c:v>7.5870450899157778</c:v>
                </c:pt>
                <c:pt idx="260">
                  <c:v>7.5816692424512331</c:v>
                </c:pt>
                <c:pt idx="261">
                  <c:v>7.581640446042619</c:v>
                </c:pt>
                <c:pt idx="262">
                  <c:v>7.5798729970521297</c:v>
                </c:pt>
                <c:pt idx="263">
                  <c:v>7.5793249150000008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9-4AD2-A3B2-A654C804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9824"/>
        <c:axId val="740046464"/>
      </c:lineChart>
      <c:catAx>
        <c:axId val="4679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46464"/>
        <c:crosses val="autoZero"/>
        <c:auto val="1"/>
        <c:lblAlgn val="ctr"/>
        <c:lblOffset val="100"/>
        <c:noMultiLvlLbl val="0"/>
      </c:catAx>
      <c:valAx>
        <c:axId val="7400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CollectData!$E$1</c:f>
              <c:strCache>
                <c:ptCount val="1"/>
                <c:pt idx="0">
                  <c:v>Generated Percentage of observed Pixels with Continuous Permafrost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CollectData!$E$2:$E$277</c:f>
              <c:numCache>
                <c:formatCode>General</c:formatCode>
                <c:ptCount val="276"/>
                <c:pt idx="0">
                  <c:v>8.4615212984854988</c:v>
                </c:pt>
                <c:pt idx="1">
                  <c:v>8.4613744609400818</c:v>
                </c:pt>
                <c:pt idx="2">
                  <c:v>8.4603460880923311</c:v>
                </c:pt>
                <c:pt idx="3">
                  <c:v>8.4590640583355032</c:v>
                </c:pt>
                <c:pt idx="4">
                  <c:v>8.458992626490609</c:v>
                </c:pt>
                <c:pt idx="5">
                  <c:v>8.4484938767002404</c:v>
                </c:pt>
                <c:pt idx="6">
                  <c:v>8.4457064776428155</c:v>
                </c:pt>
                <c:pt idx="7">
                  <c:v>8.445240058668217</c:v>
                </c:pt>
                <c:pt idx="8">
                  <c:v>8.436994188735504</c:v>
                </c:pt>
                <c:pt idx="9">
                  <c:v>8.4367226098218389</c:v>
                </c:pt>
                <c:pt idx="10">
                  <c:v>8.4351077218394401</c:v>
                </c:pt>
                <c:pt idx="11">
                  <c:v>8.4345925770000001</c:v>
                </c:pt>
                <c:pt idx="12">
                  <c:v>8.4331346925506701</c:v>
                </c:pt>
                <c:pt idx="13">
                  <c:v>8.4322785795338699</c:v>
                </c:pt>
                <c:pt idx="14">
                  <c:v>8.4317021075178218</c:v>
                </c:pt>
                <c:pt idx="15">
                  <c:v>8.4301487905038659</c:v>
                </c:pt>
                <c:pt idx="16">
                  <c:v>8.4232666292506106</c:v>
                </c:pt>
                <c:pt idx="17">
                  <c:v>8.4209095861153127</c:v>
                </c:pt>
                <c:pt idx="18">
                  <c:v>8.4171811759810531</c:v>
                </c:pt>
                <c:pt idx="19">
                  <c:v>8.4098621519069408</c:v>
                </c:pt>
                <c:pt idx="20">
                  <c:v>8.4013530593038652</c:v>
                </c:pt>
                <c:pt idx="21">
                  <c:v>8.40123803372955</c:v>
                </c:pt>
                <c:pt idx="22">
                  <c:v>8.3998956808582648</c:v>
                </c:pt>
                <c:pt idx="23">
                  <c:v>8.3985979129999997</c:v>
                </c:pt>
                <c:pt idx="24">
                  <c:v>8.397883230145526</c:v>
                </c:pt>
                <c:pt idx="25">
                  <c:v>8.3975625338140869</c:v>
                </c:pt>
                <c:pt idx="26">
                  <c:v>8.3975048643278445</c:v>
                </c:pt>
                <c:pt idx="27">
                  <c:v>8.3965354889663217</c:v>
                </c:pt>
                <c:pt idx="28">
                  <c:v>8.394581079949214</c:v>
                </c:pt>
                <c:pt idx="29">
                  <c:v>8.3868901640313087</c:v>
                </c:pt>
                <c:pt idx="30">
                  <c:v>8.3834702154501564</c:v>
                </c:pt>
                <c:pt idx="31">
                  <c:v>8.3780908847152595</c:v>
                </c:pt>
                <c:pt idx="32">
                  <c:v>8.3749053201663219</c:v>
                </c:pt>
                <c:pt idx="33">
                  <c:v>8.3735777081768408</c:v>
                </c:pt>
                <c:pt idx="34">
                  <c:v>8.3726582738572812</c:v>
                </c:pt>
                <c:pt idx="35">
                  <c:v>8.3715602020000013</c:v>
                </c:pt>
                <c:pt idx="36">
                  <c:v>8.3715653136260606</c:v>
                </c:pt>
                <c:pt idx="37">
                  <c:v>8.3715814268329183</c:v>
                </c:pt>
                <c:pt idx="38">
                  <c:v>8.3716097567890699</c:v>
                </c:pt>
                <c:pt idx="39">
                  <c:v>8.3716263509155926</c:v>
                </c:pt>
                <c:pt idx="40">
                  <c:v>8.3716642464000284</c:v>
                </c:pt>
                <c:pt idx="41">
                  <c:v>8.3718159138533021</c:v>
                </c:pt>
                <c:pt idx="42">
                  <c:v>8.3719093135848617</c:v>
                </c:pt>
                <c:pt idx="43">
                  <c:v>8.3720155279324509</c:v>
                </c:pt>
                <c:pt idx="44">
                  <c:v>8.3721037405155929</c:v>
                </c:pt>
                <c:pt idx="45">
                  <c:v>8.3721187054743442</c:v>
                </c:pt>
                <c:pt idx="46">
                  <c:v>8.3721332517283962</c:v>
                </c:pt>
                <c:pt idx="47">
                  <c:v>8.3721569390000017</c:v>
                </c:pt>
                <c:pt idx="48">
                  <c:v>8.3707286746009242</c:v>
                </c:pt>
                <c:pt idx="49">
                  <c:v>8.3701746564861939</c:v>
                </c:pt>
                <c:pt idx="50">
                  <c:v>8.3690707038001904</c:v>
                </c:pt>
                <c:pt idx="51">
                  <c:v>8.368402742133318</c:v>
                </c:pt>
                <c:pt idx="52">
                  <c:v>8.3641193138276968</c:v>
                </c:pt>
                <c:pt idx="53">
                  <c:v>8.3591330517788069</c:v>
                </c:pt>
                <c:pt idx="54">
                  <c:v>8.3541445241582064</c:v>
                </c:pt>
                <c:pt idx="55">
                  <c:v>8.3533379807262982</c:v>
                </c:pt>
                <c:pt idx="56">
                  <c:v>8.3461653669333167</c:v>
                </c:pt>
                <c:pt idx="57">
                  <c:v>8.3454087892433826</c:v>
                </c:pt>
                <c:pt idx="58">
                  <c:v>8.3451350053966316</c:v>
                </c:pt>
                <c:pt idx="59">
                  <c:v>8.3443602199999969</c:v>
                </c:pt>
                <c:pt idx="60">
                  <c:v>8.3428347064890147</c:v>
                </c:pt>
                <c:pt idx="61">
                  <c:v>8.3420584590987055</c:v>
                </c:pt>
                <c:pt idx="62">
                  <c:v>8.3414822963810007</c:v>
                </c:pt>
                <c:pt idx="63">
                  <c:v>8.339992445188539</c:v>
                </c:pt>
                <c:pt idx="64">
                  <c:v>8.3348964659736478</c:v>
                </c:pt>
                <c:pt idx="65">
                  <c:v>8.3288014519996132</c:v>
                </c:pt>
                <c:pt idx="66">
                  <c:v>8.3268863384641865</c:v>
                </c:pt>
                <c:pt idx="67">
                  <c:v>8.3226748782885078</c:v>
                </c:pt>
                <c:pt idx="68">
                  <c:v>8.3185768931885384</c:v>
                </c:pt>
                <c:pt idx="69">
                  <c:v>8.3179676223514765</c:v>
                </c:pt>
                <c:pt idx="70">
                  <c:v>8.3179425508593408</c:v>
                </c:pt>
                <c:pt idx="71">
                  <c:v>8.317590779999998</c:v>
                </c:pt>
                <c:pt idx="72">
                  <c:v>8.3160911154599493</c:v>
                </c:pt>
                <c:pt idx="73">
                  <c:v>8.3158287916394258</c:v>
                </c:pt>
                <c:pt idx="74">
                  <c:v>8.315554493983818</c:v>
                </c:pt>
                <c:pt idx="75">
                  <c:v>8.3149014004664394</c:v>
                </c:pt>
                <c:pt idx="76">
                  <c:v>8.3071895698583464</c:v>
                </c:pt>
                <c:pt idx="77">
                  <c:v>8.3014472131405377</c:v>
                </c:pt>
                <c:pt idx="78">
                  <c:v>8.2982798328352469</c:v>
                </c:pt>
                <c:pt idx="79">
                  <c:v>8.2928826925378889</c:v>
                </c:pt>
                <c:pt idx="80">
                  <c:v>8.29226934046644</c:v>
                </c:pt>
                <c:pt idx="81">
                  <c:v>8.2910424050701845</c:v>
                </c:pt>
                <c:pt idx="82">
                  <c:v>8.2901871466106982</c:v>
                </c:pt>
                <c:pt idx="83">
                  <c:v>8.2893007050000005</c:v>
                </c:pt>
                <c:pt idx="84">
                  <c:v>8.2865033175464617</c:v>
                </c:pt>
                <c:pt idx="85">
                  <c:v>8.2858157265190275</c:v>
                </c:pt>
                <c:pt idx="86">
                  <c:v>8.2838541936791295</c:v>
                </c:pt>
                <c:pt idx="87">
                  <c:v>8.2834895543533182</c:v>
                </c:pt>
                <c:pt idx="88">
                  <c:v>8.280198084738597</c:v>
                </c:pt>
                <c:pt idx="89">
                  <c:v>8.2796134718151873</c:v>
                </c:pt>
                <c:pt idx="90">
                  <c:v>8.2624287903940505</c:v>
                </c:pt>
                <c:pt idx="91">
                  <c:v>8.2556210533769132</c:v>
                </c:pt>
                <c:pt idx="92">
                  <c:v>8.2439274199533159</c:v>
                </c:pt>
                <c:pt idx="93">
                  <c:v>8.2423977240931503</c:v>
                </c:pt>
                <c:pt idx="94">
                  <c:v>8.2408185043437303</c:v>
                </c:pt>
                <c:pt idx="95">
                  <c:v>8.2398480369999998</c:v>
                </c:pt>
                <c:pt idx="96">
                  <c:v>8.2393975616240738</c:v>
                </c:pt>
                <c:pt idx="97">
                  <c:v>8.2368347990258535</c:v>
                </c:pt>
                <c:pt idx="98">
                  <c:v>8.2348017608093347</c:v>
                </c:pt>
                <c:pt idx="99">
                  <c:v>8.2317754631135518</c:v>
                </c:pt>
                <c:pt idx="100">
                  <c:v>8.215199633359445</c:v>
                </c:pt>
                <c:pt idx="101">
                  <c:v>8.2123083486953323</c:v>
                </c:pt>
                <c:pt idx="102">
                  <c:v>8.1991469213309571</c:v>
                </c:pt>
                <c:pt idx="103">
                  <c:v>8.1877515776696796</c:v>
                </c:pt>
                <c:pt idx="104">
                  <c:v>8.1790521231135518</c:v>
                </c:pt>
                <c:pt idx="105">
                  <c:v>8.1774752738147463</c:v>
                </c:pt>
                <c:pt idx="106">
                  <c:v>8.177306385044961</c:v>
                </c:pt>
                <c:pt idx="107">
                  <c:v>8.173943861999998</c:v>
                </c:pt>
                <c:pt idx="108">
                  <c:v>8.1729622389790091</c:v>
                </c:pt>
                <c:pt idx="109">
                  <c:v>8.1708347146977101</c:v>
                </c:pt>
                <c:pt idx="110">
                  <c:v>8.1695267164405561</c:v>
                </c:pt>
                <c:pt idx="111">
                  <c:v>8.1678514875260575</c:v>
                </c:pt>
                <c:pt idx="112">
                  <c:v>8.1548070065245444</c:v>
                </c:pt>
                <c:pt idx="113">
                  <c:v>8.1518589512443818</c:v>
                </c:pt>
                <c:pt idx="114">
                  <c:v>8.1392271014531001</c:v>
                </c:pt>
                <c:pt idx="115">
                  <c:v>8.1306710618882629</c:v>
                </c:pt>
                <c:pt idx="116">
                  <c:v>8.1284296395260593</c:v>
                </c:pt>
                <c:pt idx="117">
                  <c:v>8.1274961458057451</c:v>
                </c:pt>
                <c:pt idx="118">
                  <c:v>8.1257854975755919</c:v>
                </c:pt>
                <c:pt idx="119">
                  <c:v>8.1246665520000025</c:v>
                </c:pt>
                <c:pt idx="120">
                  <c:v>8.124134899123117</c:v>
                </c:pt>
                <c:pt idx="121">
                  <c:v>8.1209321973934649</c:v>
                </c:pt>
                <c:pt idx="122">
                  <c:v>8.1176711397227894</c:v>
                </c:pt>
                <c:pt idx="123">
                  <c:v>8.116750416663379</c:v>
                </c:pt>
                <c:pt idx="124">
                  <c:v>8.099180713288586</c:v>
                </c:pt>
                <c:pt idx="125">
                  <c:v>8.0870150103887148</c:v>
                </c:pt>
                <c:pt idx="126">
                  <c:v>8.0799209982834412</c:v>
                </c:pt>
                <c:pt idx="127">
                  <c:v>8.0741755246572957</c:v>
                </c:pt>
                <c:pt idx="128">
                  <c:v>8.0569238046633789</c:v>
                </c:pt>
                <c:pt idx="129">
                  <c:v>8.0536573682868529</c:v>
                </c:pt>
                <c:pt idx="130">
                  <c:v>8.0531326542234982</c:v>
                </c:pt>
                <c:pt idx="131">
                  <c:v>8.0498832870000001</c:v>
                </c:pt>
                <c:pt idx="132">
                  <c:v>8.0493639963725165</c:v>
                </c:pt>
                <c:pt idx="133">
                  <c:v>8.0486970288300501</c:v>
                </c:pt>
                <c:pt idx="134">
                  <c:v>8.0482574722427334</c:v>
                </c:pt>
                <c:pt idx="135">
                  <c:v>8.0470648611672875</c:v>
                </c:pt>
                <c:pt idx="136">
                  <c:v>8.0445285137789639</c:v>
                </c:pt>
                <c:pt idx="137">
                  <c:v>8.0432232648853059</c:v>
                </c:pt>
                <c:pt idx="138">
                  <c:v>8.036487402138814</c:v>
                </c:pt>
                <c:pt idx="139">
                  <c:v>8.0301330455177613</c:v>
                </c:pt>
                <c:pt idx="140">
                  <c:v>8.0240046163672893</c:v>
                </c:pt>
                <c:pt idx="141">
                  <c:v>8.0227955370432102</c:v>
                </c:pt>
                <c:pt idx="142">
                  <c:v>8.0222725898538929</c:v>
                </c:pt>
                <c:pt idx="143">
                  <c:v>8.0210579810000038</c:v>
                </c:pt>
                <c:pt idx="144">
                  <c:v>8.0210033892685484</c:v>
                </c:pt>
                <c:pt idx="145">
                  <c:v>8.0206547363556364</c:v>
                </c:pt>
                <c:pt idx="146">
                  <c:v>8.0205102144388345</c:v>
                </c:pt>
                <c:pt idx="147">
                  <c:v>8.0203370680871338</c:v>
                </c:pt>
                <c:pt idx="148">
                  <c:v>8.0177501646604874</c:v>
                </c:pt>
                <c:pt idx="149">
                  <c:v>8.0174801400902851</c:v>
                </c:pt>
                <c:pt idx="150">
                  <c:v>8.0169714049466503</c:v>
                </c:pt>
                <c:pt idx="151">
                  <c:v>8.01576155438255</c:v>
                </c:pt>
                <c:pt idx="152">
                  <c:v>8.0156081840871334</c:v>
                </c:pt>
                <c:pt idx="153">
                  <c:v>8.0155103503084408</c:v>
                </c:pt>
                <c:pt idx="154">
                  <c:v>8.0152067745399975</c:v>
                </c:pt>
                <c:pt idx="155">
                  <c:v>8.0151468759999993</c:v>
                </c:pt>
                <c:pt idx="156">
                  <c:v>8.0149873720634179</c:v>
                </c:pt>
                <c:pt idx="157">
                  <c:v>8.0138438431386305</c:v>
                </c:pt>
                <c:pt idx="158">
                  <c:v>8.0135708613350687</c:v>
                </c:pt>
                <c:pt idx="159">
                  <c:v>8.0119695943574563</c:v>
                </c:pt>
                <c:pt idx="160">
                  <c:v>8.0053726774800555</c:v>
                </c:pt>
                <c:pt idx="161">
                  <c:v>8.0009677702910782</c:v>
                </c:pt>
                <c:pt idx="162">
                  <c:v>7.9963618794485205</c:v>
                </c:pt>
                <c:pt idx="163">
                  <c:v>7.9916638331722591</c:v>
                </c:pt>
                <c:pt idx="164">
                  <c:v>7.9889349983574585</c:v>
                </c:pt>
                <c:pt idx="165">
                  <c:v>7.9885694723140608</c:v>
                </c:pt>
                <c:pt idx="166">
                  <c:v>7.9869379236264662</c:v>
                </c:pt>
                <c:pt idx="167">
                  <c:v>7.986353631000001</c:v>
                </c:pt>
                <c:pt idx="168">
                  <c:v>7.9862111671215681</c:v>
                </c:pt>
                <c:pt idx="169">
                  <c:v>7.9840998217056285</c:v>
                </c:pt>
                <c:pt idx="170">
                  <c:v>7.983805677662664</c:v>
                </c:pt>
                <c:pt idx="171">
                  <c:v>7.979023388644447</c:v>
                </c:pt>
                <c:pt idx="172">
                  <c:v>7.9686061798679759</c:v>
                </c:pt>
                <c:pt idx="173">
                  <c:v>7.9585469680936836</c:v>
                </c:pt>
                <c:pt idx="174">
                  <c:v>7.9414740637189833</c:v>
                </c:pt>
                <c:pt idx="175">
                  <c:v>7.923932232084657</c:v>
                </c:pt>
                <c:pt idx="176">
                  <c:v>7.916353375044447</c:v>
                </c:pt>
                <c:pt idx="177">
                  <c:v>7.9122147254149242</c:v>
                </c:pt>
                <c:pt idx="178">
                  <c:v>7.9102854398075033</c:v>
                </c:pt>
                <c:pt idx="179">
                  <c:v>7.9080161139999996</c:v>
                </c:pt>
                <c:pt idx="180">
                  <c:v>7.9073990459105028</c:v>
                </c:pt>
                <c:pt idx="181">
                  <c:v>7.907105626608776</c:v>
                </c:pt>
                <c:pt idx="182">
                  <c:v>7.9061519856905953</c:v>
                </c:pt>
                <c:pt idx="183">
                  <c:v>7.9056478013621803</c:v>
                </c:pt>
                <c:pt idx="184">
                  <c:v>7.9042762964525659</c:v>
                </c:pt>
                <c:pt idx="185">
                  <c:v>7.8999995301544015</c:v>
                </c:pt>
                <c:pt idx="186">
                  <c:v>7.8958662577301295</c:v>
                </c:pt>
                <c:pt idx="187">
                  <c:v>7.8887607757322691</c:v>
                </c:pt>
                <c:pt idx="188">
                  <c:v>7.8877681813621807</c:v>
                </c:pt>
                <c:pt idx="189">
                  <c:v>7.8867919155871649</c:v>
                </c:pt>
                <c:pt idx="190">
                  <c:v>7.8867861502880814</c:v>
                </c:pt>
                <c:pt idx="191">
                  <c:v>7.8856665890000004</c:v>
                </c:pt>
                <c:pt idx="192">
                  <c:v>7.8850302291088026</c:v>
                </c:pt>
                <c:pt idx="193">
                  <c:v>7.8841131361130214</c:v>
                </c:pt>
                <c:pt idx="194">
                  <c:v>7.8825076618470939</c:v>
                </c:pt>
                <c:pt idx="195">
                  <c:v>7.8812167857472488</c:v>
                </c:pt>
                <c:pt idx="196">
                  <c:v>7.8720631352049191</c:v>
                </c:pt>
                <c:pt idx="197">
                  <c:v>7.8719530633113184</c:v>
                </c:pt>
                <c:pt idx="198">
                  <c:v>7.8704363677248361</c:v>
                </c:pt>
                <c:pt idx="199">
                  <c:v>7.859441531519912</c:v>
                </c:pt>
                <c:pt idx="200">
                  <c:v>7.8549954009472485</c:v>
                </c:pt>
                <c:pt idx="201">
                  <c:v>7.8548213881909401</c:v>
                </c:pt>
                <c:pt idx="202">
                  <c:v>7.8537891300359242</c:v>
                </c:pt>
                <c:pt idx="203">
                  <c:v>7.8528898579999993</c:v>
                </c:pt>
                <c:pt idx="204">
                  <c:v>7.8490552162238876</c:v>
                </c:pt>
                <c:pt idx="205">
                  <c:v>7.8472284909719452</c:v>
                </c:pt>
                <c:pt idx="206">
                  <c:v>7.8455404855692121</c:v>
                </c:pt>
                <c:pt idx="207">
                  <c:v>7.8430204715492184</c:v>
                </c:pt>
                <c:pt idx="208">
                  <c:v>7.8344079468783683</c:v>
                </c:pt>
                <c:pt idx="209">
                  <c:v>7.8214870144479995</c:v>
                </c:pt>
                <c:pt idx="210">
                  <c:v>7.8043717968759729</c:v>
                </c:pt>
                <c:pt idx="211">
                  <c:v>7.7891988984666236</c:v>
                </c:pt>
                <c:pt idx="212">
                  <c:v>7.7765711195492191</c:v>
                </c:pt>
                <c:pt idx="213">
                  <c:v>7.7732351930565304</c:v>
                </c:pt>
                <c:pt idx="214">
                  <c:v>7.772683613063375</c:v>
                </c:pt>
                <c:pt idx="215">
                  <c:v>7.7698281680000001</c:v>
                </c:pt>
                <c:pt idx="216">
                  <c:v>7.7695219649106662</c:v>
                </c:pt>
                <c:pt idx="217">
                  <c:v>7.7652380562856465</c:v>
                </c:pt>
                <c:pt idx="218">
                  <c:v>7.7613059676124792</c:v>
                </c:pt>
                <c:pt idx="219">
                  <c:v>7.7574693949266162</c:v>
                </c:pt>
                <c:pt idx="220">
                  <c:v>7.7389965633056077</c:v>
                </c:pt>
                <c:pt idx="221">
                  <c:v>7.7252933802782291</c:v>
                </c:pt>
                <c:pt idx="222">
                  <c:v>7.7200576728897463</c:v>
                </c:pt>
                <c:pt idx="223">
                  <c:v>7.7135549611773779</c:v>
                </c:pt>
                <c:pt idx="224">
                  <c:v>7.7032657269266167</c:v>
                </c:pt>
                <c:pt idx="225">
                  <c:v>7.7026412555752719</c:v>
                </c:pt>
                <c:pt idx="226">
                  <c:v>7.7023604434610125</c:v>
                </c:pt>
                <c:pt idx="227">
                  <c:v>7.7020735829999998</c:v>
                </c:pt>
                <c:pt idx="228">
                  <c:v>7.7017673799106658</c:v>
                </c:pt>
                <c:pt idx="229">
                  <c:v>7.6998256696725491</c:v>
                </c:pt>
                <c:pt idx="230">
                  <c:v>7.6974261626568516</c:v>
                </c:pt>
                <c:pt idx="231">
                  <c:v>7.6953541992161778</c:v>
                </c:pt>
                <c:pt idx="232">
                  <c:v>7.6764001042664844</c:v>
                </c:pt>
                <c:pt idx="233">
                  <c:v>7.6559133841133304</c:v>
                </c:pt>
                <c:pt idx="234">
                  <c:v>7.650641456927632</c:v>
                </c:pt>
                <c:pt idx="235">
                  <c:v>7.6459638934688403</c:v>
                </c:pt>
                <c:pt idx="236">
                  <c:v>7.6431742048161766</c:v>
                </c:pt>
                <c:pt idx="237">
                  <c:v>7.6405438568900017</c:v>
                </c:pt>
                <c:pt idx="238">
                  <c:v>7.6401660671910019</c:v>
                </c:pt>
                <c:pt idx="239">
                  <c:v>7.6379655133863045</c:v>
                </c:pt>
                <c:pt idx="240">
                  <c:v>7.6367766582016277</c:v>
                </c:pt>
                <c:pt idx="241">
                  <c:v>7.6361920409898643</c:v>
                </c:pt>
                <c:pt idx="242">
                  <c:v>7.6357612435165301</c:v>
                </c:pt>
                <c:pt idx="243">
                  <c:v>7.6351872882501963</c:v>
                </c:pt>
                <c:pt idx="244">
                  <c:v>7.6343559265553056</c:v>
                </c:pt>
                <c:pt idx="245">
                  <c:v>7.6341991200339931</c:v>
                </c:pt>
                <c:pt idx="246">
                  <c:v>7.6307099852894975</c:v>
                </c:pt>
                <c:pt idx="247">
                  <c:v>7.6275669820949856</c:v>
                </c:pt>
                <c:pt idx="248">
                  <c:v>7.6244941690501964</c:v>
                </c:pt>
                <c:pt idx="249">
                  <c:v>7.6237848244176627</c:v>
                </c:pt>
                <c:pt idx="250">
                  <c:v>7.6234923929306193</c:v>
                </c:pt>
                <c:pt idx="251">
                  <c:v>7.6234821909999999</c:v>
                </c:pt>
                <c:pt idx="252">
                  <c:v>7.622203646560151</c:v>
                </c:pt>
                <c:pt idx="253">
                  <c:v>7.6209503465547463</c:v>
                </c:pt>
                <c:pt idx="254">
                  <c:v>7.6193825455047408</c:v>
                </c:pt>
                <c:pt idx="255">
                  <c:v>7.6176778040790118</c:v>
                </c:pt>
                <c:pt idx="256">
                  <c:v>7.6098393723690352</c:v>
                </c:pt>
                <c:pt idx="257">
                  <c:v>7.6042132015456803</c:v>
                </c:pt>
                <c:pt idx="258">
                  <c:v>7.602589425950999</c:v>
                </c:pt>
                <c:pt idx="259">
                  <c:v>7.5935531069058682</c:v>
                </c:pt>
                <c:pt idx="260">
                  <c:v>7.5823519832790121</c:v>
                </c:pt>
                <c:pt idx="261">
                  <c:v>7.5816480683317033</c:v>
                </c:pt>
                <c:pt idx="262">
                  <c:v>7.5808642545580565</c:v>
                </c:pt>
                <c:pt idx="263">
                  <c:v>7.5793249150000008</c:v>
                </c:pt>
                <c:pt idx="264">
                  <c:v>7.577665865068659</c:v>
                </c:pt>
                <c:pt idx="265">
                  <c:v>7.5762387455508353</c:v>
                </c:pt>
                <c:pt idx="266">
                  <c:v>7.5749251006372411</c:v>
                </c:pt>
                <c:pt idx="267">
                  <c:v>7.5735795626562341</c:v>
                </c:pt>
                <c:pt idx="268">
                  <c:v>7.5644328400084984</c:v>
                </c:pt>
                <c:pt idx="269">
                  <c:v>7.5560805067376542</c:v>
                </c:pt>
                <c:pt idx="270">
                  <c:v>7.5477695311197639</c:v>
                </c:pt>
                <c:pt idx="271">
                  <c:v>7.5359962365803748</c:v>
                </c:pt>
                <c:pt idx="272">
                  <c:v>7.5336975355495976</c:v>
                </c:pt>
                <c:pt idx="273">
                  <c:v>7.532102111680353</c:v>
                </c:pt>
                <c:pt idx="274">
                  <c:v>7.5311432818343764</c:v>
                </c:pt>
                <c:pt idx="275">
                  <c:v>7.5294704634044187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5-45B6-A0A2-07B37997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0656"/>
        <c:axId val="46798992"/>
      </c:lineChart>
      <c:catAx>
        <c:axId val="468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8992"/>
        <c:crosses val="autoZero"/>
        <c:auto val="1"/>
        <c:lblAlgn val="ctr"/>
        <c:lblOffset val="100"/>
        <c:noMultiLvlLbl val="0"/>
      </c:catAx>
      <c:valAx>
        <c:axId val="467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447464552246312"/>
          <c:y val="3.665520750479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CollectData!$D$1</c:f>
              <c:strCache>
                <c:ptCount val="1"/>
                <c:pt idx="0">
                  <c:v>Mean Ground Surface Temparature ESA CCI Extended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CollectData!$D$2:$D$277</c:f>
              <c:numCache>
                <c:formatCode>General</c:formatCode>
                <c:ptCount val="276"/>
                <c:pt idx="0">
                  <c:v>-2.2752137341656717</c:v>
                </c:pt>
                <c:pt idx="1">
                  <c:v>-1.9782968404721877</c:v>
                </c:pt>
                <c:pt idx="2">
                  <c:v>-1.5540719113300567</c:v>
                </c:pt>
                <c:pt idx="3">
                  <c:v>-0.63092365909207682</c:v>
                </c:pt>
                <c:pt idx="4">
                  <c:v>0.21871808417420846</c:v>
                </c:pt>
                <c:pt idx="5">
                  <c:v>1.0579844315874922</c:v>
                </c:pt>
                <c:pt idx="6">
                  <c:v>1.3574230988103615</c:v>
                </c:pt>
                <c:pt idx="7">
                  <c:v>1.1735578484364573</c:v>
                </c:pt>
                <c:pt idx="8">
                  <c:v>0.50515543551048225</c:v>
                </c:pt>
                <c:pt idx="9">
                  <c:v>-0.56810639397899176</c:v>
                </c:pt>
                <c:pt idx="10">
                  <c:v>-1.4337931764244156</c:v>
                </c:pt>
                <c:pt idx="11">
                  <c:v>-2.0475730805401477</c:v>
                </c:pt>
                <c:pt idx="12">
                  <c:v>-1.6880738601072409</c:v>
                </c:pt>
                <c:pt idx="13">
                  <c:v>-1.8073932290956858</c:v>
                </c:pt>
                <c:pt idx="14">
                  <c:v>-1.2212707042784001</c:v>
                </c:pt>
                <c:pt idx="15">
                  <c:v>-0.55310955677208706</c:v>
                </c:pt>
                <c:pt idx="16">
                  <c:v>0.20878994579273238</c:v>
                </c:pt>
                <c:pt idx="17">
                  <c:v>0.95848205188717672</c:v>
                </c:pt>
                <c:pt idx="18">
                  <c:v>1.2131378630336893</c:v>
                </c:pt>
                <c:pt idx="19">
                  <c:v>0.92261827219334525</c:v>
                </c:pt>
                <c:pt idx="20">
                  <c:v>0.43378209417428809</c:v>
                </c:pt>
                <c:pt idx="21">
                  <c:v>-0.39123764317263049</c:v>
                </c:pt>
                <c:pt idx="22">
                  <c:v>-1.1326541675479547</c:v>
                </c:pt>
                <c:pt idx="23">
                  <c:v>-1.5939536543678552</c:v>
                </c:pt>
                <c:pt idx="24">
                  <c:v>-3.1078419792487386</c:v>
                </c:pt>
                <c:pt idx="25">
                  <c:v>-3.1363859755198127</c:v>
                </c:pt>
                <c:pt idx="26">
                  <c:v>-1.8879270981868552</c:v>
                </c:pt>
                <c:pt idx="27">
                  <c:v>-0.95177337147872243</c:v>
                </c:pt>
                <c:pt idx="28">
                  <c:v>9.3714867668504384E-2</c:v>
                </c:pt>
                <c:pt idx="29">
                  <c:v>1.406099871354944</c:v>
                </c:pt>
                <c:pt idx="30">
                  <c:v>1.634543719802686</c:v>
                </c:pt>
                <c:pt idx="31">
                  <c:v>1.2902360048261627</c:v>
                </c:pt>
                <c:pt idx="32">
                  <c:v>0.63457323677693855</c:v>
                </c:pt>
                <c:pt idx="33">
                  <c:v>-0.61200578144968154</c:v>
                </c:pt>
                <c:pt idx="34">
                  <c:v>-1.9114661807633735</c:v>
                </c:pt>
                <c:pt idx="35">
                  <c:v>-2.402226051298217</c:v>
                </c:pt>
                <c:pt idx="36">
                  <c:v>-3.7133952203503959</c:v>
                </c:pt>
                <c:pt idx="37">
                  <c:v>-3.5784924983100375</c:v>
                </c:pt>
                <c:pt idx="38">
                  <c:v>-2.3468596927021803</c:v>
                </c:pt>
                <c:pt idx="39">
                  <c:v>-1.0928179758089052</c:v>
                </c:pt>
                <c:pt idx="40">
                  <c:v>0.27008184629943333</c:v>
                </c:pt>
                <c:pt idx="41">
                  <c:v>1.8341790384212209</c:v>
                </c:pt>
                <c:pt idx="42">
                  <c:v>2.1524644229703731</c:v>
                </c:pt>
                <c:pt idx="43">
                  <c:v>1.6329746305566051</c:v>
                </c:pt>
                <c:pt idx="44">
                  <c:v>0.76391336962572087</c:v>
                </c:pt>
                <c:pt idx="45">
                  <c:v>-0.50601053874220103</c:v>
                </c:pt>
                <c:pt idx="46">
                  <c:v>-2.4595383273028273</c:v>
                </c:pt>
                <c:pt idx="47">
                  <c:v>-3.1380934821149191</c:v>
                </c:pt>
                <c:pt idx="48">
                  <c:v>-3.715912836791619</c:v>
                </c:pt>
                <c:pt idx="49">
                  <c:v>-3.5162403767588977</c:v>
                </c:pt>
                <c:pt idx="50">
                  <c:v>-2.5266679484111898</c:v>
                </c:pt>
                <c:pt idx="51">
                  <c:v>-1.1262147460165133</c:v>
                </c:pt>
                <c:pt idx="52">
                  <c:v>0.3930624315791012</c:v>
                </c:pt>
                <c:pt idx="53">
                  <c:v>1.7339313665684237</c:v>
                </c:pt>
                <c:pt idx="54">
                  <c:v>2.3166878007277059</c:v>
                </c:pt>
                <c:pt idx="55">
                  <c:v>1.8802017188109328</c:v>
                </c:pt>
                <c:pt idx="56">
                  <c:v>0.75873110083154138</c:v>
                </c:pt>
                <c:pt idx="57">
                  <c:v>-1.0343615845061005</c:v>
                </c:pt>
                <c:pt idx="58">
                  <c:v>-2.3748880793427327</c:v>
                </c:pt>
                <c:pt idx="59">
                  <c:v>-3.4141192772084472</c:v>
                </c:pt>
                <c:pt idx="60">
                  <c:v>-2.3046951319766973</c:v>
                </c:pt>
                <c:pt idx="61">
                  <c:v>-2.1195725974121955</c:v>
                </c:pt>
                <c:pt idx="62">
                  <c:v>-1.5639701337753427</c:v>
                </c:pt>
                <c:pt idx="63">
                  <c:v>-0.79345803402270332</c:v>
                </c:pt>
                <c:pt idx="64">
                  <c:v>0.17105723728753486</c:v>
                </c:pt>
                <c:pt idx="65">
                  <c:v>1.2340090251312181</c:v>
                </c:pt>
                <c:pt idx="66">
                  <c:v>1.3991987432695978</c:v>
                </c:pt>
                <c:pt idx="67">
                  <c:v>1.1068882675722371</c:v>
                </c:pt>
                <c:pt idx="68">
                  <c:v>0.47158116697840791</c:v>
                </c:pt>
                <c:pt idx="69">
                  <c:v>-0.61139439779033911</c:v>
                </c:pt>
                <c:pt idx="70">
                  <c:v>-1.5726577170601035</c:v>
                </c:pt>
                <c:pt idx="71">
                  <c:v>-2.2155731761581787</c:v>
                </c:pt>
                <c:pt idx="72">
                  <c:v>-2.8226154992413672</c:v>
                </c:pt>
                <c:pt idx="73">
                  <c:v>-2.7055797687740917</c:v>
                </c:pt>
                <c:pt idx="74">
                  <c:v>-1.8842153623464386</c:v>
                </c:pt>
                <c:pt idx="75">
                  <c:v>-0.92207283485963332</c:v>
                </c:pt>
                <c:pt idx="76">
                  <c:v>0.20408647127763282</c:v>
                </c:pt>
                <c:pt idx="77">
                  <c:v>1.2665246302097746</c:v>
                </c:pt>
                <c:pt idx="78">
                  <c:v>1.7181386938491896</c:v>
                </c:pt>
                <c:pt idx="79">
                  <c:v>1.4558809111658537</c:v>
                </c:pt>
                <c:pt idx="80">
                  <c:v>0.73029044317660985</c:v>
                </c:pt>
                <c:pt idx="81">
                  <c:v>-0.48874667950696193</c:v>
                </c:pt>
                <c:pt idx="82">
                  <c:v>-1.9865345393191138</c:v>
                </c:pt>
                <c:pt idx="83">
                  <c:v>-2.4340400263283821</c:v>
                </c:pt>
                <c:pt idx="84">
                  <c:v>-1.986567163794464</c:v>
                </c:pt>
                <c:pt idx="85">
                  <c:v>-1.791585183984346</c:v>
                </c:pt>
                <c:pt idx="86">
                  <c:v>-1.401722708142382</c:v>
                </c:pt>
                <c:pt idx="87">
                  <c:v>-0.6967425118133298</c:v>
                </c:pt>
                <c:pt idx="88">
                  <c:v>4.7292858187866375E-2</c:v>
                </c:pt>
                <c:pt idx="89">
                  <c:v>0.85457605875998732</c:v>
                </c:pt>
                <c:pt idx="90">
                  <c:v>1.1523024336495402</c:v>
                </c:pt>
                <c:pt idx="91">
                  <c:v>0.92164682272443099</c:v>
                </c:pt>
                <c:pt idx="92">
                  <c:v>0.38942541303252393</c:v>
                </c:pt>
                <c:pt idx="93">
                  <c:v>-0.55477891257805467</c:v>
                </c:pt>
                <c:pt idx="94">
                  <c:v>-1.2606388891018525</c:v>
                </c:pt>
                <c:pt idx="95">
                  <c:v>-1.9630629344003121</c:v>
                </c:pt>
                <c:pt idx="96">
                  <c:v>-1.420590523615884</c:v>
                </c:pt>
                <c:pt idx="97">
                  <c:v>-1.3700327419136165</c:v>
                </c:pt>
                <c:pt idx="98">
                  <c:v>-0.96578176529934845</c:v>
                </c:pt>
                <c:pt idx="99">
                  <c:v>-0.42745125860080196</c:v>
                </c:pt>
                <c:pt idx="100">
                  <c:v>0.18610125506159481</c:v>
                </c:pt>
                <c:pt idx="101">
                  <c:v>0.7076801027080114</c:v>
                </c:pt>
                <c:pt idx="102">
                  <c:v>0.86380706224232207</c:v>
                </c:pt>
                <c:pt idx="103">
                  <c:v>0.69758596770833514</c:v>
                </c:pt>
                <c:pt idx="104">
                  <c:v>0.37377647486916199</c:v>
                </c:pt>
                <c:pt idx="105">
                  <c:v>-0.25108005153389085</c:v>
                </c:pt>
                <c:pt idx="106">
                  <c:v>-0.88862719833816795</c:v>
                </c:pt>
                <c:pt idx="107">
                  <c:v>-1.2630908574391719</c:v>
                </c:pt>
                <c:pt idx="108">
                  <c:v>-1.6964267908061645</c:v>
                </c:pt>
                <c:pt idx="109">
                  <c:v>-1.4733017813726241</c:v>
                </c:pt>
                <c:pt idx="110">
                  <c:v>-1.0803464433193133</c:v>
                </c:pt>
                <c:pt idx="111">
                  <c:v>-0.56730401104462869</c:v>
                </c:pt>
                <c:pt idx="112">
                  <c:v>0.10643504817907465</c:v>
                </c:pt>
                <c:pt idx="113">
                  <c:v>0.81339959867197131</c:v>
                </c:pt>
                <c:pt idx="114">
                  <c:v>0.9417857013138925</c:v>
                </c:pt>
                <c:pt idx="115">
                  <c:v>0.72663650444868244</c:v>
                </c:pt>
                <c:pt idx="116">
                  <c:v>0.39572175149006411</c:v>
                </c:pt>
                <c:pt idx="117">
                  <c:v>-0.38302867906170024</c:v>
                </c:pt>
                <c:pt idx="118">
                  <c:v>-1.113618902973198</c:v>
                </c:pt>
                <c:pt idx="119">
                  <c:v>-1.3095578907843759</c:v>
                </c:pt>
                <c:pt idx="120">
                  <c:v>-0.70977364468408122</c:v>
                </c:pt>
                <c:pt idx="121">
                  <c:v>-0.76269177492241624</c:v>
                </c:pt>
                <c:pt idx="122">
                  <c:v>-0.51421741333291271</c:v>
                </c:pt>
                <c:pt idx="123">
                  <c:v>-0.18924892086999243</c:v>
                </c:pt>
                <c:pt idx="124">
                  <c:v>4.7545105600269914E-2</c:v>
                </c:pt>
                <c:pt idx="125">
                  <c:v>0.37686598885785821</c:v>
                </c:pt>
                <c:pt idx="126">
                  <c:v>0.46996388698214564</c:v>
                </c:pt>
                <c:pt idx="127">
                  <c:v>0.3760002382247708</c:v>
                </c:pt>
                <c:pt idx="128">
                  <c:v>0.17242712602633772</c:v>
                </c:pt>
                <c:pt idx="129">
                  <c:v>-0.14282426627794159</c:v>
                </c:pt>
                <c:pt idx="130">
                  <c:v>-0.51676263148202539</c:v>
                </c:pt>
                <c:pt idx="131">
                  <c:v>-0.71259839095256472</c:v>
                </c:pt>
                <c:pt idx="132">
                  <c:v>-0.80514442286339272</c:v>
                </c:pt>
                <c:pt idx="133">
                  <c:v>-0.71389472684285071</c:v>
                </c:pt>
                <c:pt idx="134">
                  <c:v>-0.49723467292862439</c:v>
                </c:pt>
                <c:pt idx="135">
                  <c:v>-0.26738487902494745</c:v>
                </c:pt>
                <c:pt idx="136">
                  <c:v>6.8229966390993074E-2</c:v>
                </c:pt>
                <c:pt idx="137">
                  <c:v>0.37271275393656944</c:v>
                </c:pt>
                <c:pt idx="138">
                  <c:v>0.45557411277175136</c:v>
                </c:pt>
                <c:pt idx="139">
                  <c:v>0.37537334985401016</c:v>
                </c:pt>
                <c:pt idx="140">
                  <c:v>0.14763718050171579</c:v>
                </c:pt>
                <c:pt idx="141">
                  <c:v>-0.15446702972798418</c:v>
                </c:pt>
                <c:pt idx="142">
                  <c:v>-0.50278332465964726</c:v>
                </c:pt>
                <c:pt idx="143">
                  <c:v>-0.74187910044708127</c:v>
                </c:pt>
                <c:pt idx="144">
                  <c:v>-2.3805935964514671</c:v>
                </c:pt>
                <c:pt idx="145">
                  <c:v>-2.1226707715536342</c:v>
                </c:pt>
                <c:pt idx="146">
                  <c:v>-1.6392180529826954</c:v>
                </c:pt>
                <c:pt idx="147">
                  <c:v>-0.70001964189708121</c:v>
                </c:pt>
                <c:pt idx="148">
                  <c:v>0.40175699323023023</c:v>
                </c:pt>
                <c:pt idx="149">
                  <c:v>1.1261126342686121</c:v>
                </c:pt>
                <c:pt idx="150">
                  <c:v>1.3167634775017538</c:v>
                </c:pt>
                <c:pt idx="151">
                  <c:v>1.2034204649717699</c:v>
                </c:pt>
                <c:pt idx="152">
                  <c:v>0.42975302149750266</c:v>
                </c:pt>
                <c:pt idx="153">
                  <c:v>-0.33188186839340766</c:v>
                </c:pt>
                <c:pt idx="154">
                  <c:v>-1.6400060462728485</c:v>
                </c:pt>
                <c:pt idx="155">
                  <c:v>-2.0710792121010368</c:v>
                </c:pt>
                <c:pt idx="156">
                  <c:v>-1.9499755727403927</c:v>
                </c:pt>
                <c:pt idx="157">
                  <c:v>-1.7672378704161447</c:v>
                </c:pt>
                <c:pt idx="158">
                  <c:v>-1.2580527101867693</c:v>
                </c:pt>
                <c:pt idx="159">
                  <c:v>-0.50385445755828195</c:v>
                </c:pt>
                <c:pt idx="160">
                  <c:v>0.23294381803459596</c:v>
                </c:pt>
                <c:pt idx="161">
                  <c:v>0.84710708631813347</c:v>
                </c:pt>
                <c:pt idx="162">
                  <c:v>1.1440212355525048</c:v>
                </c:pt>
                <c:pt idx="163">
                  <c:v>0.90394094728472296</c:v>
                </c:pt>
                <c:pt idx="164">
                  <c:v>0.41239868657639828</c:v>
                </c:pt>
                <c:pt idx="165">
                  <c:v>-0.33937313069892283</c:v>
                </c:pt>
                <c:pt idx="166">
                  <c:v>-1.0731502046105836</c:v>
                </c:pt>
                <c:pt idx="167">
                  <c:v>-1.8017302790102965</c:v>
                </c:pt>
                <c:pt idx="168">
                  <c:v>-0.24912181084756263</c:v>
                </c:pt>
                <c:pt idx="169">
                  <c:v>-0.20613688027088106</c:v>
                </c:pt>
                <c:pt idx="170">
                  <c:v>-0.17790975129515924</c:v>
                </c:pt>
                <c:pt idx="171">
                  <c:v>-8.0039798498706863E-2</c:v>
                </c:pt>
                <c:pt idx="172">
                  <c:v>2.014769043149944E-2</c:v>
                </c:pt>
                <c:pt idx="173">
                  <c:v>0.14380162555358011</c:v>
                </c:pt>
                <c:pt idx="174">
                  <c:v>0.16737979975666528</c:v>
                </c:pt>
                <c:pt idx="175">
                  <c:v>0.12036223748194542</c:v>
                </c:pt>
                <c:pt idx="176">
                  <c:v>4.735481904401978E-2</c:v>
                </c:pt>
                <c:pt idx="177">
                  <c:v>-6.0293799092501377E-2</c:v>
                </c:pt>
                <c:pt idx="178">
                  <c:v>-0.15446514815878667</c:v>
                </c:pt>
                <c:pt idx="179">
                  <c:v>-0.24534718306995512</c:v>
                </c:pt>
                <c:pt idx="180">
                  <c:v>-1.3334008994680202</c:v>
                </c:pt>
                <c:pt idx="181">
                  <c:v>-1.2684868982753776</c:v>
                </c:pt>
                <c:pt idx="182">
                  <c:v>-0.79123941056071145</c:v>
                </c:pt>
                <c:pt idx="183">
                  <c:v>-0.41366492654860365</c:v>
                </c:pt>
                <c:pt idx="184">
                  <c:v>0.17735258140654908</c:v>
                </c:pt>
                <c:pt idx="185">
                  <c:v>0.53284752124919532</c:v>
                </c:pt>
                <c:pt idx="186">
                  <c:v>0.66414645784713155</c:v>
                </c:pt>
                <c:pt idx="187">
                  <c:v>0.59076375769662093</c:v>
                </c:pt>
                <c:pt idx="188">
                  <c:v>0.2098395248870131</c:v>
                </c:pt>
                <c:pt idx="189">
                  <c:v>-0.24846015248567938</c:v>
                </c:pt>
                <c:pt idx="190">
                  <c:v>-0.84099611027266208</c:v>
                </c:pt>
                <c:pt idx="191">
                  <c:v>-1.1733598698253698</c:v>
                </c:pt>
                <c:pt idx="192">
                  <c:v>-0.88231598401133204</c:v>
                </c:pt>
                <c:pt idx="193">
                  <c:v>-0.81483949675047462</c:v>
                </c:pt>
                <c:pt idx="194">
                  <c:v>-0.62097127481034831</c:v>
                </c:pt>
                <c:pt idx="195">
                  <c:v>-0.32114975689932818</c:v>
                </c:pt>
                <c:pt idx="196">
                  <c:v>4.5592235727843961E-2</c:v>
                </c:pt>
                <c:pt idx="197">
                  <c:v>0.48116153957636937</c:v>
                </c:pt>
                <c:pt idx="198">
                  <c:v>0.54900642835635249</c:v>
                </c:pt>
                <c:pt idx="199">
                  <c:v>0.50156340419281209</c:v>
                </c:pt>
                <c:pt idx="200">
                  <c:v>0.22685322108446679</c:v>
                </c:pt>
                <c:pt idx="201">
                  <c:v>-0.22716609334722024</c:v>
                </c:pt>
                <c:pt idx="202">
                  <c:v>-0.60708312295983402</c:v>
                </c:pt>
                <c:pt idx="203">
                  <c:v>-0.83104151083084699</c:v>
                </c:pt>
                <c:pt idx="204">
                  <c:v>-0.51372151388656062</c:v>
                </c:pt>
                <c:pt idx="205">
                  <c:v>-0.4602920549364331</c:v>
                </c:pt>
                <c:pt idx="206">
                  <c:v>-0.35304102010902749</c:v>
                </c:pt>
                <c:pt idx="207">
                  <c:v>-0.15607036847278369</c:v>
                </c:pt>
                <c:pt idx="208">
                  <c:v>3.4183685120654853E-2</c:v>
                </c:pt>
                <c:pt idx="209">
                  <c:v>0.23188104981173144</c:v>
                </c:pt>
                <c:pt idx="210">
                  <c:v>0.2845864126543643</c:v>
                </c:pt>
                <c:pt idx="211">
                  <c:v>0.2129202362161918</c:v>
                </c:pt>
                <c:pt idx="212">
                  <c:v>0.13953696249865941</c:v>
                </c:pt>
                <c:pt idx="213">
                  <c:v>-9.6908346842207102E-2</c:v>
                </c:pt>
                <c:pt idx="214">
                  <c:v>-0.32751339993222717</c:v>
                </c:pt>
                <c:pt idx="215">
                  <c:v>-0.44158934582306353</c:v>
                </c:pt>
                <c:pt idx="216">
                  <c:v>-1.3063423400633047</c:v>
                </c:pt>
                <c:pt idx="217">
                  <c:v>-1.145905487724485</c:v>
                </c:pt>
                <c:pt idx="218">
                  <c:v>-0.77620737007248242</c:v>
                </c:pt>
                <c:pt idx="219">
                  <c:v>-0.38974173776567361</c:v>
                </c:pt>
                <c:pt idx="220">
                  <c:v>0.11429847240944899</c:v>
                </c:pt>
                <c:pt idx="221">
                  <c:v>0.51710130902949081</c:v>
                </c:pt>
                <c:pt idx="222">
                  <c:v>0.63783458251840597</c:v>
                </c:pt>
                <c:pt idx="223">
                  <c:v>0.50503668997615281</c:v>
                </c:pt>
                <c:pt idx="224">
                  <c:v>0.30092591919513834</c:v>
                </c:pt>
                <c:pt idx="225">
                  <c:v>-0.29673485873482763</c:v>
                </c:pt>
                <c:pt idx="226">
                  <c:v>-0.82071004442282858</c:v>
                </c:pt>
                <c:pt idx="227">
                  <c:v>-1.1079966120071962</c:v>
                </c:pt>
                <c:pt idx="228">
                  <c:v>-1.2041544664695023</c:v>
                </c:pt>
                <c:pt idx="229">
                  <c:v>-1.119634935575351</c:v>
                </c:pt>
                <c:pt idx="230">
                  <c:v>-0.81621177267145018</c:v>
                </c:pt>
                <c:pt idx="231">
                  <c:v>-0.33893809855803919</c:v>
                </c:pt>
                <c:pt idx="232">
                  <c:v>9.593085758883238E-2</c:v>
                </c:pt>
                <c:pt idx="233">
                  <c:v>0.5284917574161162</c:v>
                </c:pt>
                <c:pt idx="234">
                  <c:v>0.75291724649345004</c:v>
                </c:pt>
                <c:pt idx="235">
                  <c:v>0.57620578639741005</c:v>
                </c:pt>
                <c:pt idx="236">
                  <c:v>0.28712428201003692</c:v>
                </c:pt>
                <c:pt idx="237">
                  <c:v>-0.30774026644584473</c:v>
                </c:pt>
                <c:pt idx="238">
                  <c:v>-0.83030991665432408</c:v>
                </c:pt>
                <c:pt idx="239">
                  <c:v>-0.96940868119305923</c:v>
                </c:pt>
                <c:pt idx="240">
                  <c:v>-2.2635492011744454</c:v>
                </c:pt>
                <c:pt idx="241">
                  <c:v>-2.0256840127928668</c:v>
                </c:pt>
                <c:pt idx="242">
                  <c:v>-1.3070826256415005</c:v>
                </c:pt>
                <c:pt idx="243">
                  <c:v>-0.67224151616975902</c:v>
                </c:pt>
                <c:pt idx="244">
                  <c:v>0.25666759265521943</c:v>
                </c:pt>
                <c:pt idx="245">
                  <c:v>1.0728117535659281</c:v>
                </c:pt>
                <c:pt idx="246">
                  <c:v>1.2242006518058819</c:v>
                </c:pt>
                <c:pt idx="247">
                  <c:v>0.8638353723827733</c:v>
                </c:pt>
                <c:pt idx="248">
                  <c:v>0.51030121935554196</c:v>
                </c:pt>
                <c:pt idx="249">
                  <c:v>-0.4284967277692871</c:v>
                </c:pt>
                <c:pt idx="250">
                  <c:v>-1.2149800067389549</c:v>
                </c:pt>
                <c:pt idx="251">
                  <c:v>-1.6255079251880764</c:v>
                </c:pt>
                <c:pt idx="252">
                  <c:v>-0.60590516145962703</c:v>
                </c:pt>
                <c:pt idx="253">
                  <c:v>-0.49451529905536323</c:v>
                </c:pt>
                <c:pt idx="254">
                  <c:v>-0.35238039892179857</c:v>
                </c:pt>
                <c:pt idx="255">
                  <c:v>-0.12848879425611981</c:v>
                </c:pt>
                <c:pt idx="256">
                  <c:v>3.2367622413757929E-2</c:v>
                </c:pt>
                <c:pt idx="257">
                  <c:v>0.23207346665547121</c:v>
                </c:pt>
                <c:pt idx="258">
                  <c:v>0.28696706631533214</c:v>
                </c:pt>
                <c:pt idx="259">
                  <c:v>0.23376994182680388</c:v>
                </c:pt>
                <c:pt idx="260">
                  <c:v>0.1378859581107563</c:v>
                </c:pt>
                <c:pt idx="261">
                  <c:v>-0.143120966871221</c:v>
                </c:pt>
                <c:pt idx="262">
                  <c:v>-0.36236270863515635</c:v>
                </c:pt>
                <c:pt idx="263">
                  <c:v>-0.48410362783810135</c:v>
                </c:pt>
                <c:pt idx="264">
                  <c:v>-1.2164609226082059</c:v>
                </c:pt>
                <c:pt idx="265">
                  <c:v>-1.253444136431219</c:v>
                </c:pt>
                <c:pt idx="266">
                  <c:v>-0.82863158869766018</c:v>
                </c:pt>
                <c:pt idx="267">
                  <c:v>-0.3949796714608072</c:v>
                </c:pt>
                <c:pt idx="268">
                  <c:v>9.2578057528602278E-2</c:v>
                </c:pt>
                <c:pt idx="269">
                  <c:v>0.65084223412721209</c:v>
                </c:pt>
                <c:pt idx="270">
                  <c:v>0.78814757219739096</c:v>
                </c:pt>
                <c:pt idx="271">
                  <c:v>0.5938713019701386</c:v>
                </c:pt>
                <c:pt idx="272">
                  <c:v>0.35724518517983561</c:v>
                </c:pt>
                <c:pt idx="273">
                  <c:v>-0.28310822284122378</c:v>
                </c:pt>
                <c:pt idx="274">
                  <c:v>-0.97553197646958556</c:v>
                </c:pt>
                <c:pt idx="275">
                  <c:v>-1.2767557144849713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5-4AA9-AFA1-8D21E77E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13920"/>
        <c:axId val="341618912"/>
      </c:scatterChart>
      <c:valAx>
        <c:axId val="3416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18912"/>
        <c:crosses val="autoZero"/>
        <c:crossBetween val="midCat"/>
      </c:valAx>
      <c:valAx>
        <c:axId val="3416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1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7</xdr:col>
      <xdr:colOff>419100</xdr:colOff>
      <xdr:row>13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F7ABE-4363-4243-9A91-D19FBC524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16</xdr:row>
      <xdr:rowOff>33337</xdr:rowOff>
    </xdr:from>
    <xdr:to>
      <xdr:col>7</xdr:col>
      <xdr:colOff>257175</xdr:colOff>
      <xdr:row>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BB32C-A859-4279-85AC-77591FDE9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552450</xdr:colOff>
      <xdr:row>49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6CD002-79C6-4F45-BEC3-DAB83BEEB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10</xdr:row>
      <xdr:rowOff>90487</xdr:rowOff>
    </xdr:from>
    <xdr:to>
      <xdr:col>13</xdr:col>
      <xdr:colOff>228600</xdr:colOff>
      <xdr:row>24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E69678-5387-492F-A71C-6B893121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224117</xdr:colOff>
      <xdr:row>7</xdr:row>
      <xdr:rowOff>89646</xdr:rowOff>
    </xdr:from>
    <xdr:to>
      <xdr:col>20</xdr:col>
      <xdr:colOff>380999</xdr:colOff>
      <xdr:row>23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1EAA-CF04-4E70-8B95-D0F92692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39</xdr:col>
      <xdr:colOff>296848</xdr:colOff>
      <xdr:row>34</xdr:row>
      <xdr:rowOff>143772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6F2B7-3B5F-4040-9BD5-70CD920AB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8450" y="190500"/>
          <a:ext cx="11269648" cy="6430272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7</xdr:row>
      <xdr:rowOff>0</xdr:rowOff>
    </xdr:from>
    <xdr:to>
      <xdr:col>47</xdr:col>
      <xdr:colOff>562649</xdr:colOff>
      <xdr:row>32</xdr:row>
      <xdr:rowOff>143560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3AF2CB-B3BA-4261-A987-DDD9DC4AE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50850" y="1333500"/>
          <a:ext cx="4829849" cy="4906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271</xdr:row>
      <xdr:rowOff>0</xdr:rowOff>
    </xdr:from>
    <xdr:to>
      <xdr:col>14</xdr:col>
      <xdr:colOff>304800</xdr:colOff>
      <xdr:row>285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718BCE-7650-4D8B-AC2C-E27629FAF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1461409</xdr:colOff>
      <xdr:row>20</xdr:row>
      <xdr:rowOff>132669</xdr:rowOff>
    </xdr:from>
    <xdr:to>
      <xdr:col>11</xdr:col>
      <xdr:colOff>419101</xdr:colOff>
      <xdr:row>42</xdr:row>
      <xdr:rowOff>99332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6E93C9-29E5-4CAC-9DA4-99D93C854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8809-E346-4A7F-8E14-6F123804FC4A}">
  <dimension ref="A1:AO106"/>
  <sheetViews>
    <sheetView topLeftCell="A16" zoomScaleNormal="100" workbookViewId="0">
      <selection activeCell="AC25" sqref="AC25"/>
    </sheetView>
  </sheetViews>
  <sheetFormatPr defaultRowHeight="15" x14ac:dyDescent="0.25"/>
  <cols>
    <col min="1" max="1" width="14.5703125" customWidth="1"/>
    <col min="7" max="7" width="9.140625" customWidth="1"/>
  </cols>
  <sheetData>
    <row r="1" spans="1:33" x14ac:dyDescent="0.25">
      <c r="A1" s="1"/>
      <c r="J1" s="2"/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2010</v>
      </c>
      <c r="U1" s="7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3" x14ac:dyDescent="0.25">
      <c r="A2" s="1"/>
      <c r="I2" s="4" t="s">
        <v>0</v>
      </c>
      <c r="K2">
        <v>-26.253170822513965</v>
      </c>
      <c r="L2">
        <v>-26.031167479634973</v>
      </c>
      <c r="M2">
        <v>-26.312201900349976</v>
      </c>
      <c r="N2">
        <v>-26.731396773410978</v>
      </c>
      <c r="O2">
        <v>-25.663692241611983</v>
      </c>
      <c r="P2">
        <v>-28.456352869642984</v>
      </c>
      <c r="Q2">
        <v>-23.839617842059965</v>
      </c>
      <c r="R2">
        <v>-26.902885483685964</v>
      </c>
      <c r="S2">
        <v>-27.332118219699964</v>
      </c>
      <c r="U2" s="8"/>
      <c r="W2" s="3"/>
    </row>
    <row r="3" spans="1:33" x14ac:dyDescent="0.25">
      <c r="A3" s="1"/>
      <c r="I3" s="4" t="s">
        <v>1</v>
      </c>
      <c r="K3">
        <v>-24.842471639828972</v>
      </c>
      <c r="L3">
        <v>-23.940237692591978</v>
      </c>
      <c r="M3">
        <v>-25.221203933946981</v>
      </c>
      <c r="N3">
        <v>-24.107704626997986</v>
      </c>
      <c r="O3">
        <v>-24.750340133135978</v>
      </c>
      <c r="P3">
        <v>-24.713589529135987</v>
      </c>
      <c r="Q3">
        <v>-25.617012665390973</v>
      </c>
      <c r="R3">
        <v>-23.85389197053297</v>
      </c>
      <c r="S3">
        <v>-24.77074845028099</v>
      </c>
      <c r="U3" s="8"/>
      <c r="W3" s="3"/>
    </row>
    <row r="4" spans="1:33" x14ac:dyDescent="0.25">
      <c r="A4" s="1"/>
      <c r="I4" s="4" t="s">
        <v>2</v>
      </c>
      <c r="K4">
        <v>-17.851076754179985</v>
      </c>
      <c r="L4">
        <v>-17.664795625499977</v>
      </c>
      <c r="M4">
        <v>-17.564508892948965</v>
      </c>
      <c r="N4">
        <v>-18.861685907504977</v>
      </c>
      <c r="O4">
        <v>-17.447340092143975</v>
      </c>
      <c r="P4">
        <v>-18.122043214106981</v>
      </c>
      <c r="Q4">
        <v>-17.271346595357983</v>
      </c>
      <c r="R4">
        <v>-16.614469509386993</v>
      </c>
      <c r="S4">
        <v>-17.633680073804982</v>
      </c>
      <c r="U4" s="8"/>
      <c r="W4" s="3"/>
    </row>
    <row r="5" spans="1:33" x14ac:dyDescent="0.25">
      <c r="A5" s="1"/>
      <c r="I5" s="4" t="s">
        <v>3</v>
      </c>
      <c r="K5">
        <v>-7.9567819291299884</v>
      </c>
      <c r="L5">
        <v>-8.9619831643379939</v>
      </c>
      <c r="M5">
        <v>-8.5954911691569578</v>
      </c>
      <c r="N5">
        <v>-9.3754195033660039</v>
      </c>
      <c r="O5">
        <v>-7.7221249661009779</v>
      </c>
      <c r="P5">
        <v>-9.5161213028109728</v>
      </c>
      <c r="Q5">
        <v>-6.3564236068119726</v>
      </c>
      <c r="R5">
        <v>-8.934328520707993</v>
      </c>
      <c r="S5">
        <v>-7.0623498017219504</v>
      </c>
      <c r="U5" s="8"/>
      <c r="W5" s="3"/>
    </row>
    <row r="6" spans="1:33" x14ac:dyDescent="0.25">
      <c r="A6" s="1"/>
      <c r="I6" s="5" t="s">
        <v>4</v>
      </c>
      <c r="K6">
        <v>2.7770121672360233</v>
      </c>
      <c r="L6">
        <v>1.9320644759710035</v>
      </c>
      <c r="M6">
        <v>1.9024781940120192</v>
      </c>
      <c r="N6">
        <v>0.63637624733200937</v>
      </c>
      <c r="O6">
        <v>3.3620140753310466</v>
      </c>
      <c r="P6">
        <v>1.7853722336240025</v>
      </c>
      <c r="Q6">
        <v>1.596927634972019</v>
      </c>
      <c r="R6">
        <v>2.2798182788680492</v>
      </c>
      <c r="S6">
        <v>3.2650911437430068</v>
      </c>
      <c r="U6" s="8"/>
      <c r="W6" s="3"/>
    </row>
    <row r="7" spans="1:33" x14ac:dyDescent="0.25">
      <c r="A7" s="1"/>
      <c r="I7" s="5" t="s">
        <v>5</v>
      </c>
      <c r="K7">
        <v>12.250340188372036</v>
      </c>
      <c r="L7">
        <v>13.937937022074038</v>
      </c>
      <c r="M7">
        <v>11.806443984596001</v>
      </c>
      <c r="N7">
        <v>11.499239550571019</v>
      </c>
      <c r="O7">
        <v>12.78460193806103</v>
      </c>
      <c r="P7">
        <v>13.64419975520201</v>
      </c>
      <c r="Q7">
        <v>12.65803713526202</v>
      </c>
      <c r="R7">
        <v>12.453726626839</v>
      </c>
      <c r="S7">
        <v>11.873600547444028</v>
      </c>
      <c r="U7" s="8"/>
      <c r="W7" s="3"/>
    </row>
    <row r="8" spans="1:33" x14ac:dyDescent="0.25">
      <c r="A8" s="1"/>
      <c r="I8" s="5" t="s">
        <v>6</v>
      </c>
      <c r="K8">
        <v>16.367553074106013</v>
      </c>
      <c r="L8">
        <v>15.803728796054031</v>
      </c>
      <c r="M8">
        <v>16.016355120814012</v>
      </c>
      <c r="N8">
        <v>15.505467984288032</v>
      </c>
      <c r="O8">
        <v>15.605115079250027</v>
      </c>
      <c r="P8">
        <v>15.797785315237036</v>
      </c>
      <c r="Q8">
        <v>15.784975321548018</v>
      </c>
      <c r="R8">
        <v>15.222434431878014</v>
      </c>
      <c r="S8">
        <v>16.035341207903002</v>
      </c>
      <c r="U8" s="8"/>
      <c r="W8" s="3"/>
    </row>
    <row r="9" spans="1:33" x14ac:dyDescent="0.25">
      <c r="A9" s="1"/>
      <c r="I9" s="5" t="s">
        <v>7</v>
      </c>
      <c r="K9">
        <v>13.283749935143021</v>
      </c>
      <c r="L9">
        <v>12.502128144690005</v>
      </c>
      <c r="M9">
        <v>13.571608491400013</v>
      </c>
      <c r="N9">
        <v>12.401748781623041</v>
      </c>
      <c r="O9">
        <v>12.602246241771013</v>
      </c>
      <c r="P9">
        <v>12.188810557943043</v>
      </c>
      <c r="Q9">
        <v>12.62895861932401</v>
      </c>
      <c r="R9">
        <v>12.54262708401501</v>
      </c>
      <c r="S9">
        <v>12.670220683888999</v>
      </c>
      <c r="U9" s="8"/>
      <c r="W9" s="3"/>
    </row>
    <row r="10" spans="1:33" x14ac:dyDescent="0.25">
      <c r="A10" s="1"/>
      <c r="I10" s="5" t="s">
        <v>8</v>
      </c>
      <c r="K10">
        <v>5.3604855854700304</v>
      </c>
      <c r="L10">
        <v>5.3264347928430311</v>
      </c>
      <c r="M10">
        <v>6.8077106470660169</v>
      </c>
      <c r="N10">
        <v>5.2401375695440038</v>
      </c>
      <c r="O10">
        <v>6.7524626264440144</v>
      </c>
      <c r="P10">
        <v>6.6379509328800168</v>
      </c>
      <c r="Q10">
        <v>5.7914193079150209</v>
      </c>
      <c r="R10">
        <v>4.933110194127039</v>
      </c>
      <c r="S10">
        <v>5.7804465926280386</v>
      </c>
      <c r="U10" s="8"/>
      <c r="W10" s="3"/>
    </row>
    <row r="11" spans="1:33" x14ac:dyDescent="0.25">
      <c r="A11" s="1"/>
      <c r="I11" s="6" t="s">
        <v>9</v>
      </c>
      <c r="K11" s="10">
        <v>-7.3078332466299685</v>
      </c>
      <c r="L11" s="10">
        <v>-6.9056031507909665</v>
      </c>
      <c r="M11" s="11">
        <v>-4.5560584899959622</v>
      </c>
      <c r="N11" s="10">
        <v>-7.465146663009989</v>
      </c>
      <c r="O11" s="11">
        <v>-4.5358891696479873</v>
      </c>
      <c r="P11" s="11">
        <v>-6.4250336705619588</v>
      </c>
      <c r="Q11" s="11">
        <v>-4.7971292709160025</v>
      </c>
      <c r="R11" s="11">
        <v>-5.161320992571973</v>
      </c>
      <c r="S11" s="11">
        <v>-4.7568731929379737</v>
      </c>
      <c r="U11" s="8"/>
      <c r="W11" s="9" t="s">
        <v>293</v>
      </c>
    </row>
    <row r="12" spans="1:33" x14ac:dyDescent="0.25">
      <c r="A12" s="1"/>
      <c r="I12" s="4" t="s">
        <v>10</v>
      </c>
      <c r="K12">
        <v>-16.77874190535897</v>
      </c>
      <c r="L12">
        <v>-17.762920506461967</v>
      </c>
      <c r="M12">
        <v>-18.518320293582974</v>
      </c>
      <c r="N12">
        <v>-16.963251455443981</v>
      </c>
      <c r="O12">
        <v>-16.053503494891004</v>
      </c>
      <c r="P12">
        <v>-18.680165060497984</v>
      </c>
      <c r="Q12">
        <v>-17.356834452583968</v>
      </c>
      <c r="R12">
        <v>-16.799870709307982</v>
      </c>
      <c r="S12">
        <v>-15.041967022535971</v>
      </c>
      <c r="U12" s="8"/>
      <c r="W12" s="3"/>
    </row>
    <row r="13" spans="1:33" x14ac:dyDescent="0.25">
      <c r="A13" s="1"/>
      <c r="I13" s="4" t="s">
        <v>11</v>
      </c>
      <c r="K13">
        <v>-24.120979293577989</v>
      </c>
      <c r="L13">
        <v>-25.02454906584299</v>
      </c>
      <c r="M13">
        <v>-22.689931598369981</v>
      </c>
      <c r="N13">
        <v>-26.415122099571988</v>
      </c>
      <c r="O13">
        <v>-22.818380454913978</v>
      </c>
      <c r="P13">
        <v>-21.966902223747979</v>
      </c>
      <c r="Q13">
        <v>-23.934494387625989</v>
      </c>
      <c r="R13">
        <v>-24.788954522080985</v>
      </c>
      <c r="S13">
        <v>-25.254216347292981</v>
      </c>
      <c r="U13" s="8"/>
      <c r="W13" s="2">
        <v>2001</v>
      </c>
      <c r="X13" s="2">
        <v>2002</v>
      </c>
      <c r="Y13" s="2">
        <v>2003</v>
      </c>
      <c r="Z13" s="2">
        <v>2004</v>
      </c>
      <c r="AA13" s="2">
        <v>2005</v>
      </c>
      <c r="AB13" s="2">
        <v>2006</v>
      </c>
      <c r="AC13" s="12">
        <v>2007</v>
      </c>
      <c r="AD13" s="2">
        <v>2008</v>
      </c>
      <c r="AE13" s="2">
        <v>2010</v>
      </c>
      <c r="AF13" s="2" t="s">
        <v>12</v>
      </c>
      <c r="AG13" s="2" t="s">
        <v>294</v>
      </c>
    </row>
    <row r="14" spans="1:33" x14ac:dyDescent="0.25">
      <c r="A14" s="1"/>
      <c r="I14" s="2" t="s">
        <v>12</v>
      </c>
      <c r="K14">
        <f t="shared" ref="K14:S14" si="0">AVERAGE(K2:K13)</f>
        <v>-6.2559928867410592</v>
      </c>
      <c r="L14">
        <f t="shared" si="0"/>
        <v>-6.3990802877940611</v>
      </c>
      <c r="M14">
        <f t="shared" si="0"/>
        <v>-6.1127599867053108</v>
      </c>
      <c r="N14">
        <f t="shared" si="0"/>
        <v>-7.0530630746623162</v>
      </c>
      <c r="O14">
        <f t="shared" si="0"/>
        <v>-5.6570692159657296</v>
      </c>
      <c r="P14">
        <f t="shared" si="0"/>
        <v>-6.4855074229682286</v>
      </c>
      <c r="Q14">
        <f t="shared" si="0"/>
        <v>-5.8927117334771468</v>
      </c>
      <c r="R14">
        <f t="shared" si="0"/>
        <v>-6.3020004243789787</v>
      </c>
      <c r="S14">
        <f t="shared" si="0"/>
        <v>-6.0189377443889782</v>
      </c>
      <c r="U14" s="2" t="s">
        <v>12</v>
      </c>
      <c r="W14">
        <v>-6.2559928867410592</v>
      </c>
      <c r="X14">
        <v>-6.3990802877940611</v>
      </c>
      <c r="Y14">
        <v>-6.1127599867053108</v>
      </c>
      <c r="Z14">
        <v>-7.0530630746623162</v>
      </c>
      <c r="AA14">
        <v>-5.6570692159657296</v>
      </c>
      <c r="AB14">
        <v>-6.4855074229682286</v>
      </c>
      <c r="AC14" s="13">
        <v>-5.8927117334771468</v>
      </c>
      <c r="AD14">
        <v>-6.3020004243789787</v>
      </c>
      <c r="AE14">
        <v>-6.0189377443889782</v>
      </c>
    </row>
    <row r="15" spans="1:33" x14ac:dyDescent="0.25">
      <c r="A15" s="1"/>
      <c r="U15" s="4" t="s">
        <v>0</v>
      </c>
      <c r="W15">
        <f>K2/W14</f>
        <v>4.1964834835657969</v>
      </c>
      <c r="X15">
        <f>L2/X14</f>
        <v>4.0679545042258924</v>
      </c>
      <c r="Y15">
        <f t="shared" ref="Y15:AE15" si="1">M2/Y14</f>
        <v>4.3044716228964637</v>
      </c>
      <c r="Z15">
        <f t="shared" si="1"/>
        <v>3.7900407936860558</v>
      </c>
      <c r="AA15">
        <f t="shared" si="1"/>
        <v>4.5365703090890825</v>
      </c>
      <c r="AB15">
        <f t="shared" si="1"/>
        <v>4.3876833397593025</v>
      </c>
      <c r="AC15" s="13">
        <f t="shared" si="1"/>
        <v>4.0456107341250824</v>
      </c>
      <c r="AD15">
        <f t="shared" si="1"/>
        <v>4.2689437753151322</v>
      </c>
      <c r="AE15">
        <f t="shared" si="1"/>
        <v>4.5410202564696283</v>
      </c>
      <c r="AF15">
        <f>AVERAGE(W15:AE15)</f>
        <v>4.237642091014715</v>
      </c>
      <c r="AG15">
        <f>_xlfn.STDEV.S(W15:AF15)</f>
        <v>0.2302331234999376</v>
      </c>
    </row>
    <row r="16" spans="1:33" x14ac:dyDescent="0.25">
      <c r="A16" s="1"/>
      <c r="U16" s="4" t="s">
        <v>1</v>
      </c>
      <c r="W16">
        <f>K3/W14</f>
        <v>3.9709878335188109</v>
      </c>
      <c r="X16">
        <f>L3/X14</f>
        <v>3.7411997687006417</v>
      </c>
      <c r="Y16">
        <f t="shared" ref="Y16:AE16" si="2">M3/Y14</f>
        <v>4.1259928393721941</v>
      </c>
      <c r="Z16">
        <f t="shared" si="2"/>
        <v>3.4180475024537058</v>
      </c>
      <c r="AA16">
        <f t="shared" si="2"/>
        <v>4.3751170771048802</v>
      </c>
      <c r="AB16">
        <f t="shared" si="2"/>
        <v>3.8105868850929929</v>
      </c>
      <c r="AC16" s="13">
        <f t="shared" si="2"/>
        <v>4.3472366923801635</v>
      </c>
      <c r="AD16">
        <f t="shared" si="2"/>
        <v>3.7851301752147402</v>
      </c>
      <c r="AE16">
        <f t="shared" si="2"/>
        <v>4.1154684600904829</v>
      </c>
      <c r="AF16">
        <f t="shared" ref="AF16:AF26" si="3">AVERAGE(W16:AE16)</f>
        <v>3.965529692658734</v>
      </c>
      <c r="AG16">
        <f t="shared" ref="AG16:AG26" si="4">_xlfn.STDEV.S(W16:AF16)</f>
        <v>0.2921821784725479</v>
      </c>
    </row>
    <row r="17" spans="1:33" x14ac:dyDescent="0.25">
      <c r="A17" s="1"/>
      <c r="U17" s="4" t="s">
        <v>2</v>
      </c>
      <c r="W17">
        <f>K4/W14</f>
        <v>2.8534362294454532</v>
      </c>
      <c r="X17">
        <f>L4/X14</f>
        <v>2.7605210172459826</v>
      </c>
      <c r="Y17">
        <f t="shared" ref="Y17:AE17" si="5">M4/Y14</f>
        <v>2.873417070382307</v>
      </c>
      <c r="Z17">
        <f t="shared" si="5"/>
        <v>2.6742545342128574</v>
      </c>
      <c r="AA17">
        <f t="shared" si="5"/>
        <v>3.0841659216229873</v>
      </c>
      <c r="AB17">
        <f t="shared" si="5"/>
        <v>2.7942367546952935</v>
      </c>
      <c r="AC17" s="13">
        <f t="shared" si="5"/>
        <v>2.9309675029982465</v>
      </c>
      <c r="AD17">
        <f t="shared" si="5"/>
        <v>2.6363802587373266</v>
      </c>
      <c r="AE17">
        <f t="shared" si="5"/>
        <v>2.929699694974182</v>
      </c>
      <c r="AF17">
        <f t="shared" si="3"/>
        <v>2.8374532204794041</v>
      </c>
      <c r="AG17">
        <f t="shared" si="4"/>
        <v>0.13103041166284654</v>
      </c>
    </row>
    <row r="18" spans="1:33" x14ac:dyDescent="0.25">
      <c r="A18" s="1"/>
      <c r="J18" s="2"/>
      <c r="K18" s="2">
        <v>2001</v>
      </c>
      <c r="L18" s="2">
        <v>2002</v>
      </c>
      <c r="M18" s="2">
        <v>2003</v>
      </c>
      <c r="N18" s="2">
        <v>2004</v>
      </c>
      <c r="O18" s="2">
        <v>2005</v>
      </c>
      <c r="P18" s="2">
        <v>2006</v>
      </c>
      <c r="Q18" s="12">
        <v>2007</v>
      </c>
      <c r="R18" s="2">
        <v>2008</v>
      </c>
      <c r="S18" s="2">
        <v>2010</v>
      </c>
      <c r="U18" s="4" t="s">
        <v>3</v>
      </c>
      <c r="W18">
        <f>K5/W14</f>
        <v>1.2718655652556092</v>
      </c>
      <c r="X18">
        <f>L5/X14</f>
        <v>1.400511129924803</v>
      </c>
      <c r="Y18">
        <f t="shared" ref="Y18:AE18" si="6">M5/Y14</f>
        <v>1.4061555153239058</v>
      </c>
      <c r="Z18">
        <f t="shared" si="6"/>
        <v>1.3292691989451515</v>
      </c>
      <c r="AA18">
        <f t="shared" si="6"/>
        <v>1.3650398592096276</v>
      </c>
      <c r="AB18">
        <f t="shared" si="6"/>
        <v>1.4672901721012479</v>
      </c>
      <c r="AC18" s="13">
        <f t="shared" si="6"/>
        <v>1.0786924414952164</v>
      </c>
      <c r="AD18">
        <f t="shared" si="6"/>
        <v>1.4176972261293386</v>
      </c>
      <c r="AE18">
        <f t="shared" si="6"/>
        <v>1.1733548512452501</v>
      </c>
      <c r="AF18">
        <f t="shared" si="3"/>
        <v>1.3233195510700164</v>
      </c>
      <c r="AG18">
        <f t="shared" si="4"/>
        <v>0.11981947119610716</v>
      </c>
    </row>
    <row r="19" spans="1:33" x14ac:dyDescent="0.25">
      <c r="A19" s="1"/>
      <c r="I19" s="2" t="s">
        <v>0</v>
      </c>
      <c r="K19">
        <f>K31*W15</f>
        <v>-3.715912836791619</v>
      </c>
      <c r="L19">
        <f>L31*X15</f>
        <v>-2.3046951319766973</v>
      </c>
      <c r="M19">
        <f t="shared" ref="M19:S19" si="7">M31*Y15</f>
        <v>-2.8226154992413672</v>
      </c>
      <c r="N19">
        <f t="shared" si="7"/>
        <v>-1.986567163794464</v>
      </c>
      <c r="O19">
        <f t="shared" si="7"/>
        <v>-1.420590523615884</v>
      </c>
      <c r="P19">
        <f t="shared" si="7"/>
        <v>-1.6964267908061645</v>
      </c>
      <c r="Q19" s="13">
        <f>Q31*AC15*-1</f>
        <v>-0.70977364468408122</v>
      </c>
      <c r="R19">
        <f t="shared" si="7"/>
        <v>-0.80514442286339272</v>
      </c>
      <c r="S19">
        <f t="shared" si="7"/>
        <v>-1.9499755727403927</v>
      </c>
      <c r="U19" s="5" t="s">
        <v>4</v>
      </c>
      <c r="W19">
        <f>K6/W14</f>
        <v>-0.4438963115066224</v>
      </c>
      <c r="X19">
        <f>L6/X14</f>
        <v>-0.30192846300996157</v>
      </c>
      <c r="Y19">
        <f t="shared" ref="Y19:AE19" si="8">M6/Y14</f>
        <v>-0.31123063855766198</v>
      </c>
      <c r="Z19">
        <f t="shared" si="8"/>
        <v>-9.022693269512233E-2</v>
      </c>
      <c r="AA19">
        <f t="shared" si="8"/>
        <v>-0.59430315362636243</v>
      </c>
      <c r="AB19">
        <f t="shared" si="8"/>
        <v>-0.27528643746534937</v>
      </c>
      <c r="AC19" s="13">
        <f t="shared" si="8"/>
        <v>-0.27100046756057938</v>
      </c>
      <c r="AD19">
        <f t="shared" si="8"/>
        <v>-0.36176104813460253</v>
      </c>
      <c r="AE19">
        <f t="shared" si="8"/>
        <v>-0.5424696653137534</v>
      </c>
      <c r="AF19">
        <f t="shared" si="3"/>
        <v>-0.3546781242077795</v>
      </c>
      <c r="AG19">
        <f t="shared" si="4"/>
        <v>0.14476245062365628</v>
      </c>
    </row>
    <row r="20" spans="1:33" x14ac:dyDescent="0.25">
      <c r="A20" s="1"/>
      <c r="I20" s="2" t="s">
        <v>1</v>
      </c>
      <c r="K20">
        <f>K31*W16</f>
        <v>-3.5162403767588977</v>
      </c>
      <c r="L20">
        <f>L31*X16</f>
        <v>-2.1195725974121955</v>
      </c>
      <c r="M20">
        <f t="shared" ref="M20:S20" si="9">M31*Y16</f>
        <v>-2.7055797687740917</v>
      </c>
      <c r="N20">
        <f t="shared" si="9"/>
        <v>-1.791585183984346</v>
      </c>
      <c r="O20">
        <f t="shared" si="9"/>
        <v>-1.3700327419136165</v>
      </c>
      <c r="P20">
        <f t="shared" si="9"/>
        <v>-1.4733017813726241</v>
      </c>
      <c r="Q20" s="13">
        <f>Q31*AC16*-1</f>
        <v>-0.76269177492241624</v>
      </c>
      <c r="R20">
        <f t="shared" si="9"/>
        <v>-0.71389472684285071</v>
      </c>
      <c r="S20">
        <f t="shared" si="9"/>
        <v>-1.7672378704161447</v>
      </c>
      <c r="U20" s="5" t="s">
        <v>5</v>
      </c>
      <c r="W20">
        <f>K7/W14</f>
        <v>-1.9581768090458329</v>
      </c>
      <c r="X20">
        <f>L7/X14</f>
        <v>-2.1781156658809211</v>
      </c>
      <c r="Y20">
        <f t="shared" ref="Y20:AE20" si="10">M7/Y14</f>
        <v>-1.931442427033603</v>
      </c>
      <c r="Z20">
        <f t="shared" si="10"/>
        <v>-1.6303894391475544</v>
      </c>
      <c r="AA20">
        <f t="shared" si="10"/>
        <v>-2.259933801407191</v>
      </c>
      <c r="AB20">
        <f t="shared" si="10"/>
        <v>-2.1037983407252745</v>
      </c>
      <c r="AC20" s="13">
        <f t="shared" si="10"/>
        <v>-2.1480835492682107</v>
      </c>
      <c r="AD20">
        <f t="shared" si="10"/>
        <v>-1.9761545205015174</v>
      </c>
      <c r="AE20">
        <f t="shared" si="10"/>
        <v>-1.972706987792477</v>
      </c>
      <c r="AF20">
        <f t="shared" si="3"/>
        <v>-2.0176446156447319</v>
      </c>
      <c r="AG20">
        <f t="shared" si="4"/>
        <v>0.17434525603280487</v>
      </c>
    </row>
    <row r="21" spans="1:33" x14ac:dyDescent="0.25">
      <c r="A21" s="1"/>
      <c r="I21" s="2" t="s">
        <v>2</v>
      </c>
      <c r="K21">
        <f>K31*W17</f>
        <v>-2.5266679484111898</v>
      </c>
      <c r="L21">
        <f>L31*X17</f>
        <v>-1.5639701337753427</v>
      </c>
      <c r="M21">
        <f t="shared" ref="M21:S21" si="11">M31*Y17</f>
        <v>-1.8842153623464386</v>
      </c>
      <c r="N21">
        <f t="shared" si="11"/>
        <v>-1.401722708142382</v>
      </c>
      <c r="O21">
        <f t="shared" si="11"/>
        <v>-0.96578176529934845</v>
      </c>
      <c r="P21">
        <f t="shared" si="11"/>
        <v>-1.0803464433193133</v>
      </c>
      <c r="Q21" s="13">
        <f>Q31*AC17*-1</f>
        <v>-0.51421741333291271</v>
      </c>
      <c r="R21">
        <f t="shared" si="11"/>
        <v>-0.49723467292862439</v>
      </c>
      <c r="S21">
        <f t="shared" si="11"/>
        <v>-1.2580527101867693</v>
      </c>
      <c r="U21" s="5" t="s">
        <v>6</v>
      </c>
      <c r="W21">
        <f>K8/W14</f>
        <v>-2.6162998216950304</v>
      </c>
      <c r="X21">
        <f>L8/X14</f>
        <v>-2.4696875309095412</v>
      </c>
      <c r="Y21">
        <f t="shared" ref="Y21:AE21" si="12">M8/Y14</f>
        <v>-2.6201511519588707</v>
      </c>
      <c r="Z21">
        <f t="shared" si="12"/>
        <v>-2.1984020021018167</v>
      </c>
      <c r="AA21">
        <f t="shared" si="12"/>
        <v>-2.7585158468997175</v>
      </c>
      <c r="AB21">
        <f t="shared" si="12"/>
        <v>-2.4358595688734632</v>
      </c>
      <c r="AC21" s="13">
        <f t="shared" si="12"/>
        <v>-2.6787285778586161</v>
      </c>
      <c r="AD21">
        <f t="shared" si="12"/>
        <v>-2.4154924479203106</v>
      </c>
      <c r="AE21">
        <f t="shared" si="12"/>
        <v>-2.6641480422108694</v>
      </c>
      <c r="AF21">
        <f t="shared" si="3"/>
        <v>-2.5396983322698041</v>
      </c>
      <c r="AG21">
        <f t="shared" si="4"/>
        <v>0.16419262954217342</v>
      </c>
    </row>
    <row r="22" spans="1:33" x14ac:dyDescent="0.25">
      <c r="A22" s="1"/>
      <c r="I22" s="2" t="s">
        <v>3</v>
      </c>
      <c r="K22">
        <f>K31*W18</f>
        <v>-1.1262147460165133</v>
      </c>
      <c r="L22">
        <f>L31*X18</f>
        <v>-0.79345803402270332</v>
      </c>
      <c r="M22">
        <f t="shared" ref="M22:S22" si="13">M31*Y18</f>
        <v>-0.92207283485963332</v>
      </c>
      <c r="N22">
        <f t="shared" si="13"/>
        <v>-0.6967425118133298</v>
      </c>
      <c r="O22">
        <f t="shared" si="13"/>
        <v>-0.42745125860080196</v>
      </c>
      <c r="P22">
        <f t="shared" si="13"/>
        <v>-0.56730401104462869</v>
      </c>
      <c r="Q22" s="13">
        <f>Q31*AC18*-1</f>
        <v>-0.18924892086999243</v>
      </c>
      <c r="R22">
        <f t="shared" si="13"/>
        <v>-0.26738487902494745</v>
      </c>
      <c r="S22">
        <f t="shared" si="13"/>
        <v>-0.50385445755828195</v>
      </c>
      <c r="U22" s="5" t="s">
        <v>7</v>
      </c>
      <c r="W22">
        <f>K9/W14</f>
        <v>-2.1233639768511532</v>
      </c>
      <c r="X22">
        <f>L9/X14</f>
        <v>-1.9537382846308735</v>
      </c>
      <c r="Y22">
        <f t="shared" ref="Y22:AE22" si="14">M9/Y14</f>
        <v>-2.2202096141378052</v>
      </c>
      <c r="Z22">
        <f t="shared" si="14"/>
        <v>-1.7583493370668328</v>
      </c>
      <c r="AA22">
        <f t="shared" si="14"/>
        <v>-2.2276987890132536</v>
      </c>
      <c r="AB22">
        <f t="shared" si="14"/>
        <v>-1.8793919678168494</v>
      </c>
      <c r="AC22" s="13">
        <f t="shared" si="14"/>
        <v>-2.1431488914649428</v>
      </c>
      <c r="AD22">
        <f t="shared" si="14"/>
        <v>-1.9902612249111367</v>
      </c>
      <c r="AE22">
        <f t="shared" si="14"/>
        <v>-2.1050592682571825</v>
      </c>
      <c r="AF22">
        <f t="shared" si="3"/>
        <v>-2.0445801504611141</v>
      </c>
      <c r="AG22">
        <f t="shared" si="4"/>
        <v>0.15069341962768421</v>
      </c>
    </row>
    <row r="23" spans="1:33" x14ac:dyDescent="0.25">
      <c r="A23" s="1"/>
      <c r="I23" s="2" t="s">
        <v>4</v>
      </c>
      <c r="K23">
        <f>K31*W19</f>
        <v>0.3930624315791012</v>
      </c>
      <c r="L23">
        <f>L31*X19</f>
        <v>0.17105723728753486</v>
      </c>
      <c r="M23">
        <f t="shared" ref="M23:S23" si="15">M31*Y19</f>
        <v>0.20408647127763282</v>
      </c>
      <c r="N23">
        <f t="shared" si="15"/>
        <v>4.7292858187866375E-2</v>
      </c>
      <c r="O23">
        <f t="shared" si="15"/>
        <v>0.18610125506159481</v>
      </c>
      <c r="P23">
        <f t="shared" si="15"/>
        <v>0.10643504817907465</v>
      </c>
      <c r="Q23" s="13">
        <f>Q31*AC19*-1</f>
        <v>4.7545105600269914E-2</v>
      </c>
      <c r="R23">
        <f t="shared" si="15"/>
        <v>6.8229966390993074E-2</v>
      </c>
      <c r="S23">
        <f t="shared" si="15"/>
        <v>0.23294381803459596</v>
      </c>
      <c r="U23" s="5" t="s">
        <v>8</v>
      </c>
      <c r="W23">
        <f>K10/W14</f>
        <v>-0.85685608703792404</v>
      </c>
      <c r="X23">
        <f>L10/X14</f>
        <v>-0.83237505286547975</v>
      </c>
      <c r="Y23">
        <f t="shared" ref="Y23:AE23" si="16">M10/Y14</f>
        <v>-1.1136885239846093</v>
      </c>
      <c r="Z23">
        <f t="shared" si="16"/>
        <v>-0.74295912486148996</v>
      </c>
      <c r="AA23">
        <f t="shared" si="16"/>
        <v>-1.1936326689068604</v>
      </c>
      <c r="AB23">
        <f t="shared" si="16"/>
        <v>-1.0235052556368858</v>
      </c>
      <c r="AC23" s="13">
        <f t="shared" si="16"/>
        <v>-0.98281055817024399</v>
      </c>
      <c r="AD23">
        <f t="shared" si="16"/>
        <v>-0.78278480830365305</v>
      </c>
      <c r="AE23">
        <f t="shared" si="16"/>
        <v>-0.960376537872772</v>
      </c>
      <c r="AF23">
        <f t="shared" si="3"/>
        <v>-0.94322095751554658</v>
      </c>
      <c r="AG23">
        <f t="shared" si="4"/>
        <v>0.14362864941084361</v>
      </c>
    </row>
    <row r="24" spans="1:33" x14ac:dyDescent="0.25">
      <c r="A24" s="1"/>
      <c r="I24" s="2" t="s">
        <v>5</v>
      </c>
      <c r="K24">
        <f>K31*W20</f>
        <v>1.7339313665684237</v>
      </c>
      <c r="L24">
        <f>L31*X20</f>
        <v>1.2340090251312181</v>
      </c>
      <c r="M24">
        <f t="shared" ref="M24:S24" si="17">M31*Y20</f>
        <v>1.2665246302097746</v>
      </c>
      <c r="N24">
        <f t="shared" si="17"/>
        <v>0.85457605875998732</v>
      </c>
      <c r="O24">
        <f t="shared" si="17"/>
        <v>0.7076801027080114</v>
      </c>
      <c r="P24">
        <f t="shared" si="17"/>
        <v>0.81339959867197131</v>
      </c>
      <c r="Q24" s="13">
        <f>Q31*AC20*-1</f>
        <v>0.37686598885785821</v>
      </c>
      <c r="R24">
        <f t="shared" si="17"/>
        <v>0.37271275393656944</v>
      </c>
      <c r="S24">
        <f t="shared" si="17"/>
        <v>0.84710708631813347</v>
      </c>
      <c r="U24" s="6" t="s">
        <v>9</v>
      </c>
      <c r="W24" s="10">
        <f>K11/W14</f>
        <v>1.1681332410268845</v>
      </c>
      <c r="X24" s="10">
        <f>L11/X14</f>
        <v>1.0791555723973449</v>
      </c>
      <c r="Y24" s="11">
        <f t="shared" ref="Y24:AE24" si="18">M11/Y14</f>
        <v>0.74533574030470184</v>
      </c>
      <c r="Z24" s="10">
        <f t="shared" si="18"/>
        <v>1.0584261878825467</v>
      </c>
      <c r="AA24" s="11">
        <f t="shared" si="18"/>
        <v>0.80180902804698251</v>
      </c>
      <c r="AB24" s="11">
        <f t="shared" si="18"/>
        <v>0.99067555574879096</v>
      </c>
      <c r="AC24" s="13">
        <f t="shared" si="18"/>
        <v>0.81407838833570978</v>
      </c>
      <c r="AD24" s="11">
        <f t="shared" si="18"/>
        <v>0.81899724611341762</v>
      </c>
      <c r="AE24" s="11">
        <f t="shared" si="18"/>
        <v>0.79031772630851083</v>
      </c>
      <c r="AF24">
        <f t="shared" si="3"/>
        <v>0.91854763179609877</v>
      </c>
      <c r="AG24">
        <f t="shared" si="4"/>
        <v>0.14672483941994072</v>
      </c>
    </row>
    <row r="25" spans="1:33" x14ac:dyDescent="0.25">
      <c r="A25" s="1"/>
      <c r="I25" s="2" t="s">
        <v>6</v>
      </c>
      <c r="K25">
        <f>K31*W21</f>
        <v>2.3166878007277059</v>
      </c>
      <c r="L25">
        <f>L31*X21</f>
        <v>1.3991987432695978</v>
      </c>
      <c r="M25">
        <f t="shared" ref="M25:S25" si="19">M31*Y21</f>
        <v>1.7181386938491896</v>
      </c>
      <c r="N25">
        <f t="shared" si="19"/>
        <v>1.1523024336495402</v>
      </c>
      <c r="O25">
        <f t="shared" si="19"/>
        <v>0.86380706224232207</v>
      </c>
      <c r="P25">
        <f t="shared" si="19"/>
        <v>0.9417857013138925</v>
      </c>
      <c r="Q25" s="13">
        <f>Q31*AC21*-1</f>
        <v>0.46996388698214564</v>
      </c>
      <c r="R25">
        <f t="shared" si="19"/>
        <v>0.45557411277175136</v>
      </c>
      <c r="S25">
        <f t="shared" si="19"/>
        <v>1.1440212355525048</v>
      </c>
      <c r="U25" s="4" t="s">
        <v>10</v>
      </c>
      <c r="W25">
        <f>K12/W14</f>
        <v>2.6820270113989113</v>
      </c>
      <c r="X25">
        <f>L12/X14</f>
        <v>2.7758552335003337</v>
      </c>
      <c r="Y25">
        <f t="shared" ref="Y25:AE25" si="20">M12/Y14</f>
        <v>3.0294531985320234</v>
      </c>
      <c r="Z25">
        <f t="shared" si="20"/>
        <v>2.4050899979022433</v>
      </c>
      <c r="AA25">
        <f t="shared" si="20"/>
        <v>2.8377774572005969</v>
      </c>
      <c r="AB25">
        <f t="shared" si="20"/>
        <v>2.8802935286671238</v>
      </c>
      <c r="AC25" s="13">
        <f t="shared" si="20"/>
        <v>2.9454748912928954</v>
      </c>
      <c r="AD25">
        <f t="shared" si="20"/>
        <v>2.6657996791492602</v>
      </c>
      <c r="AE25">
        <f t="shared" si="20"/>
        <v>2.4991065967675961</v>
      </c>
      <c r="AF25">
        <f t="shared" si="3"/>
        <v>2.7467641771567757</v>
      </c>
      <c r="AG25">
        <f t="shared" si="4"/>
        <v>0.19298258343934868</v>
      </c>
    </row>
    <row r="26" spans="1:33" x14ac:dyDescent="0.25">
      <c r="A26" s="1"/>
      <c r="I26" s="2" t="s">
        <v>7</v>
      </c>
      <c r="K26">
        <f>K31*W22</f>
        <v>1.8802017188109328</v>
      </c>
      <c r="L26">
        <f>L31*X22</f>
        <v>1.1068882675722371</v>
      </c>
      <c r="M26">
        <f t="shared" ref="M26:S26" si="21">M31*Y22</f>
        <v>1.4558809111658537</v>
      </c>
      <c r="N26">
        <f t="shared" si="21"/>
        <v>0.92164682272443099</v>
      </c>
      <c r="O26">
        <f t="shared" si="21"/>
        <v>0.69758596770833514</v>
      </c>
      <c r="P26">
        <f t="shared" si="21"/>
        <v>0.72663650444868244</v>
      </c>
      <c r="Q26" s="13">
        <f>Q31*AC22*-1</f>
        <v>0.3760002382247708</v>
      </c>
      <c r="R26">
        <f t="shared" si="21"/>
        <v>0.37537334985401016</v>
      </c>
      <c r="S26">
        <f t="shared" si="21"/>
        <v>0.90394094728472296</v>
      </c>
      <c r="U26" s="4" t="s">
        <v>11</v>
      </c>
      <c r="W26">
        <f>K13/W14</f>
        <v>3.8556596419250972</v>
      </c>
      <c r="X26">
        <f>L13/X14</f>
        <v>3.9106477713017789</v>
      </c>
      <c r="Y26">
        <f t="shared" ref="Y26:AE26" si="22">M13/Y14</f>
        <v>3.7118963688609545</v>
      </c>
      <c r="Z26">
        <f t="shared" si="22"/>
        <v>3.7451986207902559</v>
      </c>
      <c r="AA26">
        <f t="shared" si="22"/>
        <v>4.0336046075792282</v>
      </c>
      <c r="AB26">
        <f t="shared" si="22"/>
        <v>3.38707533445307</v>
      </c>
      <c r="AC26" s="13">
        <f t="shared" si="22"/>
        <v>4.0617113936952798</v>
      </c>
      <c r="AD26">
        <f t="shared" si="22"/>
        <v>3.9335056891120055</v>
      </c>
      <c r="AE26">
        <f t="shared" si="22"/>
        <v>4.1957929155914044</v>
      </c>
      <c r="AF26">
        <f t="shared" si="3"/>
        <v>3.8705658159232303</v>
      </c>
      <c r="AG26">
        <f t="shared" si="4"/>
        <v>0.22344203905937113</v>
      </c>
    </row>
    <row r="27" spans="1:33" x14ac:dyDescent="0.25">
      <c r="A27" s="1"/>
      <c r="I27" s="2" t="s">
        <v>8</v>
      </c>
      <c r="K27">
        <f>K31*W23</f>
        <v>0.75873110083154138</v>
      </c>
      <c r="L27">
        <f>L31*X23</f>
        <v>0.47158116697840791</v>
      </c>
      <c r="M27">
        <f t="shared" ref="M27:S27" si="23">M31*Y23</f>
        <v>0.73029044317660985</v>
      </c>
      <c r="N27">
        <f t="shared" si="23"/>
        <v>0.38942541303252393</v>
      </c>
      <c r="O27">
        <f t="shared" si="23"/>
        <v>0.37377647486916199</v>
      </c>
      <c r="P27">
        <f t="shared" si="23"/>
        <v>0.39572175149006411</v>
      </c>
      <c r="Q27" s="13">
        <f>Q31*AC23*-1</f>
        <v>0.17242712602633772</v>
      </c>
      <c r="R27">
        <f t="shared" si="23"/>
        <v>0.14763718050171579</v>
      </c>
      <c r="S27">
        <f t="shared" si="23"/>
        <v>0.41239868657639828</v>
      </c>
    </row>
    <row r="28" spans="1:33" x14ac:dyDescent="0.25">
      <c r="A28" s="1"/>
      <c r="I28" s="2" t="s">
        <v>9</v>
      </c>
      <c r="K28">
        <f>K31*W24</f>
        <v>-1.0343615845061005</v>
      </c>
      <c r="L28">
        <f>L31*X24</f>
        <v>-0.61139439779033911</v>
      </c>
      <c r="M28">
        <f t="shared" ref="M28:S28" si="24">M31*Y24</f>
        <v>-0.48874667950696193</v>
      </c>
      <c r="N28">
        <f t="shared" si="24"/>
        <v>-0.55477891257805467</v>
      </c>
      <c r="O28">
        <f t="shared" si="24"/>
        <v>-0.25108005153389085</v>
      </c>
      <c r="P28">
        <f t="shared" si="24"/>
        <v>-0.38302867906170024</v>
      </c>
      <c r="Q28" s="13">
        <f>Q31*AC24*-1</f>
        <v>-0.14282426627794159</v>
      </c>
      <c r="R28">
        <f t="shared" si="24"/>
        <v>-0.15446702972798418</v>
      </c>
      <c r="S28">
        <f t="shared" si="24"/>
        <v>-0.33937313069892283</v>
      </c>
    </row>
    <row r="29" spans="1:33" x14ac:dyDescent="0.25">
      <c r="A29" s="1"/>
      <c r="I29" s="2" t="s">
        <v>10</v>
      </c>
      <c r="K29">
        <f>K31*W25</f>
        <v>-2.3748880793427327</v>
      </c>
      <c r="L29">
        <f>L31*X25</f>
        <v>-1.5726577170601035</v>
      </c>
      <c r="M29">
        <f t="shared" ref="M29:S29" si="25">M31*Y25</f>
        <v>-1.9865345393191138</v>
      </c>
      <c r="N29">
        <f t="shared" si="25"/>
        <v>-1.2606388891018525</v>
      </c>
      <c r="O29">
        <f t="shared" si="25"/>
        <v>-0.88862719833816795</v>
      </c>
      <c r="P29">
        <f t="shared" si="25"/>
        <v>-1.113618902973198</v>
      </c>
      <c r="Q29" s="13">
        <f>Q31*AC25*-1</f>
        <v>-0.51676263148202539</v>
      </c>
      <c r="R29">
        <f t="shared" si="25"/>
        <v>-0.50278332465964726</v>
      </c>
      <c r="S29">
        <f t="shared" si="25"/>
        <v>-1.0731502046105836</v>
      </c>
    </row>
    <row r="30" spans="1:33" x14ac:dyDescent="0.25">
      <c r="A30" s="1"/>
      <c r="I30" s="2" t="s">
        <v>11</v>
      </c>
      <c r="K30">
        <f>K31*W26</f>
        <v>-3.4141192772084472</v>
      </c>
      <c r="L30">
        <f>L31*X26</f>
        <v>-2.2155731761581787</v>
      </c>
      <c r="M30">
        <f t="shared" ref="M30:S30" si="26">M31*Y26</f>
        <v>-2.4340400263283821</v>
      </c>
      <c r="N30">
        <f t="shared" si="26"/>
        <v>-1.9630629344003121</v>
      </c>
      <c r="O30">
        <f t="shared" si="26"/>
        <v>-1.2630908574391719</v>
      </c>
      <c r="P30">
        <f t="shared" si="26"/>
        <v>-1.3095578907843759</v>
      </c>
      <c r="Q30" s="13">
        <f>Q31*AC26*-1</f>
        <v>-0.71259839095256472</v>
      </c>
      <c r="R30">
        <f t="shared" si="26"/>
        <v>-0.74187910044708127</v>
      </c>
      <c r="S30">
        <f t="shared" si="26"/>
        <v>-1.8017302790102965</v>
      </c>
    </row>
    <row r="31" spans="1:33" x14ac:dyDescent="0.25">
      <c r="A31" s="1"/>
      <c r="I31" s="2" t="s">
        <v>12</v>
      </c>
      <c r="K31">
        <v>-0.88548253587648296</v>
      </c>
      <c r="L31">
        <v>-0.566548895663047</v>
      </c>
      <c r="M31">
        <v>-0.65574029672474399</v>
      </c>
      <c r="N31">
        <v>-0.524154559788366</v>
      </c>
      <c r="O31">
        <v>-0.313141961179288</v>
      </c>
      <c r="P31">
        <v>-0.38663382460486001</v>
      </c>
      <c r="Q31" s="13">
        <v>0.17544289140254599</v>
      </c>
      <c r="R31">
        <v>-0.188605066086624</v>
      </c>
      <c r="S31">
        <v>-0.42941353762125301</v>
      </c>
    </row>
    <row r="32" spans="1:33" x14ac:dyDescent="0.25">
      <c r="A32" s="1"/>
    </row>
    <row r="33" spans="1:41" x14ac:dyDescent="0.25">
      <c r="A33" s="1"/>
      <c r="Q33" s="2" t="s">
        <v>13</v>
      </c>
    </row>
    <row r="34" spans="1:41" x14ac:dyDescent="0.25">
      <c r="A34" s="1"/>
    </row>
    <row r="35" spans="1:41" ht="15.75" x14ac:dyDescent="0.25">
      <c r="A35" s="1"/>
      <c r="J35" s="2">
        <v>1997</v>
      </c>
      <c r="K35" s="2">
        <v>1998</v>
      </c>
      <c r="L35" s="2">
        <v>1999</v>
      </c>
      <c r="M35" s="2">
        <v>2000</v>
      </c>
      <c r="N35" s="2">
        <v>2009</v>
      </c>
      <c r="O35" s="2">
        <v>2011</v>
      </c>
      <c r="P35" s="2">
        <v>2012</v>
      </c>
      <c r="Q35" s="2">
        <v>2013</v>
      </c>
      <c r="R35" s="2">
        <v>2014</v>
      </c>
      <c r="S35" s="2">
        <v>2015</v>
      </c>
      <c r="T35" s="2">
        <v>2016</v>
      </c>
      <c r="U35" s="2">
        <v>2017</v>
      </c>
      <c r="V35" s="2">
        <v>2018</v>
      </c>
      <c r="W35" s="2">
        <v>2019</v>
      </c>
      <c r="AB35" s="14" t="s">
        <v>295</v>
      </c>
    </row>
    <row r="36" spans="1:41" x14ac:dyDescent="0.25">
      <c r="A36" s="1"/>
      <c r="I36" s="2" t="s">
        <v>0</v>
      </c>
      <c r="J36">
        <f ca="1">J48*AB36</f>
        <v>-2.2277495290302727</v>
      </c>
      <c r="K36">
        <f ca="1">K48*AC36</f>
        <v>-1.8176381433529718</v>
      </c>
      <c r="L36">
        <f t="shared" ref="L36:M36" ca="1" si="27">L48*AD36</f>
        <v>-2.7449310761231169</v>
      </c>
      <c r="M36">
        <f t="shared" ref="M36" ca="1" si="28">M48*AE36</f>
        <v>-3.5490964299577099</v>
      </c>
      <c r="N36">
        <f t="shared" ref="N36" ca="1" si="29">N48*AF36</f>
        <v>-2.4833637507682464</v>
      </c>
      <c r="O36">
        <f t="shared" ref="O36" ca="1" si="30">O48*AG36</f>
        <v>-0.24596273130259391</v>
      </c>
      <c r="P36">
        <f t="shared" ref="P36" ca="1" si="31">P48*AH36</f>
        <v>-1.4490145540779604</v>
      </c>
      <c r="Q36">
        <f t="shared" ref="Q36" ca="1" si="32">Q48*AI36</f>
        <v>-0.97463545160689591</v>
      </c>
      <c r="R36">
        <f ca="1">R48*AJ36*-1</f>
        <v>-0.46127192128495759</v>
      </c>
      <c r="S36">
        <f t="shared" ref="S36:W36" ca="1" si="33">S48*AK36*-1</f>
        <v>-1.2258557204090441</v>
      </c>
      <c r="T36">
        <f t="shared" ca="1" si="33"/>
        <v>-1.1970762801674568</v>
      </c>
      <c r="U36">
        <f t="shared" ca="1" si="33"/>
        <v>-2.1904962074449292</v>
      </c>
      <c r="V36">
        <f t="shared" ca="1" si="33"/>
        <v>-0.51811384718258957</v>
      </c>
      <c r="W36">
        <f t="shared" ca="1" si="33"/>
        <v>-1.3038158534395727</v>
      </c>
      <c r="AB36">
        <f ca="1">NORMINV(RAND(),AF15,AG15)</f>
        <v>4.2309401860658262</v>
      </c>
      <c r="AC36">
        <f ca="1">NORMINV(RAND(),AF15,AG15)</f>
        <v>4.1680686750531102</v>
      </c>
      <c r="AD36">
        <f ca="1">NORMINV(RAND(),AF15,AG15)</f>
        <v>4.0483088233294318</v>
      </c>
      <c r="AE36">
        <f ca="1">NORMINV(RAND(),AF15,AG15)</f>
        <v>4.1186286770592631</v>
      </c>
      <c r="AF36">
        <f ca="1">NORMINV(RAND(),AF15,AG15)</f>
        <v>4.4860507621017414</v>
      </c>
      <c r="AG36">
        <f ca="1">NORMINV(RAND(),AF15,AG15)</f>
        <v>4.049296739431278</v>
      </c>
      <c r="AH36">
        <f ca="1">NORMINV(RAND(),AF15,AG15)</f>
        <v>4.9416579279565909</v>
      </c>
      <c r="AI36">
        <f ca="1">NORMINV(RAND(),AF15,AG15)</f>
        <v>4.4395267060218142</v>
      </c>
      <c r="AJ36">
        <f ca="1">NORMINV(RAND(),AF15,AG15)</f>
        <v>3.9288669232408391</v>
      </c>
      <c r="AK36">
        <f ca="1">NORMINV(RAND(),AF15,AG15)</f>
        <v>4.3147711052103759</v>
      </c>
      <c r="AL36">
        <f ca="1">NORMINV(RAND(),AF15,AG15)</f>
        <v>4.2346271232670949</v>
      </c>
      <c r="AM36">
        <f ca="1">NORMINV(RAND(),AF15,AG15)</f>
        <v>4.491937828981019</v>
      </c>
      <c r="AN36">
        <f ca="1">NORMINV(RAND(),AF15,AG15)</f>
        <v>4.1673703333790844</v>
      </c>
      <c r="AO36">
        <f ca="1">NORMINV(RAND(),AF15,AG15)</f>
        <v>4.2015466028970012</v>
      </c>
    </row>
    <row r="37" spans="1:41" x14ac:dyDescent="0.25">
      <c r="A37" s="1"/>
      <c r="I37" s="2" t="s">
        <v>1</v>
      </c>
      <c r="J37">
        <f ca="1">J48*AB37</f>
        <v>-2.1582564253007122</v>
      </c>
      <c r="K37">
        <f ca="1">K48*AC37</f>
        <v>-1.8835614332248927</v>
      </c>
      <c r="L37">
        <f t="shared" ref="L37:M37" ca="1" si="34">L48*AD37</f>
        <v>-2.800910288744908</v>
      </c>
      <c r="M37">
        <f t="shared" ref="M37" ca="1" si="35">M48*AE37</f>
        <v>-3.7111260448617989</v>
      </c>
      <c r="N37">
        <f t="shared" ref="N37" ca="1" si="36">N48*AF37</f>
        <v>-2.4145198200274343</v>
      </c>
      <c r="O37">
        <f t="shared" ref="O37" ca="1" si="37">O48*AG37</f>
        <v>-0.23816903617123941</v>
      </c>
      <c r="P37">
        <f t="shared" ref="P37" ca="1" si="38">P48*AH37</f>
        <v>-1.2055934274947104</v>
      </c>
      <c r="Q37">
        <f t="shared" ref="Q37" ca="1" si="39">Q48*AI37</f>
        <v>-0.84037797580372353</v>
      </c>
      <c r="R37">
        <f ca="1">R48*AJ37*-1</f>
        <v>-0.39645942240240073</v>
      </c>
      <c r="S37">
        <f t="shared" ref="S37:W37" ca="1" si="40">S48*AK37*-1</f>
        <v>-1.0500183343047123</v>
      </c>
      <c r="T37">
        <f t="shared" ca="1" si="40"/>
        <v>-1.1873906571091408</v>
      </c>
      <c r="U37">
        <f t="shared" ca="1" si="40"/>
        <v>-2.0017656492254399</v>
      </c>
      <c r="V37">
        <f t="shared" ca="1" si="40"/>
        <v>-0.5397189711944762</v>
      </c>
      <c r="W37">
        <f t="shared" ca="1" si="40"/>
        <v>-1.3164477756762165</v>
      </c>
      <c r="AB37">
        <f ca="1">NORMINV(RAND(),AF16,AG16)</f>
        <v>4.0989589371002726</v>
      </c>
      <c r="AC37">
        <f ca="1">NORMINV(RAND(),AF16,AG16)</f>
        <v>4.3192389178632276</v>
      </c>
      <c r="AD37">
        <f ca="1">NORMINV(RAND(),AF16,AG16)</f>
        <v>4.1308686888033241</v>
      </c>
      <c r="AE37">
        <f ca="1">NORMINV(RAND(),AF16,AG16)</f>
        <v>4.3066595834172521</v>
      </c>
      <c r="AF37">
        <f t="shared" ref="AF37:AF47" ca="1" si="41">NORMINV(RAND(),AF16,AG16)</f>
        <v>4.3616882445807548</v>
      </c>
      <c r="AG37">
        <f t="shared" ref="AG37:AG47" ca="1" si="42">NORMINV(RAND(),AF16,AG16)</f>
        <v>3.9209887469302109</v>
      </c>
      <c r="AH37">
        <f t="shared" ref="AH37:AH47" ca="1" si="43">NORMINV(RAND(),AF16,AG16)</f>
        <v>4.1115048169150832</v>
      </c>
      <c r="AI37">
        <f t="shared" ref="AI37:AI47" ca="1" si="44">NORMINV(RAND(),AF16,AG16)</f>
        <v>3.8279753322968366</v>
      </c>
      <c r="AJ37">
        <f t="shared" ref="AJ37:AJ47" ca="1" si="45">NORMINV(RAND(),AF16,AG16)</f>
        <v>3.3768288057614226</v>
      </c>
      <c r="AK37">
        <f t="shared" ref="AK37:AK47" ca="1" si="46">NORMINV(RAND(),AF16,AG16)</f>
        <v>3.6958580796827647</v>
      </c>
      <c r="AL37">
        <f t="shared" ref="AL37:AL47" ca="1" si="47">NORMINV(RAND(),AF16,AG16)</f>
        <v>4.2003644761927177</v>
      </c>
      <c r="AM37">
        <f t="shared" ref="AM37:AM47" ca="1" si="48">NORMINV(RAND(),AF16,AG16)</f>
        <v>4.1049177870975901</v>
      </c>
      <c r="AN37">
        <f t="shared" ref="AN37:AN47" ca="1" si="49">NORMINV(RAND(),AF16,AG16)</f>
        <v>4.3411478792711993</v>
      </c>
      <c r="AO37">
        <f t="shared" ref="AO37:AO47" ca="1" si="50">NORMINV(RAND(),AF16,AG16)</f>
        <v>4.2422529724517339</v>
      </c>
    </row>
    <row r="38" spans="1:41" x14ac:dyDescent="0.25">
      <c r="A38" s="1"/>
      <c r="I38" s="2" t="s">
        <v>2</v>
      </c>
      <c r="J38">
        <f ca="1">J48*AB38</f>
        <v>-1.6032682394062741</v>
      </c>
      <c r="K38">
        <f ca="1">K48*AC38</f>
        <v>-1.1465042248492747</v>
      </c>
      <c r="L38">
        <f t="shared" ref="L38:M38" ca="1" si="51">L48*AD38</f>
        <v>-2.0890194739713466</v>
      </c>
      <c r="M38">
        <f t="shared" ref="M38" ca="1" si="52">M48*AE38</f>
        <v>-2.4764940131612709</v>
      </c>
      <c r="N38">
        <f t="shared" ref="N38" ca="1" si="53">N48*AF38</f>
        <v>-1.5235208357418362</v>
      </c>
      <c r="O38">
        <f t="shared" ref="O38" ca="1" si="54">O48*AG38</f>
        <v>-0.17928069246694567</v>
      </c>
      <c r="P38">
        <f t="shared" ref="P38" ca="1" si="55">P48*AH38</f>
        <v>-0.86935959022752252</v>
      </c>
      <c r="Q38">
        <f t="shared" ref="Q38" ca="1" si="56">Q48*AI38</f>
        <v>-0.59274286906436968</v>
      </c>
      <c r="R38">
        <f ca="1">R48*AJ38*-1</f>
        <v>-0.33748173540837584</v>
      </c>
      <c r="S38">
        <f t="shared" ref="S38:W38" ca="1" si="57">S48*AK38*-1</f>
        <v>-0.7959400027067417</v>
      </c>
      <c r="T38">
        <f t="shared" ca="1" si="57"/>
        <v>-0.83305753856017761</v>
      </c>
      <c r="U38">
        <f t="shared" ca="1" si="57"/>
        <v>-1.3461426510811638</v>
      </c>
      <c r="V38">
        <f t="shared" ca="1" si="57"/>
        <v>-0.3729991747577367</v>
      </c>
      <c r="W38">
        <f t="shared" ca="1" si="57"/>
        <v>-0.90081049568010307</v>
      </c>
      <c r="AB38">
        <f ca="1">NORMINV(RAND(),AF17,AG17)</f>
        <v>3.044925802812203</v>
      </c>
      <c r="AC38">
        <f t="shared" ref="AC38:AC47" ca="1" si="58">NORMINV(RAND(),AF17,AG17)</f>
        <v>2.6290757392420763</v>
      </c>
      <c r="AD38">
        <f t="shared" ref="AD38:AD47" ca="1" si="59">NORMINV(RAND(),AF17,AG17)</f>
        <v>3.0809502075111097</v>
      </c>
      <c r="AE38">
        <f t="shared" ref="AE38:AE47" ca="1" si="60">NORMINV(RAND(),AF17,AG17)</f>
        <v>2.8739031081477626</v>
      </c>
      <c r="AF38">
        <f t="shared" ca="1" si="41"/>
        <v>2.7521509098871304</v>
      </c>
      <c r="AG38">
        <f t="shared" ca="1" si="42"/>
        <v>2.9515070011004094</v>
      </c>
      <c r="AH38">
        <f t="shared" ca="1" si="43"/>
        <v>2.9648271642286006</v>
      </c>
      <c r="AI38">
        <f t="shared" ca="1" si="44"/>
        <v>2.6999816112544144</v>
      </c>
      <c r="AJ38">
        <f t="shared" ca="1" si="45"/>
        <v>2.8744884877238763</v>
      </c>
      <c r="AK38">
        <f t="shared" ca="1" si="46"/>
        <v>2.8015523099359192</v>
      </c>
      <c r="AL38">
        <f t="shared" ca="1" si="47"/>
        <v>2.9469200137651796</v>
      </c>
      <c r="AM38">
        <f t="shared" ca="1" si="48"/>
        <v>2.7604654493556331</v>
      </c>
      <c r="AN38">
        <f t="shared" ca="1" si="49"/>
        <v>3.0001624232067172</v>
      </c>
      <c r="AO38">
        <f t="shared" ca="1" si="50"/>
        <v>2.9028618328225546</v>
      </c>
    </row>
    <row r="39" spans="1:41" x14ac:dyDescent="0.25">
      <c r="A39" s="1"/>
      <c r="I39" s="2" t="s">
        <v>3</v>
      </c>
      <c r="J39">
        <f ca="1">J48*AB39</f>
        <v>-0.69347100291264185</v>
      </c>
      <c r="K39">
        <f ca="1">K48*AC39</f>
        <v>-0.54086078161291951</v>
      </c>
      <c r="L39">
        <f t="shared" ref="L39:M39" ca="1" si="61">L48*AD39</f>
        <v>-0.6933802934158797</v>
      </c>
      <c r="M39">
        <f t="shared" ref="M39" ca="1" si="62">M48*AE39</f>
        <v>-1.3190282711577366</v>
      </c>
      <c r="N39">
        <f t="shared" ref="N39" ca="1" si="63">N48*AF39</f>
        <v>-0.7432142309694183</v>
      </c>
      <c r="O39">
        <f t="shared" ref="O39" ca="1" si="64">O48*AG39</f>
        <v>-8.8070924411581084E-2</v>
      </c>
      <c r="P39">
        <f t="shared" ref="P39" ca="1" si="65">P48*AH39</f>
        <v>-0.40923631412353734</v>
      </c>
      <c r="Q39">
        <f t="shared" ref="Q39" ca="1" si="66">Q48*AI39</f>
        <v>-0.33143180082879531</v>
      </c>
      <c r="R39">
        <f ca="1">R48*AJ39*-1</f>
        <v>-0.16245050704388969</v>
      </c>
      <c r="S39">
        <f t="shared" ref="S39:W39" ca="1" si="67">S48*AK39*-1</f>
        <v>-0.37075466582416461</v>
      </c>
      <c r="T39">
        <f t="shared" ca="1" si="67"/>
        <v>-0.36173351444708696</v>
      </c>
      <c r="U39">
        <f t="shared" ca="1" si="67"/>
        <v>-0.54118333045482525</v>
      </c>
      <c r="V39">
        <f t="shared" ca="1" si="67"/>
        <v>-0.17683467309317757</v>
      </c>
      <c r="W39">
        <f t="shared" ca="1" si="67"/>
        <v>-0.43499420904611918</v>
      </c>
      <c r="AB39">
        <f t="shared" ref="AB39:AC47" ca="1" si="68">NORMINV(RAND(),AF18,AG18)</f>
        <v>1.3170395934823236</v>
      </c>
      <c r="AC39">
        <f t="shared" ca="1" si="58"/>
        <v>1.2402605489159644</v>
      </c>
      <c r="AD39">
        <f t="shared" ca="1" si="59"/>
        <v>1.0226185947527793</v>
      </c>
      <c r="AE39">
        <f t="shared" ca="1" si="60"/>
        <v>1.5306959871774712</v>
      </c>
      <c r="AF39">
        <f t="shared" ca="1" si="41"/>
        <v>1.342572857566191</v>
      </c>
      <c r="AG39">
        <f t="shared" ca="1" si="42"/>
        <v>1.4499160306517254</v>
      </c>
      <c r="AH39">
        <f t="shared" ca="1" si="43"/>
        <v>1.395642211049529</v>
      </c>
      <c r="AI39">
        <f t="shared" ca="1" si="44"/>
        <v>1.5096930124780708</v>
      </c>
      <c r="AJ39">
        <f t="shared" ca="1" si="45"/>
        <v>1.3836663242160689</v>
      </c>
      <c r="AK39">
        <f t="shared" ca="1" si="46"/>
        <v>1.3049835250483137</v>
      </c>
      <c r="AL39">
        <f t="shared" ca="1" si="47"/>
        <v>1.2796231761087793</v>
      </c>
      <c r="AM39">
        <f t="shared" ca="1" si="48"/>
        <v>1.1097768013574987</v>
      </c>
      <c r="AN39">
        <f t="shared" ca="1" si="49"/>
        <v>1.4223429359562973</v>
      </c>
      <c r="AO39">
        <f t="shared" ca="1" si="50"/>
        <v>1.4017688437183091</v>
      </c>
    </row>
    <row r="40" spans="1:41" x14ac:dyDescent="0.25">
      <c r="A40" s="1"/>
      <c r="I40" s="2" t="s">
        <v>4</v>
      </c>
      <c r="J40">
        <f ca="1">J48*AB40</f>
        <v>0.17519220135145491</v>
      </c>
      <c r="K40">
        <f ca="1">K48*AC40</f>
        <v>0.22847904221316967</v>
      </c>
      <c r="L40">
        <f t="shared" ref="L40:M40" ca="1" si="69">L48*AD40</f>
        <v>0.37613166154026079</v>
      </c>
      <c r="M40">
        <f t="shared" ref="M40" ca="1" si="70">M48*AE40</f>
        <v>0.55427452227701812</v>
      </c>
      <c r="N40">
        <f t="shared" ref="N40" ca="1" si="71">N48*AF40</f>
        <v>0.13341038183210657</v>
      </c>
      <c r="O40">
        <f t="shared" ref="O40" ca="1" si="72">O48*AG40</f>
        <v>1.1577889781184247E-2</v>
      </c>
      <c r="P40">
        <f t="shared" ref="P40" ca="1" si="73">P48*AH40</f>
        <v>0.15220898557017279</v>
      </c>
      <c r="Q40">
        <f t="shared" ref="Q40" ca="1" si="74">Q48*AI40</f>
        <v>8.2889915851739215E-2</v>
      </c>
      <c r="R40">
        <f ca="1">R48*AJ40*-1</f>
        <v>5.2373376592936172E-2</v>
      </c>
      <c r="S40">
        <f t="shared" ref="S40:W40" ca="1" si="75">S48*AK40*-1</f>
        <v>0.15749190828198609</v>
      </c>
      <c r="T40">
        <f t="shared" ca="1" si="75"/>
        <v>0.15885351222974894</v>
      </c>
      <c r="U40">
        <f t="shared" ca="1" si="75"/>
        <v>5.2938812956502927E-2</v>
      </c>
      <c r="V40">
        <f t="shared" ca="1" si="75"/>
        <v>3.3261176902513352E-2</v>
      </c>
      <c r="W40">
        <f t="shared" ca="1" si="75"/>
        <v>0.1625208872752768</v>
      </c>
      <c r="AB40">
        <f t="shared" ca="1" si="68"/>
        <v>-0.33272489358615587</v>
      </c>
      <c r="AC40">
        <f t="shared" ca="1" si="58"/>
        <v>-0.52393065266452044</v>
      </c>
      <c r="AD40">
        <f t="shared" ca="1" si="59"/>
        <v>-0.5547305494816368</v>
      </c>
      <c r="AE40">
        <f t="shared" ca="1" si="60"/>
        <v>-0.64322032028886078</v>
      </c>
      <c r="AF40">
        <f t="shared" ca="1" si="41"/>
        <v>-0.24099801928133169</v>
      </c>
      <c r="AG40">
        <f t="shared" ca="1" si="42"/>
        <v>-0.19060737816725351</v>
      </c>
      <c r="AH40">
        <f t="shared" ca="1" si="43"/>
        <v>-0.51908708448252516</v>
      </c>
      <c r="AI40">
        <f t="shared" ca="1" si="44"/>
        <v>-0.37756885867119172</v>
      </c>
      <c r="AJ40">
        <f t="shared" ca="1" si="45"/>
        <v>-0.44608834281787263</v>
      </c>
      <c r="AK40">
        <f t="shared" ca="1" si="46"/>
        <v>-0.55434055072387034</v>
      </c>
      <c r="AL40">
        <f t="shared" ca="1" si="47"/>
        <v>-0.56194028956971342</v>
      </c>
      <c r="AM40">
        <f t="shared" ca="1" si="48"/>
        <v>-0.10855889899852494</v>
      </c>
      <c r="AN40">
        <f t="shared" ca="1" si="49"/>
        <v>-0.2675312436263827</v>
      </c>
      <c r="AO40">
        <f t="shared" ca="1" si="50"/>
        <v>-0.52372356113776386</v>
      </c>
    </row>
    <row r="41" spans="1:41" x14ac:dyDescent="0.25">
      <c r="A41" s="1"/>
      <c r="I41" s="2" t="s">
        <v>5</v>
      </c>
      <c r="J41">
        <f ca="1">J48*AB41</f>
        <v>1.0868872442288677</v>
      </c>
      <c r="K41">
        <f ca="1">K48*AC41</f>
        <v>0.8800385805705403</v>
      </c>
      <c r="L41">
        <f t="shared" ref="L41:M41" ca="1" si="76">L48*AD41</f>
        <v>1.4247539443683155</v>
      </c>
      <c r="M41">
        <f t="shared" ref="M41" ca="1" si="77">M48*AE41</f>
        <v>1.9231663176057392</v>
      </c>
      <c r="N41">
        <f t="shared" ref="N41" ca="1" si="78">N48*AF41</f>
        <v>1.0698243788857165</v>
      </c>
      <c r="O41">
        <f t="shared" ref="O41" ca="1" si="79">O48*AG41</f>
        <v>0.13574548350683349</v>
      </c>
      <c r="P41">
        <f t="shared" ref="P41" ca="1" si="80">P48*AH41</f>
        <v>0.57917126237555849</v>
      </c>
      <c r="Q41">
        <f t="shared" ref="Q41" ca="1" si="81">Q48*AI41</f>
        <v>0.48569161943741018</v>
      </c>
      <c r="R41">
        <f ca="1">R48*AJ41*-1</f>
        <v>0.20942990729722921</v>
      </c>
      <c r="S41">
        <f t="shared" ref="S41:W41" ca="1" si="82">S48*AK41*-1</f>
        <v>0.58160493389445933</v>
      </c>
      <c r="T41">
        <f t="shared" ca="1" si="82"/>
        <v>0.59357646138036346</v>
      </c>
      <c r="U41">
        <f t="shared" ca="1" si="82"/>
        <v>1.1179890795599867</v>
      </c>
      <c r="V41">
        <f t="shared" ca="1" si="82"/>
        <v>0.25916079521507407</v>
      </c>
      <c r="W41">
        <f t="shared" ca="1" si="82"/>
        <v>0.68066182044936741</v>
      </c>
      <c r="AB41">
        <f t="shared" ca="1" si="68"/>
        <v>-2.0642154153353069</v>
      </c>
      <c r="AC41">
        <f t="shared" ca="1" si="58"/>
        <v>-2.0180371180744756</v>
      </c>
      <c r="AD41">
        <f t="shared" ca="1" si="59"/>
        <v>-2.1012709624046533</v>
      </c>
      <c r="AE41">
        <f t="shared" ca="1" si="60"/>
        <v>-2.2317815541968362</v>
      </c>
      <c r="AF41">
        <f t="shared" ca="1" si="41"/>
        <v>-1.9325749072122829</v>
      </c>
      <c r="AG41">
        <f t="shared" ca="1" si="42"/>
        <v>-2.2347846799623921</v>
      </c>
      <c r="AH41">
        <f t="shared" ca="1" si="43"/>
        <v>-1.9751811686832923</v>
      </c>
      <c r="AI41">
        <f t="shared" ca="1" si="44"/>
        <v>-2.2123563346975939</v>
      </c>
      <c r="AJ41">
        <f t="shared" ca="1" si="45"/>
        <v>-1.7838116684522154</v>
      </c>
      <c r="AK41">
        <f t="shared" ca="1" si="46"/>
        <v>-2.0471350107810693</v>
      </c>
      <c r="AL41">
        <f t="shared" ca="1" si="47"/>
        <v>-2.0997617484681688</v>
      </c>
      <c r="AM41">
        <f t="shared" ca="1" si="48"/>
        <v>-2.2926026631750882</v>
      </c>
      <c r="AN41">
        <f t="shared" ca="1" si="49"/>
        <v>-2.0845206423784699</v>
      </c>
      <c r="AO41">
        <f t="shared" ca="1" si="50"/>
        <v>-2.193432724327026</v>
      </c>
    </row>
    <row r="42" spans="1:41" x14ac:dyDescent="0.25">
      <c r="A42" s="1"/>
      <c r="I42" s="2" t="s">
        <v>6</v>
      </c>
      <c r="J42">
        <f ca="1">J48*AB42</f>
        <v>1.380637354038625</v>
      </c>
      <c r="K42">
        <f ca="1">K48*AC42</f>
        <v>1.1546138504035672</v>
      </c>
      <c r="L42">
        <f t="shared" ref="L42:M42" ca="1" si="83">L48*AD42</f>
        <v>1.6663658519080016</v>
      </c>
      <c r="M42">
        <f t="shared" ref="M42" ca="1" si="84">M48*AE42</f>
        <v>2.1465920191438084</v>
      </c>
      <c r="N42">
        <f t="shared" ref="N42" ca="1" si="85">N48*AF42</f>
        <v>1.3829220620272114</v>
      </c>
      <c r="O42">
        <f t="shared" ref="O42" ca="1" si="86">O48*AG42</f>
        <v>0.14486788354264701</v>
      </c>
      <c r="P42">
        <f t="shared" ref="P42" ca="1" si="87">P48*AH42</f>
        <v>0.68996205406791677</v>
      </c>
      <c r="Q42">
        <f t="shared" ref="Q42" ca="1" si="88">Q48*AI42</f>
        <v>0.54043874151770888</v>
      </c>
      <c r="R42">
        <f ca="1">R48*AJ42*-1</f>
        <v>0.32041024463051809</v>
      </c>
      <c r="S42">
        <f t="shared" ref="S42:W42" ca="1" si="89">S48*AK42*-1</f>
        <v>0.70108654592733877</v>
      </c>
      <c r="T42">
        <f t="shared" ca="1" si="89"/>
        <v>0.74015180444089601</v>
      </c>
      <c r="U42">
        <f t="shared" ca="1" si="89"/>
        <v>1.200622406446987</v>
      </c>
      <c r="V42">
        <f t="shared" ca="1" si="89"/>
        <v>0.31180763536671374</v>
      </c>
      <c r="W42">
        <f t="shared" ca="1" si="89"/>
        <v>0.76682533734837999</v>
      </c>
      <c r="AB42">
        <f t="shared" ca="1" si="68"/>
        <v>-2.6221053971576138</v>
      </c>
      <c r="AC42">
        <f t="shared" ca="1" si="58"/>
        <v>-2.6476721118825095</v>
      </c>
      <c r="AD42">
        <f t="shared" ca="1" si="59"/>
        <v>-2.4576076389873824</v>
      </c>
      <c r="AE42">
        <f t="shared" ca="1" si="60"/>
        <v>-2.4910609284565379</v>
      </c>
      <c r="AF42">
        <f t="shared" ca="1" si="41"/>
        <v>-2.4981674828608074</v>
      </c>
      <c r="AG42">
        <f t="shared" ca="1" si="42"/>
        <v>-2.3849672077184492</v>
      </c>
      <c r="AH42">
        <f t="shared" ca="1" si="43"/>
        <v>-2.3530173971534123</v>
      </c>
      <c r="AI42">
        <f t="shared" ca="1" si="44"/>
        <v>-2.4617329710107922</v>
      </c>
      <c r="AJ42">
        <f t="shared" ca="1" si="45"/>
        <v>-2.7290826818367631</v>
      </c>
      <c r="AK42">
        <f t="shared" ca="1" si="46"/>
        <v>-2.4676867923817625</v>
      </c>
      <c r="AL42">
        <f t="shared" ca="1" si="47"/>
        <v>-2.6182683245398981</v>
      </c>
      <c r="AM42">
        <f t="shared" ca="1" si="48"/>
        <v>-2.4620545735307022</v>
      </c>
      <c r="AN42">
        <f t="shared" ca="1" si="49"/>
        <v>-2.5079775350810021</v>
      </c>
      <c r="AO42">
        <f t="shared" ca="1" si="50"/>
        <v>-2.4710946585378015</v>
      </c>
    </row>
    <row r="43" spans="1:41" x14ac:dyDescent="0.25">
      <c r="A43" s="1"/>
      <c r="I43" s="2" t="s">
        <v>7</v>
      </c>
      <c r="J43">
        <f ca="1">J48*AB43</f>
        <v>1.1036810778937964</v>
      </c>
      <c r="K43">
        <f ca="1">K48*AC43</f>
        <v>0.8960767083356479</v>
      </c>
      <c r="L43">
        <f t="shared" ref="L43:M43" ca="1" si="90">L48*AD43</f>
        <v>1.4997323113998742</v>
      </c>
      <c r="M43">
        <f t="shared" ref="M43" ca="1" si="91">M48*AE43</f>
        <v>1.7136590795254922</v>
      </c>
      <c r="N43">
        <f t="shared" ref="N43" ca="1" si="92">N48*AF43</f>
        <v>1.2155381329842729</v>
      </c>
      <c r="O43">
        <f t="shared" ref="O43" ca="1" si="93">O48*AG43</f>
        <v>0.12649104224418037</v>
      </c>
      <c r="P43">
        <f t="shared" ref="P43" ca="1" si="94">P48*AH43</f>
        <v>0.62073194670042409</v>
      </c>
      <c r="Q43">
        <f t="shared" ref="Q43" ca="1" si="95">Q48*AI43</f>
        <v>0.44330146576270385</v>
      </c>
      <c r="R43">
        <f ca="1">R48*AJ43*-1</f>
        <v>0.22778078303655896</v>
      </c>
      <c r="S43">
        <f t="shared" ref="S43:W43" ca="1" si="96">S48*AK43*-1</f>
        <v>0.60170760368265652</v>
      </c>
      <c r="T43">
        <f t="shared" ca="1" si="96"/>
        <v>0.58121485522232663</v>
      </c>
      <c r="U43">
        <f t="shared" ca="1" si="96"/>
        <v>1.0686168603767543</v>
      </c>
      <c r="V43">
        <f t="shared" ca="1" si="96"/>
        <v>0.28873497311216378</v>
      </c>
      <c r="W43">
        <f t="shared" ca="1" si="96"/>
        <v>0.67258125119013124</v>
      </c>
      <c r="AB43">
        <f t="shared" ca="1" si="68"/>
        <v>-2.09611025126957</v>
      </c>
      <c r="AC43">
        <f t="shared" ca="1" si="58"/>
        <v>-2.0548145251665884</v>
      </c>
      <c r="AD43">
        <f t="shared" ca="1" si="59"/>
        <v>-2.2118513654803467</v>
      </c>
      <c r="AE43">
        <f t="shared" ca="1" si="60"/>
        <v>-1.9886541735133338</v>
      </c>
      <c r="AF43">
        <f t="shared" ca="1" si="41"/>
        <v>-2.195798245887624</v>
      </c>
      <c r="AG43">
        <f t="shared" ca="1" si="42"/>
        <v>-2.0824283508890358</v>
      </c>
      <c r="AH43">
        <f t="shared" ca="1" si="43"/>
        <v>-2.116917968087602</v>
      </c>
      <c r="AI43">
        <f t="shared" ca="1" si="44"/>
        <v>-2.0192664783816223</v>
      </c>
      <c r="AJ43">
        <f t="shared" ca="1" si="45"/>
        <v>-1.9401145895229641</v>
      </c>
      <c r="AK43">
        <f t="shared" ca="1" si="46"/>
        <v>-2.1178924558013983</v>
      </c>
      <c r="AL43">
        <f t="shared" ca="1" si="47"/>
        <v>-2.0560328787284345</v>
      </c>
      <c r="AM43">
        <f t="shared" ca="1" si="48"/>
        <v>-2.1913575944568033</v>
      </c>
      <c r="AN43">
        <f t="shared" ca="1" si="49"/>
        <v>-2.3223960673890147</v>
      </c>
      <c r="AO43">
        <f t="shared" ca="1" si="50"/>
        <v>-2.167393089795008</v>
      </c>
    </row>
    <row r="44" spans="1:41" x14ac:dyDescent="0.25">
      <c r="A44" s="1"/>
      <c r="I44" s="2" t="s">
        <v>8</v>
      </c>
      <c r="J44">
        <f ca="1">J48*AB44</f>
        <v>0.45424507153859439</v>
      </c>
      <c r="K44">
        <f ca="1">K48*AC44</f>
        <v>0.42534189698121078</v>
      </c>
      <c r="L44">
        <f t="shared" ref="L44:M44" ca="1" si="97">L48*AD44</f>
        <v>0.72323811205365485</v>
      </c>
      <c r="M44">
        <f t="shared" ref="M44" ca="1" si="98">M48*AE44</f>
        <v>1.1215269152313929</v>
      </c>
      <c r="N44">
        <f t="shared" ref="N44" ca="1" si="99">N48*AF44</f>
        <v>0.62925883781379111</v>
      </c>
      <c r="O44">
        <f t="shared" ref="O44" ca="1" si="100">O48*AG44</f>
        <v>6.1416153631251247E-2</v>
      </c>
      <c r="P44">
        <f t="shared" ref="P44" ca="1" si="101">P48*AH44</f>
        <v>0.29284036769903243</v>
      </c>
      <c r="Q44">
        <f t="shared" ref="Q44" ca="1" si="102">Q48*AI44</f>
        <v>0.20746717713470428</v>
      </c>
      <c r="R44">
        <f ca="1">R48*AJ44*-1</f>
        <v>9.3052644142530033E-2</v>
      </c>
      <c r="S44">
        <f t="shared" ref="S44:W44" ca="1" si="103">S48*AK44*-1</f>
        <v>0.28976094520831186</v>
      </c>
      <c r="T44">
        <f t="shared" ca="1" si="103"/>
        <v>0.22611901718908078</v>
      </c>
      <c r="U44">
        <f t="shared" ca="1" si="103"/>
        <v>0.40524457324889918</v>
      </c>
      <c r="V44">
        <f t="shared" ca="1" si="103"/>
        <v>0.12641312165079954</v>
      </c>
      <c r="W44">
        <f t="shared" ca="1" si="103"/>
        <v>0.32162212341111468</v>
      </c>
      <c r="AB44">
        <f t="shared" ca="1" si="68"/>
        <v>-0.86270188926111935</v>
      </c>
      <c r="AC44">
        <f t="shared" ca="1" si="58"/>
        <v>-0.97536148406563039</v>
      </c>
      <c r="AD44">
        <f t="shared" ca="1" si="59"/>
        <v>-1.0666538245216064</v>
      </c>
      <c r="AE44">
        <f t="shared" ca="1" si="60"/>
        <v>-1.3015011021328797</v>
      </c>
      <c r="AF44">
        <f t="shared" ca="1" si="41"/>
        <v>-1.1367191326927171</v>
      </c>
      <c r="AG44">
        <f t="shared" ca="1" si="42"/>
        <v>-1.0110972070052526</v>
      </c>
      <c r="AH44">
        <f t="shared" ca="1" si="43"/>
        <v>-0.99869040003292375</v>
      </c>
      <c r="AI44">
        <f t="shared" ca="1" si="44"/>
        <v>-0.94502623723969736</v>
      </c>
      <c r="AJ44">
        <f t="shared" ca="1" si="45"/>
        <v>-0.79257253438116193</v>
      </c>
      <c r="AK44">
        <f t="shared" ca="1" si="46"/>
        <v>-1.0199015536559932</v>
      </c>
      <c r="AL44">
        <f t="shared" ca="1" si="47"/>
        <v>-0.79989031537859301</v>
      </c>
      <c r="AM44">
        <f t="shared" ca="1" si="48"/>
        <v>-0.8310141886478315</v>
      </c>
      <c r="AN44">
        <f t="shared" ca="1" si="49"/>
        <v>-1.0167848162755799</v>
      </c>
      <c r="AO44">
        <f t="shared" ca="1" si="50"/>
        <v>-1.0364272964388506</v>
      </c>
    </row>
    <row r="45" spans="1:41" x14ac:dyDescent="0.25">
      <c r="A45" s="1"/>
      <c r="I45" s="2" t="s">
        <v>9</v>
      </c>
      <c r="J45">
        <f ca="1">J48*AB45</f>
        <v>-0.43470208862370902</v>
      </c>
      <c r="K45">
        <f ca="1">K48*AC45</f>
        <v>-0.26361134249814155</v>
      </c>
      <c r="L45">
        <f t="shared" ref="L45:M45" ca="1" si="104">L48*AD45</f>
        <v>-0.72622326091504386</v>
      </c>
      <c r="M45">
        <f t="shared" ref="M45" ca="1" si="105">M48*AE45</f>
        <v>-0.79646209327202011</v>
      </c>
      <c r="N45">
        <f t="shared" ref="N45" ca="1" si="106">N48*AF45</f>
        <v>-0.39631600823292407</v>
      </c>
      <c r="O45">
        <f t="shared" ref="O45" ca="1" si="107">O48*AG45</f>
        <v>-3.4153556673347282E-2</v>
      </c>
      <c r="P45">
        <f t="shared" ref="P45" ca="1" si="108">P48*AH45</f>
        <v>-0.20474329986552295</v>
      </c>
      <c r="Q45">
        <f t="shared" ref="Q45" ca="1" si="109">Q48*AI45</f>
        <v>-0.16291356836616813</v>
      </c>
      <c r="R45">
        <f ca="1">R48*AJ45*-1</f>
        <v>-0.10646344350687739</v>
      </c>
      <c r="S45">
        <f t="shared" ref="S45:W45" ca="1" si="110">S48*AK45*-1</f>
        <v>-0.209371946925834</v>
      </c>
      <c r="T45">
        <f t="shared" ca="1" si="110"/>
        <v>-0.24765903730962693</v>
      </c>
      <c r="U45">
        <f t="shared" ca="1" si="110"/>
        <v>-0.48889404717943424</v>
      </c>
      <c r="V45">
        <f t="shared" ca="1" si="110"/>
        <v>-0.11039641605218119</v>
      </c>
      <c r="W45">
        <f t="shared" ca="1" si="110"/>
        <v>-0.26185790915737817</v>
      </c>
      <c r="AB45">
        <f t="shared" ca="1" si="68"/>
        <v>0.82558587119324489</v>
      </c>
      <c r="AC45">
        <f t="shared" ca="1" si="58"/>
        <v>0.60449335478202026</v>
      </c>
      <c r="AD45">
        <f t="shared" ca="1" si="59"/>
        <v>1.0710564139270866</v>
      </c>
      <c r="AE45">
        <f t="shared" ca="1" si="60"/>
        <v>0.92427232741598953</v>
      </c>
      <c r="AF45">
        <f t="shared" ca="1" si="41"/>
        <v>0.71592159232268127</v>
      </c>
      <c r="AG45">
        <f t="shared" ca="1" si="42"/>
        <v>0.56227171061629866</v>
      </c>
      <c r="AH45">
        <f t="shared" ca="1" si="43"/>
        <v>0.69824788724794229</v>
      </c>
      <c r="AI45">
        <f t="shared" ca="1" si="44"/>
        <v>0.74208170484919878</v>
      </c>
      <c r="AJ45">
        <f t="shared" ca="1" si="45"/>
        <v>0.90679853341884031</v>
      </c>
      <c r="AK45">
        <f t="shared" ca="1" si="46"/>
        <v>0.73694808597522776</v>
      </c>
      <c r="AL45">
        <f t="shared" ca="1" si="47"/>
        <v>0.87608759281977988</v>
      </c>
      <c r="AM45">
        <f t="shared" ca="1" si="48"/>
        <v>1.002549859445097</v>
      </c>
      <c r="AN45">
        <f t="shared" ca="1" si="49"/>
        <v>0.88795686830022669</v>
      </c>
      <c r="AO45">
        <f t="shared" ca="1" si="50"/>
        <v>0.84383711530999927</v>
      </c>
    </row>
    <row r="46" spans="1:41" x14ac:dyDescent="0.25">
      <c r="A46" s="1"/>
      <c r="I46" s="2" t="s">
        <v>10</v>
      </c>
      <c r="J46">
        <f ca="1">J48*AB46</f>
        <v>-1.6125601589061564</v>
      </c>
      <c r="K46">
        <f ca="1">K48*AC46</f>
        <v>-1.2574260665471704</v>
      </c>
      <c r="L46">
        <f t="shared" ref="L46:M46" ca="1" si="111">L48*AD46</f>
        <v>-1.8813940633386752</v>
      </c>
      <c r="M46">
        <f t="shared" ref="M46" ca="1" si="112">M48*AE46</f>
        <v>-2.3245530407829174</v>
      </c>
      <c r="N46">
        <f t="shared" ref="N46" ca="1" si="113">N48*AF46</f>
        <v>-1.5596860892345301</v>
      </c>
      <c r="O46">
        <f t="shared" ref="O46" ca="1" si="114">O48*AG46</f>
        <v>-0.19202117797130469</v>
      </c>
      <c r="P46">
        <f t="shared" ref="P46" ca="1" si="115">P48*AH46</f>
        <v>-0.87772927193293493</v>
      </c>
      <c r="Q46">
        <f t="shared" ref="Q46" ca="1" si="116">Q48*AI46</f>
        <v>-0.62587344585167781</v>
      </c>
      <c r="R46">
        <f ca="1">R48*AJ46*-1</f>
        <v>-0.31906274146670749</v>
      </c>
      <c r="S46">
        <f t="shared" ref="S46:W46" ca="1" si="117">S48*AK46*-1</f>
        <v>-0.74646843809228391</v>
      </c>
      <c r="T46">
        <f t="shared" ca="1" si="117"/>
        <v>-0.83908076525117659</v>
      </c>
      <c r="U46">
        <f t="shared" ca="1" si="117"/>
        <v>-1.3603472375871557</v>
      </c>
      <c r="V46">
        <f t="shared" ca="1" si="117"/>
        <v>-0.30886920636953774</v>
      </c>
      <c r="W46">
        <f t="shared" ca="1" si="117"/>
        <v>-0.83844472864459896</v>
      </c>
      <c r="AB46">
        <f t="shared" ca="1" si="68"/>
        <v>3.0625730091544954</v>
      </c>
      <c r="AC46">
        <f t="shared" ca="1" si="58"/>
        <v>2.883433217077211</v>
      </c>
      <c r="AD46">
        <f t="shared" ca="1" si="59"/>
        <v>2.7747378624642574</v>
      </c>
      <c r="AE46">
        <f t="shared" ca="1" si="60"/>
        <v>2.6975797936343802</v>
      </c>
      <c r="AF46">
        <f t="shared" ca="1" si="41"/>
        <v>2.8174813162532186</v>
      </c>
      <c r="AG46">
        <f t="shared" ca="1" si="42"/>
        <v>3.1612542507685073</v>
      </c>
      <c r="AH46">
        <f t="shared" ca="1" si="43"/>
        <v>2.9933707725985959</v>
      </c>
      <c r="AI46">
        <f t="shared" ca="1" si="44"/>
        <v>2.8508935036862577</v>
      </c>
      <c r="AJ46">
        <f t="shared" ca="1" si="45"/>
        <v>2.7176053723258997</v>
      </c>
      <c r="AK46">
        <f t="shared" ca="1" si="46"/>
        <v>2.6274221297081972</v>
      </c>
      <c r="AL46">
        <f t="shared" ca="1" si="47"/>
        <v>2.9682270261401325</v>
      </c>
      <c r="AM46">
        <f t="shared" ca="1" si="48"/>
        <v>2.7895940638012724</v>
      </c>
      <c r="AN46">
        <f t="shared" ca="1" si="49"/>
        <v>2.4843427260594693</v>
      </c>
      <c r="AO46">
        <f t="shared" ca="1" si="50"/>
        <v>2.7018881478241519</v>
      </c>
    </row>
    <row r="47" spans="1:41" x14ac:dyDescent="0.25">
      <c r="A47" s="1"/>
      <c r="I47" s="2" t="s">
        <v>11</v>
      </c>
      <c r="J47">
        <f ca="1">J48*AB47</f>
        <v>-1.9758619572025415</v>
      </c>
      <c r="K47">
        <f ca="1">K48*AC47</f>
        <v>-1.8996490177725176</v>
      </c>
      <c r="L47">
        <f t="shared" ref="L47:M47" ca="1" si="118">L48*AD47</f>
        <v>-2.780835244052045</v>
      </c>
      <c r="M47">
        <f t="shared" ref="M47" ca="1" si="119">M48*AE47</f>
        <v>-3.6503331752034982</v>
      </c>
      <c r="N47">
        <f t="shared" ref="N47" ca="1" si="120">N48*AF47</f>
        <v>-2.2446940780260203</v>
      </c>
      <c r="O47">
        <f t="shared" ref="O47" ca="1" si="121">O48*AG47</f>
        <v>-0.25663096576288175</v>
      </c>
      <c r="P47">
        <f t="shared" ref="P47" ca="1" si="122">P48*AH47</f>
        <v>-1.2055689889971524</v>
      </c>
      <c r="Q47">
        <f t="shared" ref="Q47" ca="1" si="123">Q48*AI47</f>
        <v>-0.84999436120513783</v>
      </c>
      <c r="R47">
        <f ca="1">R48*AJ47*-1</f>
        <v>-0.4455394884765555</v>
      </c>
      <c r="S47">
        <f t="shared" ref="S47:W47" ca="1" si="124">S48*AK47*-1</f>
        <v>-1.2054076630327923</v>
      </c>
      <c r="T47">
        <f t="shared" ca="1" si="124"/>
        <v>-1.0795321129422211</v>
      </c>
      <c r="U47">
        <f t="shared" ca="1" si="124"/>
        <v>-1.8020077112577895</v>
      </c>
      <c r="V47">
        <f t="shared" ca="1" si="124"/>
        <v>-0.49570469569196501</v>
      </c>
      <c r="W47">
        <f t="shared" ca="1" si="124"/>
        <v>-1.0737008267544423</v>
      </c>
      <c r="AB47">
        <f t="shared" ca="1" si="68"/>
        <v>3.7525555040677596</v>
      </c>
      <c r="AC47">
        <f t="shared" ca="1" si="58"/>
        <v>4.35612973546377</v>
      </c>
      <c r="AD47">
        <f t="shared" ca="1" si="59"/>
        <v>4.1012613951026626</v>
      </c>
      <c r="AE47">
        <f t="shared" ca="1" si="60"/>
        <v>4.2361111322052949</v>
      </c>
      <c r="AF47">
        <f t="shared" ca="1" si="41"/>
        <v>4.0549080159113728</v>
      </c>
      <c r="AG47">
        <f t="shared" ca="1" si="42"/>
        <v>4.2249284165831584</v>
      </c>
      <c r="AH47">
        <f t="shared" ca="1" si="43"/>
        <v>4.1114214728969944</v>
      </c>
      <c r="AI47">
        <f t="shared" ca="1" si="44"/>
        <v>3.8717785817421446</v>
      </c>
      <c r="AJ47">
        <f t="shared" ca="1" si="45"/>
        <v>3.7948664952268056</v>
      </c>
      <c r="AK47">
        <f t="shared" ca="1" si="46"/>
        <v>4.2427979637910136</v>
      </c>
      <c r="AL47">
        <f t="shared" ca="1" si="47"/>
        <v>3.8188175988780588</v>
      </c>
      <c r="AM47">
        <f t="shared" ca="1" si="48"/>
        <v>3.6952844651377341</v>
      </c>
      <c r="AN47">
        <f t="shared" ca="1" si="49"/>
        <v>3.987125714120114</v>
      </c>
      <c r="AO47">
        <f t="shared" ca="1" si="50"/>
        <v>3.4600009267235894</v>
      </c>
    </row>
    <row r="48" spans="1:41" x14ac:dyDescent="0.25">
      <c r="A48" s="1"/>
      <c r="I48" s="2" t="s">
        <v>12</v>
      </c>
      <c r="J48">
        <v>-0.52653770345587503</v>
      </c>
      <c r="K48">
        <v>-0.43608641916865998</v>
      </c>
      <c r="L48">
        <v>-0.67804389336721005</v>
      </c>
      <c r="M48">
        <v>-0.86171799116685499</v>
      </c>
      <c r="N48">
        <v>-0.55357459878692405</v>
      </c>
      <c r="O48">
        <v>-6.0742086127562801E-2</v>
      </c>
      <c r="P48">
        <v>-0.29322437433000098</v>
      </c>
      <c r="Q48">
        <v>-0.21953589113111799</v>
      </c>
      <c r="R48" s="13">
        <v>0.11740583997802199</v>
      </c>
      <c r="S48" s="13">
        <v>0.284106778903924</v>
      </c>
      <c r="T48" s="13">
        <v>0.28268752957967402</v>
      </c>
      <c r="U48" s="13">
        <v>0.48765060667409899</v>
      </c>
      <c r="V48" s="13">
        <v>0.124326327092337</v>
      </c>
      <c r="W48" s="13">
        <v>0.31031807490617402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0CE5-8A51-4E1A-A420-ED07BACE0A22}">
  <dimension ref="A1:Y335"/>
  <sheetViews>
    <sheetView zoomScale="85" zoomScaleNormal="85" workbookViewId="0">
      <selection activeCell="B37" sqref="B37"/>
    </sheetView>
  </sheetViews>
  <sheetFormatPr defaultRowHeight="15" x14ac:dyDescent="0.25"/>
  <cols>
    <col min="2" max="2" width="22" customWidth="1"/>
    <col min="6" max="6" width="12.7109375" bestFit="1" customWidth="1"/>
    <col min="7" max="7" width="12" bestFit="1" customWidth="1"/>
    <col min="9" max="9" width="12.7109375" bestFit="1" customWidth="1"/>
    <col min="11" max="11" width="12.7109375" bestFit="1" customWidth="1"/>
    <col min="16" max="16" width="12.7109375" bestFit="1" customWidth="1"/>
    <col min="18" max="21" width="12.7109375" bestFit="1" customWidth="1"/>
  </cols>
  <sheetData>
    <row r="1" spans="1:7" x14ac:dyDescent="0.25">
      <c r="A1" s="2" t="s">
        <v>299</v>
      </c>
      <c r="B1" s="2" t="s">
        <v>298</v>
      </c>
      <c r="C1" s="2" t="s">
        <v>300</v>
      </c>
      <c r="D1" s="2" t="s">
        <v>306</v>
      </c>
      <c r="E1" s="2" t="s">
        <v>307</v>
      </c>
    </row>
    <row r="2" spans="1:7" x14ac:dyDescent="0.25">
      <c r="A2">
        <v>1997</v>
      </c>
      <c r="B2">
        <v>8.462179914</v>
      </c>
      <c r="G2" t="s">
        <v>304</v>
      </c>
    </row>
    <row r="3" spans="1:7" x14ac:dyDescent="0.25">
      <c r="A3">
        <v>1998</v>
      </c>
      <c r="B3">
        <v>8.4345925770000001</v>
      </c>
      <c r="C3">
        <f>B3-B2</f>
        <v>-2.7587336999999934E-2</v>
      </c>
      <c r="D3">
        <f>C3*0.2</f>
        <v>-5.517467399999987E-3</v>
      </c>
      <c r="E3">
        <f>C3*0.8</f>
        <v>-2.2069869599999948E-2</v>
      </c>
    </row>
    <row r="4" spans="1:7" x14ac:dyDescent="0.25">
      <c r="A4">
        <v>1999</v>
      </c>
      <c r="B4">
        <v>8.3985979129999997</v>
      </c>
      <c r="C4">
        <f t="shared" ref="C4:C24" si="0">B4-B3</f>
        <v>-3.5994664000000398E-2</v>
      </c>
      <c r="D4">
        <f t="shared" ref="D4:D24" si="1">C4*0.2</f>
        <v>-7.19893280000008E-3</v>
      </c>
      <c r="E4">
        <f t="shared" ref="E4:E24" si="2">C4*0.8</f>
        <v>-2.879573120000032E-2</v>
      </c>
    </row>
    <row r="5" spans="1:7" x14ac:dyDescent="0.25">
      <c r="A5">
        <v>2000</v>
      </c>
      <c r="B5">
        <v>8.3715602019999995</v>
      </c>
      <c r="C5">
        <f t="shared" si="0"/>
        <v>-2.7037711000000186E-2</v>
      </c>
      <c r="D5">
        <f t="shared" si="1"/>
        <v>-5.4075422000000378E-3</v>
      </c>
      <c r="E5">
        <f t="shared" si="2"/>
        <v>-2.1630168800000151E-2</v>
      </c>
    </row>
    <row r="6" spans="1:7" x14ac:dyDescent="0.25">
      <c r="A6">
        <v>2001</v>
      </c>
      <c r="B6">
        <v>8.3721569389999999</v>
      </c>
      <c r="C6">
        <f t="shared" si="0"/>
        <v>5.9673700000040242E-4</v>
      </c>
      <c r="D6">
        <f t="shared" si="1"/>
        <v>1.1934740000008048E-4</v>
      </c>
      <c r="E6">
        <f t="shared" si="2"/>
        <v>4.7738960000032193E-4</v>
      </c>
    </row>
    <row r="7" spans="1:7" x14ac:dyDescent="0.25">
      <c r="A7">
        <v>2002</v>
      </c>
      <c r="B7">
        <v>8.3443602200000004</v>
      </c>
      <c r="C7">
        <f t="shared" si="0"/>
        <v>-2.779671899999947E-2</v>
      </c>
      <c r="D7">
        <f t="shared" si="1"/>
        <v>-5.559343799999894E-3</v>
      </c>
      <c r="E7">
        <f t="shared" si="2"/>
        <v>-2.2237375199999576E-2</v>
      </c>
    </row>
    <row r="8" spans="1:7" x14ac:dyDescent="0.25">
      <c r="A8">
        <v>2003</v>
      </c>
      <c r="B8">
        <v>8.3175907799999997</v>
      </c>
      <c r="C8">
        <f t="shared" si="0"/>
        <v>-2.6769440000000699E-2</v>
      </c>
      <c r="D8">
        <f t="shared" si="1"/>
        <v>-5.3538880000001399E-3</v>
      </c>
      <c r="E8">
        <f t="shared" si="2"/>
        <v>-2.1415552000000559E-2</v>
      </c>
    </row>
    <row r="9" spans="1:7" x14ac:dyDescent="0.25">
      <c r="A9">
        <v>2004</v>
      </c>
      <c r="B9">
        <v>8.2893007050000005</v>
      </c>
      <c r="C9">
        <f t="shared" si="0"/>
        <v>-2.8290074999999248E-2</v>
      </c>
      <c r="D9">
        <f t="shared" si="1"/>
        <v>-5.6580149999998497E-3</v>
      </c>
      <c r="E9">
        <f t="shared" si="2"/>
        <v>-2.2632059999999399E-2</v>
      </c>
    </row>
    <row r="10" spans="1:7" x14ac:dyDescent="0.25">
      <c r="A10">
        <v>2005</v>
      </c>
      <c r="B10">
        <v>8.2398480369999998</v>
      </c>
      <c r="C10">
        <f t="shared" si="0"/>
        <v>-4.9452668000000699E-2</v>
      </c>
      <c r="D10">
        <f t="shared" si="1"/>
        <v>-9.8905336000001398E-3</v>
      </c>
      <c r="E10">
        <f t="shared" si="2"/>
        <v>-3.9562134400000559E-2</v>
      </c>
    </row>
    <row r="11" spans="1:7" x14ac:dyDescent="0.25">
      <c r="A11">
        <v>2006</v>
      </c>
      <c r="B11">
        <v>8.1739438619999998</v>
      </c>
      <c r="C11">
        <f t="shared" si="0"/>
        <v>-6.5904175000000009E-2</v>
      </c>
      <c r="D11">
        <f t="shared" si="1"/>
        <v>-1.3180835000000002E-2</v>
      </c>
      <c r="E11">
        <f t="shared" si="2"/>
        <v>-5.2723340000000007E-2</v>
      </c>
    </row>
    <row r="12" spans="1:7" x14ac:dyDescent="0.25">
      <c r="A12">
        <v>2007</v>
      </c>
      <c r="B12">
        <v>8.1246665520000008</v>
      </c>
      <c r="C12">
        <f t="shared" si="0"/>
        <v>-4.9277309999999019E-2</v>
      </c>
      <c r="D12">
        <f t="shared" si="1"/>
        <v>-9.8554619999998046E-3</v>
      </c>
      <c r="E12">
        <f t="shared" si="2"/>
        <v>-3.9421847999999218E-2</v>
      </c>
    </row>
    <row r="13" spans="1:7" x14ac:dyDescent="0.25">
      <c r="A13">
        <v>2008</v>
      </c>
      <c r="B13">
        <v>8.0498832870000001</v>
      </c>
      <c r="C13">
        <f t="shared" si="0"/>
        <v>-7.4783265000000654E-2</v>
      </c>
      <c r="D13">
        <f t="shared" si="1"/>
        <v>-1.4956653000000132E-2</v>
      </c>
      <c r="E13">
        <f t="shared" si="2"/>
        <v>-5.9826612000000529E-2</v>
      </c>
    </row>
    <row r="14" spans="1:7" x14ac:dyDescent="0.25">
      <c r="A14">
        <v>2009</v>
      </c>
      <c r="B14">
        <v>8.0210579810000002</v>
      </c>
      <c r="C14">
        <f t="shared" si="0"/>
        <v>-2.8825305999999884E-2</v>
      </c>
      <c r="D14">
        <f t="shared" si="1"/>
        <v>-5.7650611999999768E-3</v>
      </c>
      <c r="E14">
        <f t="shared" si="2"/>
        <v>-2.3060244799999907E-2</v>
      </c>
    </row>
    <row r="15" spans="1:7" x14ac:dyDescent="0.25">
      <c r="A15">
        <v>2010</v>
      </c>
      <c r="B15">
        <v>8.0151468759999993</v>
      </c>
      <c r="C15">
        <f t="shared" si="0"/>
        <v>-5.9111050000009158E-3</v>
      </c>
      <c r="D15">
        <f t="shared" si="1"/>
        <v>-1.1822210000001832E-3</v>
      </c>
      <c r="E15">
        <f t="shared" si="2"/>
        <v>-4.728884000000733E-3</v>
      </c>
    </row>
    <row r="16" spans="1:7" x14ac:dyDescent="0.25">
      <c r="A16">
        <v>2011</v>
      </c>
      <c r="B16">
        <v>7.9863536310000001</v>
      </c>
      <c r="C16">
        <f t="shared" si="0"/>
        <v>-2.8793244999999246E-2</v>
      </c>
      <c r="D16">
        <f t="shared" si="1"/>
        <v>-5.7586489999998493E-3</v>
      </c>
      <c r="E16">
        <f t="shared" si="2"/>
        <v>-2.3034595999999397E-2</v>
      </c>
    </row>
    <row r="17" spans="1:25" x14ac:dyDescent="0.25">
      <c r="A17">
        <v>2012</v>
      </c>
      <c r="B17">
        <v>7.9080161139999996</v>
      </c>
      <c r="C17">
        <f t="shared" si="0"/>
        <v>-7.8337517000000467E-2</v>
      </c>
      <c r="D17">
        <f t="shared" si="1"/>
        <v>-1.5667503400000095E-2</v>
      </c>
      <c r="E17">
        <f t="shared" si="2"/>
        <v>-6.2670013600000379E-2</v>
      </c>
    </row>
    <row r="18" spans="1:25" x14ac:dyDescent="0.25">
      <c r="A18">
        <v>2013</v>
      </c>
      <c r="B18">
        <v>7.8856665890000004</v>
      </c>
      <c r="C18">
        <f t="shared" si="0"/>
        <v>-2.2349524999999204E-2</v>
      </c>
      <c r="D18">
        <f t="shared" si="1"/>
        <v>-4.469904999999841E-3</v>
      </c>
      <c r="E18">
        <f t="shared" si="2"/>
        <v>-1.7879619999999364E-2</v>
      </c>
    </row>
    <row r="19" spans="1:25" x14ac:dyDescent="0.25">
      <c r="A19">
        <v>2014</v>
      </c>
      <c r="B19">
        <v>7.8528898580000002</v>
      </c>
      <c r="C19">
        <f t="shared" si="0"/>
        <v>-3.2776731000000225E-2</v>
      </c>
      <c r="D19">
        <f t="shared" si="1"/>
        <v>-6.5553462000000453E-3</v>
      </c>
      <c r="E19">
        <f t="shared" si="2"/>
        <v>-2.6221384800000181E-2</v>
      </c>
    </row>
    <row r="20" spans="1:25" x14ac:dyDescent="0.25">
      <c r="A20">
        <v>2015</v>
      </c>
      <c r="B20">
        <v>7.7698281680000001</v>
      </c>
      <c r="C20">
        <f t="shared" si="0"/>
        <v>-8.3061690000000077E-2</v>
      </c>
      <c r="D20">
        <f t="shared" si="1"/>
        <v>-1.6612338000000015E-2</v>
      </c>
      <c r="E20">
        <f t="shared" si="2"/>
        <v>-6.6449352000000059E-2</v>
      </c>
    </row>
    <row r="21" spans="1:25" x14ac:dyDescent="0.25">
      <c r="A21">
        <v>2016</v>
      </c>
      <c r="B21">
        <v>7.7020735829999998</v>
      </c>
      <c r="C21">
        <f t="shared" si="0"/>
        <v>-6.7754585000000311E-2</v>
      </c>
      <c r="D21">
        <f t="shared" si="1"/>
        <v>-1.3550917000000063E-2</v>
      </c>
      <c r="E21">
        <f t="shared" si="2"/>
        <v>-5.4203668000000253E-2</v>
      </c>
    </row>
    <row r="22" spans="1:25" x14ac:dyDescent="0.25">
      <c r="A22">
        <v>2017</v>
      </c>
      <c r="B22">
        <v>7.6368485899999996</v>
      </c>
      <c r="C22">
        <f t="shared" si="0"/>
        <v>-6.5224993000000175E-2</v>
      </c>
      <c r="D22">
        <f t="shared" si="1"/>
        <v>-1.3044998600000036E-2</v>
      </c>
      <c r="E22">
        <f t="shared" si="2"/>
        <v>-5.2179994400000144E-2</v>
      </c>
    </row>
    <row r="23" spans="1:25" x14ac:dyDescent="0.25">
      <c r="A23">
        <v>2018</v>
      </c>
      <c r="B23">
        <v>7.6234821909999999</v>
      </c>
      <c r="C23">
        <f t="shared" si="0"/>
        <v>-1.3366398999999696E-2</v>
      </c>
      <c r="D23">
        <f t="shared" si="1"/>
        <v>-2.6732797999999393E-3</v>
      </c>
      <c r="E23">
        <f t="shared" si="2"/>
        <v>-1.0693119199999757E-2</v>
      </c>
    </row>
    <row r="24" spans="1:25" x14ac:dyDescent="0.25">
      <c r="A24">
        <v>2019</v>
      </c>
      <c r="B24">
        <v>7.5793249149999999</v>
      </c>
      <c r="C24">
        <f t="shared" si="0"/>
        <v>-4.4157275999999968E-2</v>
      </c>
      <c r="D24">
        <f t="shared" si="1"/>
        <v>-8.8314551999999942E-3</v>
      </c>
      <c r="E24">
        <f t="shared" si="2"/>
        <v>-3.5325820799999977E-2</v>
      </c>
    </row>
    <row r="26" spans="1:25" x14ac:dyDescent="0.25"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</row>
    <row r="27" spans="1:25" x14ac:dyDescent="0.25">
      <c r="B27" s="2" t="s">
        <v>305</v>
      </c>
    </row>
    <row r="28" spans="1:25" x14ac:dyDescent="0.25">
      <c r="C28" s="15">
        <v>1997</v>
      </c>
      <c r="D28" s="2">
        <v>1998</v>
      </c>
      <c r="E28" s="2">
        <v>1999</v>
      </c>
      <c r="F28" s="2">
        <v>2000</v>
      </c>
      <c r="G28" s="2">
        <v>2001</v>
      </c>
      <c r="H28" s="2">
        <v>2002</v>
      </c>
      <c r="I28" s="2">
        <v>2003</v>
      </c>
      <c r="J28" s="2">
        <v>2004</v>
      </c>
      <c r="K28" s="2">
        <v>2005</v>
      </c>
      <c r="L28" s="2">
        <v>2006</v>
      </c>
      <c r="M28" s="8">
        <v>2007</v>
      </c>
      <c r="N28" s="2">
        <v>2008</v>
      </c>
      <c r="O28" s="8">
        <v>2009</v>
      </c>
      <c r="P28" s="2">
        <v>2010</v>
      </c>
      <c r="Q28" s="2">
        <v>2011</v>
      </c>
      <c r="R28" s="2">
        <v>2012</v>
      </c>
      <c r="S28" s="2">
        <v>2013</v>
      </c>
      <c r="T28" s="2">
        <v>2014</v>
      </c>
      <c r="U28" s="2">
        <v>2015</v>
      </c>
      <c r="V28" s="2">
        <v>2016</v>
      </c>
      <c r="W28" s="2">
        <v>2017</v>
      </c>
      <c r="X28" s="2">
        <v>2018</v>
      </c>
      <c r="Y28" s="2">
        <v>2019</v>
      </c>
    </row>
    <row r="29" spans="1:25" x14ac:dyDescent="0.25">
      <c r="A29">
        <v>0.2</v>
      </c>
      <c r="B29" s="4" t="s">
        <v>0</v>
      </c>
      <c r="C29" s="16">
        <f ca="1">C44/SUM(C53:C55,C44:C47)*D2</f>
        <v>0</v>
      </c>
      <c r="D29">
        <f ca="1">D44/SUM(D53:D55,D44:D47)*D3</f>
        <v>-1.5107321539599902E-3</v>
      </c>
      <c r="E29">
        <f ca="1">E44/SUM(E53:E55,E44:E47)*D4</f>
        <v>-5.7731038385351488E-4</v>
      </c>
      <c r="F29">
        <f ca="1">F44/SUM(F53:F55,F44:F47)*D5</f>
        <v>-1.2606300853849803E-3</v>
      </c>
      <c r="G29">
        <f ca="1">G44/SUM(G53:G55,G44:G47)*D6</f>
        <v>1.3285658877722298E-5</v>
      </c>
      <c r="H29">
        <f ca="1">H44/SUM(H53:H55,H44:H47)*D7</f>
        <v>-1.0437653038368525E-3</v>
      </c>
      <c r="I29">
        <f ca="1">I44/SUM(I53:I55,I44:I47)*D8</f>
        <v>-1.3876741508048352E-3</v>
      </c>
      <c r="J29">
        <f ca="1">J44/SUM(J53:J55,J44:J47)*D9</f>
        <v>-2.8960106367233364E-4</v>
      </c>
      <c r="K29">
        <f ca="1">K44/SUM(K53:K55,K44:K47)*D10</f>
        <v>-9.3880310484124192E-6</v>
      </c>
      <c r="L29">
        <f ca="1">L44/SUM(L53:L55,L44:L47)*D11</f>
        <v>-1.719091215379216E-3</v>
      </c>
      <c r="M29">
        <f ca="1">M44/SUM(M53:M55,M44:M47)*D12</f>
        <v>-8.5157316392749094E-4</v>
      </c>
      <c r="N29">
        <f ca="1">N44/SUM(N53:N55,N44:N47)*D13</f>
        <v>-2.1403423754426548E-3</v>
      </c>
      <c r="O29">
        <f ca="1">O44/SUM(O53:O55,O44:O47)*D14</f>
        <v>-8.5358151629716503E-4</v>
      </c>
      <c r="P29">
        <f ca="1">P44/SUM(P53:P55,P44:P47)*D15</f>
        <v>-1.4253707479640944E-4</v>
      </c>
      <c r="Q29">
        <f ca="1">Q44/SUM(Q53:Q55,Q44:Q47)*D16</f>
        <v>-9.9362857630112258E-4</v>
      </c>
      <c r="R29">
        <f ca="1">R44/SUM(R53:R55,R44:R47)*D17</f>
        <v>-3.1088746401578826E-3</v>
      </c>
      <c r="S29">
        <f ca="1">S44/SUM(S53:S55,S44:S47)*D18</f>
        <v>-2.806258126794796E-4</v>
      </c>
      <c r="T29">
        <f ca="1">T44/SUM(T53:T55,T44:T47)*D19</f>
        <v>-1.1585611205669091E-3</v>
      </c>
      <c r="U29">
        <f ca="1">U44/SUM(U53:U55,U44:U47)*D20</f>
        <v>-4.4379739519722437E-3</v>
      </c>
      <c r="V29">
        <f ca="1">V44/SUM(V53:V55,V44:V47)*D21</f>
        <v>-3.9212340971945432E-3</v>
      </c>
      <c r="W29">
        <f ca="1">W44/SUM(W53:W55,W44:W47)*D22</f>
        <v>-7.585354974606577E-4</v>
      </c>
      <c r="X29">
        <f ca="1">X44/SUM(X53:X55,X44:X47)*D23</f>
        <v>-4.4708905447489851E-4</v>
      </c>
      <c r="Y29">
        <f ca="1">Y44/SUM(Y53:Y55,Y44:Y47)*D24</f>
        <v>-9.9797242731339165E-6</v>
      </c>
    </row>
    <row r="30" spans="1:25" x14ac:dyDescent="0.25">
      <c r="A30">
        <v>0.2</v>
      </c>
      <c r="B30" s="4" t="s">
        <v>1</v>
      </c>
      <c r="C30" s="16">
        <f ca="1">C45/SUM(C53:C55,C44:C47)*D2</f>
        <v>0</v>
      </c>
      <c r="D30">
        <f ca="1">D45/SUM(D53:D55,D44:D47)*D3</f>
        <v>-1.5637505654380391E-3</v>
      </c>
      <c r="E30">
        <f ca="1">E45/SUM(E53:E55,E44:E47)*D4</f>
        <v>-1.6900220397222142E-3</v>
      </c>
      <c r="F30">
        <f ca="1">F45/SUM(F53:F55,F44:F47)*D5</f>
        <v>-9.7948652466384243E-4</v>
      </c>
      <c r="G30">
        <f ca="1">G45/SUM(G53:G55,G44:G47)*D6</f>
        <v>8.8333477726347274E-6</v>
      </c>
      <c r="H30">
        <f ca="1">H45/SUM(H53:H55,H44:H47)*D7</f>
        <v>-3.9588626833427897E-4</v>
      </c>
      <c r="I30">
        <f ca="1">I45/SUM(I53:I55,I44:I47)*D8</f>
        <v>-2.2005779108491928E-5</v>
      </c>
      <c r="J30">
        <f ca="1">J45/SUM(J53:J55,J44:J47)*D9</f>
        <v>-1.3544021897475215E-3</v>
      </c>
      <c r="K30">
        <f ca="1">K45/SUM(K53:K55,K44:K47)*D10</f>
        <v>-1.8216750578144859E-3</v>
      </c>
      <c r="L30">
        <f ca="1">L45/SUM(L53:L55,L44:L47)*D11</f>
        <v>-2.6690036885660723E-3</v>
      </c>
      <c r="M30">
        <f ca="1">M45/SUM(M53:M55,M44:M47)*D12</f>
        <v>-4.0720315285321253E-4</v>
      </c>
      <c r="N30">
        <f ca="1">N45/SUM(N53:N55,N44:N47)*D13</f>
        <v>-2.7825499253344432E-3</v>
      </c>
      <c r="O30">
        <f ca="1">O45/SUM(O53:O55,O44:O47)*D14</f>
        <v>-9.8416894283879456E-4</v>
      </c>
      <c r="P30">
        <f ca="1">P45/SUM(P53:P55,P44:P47)*D15</f>
        <v>-1.7281190372734682E-4</v>
      </c>
      <c r="Q30">
        <f ca="1">Q45/SUM(Q53:Q55,Q44:Q47)*D16</f>
        <v>-1.2265579107432385E-3</v>
      </c>
      <c r="R30">
        <f ca="1">R45/SUM(R53:R55,R44:R47)*D17</f>
        <v>-2.6314085191210977E-3</v>
      </c>
      <c r="S30">
        <f ca="1">S45/SUM(S53:S55,S44:S47)*D18</f>
        <v>-1.2758923708154723E-3</v>
      </c>
      <c r="T30">
        <f ca="1">T45/SUM(T53:T55,T44:T47)*D19</f>
        <v>-7.53727737040315E-4</v>
      </c>
      <c r="U30">
        <f ca="1">U45/SUM(U53:U55,U44:U47)*D20</f>
        <v>-2.4162994660448757E-3</v>
      </c>
      <c r="V30">
        <f ca="1">V45/SUM(V53:V55,V44:V47)*D21</f>
        <v>-2.703714027175674E-4</v>
      </c>
      <c r="W30">
        <f ca="1">W45/SUM(W53:W55,W44:W47)*D22</f>
        <v>-5.0606073125129076E-4</v>
      </c>
      <c r="X30">
        <f ca="1">X45/SUM(X53:X55,X44:X47)*D23</f>
        <v>-5.0388116160850324E-4</v>
      </c>
      <c r="Y30">
        <f ca="1">Y45/SUM(Y53:Y55,Y44:Y47)*D24</f>
        <v>-2.5669319364498627E-3</v>
      </c>
    </row>
    <row r="31" spans="1:25" x14ac:dyDescent="0.25">
      <c r="A31">
        <v>0.2</v>
      </c>
      <c r="B31" s="4" t="s">
        <v>2</v>
      </c>
      <c r="C31" s="16">
        <f ca="1">C46/SUM(C53:C55,C44:C47)*D2</f>
        <v>0</v>
      </c>
      <c r="D31">
        <f ca="1">D46/SUM(D53:D55,D44:D47)*D3</f>
        <v>-1.9905495551060344E-4</v>
      </c>
      <c r="E31">
        <f ca="1">E46/SUM(E53:E55,E44:E47)*D4</f>
        <v>-1.2332043855625473E-3</v>
      </c>
      <c r="F31">
        <f ca="1">F46/SUM(F53:F55,F44:F47)*D5</f>
        <v>-5.541934392062789E-4</v>
      </c>
      <c r="G31">
        <f ca="1">G46/SUM(G53:G55,G44:G47)*D6</f>
        <v>1.2768460886172326E-5</v>
      </c>
      <c r="H31">
        <f ca="1">H46/SUM(H53:H55,H44:H47)*D7</f>
        <v>-4.9890267043941759E-4</v>
      </c>
      <c r="I31">
        <f ca="1">I46/SUM(I53:I55,I44:I47)*D8</f>
        <v>-9.5418038255224488E-4</v>
      </c>
      <c r="J31">
        <f ca="1">J46/SUM(J53:J55,J44:J47)*D9</f>
        <v>-3.7161848305879998E-4</v>
      </c>
      <c r="K31">
        <f ca="1">K46/SUM(K53:K55,K44:K47)*D10</f>
        <v>-5.6666151954987696E-4</v>
      </c>
      <c r="L31">
        <f ca="1">L46/SUM(L53:L55,L44:L47)*D11</f>
        <v>-3.976058031217723E-3</v>
      </c>
      <c r="M31">
        <f ca="1">M46/SUM(M53:M55,M44:M47)*D12</f>
        <v>-1.0483585874695943E-3</v>
      </c>
      <c r="N31">
        <f ca="1">N46/SUM(N53:N55,N44:N47)*D13</f>
        <v>-2.0931274299701226E-3</v>
      </c>
      <c r="O31">
        <f ca="1">O46/SUM(O53:O55,O44:O47)*D14</f>
        <v>-1.0894724339485056E-3</v>
      </c>
      <c r="P31">
        <f ca="1">P46/SUM(P53:P55,P44:P47)*D15</f>
        <v>-1.9301338905391486E-4</v>
      </c>
      <c r="Q31">
        <f ca="1">Q46/SUM(Q53:Q55,Q44:Q47)*D16</f>
        <v>-1.6579099815728796E-3</v>
      </c>
      <c r="R31">
        <f ca="1">R46/SUM(R53:R55,R44:R47)*D17</f>
        <v>-3.9904047478753254E-3</v>
      </c>
      <c r="S31">
        <f ca="1">S46/SUM(S53:S55,S44:S47)*D18</f>
        <v>-1.3900625366058148E-4</v>
      </c>
      <c r="T31">
        <f ca="1">T46/SUM(T53:T55,T44:T47)*D19</f>
        <v>-1.7064865441837047E-3</v>
      </c>
      <c r="U31">
        <f ca="1">U46/SUM(U53:U55,U44:U47)*D20</f>
        <v>-2.3667402405198354E-3</v>
      </c>
      <c r="V31">
        <f ca="1">V46/SUM(V53:V55,V44:V47)*D21</f>
        <v>-1.4413608109041076E-3</v>
      </c>
      <c r="W31">
        <f ca="1">W46/SUM(W53:W55,W44:W47)*D22</f>
        <v>-3.2054503629815158E-3</v>
      </c>
      <c r="X31">
        <f ca="1">X46/SUM(X53:X55,X44:X47)*D23</f>
        <v>-1.6609362343606232E-4</v>
      </c>
      <c r="Y31">
        <f ca="1">Y46/SUM(Y53:Y55,Y44:Y47)*D24</f>
        <v>-2.7119520020393445E-3</v>
      </c>
    </row>
    <row r="32" spans="1:25" x14ac:dyDescent="0.25">
      <c r="A32">
        <v>0.2</v>
      </c>
      <c r="B32" s="4" t="s">
        <v>3</v>
      </c>
      <c r="C32" s="16">
        <f ca="1">C47/SUM(C53:C55,C44:C47)*D2</f>
        <v>0</v>
      </c>
      <c r="D32">
        <f ca="1">D47/SUM(D53:D55,D44:D47)*D3</f>
        <v>-1.249589874427904E-3</v>
      </c>
      <c r="E32">
        <f ca="1">E47/SUM(E53:E55,E44:E47)*D4</f>
        <v>-1.6749601217365734E-3</v>
      </c>
      <c r="F32">
        <f ca="1">F47/SUM(F53:F55,F44:F47)*D5</f>
        <v>-1.1167098645432231E-3</v>
      </c>
      <c r="G32">
        <f ca="1">G47/SUM(G53:G55,G44:G47)*D6</f>
        <v>2.567544985640871E-5</v>
      </c>
      <c r="H32">
        <f ca="1">H47/SUM(H53:H55,H44:H47)*D7</f>
        <v>-7.4925541851542836E-4</v>
      </c>
      <c r="I32">
        <f ca="1">I47/SUM(I53:I55,I44:I47)*D8</f>
        <v>-5.2772866035487049E-4</v>
      </c>
      <c r="J32">
        <f ca="1">J47/SUM(J53:J55,J44:J47)*D9</f>
        <v>-2.2954147109400391E-4</v>
      </c>
      <c r="K32">
        <f ca="1">K47/SUM(K53:K55,K44:K47)*D10</f>
        <v>-2.9252996605127557E-3</v>
      </c>
      <c r="L32">
        <f ca="1">L47/SUM(L53:L55,L44:L47)*D11</f>
        <v>-1.3425906693454316E-3</v>
      </c>
      <c r="M32">
        <f ca="1">M47/SUM(M53:M55,M44:M47)*D12</f>
        <v>-2.1139946362920569E-3</v>
      </c>
      <c r="N32">
        <f ca="1">N47/SUM(N53:N55,N44:N47)*D13</f>
        <v>-1.2281423240724694E-3</v>
      </c>
      <c r="O32">
        <f ca="1">O47/SUM(O53:O55,O44:O47)*D14</f>
        <v>-7.6807359641046223E-4</v>
      </c>
      <c r="P32">
        <f ca="1">P47/SUM(P53:P55,P44:P47)*D15</f>
        <v>-1.6510781903850312E-4</v>
      </c>
      <c r="Q32">
        <f ca="1">Q47/SUM(Q53:Q55,Q44:Q47)*D16</f>
        <v>-4.0730499752655012E-4</v>
      </c>
      <c r="R32">
        <f ca="1">R47/SUM(R53:R55,R44:R47)*D17</f>
        <v>-2.4286339070955596E-3</v>
      </c>
      <c r="S32">
        <f ca="1">S47/SUM(S53:S55,S44:S47)*D18</f>
        <v>-1.1028943600026493E-3</v>
      </c>
      <c r="T32">
        <f ca="1">T47/SUM(T53:T55,T44:T47)*D19</f>
        <v>-1.813252064214378E-3</v>
      </c>
      <c r="U32">
        <f ca="1">U47/SUM(U53:U55,U44:U47)*D20</f>
        <v>-2.6600972037787505E-3</v>
      </c>
      <c r="V32">
        <f ca="1">V47/SUM(V53:V55,V44:V47)*D21</f>
        <v>-1.1376126905766467E-3</v>
      </c>
      <c r="W32">
        <f ca="1">W47/SUM(W53:W55,W44:W47)*D22</f>
        <v>-2.2718696659671331E-3</v>
      </c>
      <c r="X32">
        <f ca="1">X47/SUM(X53:X55,X44:X47)*D23</f>
        <v>-4.2196999724795415E-4</v>
      </c>
      <c r="Y32">
        <f ca="1">Y47/SUM(Y53:Y55,Y44:Y47)*D24</f>
        <v>-1.1982640860051946E-3</v>
      </c>
    </row>
    <row r="33" spans="1:25" s="17" customFormat="1" x14ac:dyDescent="0.25">
      <c r="A33" s="17">
        <v>0.8</v>
      </c>
      <c r="B33" s="18" t="s">
        <v>4</v>
      </c>
      <c r="C33" s="17">
        <f ca="1">C48/SUM(C48:C52)*E2</f>
        <v>0</v>
      </c>
      <c r="D33" s="17">
        <f ca="1">D48/SUM(D48:D52)*E3</f>
        <v>-5.9889397308917182E-3</v>
      </c>
      <c r="E33" s="17">
        <f ca="1">E48/SUM(E48:E52)*E4</f>
        <v>-5.9986771214451864E-3</v>
      </c>
      <c r="F33" s="17">
        <f ca="1">F48/SUM(F48:F52)*E5</f>
        <v>-4.5393918862931355E-3</v>
      </c>
      <c r="G33" s="17">
        <f ca="1">G48/SUM(G48:G52)*E6</f>
        <v>6.7707028230145715E-6</v>
      </c>
      <c r="H33" s="17">
        <f ca="1">H48/SUM(H48:H52)*E7</f>
        <v>-6.6440662000044788E-3</v>
      </c>
      <c r="I33" s="17">
        <f ca="1">I48/SUM(I48:I52)*E8</f>
        <v>-2.5703855004184481E-3</v>
      </c>
      <c r="J33" s="17">
        <f ca="1">J48/SUM(J48:J52)*E9</f>
        <v>-7.2433960369313601E-4</v>
      </c>
      <c r="K33" s="17">
        <f ca="1">K48/SUM(K48:K52)*E10</f>
        <v>-9.0784593464870549E-3</v>
      </c>
      <c r="L33" s="17">
        <f ca="1">L48/SUM(L48:L52)*E11</f>
        <v>-1.2098564413174197E-2</v>
      </c>
      <c r="M33" s="17">
        <f ca="1">M48/SUM(M48:M52)*E12</f>
        <v>-1.2798599977531244E-2</v>
      </c>
      <c r="N33" s="17">
        <f ca="1">N48/SUM(N48:N52)*E13</f>
        <v>-1.6222124460582021E-2</v>
      </c>
      <c r="O33" s="17">
        <f ca="1">O48/SUM(O48:O52)*E14</f>
        <v>-4.3565073460547559E-3</v>
      </c>
      <c r="P33" s="17">
        <f ca="1">P48/SUM(P48:P52)*E15</f>
        <v>-6.1410011405303516E-4</v>
      </c>
      <c r="Q33" s="17">
        <f ca="1">Q48/SUM(Q48:Q52)*E16</f>
        <v>-2.3977542148584472E-3</v>
      </c>
      <c r="R33" s="17">
        <f ca="1">R48/SUM(R48:R52)*E17</f>
        <v>-1.3025034845813356E-2</v>
      </c>
      <c r="S33" s="17">
        <f ca="1">S48/SUM(S48:S52)*E18</f>
        <v>-1.8499653697848283E-3</v>
      </c>
      <c r="T33" s="17">
        <f ca="1">T48/SUM(T48:T52)*E19</f>
        <v>-7.7826458008795289E-3</v>
      </c>
      <c r="U33" s="17">
        <f ca="1">U48/SUM(U48:U52)*E20</f>
        <v>-6.807915237030426E-3</v>
      </c>
      <c r="V33" s="17">
        <f ca="1">V48/SUM(V48:V52)*E21</f>
        <v>-1.49268712953235E-2</v>
      </c>
      <c r="W33" s="17">
        <f ca="1">W48/SUM(W48:W52)*E22</f>
        <v>-1.0593455327330328E-2</v>
      </c>
      <c r="X33" s="17">
        <f ca="1">X48/SUM(X48:X52)*E23</f>
        <v>-1.3648270299996209E-3</v>
      </c>
      <c r="Y33" s="17">
        <f ca="1">Y48/SUM(Y48:Y52)*E24</f>
        <v>-2.0785794705565054E-2</v>
      </c>
    </row>
    <row r="34" spans="1:25" x14ac:dyDescent="0.25">
      <c r="A34">
        <v>0.8</v>
      </c>
      <c r="B34" s="5" t="s">
        <v>5</v>
      </c>
      <c r="C34" s="16">
        <f ca="1">C49/SUM(C48:C52)*E2</f>
        <v>0</v>
      </c>
      <c r="D34">
        <f ca="1">D49/SUM(D48:D52)*E3</f>
        <v>-1.265794668260216E-3</v>
      </c>
      <c r="E34">
        <f ca="1">E49/SUM(E48:E52)*E4</f>
        <v>-7.5504630228097561E-3</v>
      </c>
      <c r="F34">
        <f ca="1">F49/SUM(F48:F52)*E5</f>
        <v>-2.6164287478452728E-3</v>
      </c>
      <c r="G34">
        <f ca="1">G49/SUM(G48:G52)*E6</f>
        <v>1.1892300974398382E-4</v>
      </c>
      <c r="H34">
        <f ca="1">H49/SUM(H48:H52)*E7</f>
        <v>-4.7390295499498752E-3</v>
      </c>
      <c r="I34">
        <f ca="1">I49/SUM(I48:I52)*E8</f>
        <v>-2.1861680815516882E-3</v>
      </c>
      <c r="J34">
        <f ca="1">J49/SUM(J48:J52)*E9</f>
        <v>-7.9645628520471582E-3</v>
      </c>
      <c r="K34">
        <f ca="1">K49/SUM(K48:K52)*E10</f>
        <v>-1.0312061960920695E-2</v>
      </c>
      <c r="L34">
        <f ca="1">L49/SUM(L48:L52)*E11</f>
        <v>-1.4125445547612426E-2</v>
      </c>
      <c r="M34">
        <f ca="1">M49/SUM(M48:M52)*E12</f>
        <v>-2.5686737375606758E-3</v>
      </c>
      <c r="N34">
        <f ca="1">N49/SUM(N48:N52)*E13</f>
        <v>-7.9573032285161441E-3</v>
      </c>
      <c r="O34">
        <f ca="1">O49/SUM(O48:O52)*E14</f>
        <v>-3.7452682882287004E-3</v>
      </c>
      <c r="P34">
        <f ca="1">P49/SUM(P48:P52)*E15</f>
        <v>-1.0668484015672185E-3</v>
      </c>
      <c r="Q34">
        <f ca="1">Q49/SUM(Q48:Q52)*E16</f>
        <v>-5.6083341332954107E-3</v>
      </c>
      <c r="R34">
        <f ca="1">R49/SUM(R48:R52)*E17</f>
        <v>-1.1411386323866742E-2</v>
      </c>
      <c r="S34">
        <f ca="1">S49/SUM(S48:S52)*E18</f>
        <v>-2.6185562235440593E-4</v>
      </c>
      <c r="T34">
        <f ca="1">T49/SUM(T48:T52)*E19</f>
        <v>-3.7395532968708288E-3</v>
      </c>
      <c r="U34">
        <f ca="1">U49/SUM(U48:U52)*E20</f>
        <v>-1.9953178156274048E-2</v>
      </c>
      <c r="V34">
        <f ca="1">V49/SUM(V48:V52)*E21</f>
        <v>-1.1494719712723096E-2</v>
      </c>
      <c r="W34">
        <f ca="1">W49/SUM(W48:W52)*E22</f>
        <v>-6.2867449397929903E-3</v>
      </c>
      <c r="X34">
        <f ca="1">X49/SUM(X48:X52)*E23</f>
        <v>-3.1442139537248477E-3</v>
      </c>
      <c r="Y34">
        <f ca="1">Y49/SUM(Y48:Y52)*E24</f>
        <v>-7.7152363097885146E-3</v>
      </c>
    </row>
    <row r="35" spans="1:25" x14ac:dyDescent="0.25">
      <c r="A35">
        <v>0.8</v>
      </c>
      <c r="B35" s="5" t="s">
        <v>6</v>
      </c>
      <c r="C35" s="16">
        <f ca="1">C50/SUM(C48:C52)*E2</f>
        <v>0</v>
      </c>
      <c r="D35">
        <f ca="1">D50/SUM(D48:D52)*E3</f>
        <v>-6.6164976630470338E-3</v>
      </c>
      <c r="E35">
        <f ca="1">E50/SUM(E48:E52)*E4</f>
        <v>-6.0587263623379552E-3</v>
      </c>
      <c r="F35">
        <f ca="1">F50/SUM(F48:F52)*E5</f>
        <v>-1.6859446720905728E-3</v>
      </c>
      <c r="G35">
        <f ca="1">G50/SUM(G48:G52)*E6</f>
        <v>1.1495379081881489E-4</v>
      </c>
      <c r="H35">
        <f ca="1">H50/SUM(H48:H52)*E7</f>
        <v>-1.0893655983391654E-3</v>
      </c>
      <c r="I35">
        <f ca="1">I50/SUM(I48:I52)*E8</f>
        <v>-1.2206319433046191E-2</v>
      </c>
      <c r="J35">
        <f ca="1">J50/SUM(J48:J52)*E9</f>
        <v>-7.9171908583181658E-3</v>
      </c>
      <c r="K35">
        <f ca="1">K50/SUM(K48:K52)*E10</f>
        <v>-7.569318391037182E-3</v>
      </c>
      <c r="L35">
        <f ca="1">L50/SUM(L48:L52)*E11</f>
        <v>-1.0870356887078717E-2</v>
      </c>
      <c r="M35">
        <f ca="1">M50/SUM(M48:M52)*E12</f>
        <v>-1.776757674930916E-2</v>
      </c>
      <c r="N35">
        <f ca="1">N50/SUM(N48:N52)*E13</f>
        <v>-1.4563650452077016E-2</v>
      </c>
      <c r="O35">
        <f ca="1">O50/SUM(O48:O52)*E14</f>
        <v>-5.0036399429822702E-3</v>
      </c>
      <c r="P35">
        <f ca="1">P50/SUM(P48:P52)*E15</f>
        <v>-2.5505839984660478E-4</v>
      </c>
      <c r="Q35">
        <f ca="1">Q50/SUM(Q48:Q52)*E16</f>
        <v>-2.8130898498789849E-3</v>
      </c>
      <c r="R35">
        <f ca="1">R50/SUM(R48:R52)*E17</f>
        <v>-8.4526417805321167E-3</v>
      </c>
      <c r="S35">
        <f ca="1">S50/SUM(S48:S52)*E18</f>
        <v>-3.2750645810063622E-3</v>
      </c>
      <c r="T35">
        <f ca="1">T50/SUM(T48:T52)*E19</f>
        <v>-5.4431158927447367E-3</v>
      </c>
      <c r="U35">
        <f ca="1">U50/SUM(U48:U52)*E20</f>
        <v>-1.8086352931596317E-2</v>
      </c>
      <c r="V35">
        <f ca="1">V50/SUM(V48:V52)*E21</f>
        <v>-1.5284182239754585E-2</v>
      </c>
      <c r="W35">
        <f ca="1">W50/SUM(W48:W52)*E22</f>
        <v>-1.3231184537599123E-2</v>
      </c>
      <c r="X35">
        <f ca="1">X50/SUM(X48:X52)*E23</f>
        <v>-1.4858100879833296E-3</v>
      </c>
      <c r="Y35">
        <f ca="1">Y50/SUM(Y48:Y52)*E24</f>
        <v>-8.0617276968136917E-4</v>
      </c>
    </row>
    <row r="36" spans="1:25" x14ac:dyDescent="0.25">
      <c r="A36">
        <v>0.8</v>
      </c>
      <c r="B36" s="5" t="s">
        <v>7</v>
      </c>
      <c r="C36" s="16">
        <f ca="1">C51/SUM(C48:C52)*E2</f>
        <v>0</v>
      </c>
      <c r="D36">
        <f ca="1">D51/SUM(D48:D52)*E3</f>
        <v>-5.3239971404523629E-3</v>
      </c>
      <c r="E36">
        <f ca="1">E51/SUM(E48:E52)*E4</f>
        <v>-6.0325016002687531E-3</v>
      </c>
      <c r="F36">
        <f ca="1">F51/SUM(F48:F52)*E5</f>
        <v>-6.8686136432924627E-3</v>
      </c>
      <c r="G36">
        <f ca="1">G51/SUM(G48:G52)*E6</f>
        <v>1.6943982076844593E-4</v>
      </c>
      <c r="H36">
        <f ca="1">H51/SUM(H48:H52)*E7</f>
        <v>-3.8633518857470314E-3</v>
      </c>
      <c r="I36">
        <f ca="1">I51/SUM(I48:I52)*E8</f>
        <v>-1.5890189937580674E-3</v>
      </c>
      <c r="J36">
        <f ca="1">J51/SUM(J48:J52)*E9</f>
        <v>-4.1690285680217971E-3</v>
      </c>
      <c r="K36">
        <f ca="1">K51/SUM(K48:K52)*E10</f>
        <v>-1.2229713380276843E-2</v>
      </c>
      <c r="L36">
        <f ca="1">L51/SUM(L48:L52)*E11</f>
        <v>-8.5071711657763657E-3</v>
      </c>
      <c r="M36">
        <f ca="1">M51/SUM(M48:M52)*E12</f>
        <v>-3.0655679638466071E-3</v>
      </c>
      <c r="N36">
        <f ca="1">N51/SUM(N48:N52)*E13</f>
        <v>-1.0947786497252329E-2</v>
      </c>
      <c r="O36">
        <f ca="1">O51/SUM(O48:O52)*E14</f>
        <v>-3.2683310698191702E-3</v>
      </c>
      <c r="P36">
        <f ca="1">P51/SUM(P48:P52)*E15</f>
        <v>-1.7201666605455284E-3</v>
      </c>
      <c r="Q36">
        <f ca="1">Q51/SUM(Q48:Q52)*E16</f>
        <v>-6.3465570108690288E-3</v>
      </c>
      <c r="R36">
        <f ca="1">R51/SUM(R48:R52)*E17</f>
        <v>-2.156012257535923E-2</v>
      </c>
      <c r="S36">
        <f ca="1">S51/SUM(S48:S52)*E18</f>
        <v>-5.7811447504863729E-3</v>
      </c>
      <c r="T36">
        <f ca="1">T51/SUM(T48:T52)*E19</f>
        <v>-1.4682028347482818E-3</v>
      </c>
      <c r="U36">
        <f ca="1">U51/SUM(U48:U52)*E20</f>
        <v>-3.9296395229056333E-4</v>
      </c>
      <c r="V36">
        <f ca="1">V51/SUM(V48:V52)*E21</f>
        <v>-3.4809050623719568E-3</v>
      </c>
      <c r="W36">
        <f ca="1">W51/SUM(W48:W52)*E22</f>
        <v>-1.6861784257008811E-2</v>
      </c>
      <c r="X36">
        <f ca="1">X51/SUM(X48:X52)*E23</f>
        <v>-1.4667923581100336E-3</v>
      </c>
      <c r="Y36">
        <f ca="1">Y51/SUM(Y48:Y52)*E24</f>
        <v>-6.4276955042028255E-4</v>
      </c>
    </row>
    <row r="37" spans="1:25" x14ac:dyDescent="0.25">
      <c r="A37">
        <v>0.8</v>
      </c>
      <c r="B37" s="5" t="s">
        <v>8</v>
      </c>
      <c r="C37" s="16">
        <f ca="1">C52/SUM(C48:C52)*E2</f>
        <v>0</v>
      </c>
      <c r="D37">
        <f ca="1">D52/SUM(D48:D52)*E3</f>
        <v>-2.8746403973486162E-3</v>
      </c>
      <c r="E37">
        <f ca="1">E52/SUM(E48:E52)*E4</f>
        <v>-3.1553630931386717E-3</v>
      </c>
      <c r="F37">
        <f ca="1">F52/SUM(F48:F52)*E5</f>
        <v>-5.9197898504787056E-3</v>
      </c>
      <c r="G37">
        <f ca="1">G52/SUM(G48:G52)*E6</f>
        <v>6.7302275846062653E-5</v>
      </c>
      <c r="H37">
        <f ca="1">H52/SUM(H48:H52)*E7</f>
        <v>-5.9015619659590225E-3</v>
      </c>
      <c r="I37">
        <f ca="1">I52/SUM(I48:I52)*E8</f>
        <v>-2.8636599912261625E-3</v>
      </c>
      <c r="J37">
        <f ca="1">J52/SUM(J48:J52)*E9</f>
        <v>-1.8569381179191441E-3</v>
      </c>
      <c r="K37">
        <f ca="1">K52/SUM(K48:K52)*E10</f>
        <v>-3.7258132127878323E-4</v>
      </c>
      <c r="L37">
        <f ca="1">L52/SUM(L48:L52)*E11</f>
        <v>-7.1218019863582985E-3</v>
      </c>
      <c r="M37">
        <f ca="1">M52/SUM(M48:M52)*E12</f>
        <v>-3.2214295717515351E-3</v>
      </c>
      <c r="N37">
        <f ca="1">N52/SUM(N48:N52)*E13</f>
        <v>-1.0135747361573006E-2</v>
      </c>
      <c r="O37">
        <f ca="1">O52/SUM(O48:O52)*E14</f>
        <v>-6.6864981529150122E-3</v>
      </c>
      <c r="P37">
        <f ca="1">P52/SUM(P48:P52)*E15</f>
        <v>-1.0727104239883461E-3</v>
      </c>
      <c r="Q37">
        <f ca="1">Q52/SUM(Q48:Q52)*E16</f>
        <v>-5.8688607910975278E-3</v>
      </c>
      <c r="R37">
        <f ca="1">R52/SUM(R48:R52)*E17</f>
        <v>-8.220828074428933E-3</v>
      </c>
      <c r="S37">
        <f ca="1">S52/SUM(S48:S52)*E18</f>
        <v>-6.711589676367394E-3</v>
      </c>
      <c r="T37">
        <f ca="1">T52/SUM(T48:T52)*E19</f>
        <v>-7.7878669747568031E-3</v>
      </c>
      <c r="U37">
        <f ca="1">U52/SUM(U48:U52)*E20</f>
        <v>-2.12089417228087E-2</v>
      </c>
      <c r="V37">
        <f ca="1">V52/SUM(V48:V52)*E21</f>
        <v>-9.0169896898271117E-3</v>
      </c>
      <c r="W37">
        <f ca="1">W52/SUM(W48:W52)*E22</f>
        <v>-5.2068253382688912E-3</v>
      </c>
      <c r="X37">
        <f ca="1">X52/SUM(X48:X52)*E23</f>
        <v>-3.2314757701819271E-3</v>
      </c>
      <c r="Y37">
        <f ca="1">Y52/SUM(Y48:Y52)*E24</f>
        <v>-5.3758474645447547E-3</v>
      </c>
    </row>
    <row r="38" spans="1:25" s="17" customFormat="1" x14ac:dyDescent="0.25">
      <c r="A38" s="17">
        <v>0.2</v>
      </c>
      <c r="B38" s="18" t="s">
        <v>9</v>
      </c>
      <c r="C38" s="17">
        <f ca="1">C53/SUM(C53:C55,C44:C47)*D2</f>
        <v>0</v>
      </c>
      <c r="D38" s="17">
        <f ca="1">D53/SUM(D53:D55,D44:D47)*D3</f>
        <v>-5.7274032627553108E-4</v>
      </c>
      <c r="E38" s="17">
        <f ca="1">E53/SUM(E53:E55,E44:E47)*D4</f>
        <v>-6.5403273190092249E-4</v>
      </c>
      <c r="F38" s="17">
        <f ca="1">F53/SUM(F53:F55,F44:F47)*D5</f>
        <v>-2.149433229988783E-5</v>
      </c>
      <c r="G38" s="17">
        <f ca="1">G53/SUM(G53:G55,G44:G47)*D6</f>
        <v>2.6346352744127359E-5</v>
      </c>
      <c r="H38" s="17">
        <f ca="1">H53/SUM(H53:H55,H44:H47)*D7</f>
        <v>-7.9182226560883611E-4</v>
      </c>
      <c r="I38" s="17">
        <f ca="1">I53/SUM(I53:I55,I44:I47)*D8</f>
        <v>-1.1405744139347557E-3</v>
      </c>
      <c r="J38" s="17">
        <f ca="1">J53/SUM(J53:J55,J44:J47)*D9</f>
        <v>-7.5803364160404048E-4</v>
      </c>
      <c r="K38" s="17">
        <f ca="1">K53/SUM(K53:K55,K44:K47)*D10</f>
        <v>-9.0758578578211107E-4</v>
      </c>
      <c r="L38" s="17">
        <f ca="1">L53/SUM(L53:L55,L44:L47)*D11</f>
        <v>-1.1975009397989143E-3</v>
      </c>
      <c r="M38" s="17">
        <f ca="1">M53/SUM(M53:M55,M44:M47)*D12</f>
        <v>-1.5982344781181818E-3</v>
      </c>
      <c r="N38" s="17">
        <f ca="1">N53/SUM(N53:N55,N44:N47)*D13</f>
        <v>-3.728964993232063E-3</v>
      </c>
      <c r="O38" s="17">
        <f ca="1">O53/SUM(O53:O55,O44:O47)*D14</f>
        <v>-8.725001271564618E-4</v>
      </c>
      <c r="P38" s="17">
        <f ca="1">P53/SUM(P53:P55,P44:P47)*D15</f>
        <v>-2.3022760457881131E-4</v>
      </c>
      <c r="Q38" s="17">
        <f ca="1">Q53/SUM(Q53:Q55,Q44:Q47)*D16</f>
        <v>-1.1815719324334617E-4</v>
      </c>
      <c r="R38" s="17">
        <f ca="1">R53/SUM(R53:R55,R44:R47)*D17</f>
        <v>-1.8216589640647895E-3</v>
      </c>
      <c r="S38" s="17">
        <f ca="1">S53/SUM(S53:S55,S44:S47)*D18</f>
        <v>-4.9828381600391242E-4</v>
      </c>
      <c r="T38" s="17">
        <f ca="1">T53/SUM(T53:T55,T44:T47)*D19</f>
        <v>-6.9826250505889971E-4</v>
      </c>
      <c r="U38" s="17">
        <f ca="1">U53/SUM(U53:U55,U44:U47)*D20</f>
        <v>-6.1998991311327102E-4</v>
      </c>
      <c r="V38" s="17">
        <f ca="1">V53/SUM(V53:V55,V44:V47)*D21</f>
        <v>-3.6659262672709214E-3</v>
      </c>
      <c r="W38" s="17">
        <f ca="1">W53/SUM(W53:W55,W44:W47)*D22</f>
        <v>-4.8758194177679485E-4</v>
      </c>
      <c r="X38" s="17">
        <f ca="1">X53/SUM(X53:X55,X44:X47)*D23</f>
        <v>-1.6070249754430999E-4</v>
      </c>
      <c r="Y38" s="17">
        <f ca="1">Y53/SUM(Y53:Y55,Y44:Y47)*D24</f>
        <v>-2.8796408613941575E-5</v>
      </c>
    </row>
    <row r="39" spans="1:25" x14ac:dyDescent="0.25">
      <c r="A39">
        <v>0.2</v>
      </c>
      <c r="B39" s="4" t="s">
        <v>10</v>
      </c>
      <c r="C39" s="16">
        <f ca="1">C54/SUM(C53:C55,C44:C47)*D2</f>
        <v>0</v>
      </c>
      <c r="D39">
        <f ca="1">D54/SUM(D53:D55,D44:D47)*D3</f>
        <v>-3.3191221387592843E-4</v>
      </c>
      <c r="E39">
        <f ca="1">E54/SUM(E53:E55,E44:E47)*D4</f>
        <v>-5.3787869335007146E-4</v>
      </c>
      <c r="F39">
        <f ca="1">F54/SUM(F53:F55,F44:F47)*D5</f>
        <v>-7.5545237641795159E-4</v>
      </c>
      <c r="G39">
        <f ca="1">G54/SUM(G53:G55,G44:G47)*D6</f>
        <v>1.122309778489154E-5</v>
      </c>
      <c r="H39">
        <f ca="1">H54/SUM(H53:H55,H44:H47)*D7</f>
        <v>-1.1881324335851224E-3</v>
      </c>
      <c r="I39">
        <f ca="1">I54/SUM(I53:I55,I44:I47)*D8</f>
        <v>-2.2671654092223101E-4</v>
      </c>
      <c r="J39">
        <f ca="1">J54/SUM(J53:J55,J44:J47)*D9</f>
        <v>-1.1982985144269325E-3</v>
      </c>
      <c r="K39">
        <f ca="1">K54/SUM(K53:K55,K44:K47)*D10</f>
        <v>-2.2339817646420609E-3</v>
      </c>
      <c r="L39">
        <f ca="1">L54/SUM(L53:L55,L44:L47)*D11</f>
        <v>-3.8785917166821101E-4</v>
      </c>
      <c r="M39">
        <f ca="1">M54/SUM(M53:M55,M44:M47)*D12</f>
        <v>-2.1067071572382821E-3</v>
      </c>
      <c r="N39">
        <f ca="1">N54/SUM(N53:N55,N44:N47)*D13</f>
        <v>-1.6079914410806588E-3</v>
      </c>
      <c r="O39">
        <f ca="1">O54/SUM(O53:O55,O44:O47)*D14</f>
        <v>-2.9884529961911424E-4</v>
      </c>
      <c r="P39">
        <f ca="1">P54/SUM(P53:P55,P44:P47)*D15</f>
        <v>-1.3282795250314769E-4</v>
      </c>
      <c r="Q39">
        <f ca="1">Q54/SUM(Q53:Q55,Q44:Q47)*D16</f>
        <v>-6.6154678625411699E-4</v>
      </c>
      <c r="R39">
        <f ca="1">R54/SUM(R53:R55,R44:R47)*D17</f>
        <v>-1.4205947562441787E-3</v>
      </c>
      <c r="S39">
        <f ca="1">S54/SUM(S53:S55,S44:S47)*D18</f>
        <v>-5.4285938256964669E-5</v>
      </c>
      <c r="T39">
        <f ca="1">T54/SUM(T53:T55,T44:T47)*D19</f>
        <v>-3.3325289760544676E-4</v>
      </c>
      <c r="U39">
        <f ca="1">U54/SUM(U53:U55,U44:U47)*D20</f>
        <v>-2.3086786500724293E-3</v>
      </c>
      <c r="V39">
        <f ca="1">V54/SUM(V53:V55,V44:V47)*D21</f>
        <v>-5.9052797896559314E-4</v>
      </c>
      <c r="W39">
        <f ca="1">W54/SUM(W53:W55,W44:W47)*D22</f>
        <v>-2.6954779826477483E-3</v>
      </c>
      <c r="X39">
        <f ca="1">X54/SUM(X53:X55,X44:X47)*D23</f>
        <v>-3.5273696468441225E-4</v>
      </c>
      <c r="Y39">
        <f ca="1">Y54/SUM(Y53:Y55,Y44:Y47)*D24</f>
        <v>-1.7674489904893262E-3</v>
      </c>
    </row>
    <row r="40" spans="1:25" x14ac:dyDescent="0.25">
      <c r="A40">
        <v>0.2</v>
      </c>
      <c r="B40" s="4" t="s">
        <v>11</v>
      </c>
      <c r="C40" s="16">
        <f ca="1">C55/SUM(C53:C55,C44:C47)*D2</f>
        <v>0</v>
      </c>
      <c r="D40">
        <f ca="1">D55/SUM(D53:D55,D44:D47)*D3</f>
        <v>-8.9687310511991184E-5</v>
      </c>
      <c r="E40">
        <f ca="1">E55/SUM(E53:E55,E44:E47)*D4</f>
        <v>-8.3152444387423624E-4</v>
      </c>
      <c r="F40">
        <f ca="1">F55/SUM(F53:F55,F44:F47)*D5</f>
        <v>-7.1957557748387351E-4</v>
      </c>
      <c r="G40">
        <f ca="1">G55/SUM(G53:G55,G44:G47)*D6</f>
        <v>2.1215032078123523E-5</v>
      </c>
      <c r="H40">
        <f ca="1">H55/SUM(H53:H55,H44:H47)*D7</f>
        <v>-8.9157943967995822E-4</v>
      </c>
      <c r="I40">
        <f ca="1">I55/SUM(I53:I55,I44:I47)*D8</f>
        <v>-1.0950080723227103E-3</v>
      </c>
      <c r="J40">
        <f ca="1">J55/SUM(J53:J55,J44:J47)*D9</f>
        <v>-1.4565196363962175E-3</v>
      </c>
      <c r="K40">
        <f ca="1">K55/SUM(K53:K55,K44:K47)*D10</f>
        <v>-1.425941780650438E-3</v>
      </c>
      <c r="L40">
        <f ca="1">L55/SUM(L53:L55,L44:L47)*D11</f>
        <v>-1.8887312840244327E-3</v>
      </c>
      <c r="M40">
        <f ca="1">M55/SUM(M53:M55,M44:M47)*D12</f>
        <v>-1.7293908241009866E-3</v>
      </c>
      <c r="N40">
        <f ca="1">N55/SUM(N53:N55,N44:N47)*D13</f>
        <v>-1.375534510867718E-3</v>
      </c>
      <c r="O40">
        <f ca="1">O55/SUM(O53:O55,O44:O47)*D14</f>
        <v>-8.9841928372947396E-4</v>
      </c>
      <c r="P40">
        <f ca="1">P55/SUM(P53:P55,P44:P47)*D15</f>
        <v>-1.4569525630205005E-4</v>
      </c>
      <c r="Q40">
        <f ca="1">Q55/SUM(Q53:Q55,Q44:Q47)*D16</f>
        <v>-6.9354355435859497E-4</v>
      </c>
      <c r="R40">
        <f ca="1">R55/SUM(R53:R55,R44:R47)*D17</f>
        <v>-2.6592786544126369E-4</v>
      </c>
      <c r="S40">
        <f ca="1">S55/SUM(S53:S55,S44:S47)*D18</f>
        <v>-1.1189164485807808E-3</v>
      </c>
      <c r="T40">
        <f ca="1">T55/SUM(T53:T55,T44:T47)*D19</f>
        <v>-9.1803331330391565E-5</v>
      </c>
      <c r="U40">
        <f ca="1">U55/SUM(U53:U55,U44:U47)*D20</f>
        <v>-1.8025585744986066E-3</v>
      </c>
      <c r="V40">
        <f ca="1">V55/SUM(V53:V55,V44:V47)*D21</f>
        <v>-2.5238837523706838E-3</v>
      </c>
      <c r="W40">
        <f ca="1">W55/SUM(W53:W55,W44:W47)*D22</f>
        <v>-3.120022417914895E-3</v>
      </c>
      <c r="X40">
        <f ca="1">X55/SUM(X53:X55,X44:X47)*D23</f>
        <v>-6.20806501003799E-4</v>
      </c>
      <c r="Y40">
        <f ca="1">Y55/SUM(Y53:Y55,Y44:Y47)*D24</f>
        <v>-5.4808205212919156E-4</v>
      </c>
    </row>
    <row r="41" spans="1:25" x14ac:dyDescent="0.25">
      <c r="C41" s="16">
        <f ca="1">SUM(C29:C32,C38:C40)</f>
        <v>0</v>
      </c>
      <c r="D41" t="str">
        <f ca="1">IF(SUM(D29:D32,D38:D40)=D3,"Correct","FALSE")</f>
        <v>Correct</v>
      </c>
      <c r="E41" t="str">
        <f ca="1">IF(SUM(E29:E32,E38:E40)=D4,"Correct","FALSE")</f>
        <v>Correct</v>
      </c>
      <c r="F41" t="str">
        <f ca="1">IF(SUM(F29:F32,F38:F40)=D5,"Correct","FALSE")</f>
        <v>Correct</v>
      </c>
      <c r="G41" t="str">
        <f ca="1">IF(SUM(G29:G32,G38:G40)=D6,"Correct","FALSE")</f>
        <v>Correct</v>
      </c>
      <c r="H41" t="str">
        <f ca="1">IF(SUM(H29:H32,H38:H40)=D7,"Correct","FALSE")</f>
        <v>Correct</v>
      </c>
      <c r="I41" t="str">
        <f ca="1">IF(SUM(I29:I32,I38:I40)=D8,"Correct","FALSE")</f>
        <v>Correct</v>
      </c>
      <c r="J41" t="str">
        <f ca="1">IF(SUM(J29:J32,J38:J40)=D9,"Correct","FALSE")</f>
        <v>Correct</v>
      </c>
      <c r="K41" t="str">
        <f ca="1">IF(SUM(K29:K32,K38:K40)=D10,"Correct","FALSE")</f>
        <v>Correct</v>
      </c>
      <c r="L41" t="str">
        <f ca="1">IF(SUM(L29:L32,L38:L40)=D11,"Correct","FALSE")</f>
        <v>Correct</v>
      </c>
      <c r="M41" t="str">
        <f ca="1">IF(SUM(M29:M32,M38:M40)=D12,"Correct","FALSE")</f>
        <v>Correct</v>
      </c>
      <c r="N41" t="str">
        <f ca="1">IF(SUM(N29:N32,N38:N40)=D13,"Correct","FALSE")</f>
        <v>Correct</v>
      </c>
      <c r="O41" t="str">
        <f ca="1">IF(SUM(O29:O32,O38:O40)=D14,"Correct","FALSE")</f>
        <v>Correct</v>
      </c>
      <c r="P41" t="str">
        <f ca="1">IF(SUM(P29:P32,P38:P40)=D15,"Correct","FALSE")</f>
        <v>Correct</v>
      </c>
      <c r="Q41" t="str">
        <f ca="1">IF(SUM(Q29:Q32,Q38:Q40)=D16,"Correct","FALSE")</f>
        <v>Correct</v>
      </c>
      <c r="R41" t="str">
        <f ca="1">IF(SUM(R29:R32,R38:R40)=D17,"Correct","FALSE")</f>
        <v>Correct</v>
      </c>
      <c r="S41" t="str">
        <f ca="1">IF(SUM(S29:S32,S38:S40)=D18,"Correct","FALSE")</f>
        <v>Correct</v>
      </c>
      <c r="T41" t="str">
        <f ca="1">IF(SUM(T29:T32,T38:T40)=D19,"Correct","FALSE")</f>
        <v>Correct</v>
      </c>
      <c r="U41" t="str">
        <f ca="1">IF(SUM(U29:U32,U38:U40)=D20,"Correct","FALSE")</f>
        <v>Correct</v>
      </c>
      <c r="V41" t="str">
        <f ca="1">IF(SUM(V29:V32,V38:V40)=D21,"Correct","FALSE")</f>
        <v>Correct</v>
      </c>
      <c r="W41" t="str">
        <f ca="1">IF(SUM(W29:W32,W38:W40)=D22,"Correct","FALSE")</f>
        <v>Correct</v>
      </c>
      <c r="X41" t="str">
        <f ca="1">IF(SUM(X29:X32,X38:X40)=D23,"Correct","FALSE")</f>
        <v>Correct</v>
      </c>
      <c r="Y41" t="str">
        <f ca="1">IF(SUM(Y29:Y32,Y38:Y40)=D24,"Correct","FALSE")</f>
        <v>Correct</v>
      </c>
    </row>
    <row r="42" spans="1:25" x14ac:dyDescent="0.25">
      <c r="C42" s="16">
        <f ca="1">SUM(C33:C37)</f>
        <v>0</v>
      </c>
      <c r="D42" t="str">
        <f ca="1">IF(SUM(D33:D37)=E3,"Correct","FALSE")</f>
        <v>Correct</v>
      </c>
      <c r="E42" t="str">
        <f ca="1">IF(SUM(E33:E37)=E4,"Correct","FALSE")</f>
        <v>Correct</v>
      </c>
      <c r="F42" t="str">
        <f ca="1">IF(SUM(F33:F37)=E5,"Correct","FALSE")</f>
        <v>Correct</v>
      </c>
      <c r="G42" t="str">
        <f ca="1">IF(SUM(G33:G37)=E6,"Correct","FALSE")</f>
        <v>Correct</v>
      </c>
      <c r="H42" t="str">
        <f ca="1">IF(SUM(H33:H37)=E7,"Correct","FALSE")</f>
        <v>Correct</v>
      </c>
      <c r="I42" t="str">
        <f ca="1">IF(SUM(I33:I37)=E8,"Correct","FALSE")</f>
        <v>Correct</v>
      </c>
      <c r="J42" t="str">
        <f ca="1">IF(SUM(J33:J37)=E9,"Correct","FALSE")</f>
        <v>Correct</v>
      </c>
      <c r="K42" t="str">
        <f ca="1">IF(SUM(K33:K37)=E10,"Correct","FALSE")</f>
        <v>Correct</v>
      </c>
      <c r="L42" t="str">
        <f ca="1">IF(SUM(L33:L37)=E11,"Correct","FALSE")</f>
        <v>Correct</v>
      </c>
      <c r="M42" t="str">
        <f ca="1">IF(SUM(M33:M37)=E12,"Correct","FALSE")</f>
        <v>Correct</v>
      </c>
      <c r="N42" t="str">
        <f ca="1">IF(SUM(N33:N37)=E13,"Correct","FALSE")</f>
        <v>Correct</v>
      </c>
      <c r="O42" t="str">
        <f ca="1">IF(SUM(O33:O37)=E14,"Correct","FALSE")</f>
        <v>Correct</v>
      </c>
      <c r="P42" t="str">
        <f ca="1">IF(SUM(P33:P37)=E15,"Correct","FALSE")</f>
        <v>Correct</v>
      </c>
      <c r="Q42" t="str">
        <f ca="1">IF(SUM(Q33:Q37)=E16,"Correct","FALSE")</f>
        <v>Correct</v>
      </c>
      <c r="R42" t="str">
        <f ca="1">IF(SUM(R33:R37)=E17,"Correct","FALSE")</f>
        <v>Correct</v>
      </c>
      <c r="S42" t="str">
        <f ca="1">IF(SUM(S33:S37)=E18,"Correct","FALSE")</f>
        <v>Correct</v>
      </c>
      <c r="T42" t="str">
        <f ca="1">IF(SUM(T33:T37)=E19,"Correct","FALSE")</f>
        <v>Correct</v>
      </c>
      <c r="U42" t="str">
        <f ca="1">IF(SUM(U33:U37)=E20,"Correct","FALSE")</f>
        <v>FALSE</v>
      </c>
      <c r="V42" t="str">
        <f ca="1">IF(SUM(V33:V37)=E21,"Correct","FALSE")</f>
        <v>FALSE</v>
      </c>
      <c r="W42" t="str">
        <f ca="1">IF(SUM(W33:W37)=E22,"Correct","FALSE")</f>
        <v>Correct</v>
      </c>
      <c r="X42" t="str">
        <f ca="1">IF(SUM(X33:X37)=E23,"Correct","FALSE")</f>
        <v>Correct</v>
      </c>
      <c r="Y42" t="str">
        <f ca="1">IF(SUM(Y33:Y37)=E24,"Correct","FALSE")</f>
        <v>Correct</v>
      </c>
    </row>
    <row r="43" spans="1:25" x14ac:dyDescent="0.25">
      <c r="A43" s="2" t="s">
        <v>301</v>
      </c>
    </row>
    <row r="44" spans="1:25" x14ac:dyDescent="0.25">
      <c r="A44">
        <v>0.2</v>
      </c>
      <c r="B44" s="4" t="s">
        <v>0</v>
      </c>
      <c r="C44">
        <f ca="1">RAND()</f>
        <v>0.63839156506518036</v>
      </c>
      <c r="D44">
        <f ca="1">RAND()</f>
        <v>0.67275649533461113</v>
      </c>
      <c r="E44">
        <f t="shared" ref="D44:Y55" ca="1" si="3">RAND()</f>
        <v>0.32346849248196641</v>
      </c>
      <c r="F44">
        <f t="shared" ca="1" si="3"/>
        <v>0.82070019486012835</v>
      </c>
      <c r="G44">
        <f t="shared" ca="1" si="3"/>
        <v>0.47479951165167356</v>
      </c>
      <c r="H44">
        <f t="shared" ca="1" si="3"/>
        <v>0.67048260629238443</v>
      </c>
      <c r="I44">
        <f t="shared" ca="1" si="3"/>
        <v>0.93115840078184253</v>
      </c>
      <c r="J44">
        <f t="shared" ca="1" si="3"/>
        <v>0.11598885325711183</v>
      </c>
      <c r="K44">
        <f t="shared" ca="1" si="3"/>
        <v>3.1784851552055793E-3</v>
      </c>
      <c r="L44">
        <f t="shared" ca="1" si="3"/>
        <v>0.31617245413513961</v>
      </c>
      <c r="M44">
        <f t="shared" ca="1" si="3"/>
        <v>0.37928581955386553</v>
      </c>
      <c r="N44">
        <f t="shared" ca="1" si="3"/>
        <v>0.56706822169043369</v>
      </c>
      <c r="O44">
        <f t="shared" ca="1" si="3"/>
        <v>0.63038155958042164</v>
      </c>
      <c r="P44">
        <f t="shared" ca="1" si="3"/>
        <v>0.56180253884318221</v>
      </c>
      <c r="Q44">
        <f t="shared" ca="1" si="3"/>
        <v>0.59702063985968989</v>
      </c>
      <c r="R44">
        <f t="shared" ca="1" si="3"/>
        <v>0.69488732770913575</v>
      </c>
      <c r="S44">
        <f t="shared" ca="1" si="3"/>
        <v>0.21971571014283486</v>
      </c>
      <c r="T44">
        <f t="shared" ca="1" si="3"/>
        <v>0.54072440760524454</v>
      </c>
      <c r="U44">
        <f t="shared" ca="1" si="3"/>
        <v>0.98640235262246889</v>
      </c>
      <c r="V44">
        <f t="shared" ca="1" si="3"/>
        <v>0.99013014958141166</v>
      </c>
      <c r="W44">
        <f t="shared" ca="1" si="3"/>
        <v>0.21665344352299798</v>
      </c>
      <c r="X44">
        <f t="shared" ca="1" si="3"/>
        <v>0.63125155855061499</v>
      </c>
      <c r="Y44">
        <f t="shared" ca="1" si="3"/>
        <v>2.8498961953895563E-3</v>
      </c>
    </row>
    <row r="45" spans="1:25" x14ac:dyDescent="0.25">
      <c r="A45">
        <v>0.2</v>
      </c>
      <c r="B45" s="4" t="s">
        <v>1</v>
      </c>
      <c r="C45">
        <f t="shared" ref="C45:R55" ca="1" si="4">RAND()</f>
        <v>0.20580151367906518</v>
      </c>
      <c r="D45">
        <f ca="1">RAND()</f>
        <v>0.69636655791300062</v>
      </c>
      <c r="E45">
        <f t="shared" ca="1" si="4"/>
        <v>0.94692369432411405</v>
      </c>
      <c r="F45">
        <f t="shared" ca="1" si="4"/>
        <v>0.63766904421370796</v>
      </c>
      <c r="G45">
        <f t="shared" ca="1" si="4"/>
        <v>0.31568394516956022</v>
      </c>
      <c r="H45">
        <f t="shared" ca="1" si="4"/>
        <v>0.25430511630574648</v>
      </c>
      <c r="I45">
        <f t="shared" ca="1" si="4"/>
        <v>1.4766338387680822E-2</v>
      </c>
      <c r="J45">
        <f t="shared" ca="1" si="4"/>
        <v>0.54245504089543151</v>
      </c>
      <c r="K45">
        <f t="shared" ca="1" si="4"/>
        <v>0.61676054318661055</v>
      </c>
      <c r="L45">
        <f t="shared" ca="1" si="4"/>
        <v>0.49087880780283422</v>
      </c>
      <c r="M45">
        <f t="shared" ca="1" si="4"/>
        <v>0.18136595667544941</v>
      </c>
      <c r="N45">
        <f t="shared" ca="1" si="4"/>
        <v>0.73721646407057628</v>
      </c>
      <c r="O45">
        <f t="shared" ca="1" si="4"/>
        <v>0.72682215023661334</v>
      </c>
      <c r="P45">
        <f t="shared" ca="1" si="4"/>
        <v>0.68112921774926638</v>
      </c>
      <c r="Q45">
        <f t="shared" ca="1" si="4"/>
        <v>0.7369759748888024</v>
      </c>
      <c r="R45">
        <f t="shared" ca="1" si="4"/>
        <v>0.58816537995570406</v>
      </c>
      <c r="S45">
        <f t="shared" ca="1" si="3"/>
        <v>0.99895870462826342</v>
      </c>
      <c r="T45">
        <f t="shared" ca="1" si="3"/>
        <v>0.3517803047864565</v>
      </c>
      <c r="U45">
        <f t="shared" ca="1" si="3"/>
        <v>0.53705666228344451</v>
      </c>
      <c r="V45">
        <f t="shared" ca="1" si="3"/>
        <v>6.8270057532859307E-2</v>
      </c>
      <c r="W45">
        <f t="shared" ca="1" si="3"/>
        <v>0.14454142281330107</v>
      </c>
      <c r="X45">
        <f t="shared" ca="1" si="3"/>
        <v>0.71143716314692318</v>
      </c>
      <c r="Y45">
        <f t="shared" ca="1" si="3"/>
        <v>0.73303523817849314</v>
      </c>
    </row>
    <row r="46" spans="1:25" x14ac:dyDescent="0.25">
      <c r="A46">
        <v>0.2</v>
      </c>
      <c r="B46" s="4" t="s">
        <v>2</v>
      </c>
      <c r="C46">
        <f t="shared" ca="1" si="4"/>
        <v>0.34353806725459268</v>
      </c>
      <c r="D46">
        <f ca="1">RAND()</f>
        <v>8.8642790780136593E-2</v>
      </c>
      <c r="E46">
        <f t="shared" ca="1" si="3"/>
        <v>0.69096758810644099</v>
      </c>
      <c r="F46">
        <f t="shared" ca="1" si="3"/>
        <v>0.36079312148725973</v>
      </c>
      <c r="G46">
        <f t="shared" ca="1" si="3"/>
        <v>0.45631602083836331</v>
      </c>
      <c r="H46">
        <f t="shared" ca="1" si="3"/>
        <v>0.32047967252103315</v>
      </c>
      <c r="I46">
        <f t="shared" ca="1" si="3"/>
        <v>0.64027500876876542</v>
      </c>
      <c r="J46">
        <f t="shared" ca="1" si="3"/>
        <v>0.14883785699042462</v>
      </c>
      <c r="K46">
        <f t="shared" ca="1" si="3"/>
        <v>0.19185335227668454</v>
      </c>
      <c r="L46">
        <f t="shared" ca="1" si="3"/>
        <v>0.73127011194489155</v>
      </c>
      <c r="M46">
        <f t="shared" ca="1" si="3"/>
        <v>0.4669329223585007</v>
      </c>
      <c r="N46">
        <f t="shared" ca="1" si="3"/>
        <v>0.55455896360466495</v>
      </c>
      <c r="O46">
        <f t="shared" ca="1" si="3"/>
        <v>0.80459021068263248</v>
      </c>
      <c r="P46">
        <f t="shared" ca="1" si="3"/>
        <v>0.76075233167299272</v>
      </c>
      <c r="Q46">
        <f t="shared" ca="1" si="3"/>
        <v>0.99615339336662045</v>
      </c>
      <c r="R46">
        <f t="shared" ca="1" si="3"/>
        <v>0.89192457486420651</v>
      </c>
      <c r="S46">
        <f t="shared" ca="1" si="3"/>
        <v>0.10883481261295613</v>
      </c>
      <c r="T46">
        <f ca="1">RAND()</f>
        <v>0.79645252141599443</v>
      </c>
      <c r="U46">
        <f t="shared" ca="1" si="3"/>
        <v>0.52604142488433303</v>
      </c>
      <c r="V46">
        <f t="shared" ca="1" si="3"/>
        <v>0.36395041967076536</v>
      </c>
      <c r="W46">
        <f t="shared" ca="1" si="3"/>
        <v>0.9155429923937195</v>
      </c>
      <c r="X46">
        <f t="shared" ca="1" si="3"/>
        <v>0.23451001005263894</v>
      </c>
      <c r="Y46">
        <f t="shared" ca="1" si="3"/>
        <v>0.77444841973213774</v>
      </c>
    </row>
    <row r="47" spans="1:25" x14ac:dyDescent="0.25">
      <c r="A47">
        <v>0.2</v>
      </c>
      <c r="B47" s="4" t="s">
        <v>3</v>
      </c>
      <c r="C47">
        <f t="shared" ca="1" si="4"/>
        <v>0.34608418730708046</v>
      </c>
      <c r="D47">
        <f ca="1">RAND()</f>
        <v>0.5564650903352637</v>
      </c>
      <c r="E47">
        <f t="shared" ca="1" si="3"/>
        <v>0.93848446294881538</v>
      </c>
      <c r="F47">
        <f t="shared" ca="1" si="3"/>
        <v>0.72700470507410442</v>
      </c>
      <c r="G47">
        <f t="shared" ca="1" si="3"/>
        <v>0.91758272325518775</v>
      </c>
      <c r="H47">
        <f t="shared" ca="1" si="3"/>
        <v>0.48129854857049192</v>
      </c>
      <c r="I47">
        <f t="shared" ca="1" si="3"/>
        <v>0.35411697705673884</v>
      </c>
      <c r="J47">
        <f t="shared" ca="1" si="3"/>
        <v>9.1934234182467489E-2</v>
      </c>
      <c r="K47">
        <f t="shared" ca="1" si="3"/>
        <v>0.99041231303129029</v>
      </c>
      <c r="L47">
        <f t="shared" ca="1" si="3"/>
        <v>0.24692708742173763</v>
      </c>
      <c r="M47">
        <f t="shared" ca="1" si="3"/>
        <v>0.94156112724423568</v>
      </c>
      <c r="N47">
        <f t="shared" ca="1" si="3"/>
        <v>0.3253874201086624</v>
      </c>
      <c r="O47">
        <f t="shared" ca="1" si="3"/>
        <v>0.5672327977275563</v>
      </c>
      <c r="P47">
        <f t="shared" ca="1" si="3"/>
        <v>0.65076396475219622</v>
      </c>
      <c r="Q47">
        <f t="shared" ca="1" si="3"/>
        <v>0.24472876086814255</v>
      </c>
      <c r="R47">
        <f ca="1">RAND()</f>
        <v>0.54284174211660252</v>
      </c>
      <c r="S47">
        <f t="shared" ca="1" si="3"/>
        <v>0.86351007844485794</v>
      </c>
      <c r="T47">
        <f ca="1">RAND()</f>
        <v>0.84628219509173686</v>
      </c>
      <c r="U47">
        <f t="shared" ca="1" si="3"/>
        <v>0.59124415068856662</v>
      </c>
      <c r="V47">
        <f t="shared" ca="1" si="3"/>
        <v>0.28725258313249957</v>
      </c>
      <c r="W47">
        <f t="shared" ca="1" si="3"/>
        <v>0.64889301557406875</v>
      </c>
      <c r="X47">
        <f t="shared" ca="1" si="3"/>
        <v>0.59578559519247831</v>
      </c>
      <c r="Y47">
        <f t="shared" ca="1" si="3"/>
        <v>0.34218663425114493</v>
      </c>
    </row>
    <row r="48" spans="1:25" x14ac:dyDescent="0.25">
      <c r="A48">
        <v>0.8</v>
      </c>
      <c r="B48" s="5" t="s">
        <v>4</v>
      </c>
      <c r="C48">
        <f t="shared" ca="1" si="4"/>
        <v>0.68507763155080825</v>
      </c>
      <c r="D48">
        <f ca="1">RAND()</f>
        <v>0.89890374524921768</v>
      </c>
      <c r="E48">
        <f t="shared" ca="1" si="3"/>
        <v>0.51272305130504137</v>
      </c>
      <c r="F48">
        <f t="shared" ca="1" si="3"/>
        <v>0.47506872482428741</v>
      </c>
      <c r="G48">
        <f t="shared" ca="1" si="3"/>
        <v>3.3631745810137392E-2</v>
      </c>
      <c r="H48">
        <f t="shared" ca="1" si="3"/>
        <v>0.72729647608149872</v>
      </c>
      <c r="I48">
        <f t="shared" ca="1" si="3"/>
        <v>0.21026736269954294</v>
      </c>
      <c r="J48">
        <f t="shared" ca="1" si="3"/>
        <v>4.8985592485063845E-2</v>
      </c>
      <c r="K48">
        <f t="shared" ca="1" si="3"/>
        <v>0.66539118356768423</v>
      </c>
      <c r="L48">
        <f t="shared" ca="1" si="3"/>
        <v>0.70346990499158668</v>
      </c>
      <c r="M48">
        <f t="shared" ca="1" si="3"/>
        <v>0.64844226049854004</v>
      </c>
      <c r="N48">
        <f t="shared" ca="1" si="3"/>
        <v>0.64378824334111118</v>
      </c>
      <c r="O48">
        <f t="shared" ca="1" si="3"/>
        <v>0.61927913032649518</v>
      </c>
      <c r="P48">
        <f t="shared" ca="1" si="3"/>
        <v>0.30613878230663139</v>
      </c>
      <c r="Q48">
        <f t="shared" ca="1" si="3"/>
        <v>0.28322977986294195</v>
      </c>
      <c r="R48">
        <f ca="1">RAND()</f>
        <v>0.48100369826079226</v>
      </c>
      <c r="S48">
        <f t="shared" ca="1" si="3"/>
        <v>0.19103998563620794</v>
      </c>
      <c r="T48">
        <f ca="1">RAND()</f>
        <v>0.94787597663471646</v>
      </c>
      <c r="U48">
        <f t="shared" ca="1" si="3"/>
        <v>0.30824479612868994</v>
      </c>
      <c r="V48">
        <f t="shared" ca="1" si="3"/>
        <v>0.91877709630568105</v>
      </c>
      <c r="W48">
        <f t="shared" ca="1" si="3"/>
        <v>0.44213540541826513</v>
      </c>
      <c r="X48">
        <f t="shared" ca="1" si="3"/>
        <v>0.41224821385275634</v>
      </c>
      <c r="Y48">
        <f t="shared" ca="1" si="3"/>
        <v>0.88966534624074123</v>
      </c>
    </row>
    <row r="49" spans="1:25" x14ac:dyDescent="0.25">
      <c r="A49">
        <v>0.8</v>
      </c>
      <c r="B49" s="5" t="s">
        <v>5</v>
      </c>
      <c r="C49">
        <f t="shared" ca="1" si="4"/>
        <v>0.18051114936241852</v>
      </c>
      <c r="D49">
        <f ca="1">RAND()</f>
        <v>0.18998814800999564</v>
      </c>
      <c r="E49">
        <f t="shared" ca="1" si="3"/>
        <v>0.6453583617596409</v>
      </c>
      <c r="F49">
        <f t="shared" ca="1" si="3"/>
        <v>0.27382158226649167</v>
      </c>
      <c r="G49">
        <f t="shared" ca="1" si="3"/>
        <v>0.59071983208168466</v>
      </c>
      <c r="H49">
        <f t="shared" ca="1" si="3"/>
        <v>0.51876055836444124</v>
      </c>
      <c r="I49">
        <f t="shared" ca="1" si="3"/>
        <v>0.17883690864695545</v>
      </c>
      <c r="J49">
        <f t="shared" ca="1" si="3"/>
        <v>0.53862694819230827</v>
      </c>
      <c r="K49">
        <f t="shared" ca="1" si="3"/>
        <v>0.75580611768178707</v>
      </c>
      <c r="L49">
        <f t="shared" ca="1" si="3"/>
        <v>0.82132272044792998</v>
      </c>
      <c r="M49">
        <f t="shared" ca="1" si="3"/>
        <v>0.13014209427524959</v>
      </c>
      <c r="N49">
        <f t="shared" ca="1" si="3"/>
        <v>0.31579207024744793</v>
      </c>
      <c r="O49">
        <f t="shared" ca="1" si="3"/>
        <v>0.53239127221352778</v>
      </c>
      <c r="P49">
        <f t="shared" ca="1" si="3"/>
        <v>0.5318410843567406</v>
      </c>
      <c r="Q49">
        <f t="shared" ca="1" si="3"/>
        <v>0.66247292242372613</v>
      </c>
      <c r="R49">
        <f ca="1">RAND()</f>
        <v>0.4214130011196735</v>
      </c>
      <c r="S49">
        <f t="shared" ca="1" si="3"/>
        <v>2.7040989604667276E-2</v>
      </c>
      <c r="T49">
        <f ca="1">RAND()</f>
        <v>0.45545343115170756</v>
      </c>
      <c r="U49">
        <f t="shared" ca="1" si="3"/>
        <v>0.90342830642863892</v>
      </c>
      <c r="V49">
        <f t="shared" ca="1" si="3"/>
        <v>0.70752168968001516</v>
      </c>
      <c r="W49">
        <f t="shared" ca="1" si="3"/>
        <v>0.26238771362403901</v>
      </c>
      <c r="X49">
        <f t="shared" ca="1" si="3"/>
        <v>0.94971491471292246</v>
      </c>
      <c r="Y49">
        <f t="shared" ca="1" si="3"/>
        <v>0.33022448648737113</v>
      </c>
    </row>
    <row r="50" spans="1:25" x14ac:dyDescent="0.25">
      <c r="A50">
        <v>0.8</v>
      </c>
      <c r="B50" s="5" t="s">
        <v>6</v>
      </c>
      <c r="C50">
        <f t="shared" ca="1" si="4"/>
        <v>0.69022202927556842</v>
      </c>
      <c r="D50">
        <f ca="1">RAND()</f>
        <v>0.99309640720998082</v>
      </c>
      <c r="E50">
        <f t="shared" ca="1" si="3"/>
        <v>0.51785562126934614</v>
      </c>
      <c r="F50">
        <f t="shared" ca="1" si="3"/>
        <v>0.17644204456390666</v>
      </c>
      <c r="G50">
        <f t="shared" ca="1" si="3"/>
        <v>0.57100374566561707</v>
      </c>
      <c r="H50">
        <f t="shared" ca="1" si="3"/>
        <v>0.11924802327164563</v>
      </c>
      <c r="I50">
        <f t="shared" ca="1" si="3"/>
        <v>0.9985236047421574</v>
      </c>
      <c r="J50">
        <f t="shared" ca="1" si="3"/>
        <v>0.53542327802408629</v>
      </c>
      <c r="K50">
        <f t="shared" ca="1" si="3"/>
        <v>0.55478110666010583</v>
      </c>
      <c r="L50">
        <f t="shared" ca="1" si="3"/>
        <v>0.63205589237108795</v>
      </c>
      <c r="M50">
        <f t="shared" ca="1" si="3"/>
        <v>0.90019593167452816</v>
      </c>
      <c r="N50">
        <f t="shared" ca="1" si="3"/>
        <v>0.57797034931886171</v>
      </c>
      <c r="O50">
        <f t="shared" ca="1" si="3"/>
        <v>0.71126926829656456</v>
      </c>
      <c r="P50">
        <f t="shared" ca="1" si="3"/>
        <v>0.12715071396220912</v>
      </c>
      <c r="Q50">
        <f t="shared" ca="1" si="3"/>
        <v>0.33229044660982399</v>
      </c>
      <c r="R50">
        <f ca="1">RAND()</f>
        <v>0.31214902721097082</v>
      </c>
      <c r="S50">
        <f t="shared" ca="1" si="3"/>
        <v>0.33820540683195655</v>
      </c>
      <c r="T50">
        <f t="shared" ca="1" si="3"/>
        <v>0.6629363489969301</v>
      </c>
      <c r="U50">
        <f t="shared" ca="1" si="3"/>
        <v>0.81890328801203383</v>
      </c>
      <c r="V50">
        <f t="shared" ca="1" si="3"/>
        <v>0.94077025920683666</v>
      </c>
      <c r="W50">
        <f t="shared" ca="1" si="3"/>
        <v>0.5522254032263455</v>
      </c>
      <c r="X50">
        <f t="shared" ca="1" si="3"/>
        <v>0.4487913423693729</v>
      </c>
      <c r="Y50">
        <f t="shared" ca="1" si="3"/>
        <v>3.4505487349800856E-2</v>
      </c>
    </row>
    <row r="51" spans="1:25" x14ac:dyDescent="0.25">
      <c r="A51">
        <v>0.8</v>
      </c>
      <c r="B51" s="5" t="s">
        <v>7</v>
      </c>
      <c r="C51">
        <f t="shared" ca="1" si="4"/>
        <v>0.12422593111462932</v>
      </c>
      <c r="D51">
        <f ca="1">RAND()</f>
        <v>0.79909987147861683</v>
      </c>
      <c r="E51">
        <f t="shared" ca="1" si="3"/>
        <v>0.51561412039246102</v>
      </c>
      <c r="F51">
        <f t="shared" ca="1" si="3"/>
        <v>0.71883274380486861</v>
      </c>
      <c r="G51">
        <f t="shared" ca="1" si="3"/>
        <v>0.84164925431809157</v>
      </c>
      <c r="H51">
        <f t="shared" ca="1" si="3"/>
        <v>0.42290400603846101</v>
      </c>
      <c r="I51">
        <f t="shared" ca="1" si="3"/>
        <v>0.12998782985766033</v>
      </c>
      <c r="J51">
        <f t="shared" ca="1" si="3"/>
        <v>0.28194279789542354</v>
      </c>
      <c r="K51">
        <f t="shared" ca="1" si="3"/>
        <v>0.89635731683314823</v>
      </c>
      <c r="L51">
        <f t="shared" ca="1" si="3"/>
        <v>0.49464867792242084</v>
      </c>
      <c r="M51">
        <f t="shared" ca="1" si="3"/>
        <v>0.15531728655309074</v>
      </c>
      <c r="N51">
        <f t="shared" ca="1" si="3"/>
        <v>0.43447183842446868</v>
      </c>
      <c r="O51">
        <f t="shared" ca="1" si="3"/>
        <v>0.4645944702399315</v>
      </c>
      <c r="P51">
        <f t="shared" ca="1" si="3"/>
        <v>0.85753074258245987</v>
      </c>
      <c r="Q51">
        <f t="shared" ca="1" si="3"/>
        <v>0.74967397990046458</v>
      </c>
      <c r="R51">
        <f ca="1">RAND()</f>
        <v>0.79619738576263244</v>
      </c>
      <c r="S51">
        <f t="shared" ca="1" si="3"/>
        <v>0.59700026180609711</v>
      </c>
      <c r="T51">
        <f t="shared" ca="1" si="3"/>
        <v>0.17881761954624886</v>
      </c>
      <c r="U51">
        <f t="shared" ca="1" si="3"/>
        <v>1.7792391524040885E-2</v>
      </c>
      <c r="V51">
        <f t="shared" ca="1" si="3"/>
        <v>0.21425627530692393</v>
      </c>
      <c r="W51">
        <f t="shared" ca="1" si="3"/>
        <v>0.70375449635531762</v>
      </c>
      <c r="X51">
        <f t="shared" ca="1" si="3"/>
        <v>0.4430470062744154</v>
      </c>
      <c r="Y51">
        <f t="shared" ca="1" si="3"/>
        <v>2.7511567526189551E-2</v>
      </c>
    </row>
    <row r="52" spans="1:25" x14ac:dyDescent="0.25">
      <c r="A52">
        <v>0.8</v>
      </c>
      <c r="B52" s="5" t="s">
        <v>8</v>
      </c>
      <c r="C52">
        <f t="shared" ca="1" si="4"/>
        <v>0.22139332359560959</v>
      </c>
      <c r="D52">
        <f t="shared" ca="1" si="3"/>
        <v>0.43146619193588442</v>
      </c>
      <c r="E52">
        <f t="shared" ca="1" si="3"/>
        <v>0.26969736165756664</v>
      </c>
      <c r="F52">
        <f t="shared" ca="1" si="3"/>
        <v>0.61953386839910085</v>
      </c>
      <c r="G52">
        <f t="shared" ca="1" si="3"/>
        <v>0.33430695348267203</v>
      </c>
      <c r="H52">
        <f t="shared" ca="1" si="3"/>
        <v>0.64601782884338288</v>
      </c>
      <c r="I52">
        <f t="shared" ca="1" si="3"/>
        <v>0.23425833748490121</v>
      </c>
      <c r="J52">
        <f t="shared" ca="1" si="3"/>
        <v>0.12558089251309923</v>
      </c>
      <c r="K52">
        <f t="shared" ca="1" si="3"/>
        <v>2.7307753097647769E-2</v>
      </c>
      <c r="L52">
        <f t="shared" ca="1" si="3"/>
        <v>0.41409651555493443</v>
      </c>
      <c r="M52">
        <f t="shared" ca="1" si="3"/>
        <v>0.16321402944155028</v>
      </c>
      <c r="N52">
        <f t="shared" ca="1" si="3"/>
        <v>0.40224540285781241</v>
      </c>
      <c r="O52">
        <f t="shared" ca="1" si="3"/>
        <v>0.95048818517816414</v>
      </c>
      <c r="P52">
        <f t="shared" ca="1" si="3"/>
        <v>0.53476339680187923</v>
      </c>
      <c r="Q52">
        <f t="shared" ca="1" si="3"/>
        <v>0.69324709747489077</v>
      </c>
      <c r="R52">
        <f ca="1">RAND()</f>
        <v>0.30358833994501599</v>
      </c>
      <c r="S52">
        <f t="shared" ca="1" si="3"/>
        <v>0.69308432271814935</v>
      </c>
      <c r="T52">
        <f t="shared" ca="1" si="3"/>
        <v>0.94851188188014612</v>
      </c>
      <c r="U52">
        <f t="shared" ca="1" si="3"/>
        <v>0.96028603321801564</v>
      </c>
      <c r="V52">
        <f t="shared" ca="1" si="3"/>
        <v>0.55501273111620752</v>
      </c>
      <c r="W52">
        <f t="shared" ca="1" si="3"/>
        <v>0.21731548024168357</v>
      </c>
      <c r="X52">
        <f t="shared" ca="1" si="3"/>
        <v>0.97607248763700794</v>
      </c>
      <c r="Y52">
        <f t="shared" ca="1" si="3"/>
        <v>0.23009489238345693</v>
      </c>
    </row>
    <row r="53" spans="1:25" x14ac:dyDescent="0.25">
      <c r="A53">
        <v>0.2</v>
      </c>
      <c r="B53" s="6" t="s">
        <v>9</v>
      </c>
      <c r="C53">
        <f t="shared" ca="1" si="4"/>
        <v>0.44289052081425762</v>
      </c>
      <c r="D53">
        <f t="shared" ca="1" si="3"/>
        <v>0.2550516804927504</v>
      </c>
      <c r="E53">
        <f t="shared" ca="1" si="3"/>
        <v>0.36645622136520217</v>
      </c>
      <c r="F53">
        <f t="shared" ca="1" si="3"/>
        <v>1.3993321999386632E-2</v>
      </c>
      <c r="G53">
        <f t="shared" ca="1" si="3"/>
        <v>0.94155928071359529</v>
      </c>
      <c r="H53">
        <f t="shared" ca="1" si="3"/>
        <v>0.50864217694741154</v>
      </c>
      <c r="I53">
        <f t="shared" ca="1" si="3"/>
        <v>0.76534930526463607</v>
      </c>
      <c r="J53">
        <f t="shared" ca="1" si="3"/>
        <v>0.30360196784168347</v>
      </c>
      <c r="K53">
        <f t="shared" ca="1" si="3"/>
        <v>0.30727933602987623</v>
      </c>
      <c r="L53">
        <f t="shared" ca="1" si="3"/>
        <v>0.22024242086644563</v>
      </c>
      <c r="M53">
        <f t="shared" ca="1" si="3"/>
        <v>0.71184450091937645</v>
      </c>
      <c r="N53">
        <f t="shared" ca="1" si="3"/>
        <v>0.98796228665082608</v>
      </c>
      <c r="O53">
        <f t="shared" ca="1" si="3"/>
        <v>0.64435321101719756</v>
      </c>
      <c r="P53">
        <f t="shared" ca="1" si="3"/>
        <v>0.90743024542144324</v>
      </c>
      <c r="Q53">
        <f t="shared" ca="1" si="3"/>
        <v>7.099461991800593E-2</v>
      </c>
      <c r="R53">
        <f t="shared" ca="1" si="3"/>
        <v>0.40717232955783922</v>
      </c>
      <c r="S53">
        <f t="shared" ca="1" si="3"/>
        <v>0.3901308345110297</v>
      </c>
      <c r="T53">
        <f t="shared" ca="1" si="3"/>
        <v>0.32589353526396225</v>
      </c>
      <c r="U53">
        <f t="shared" ca="1" si="3"/>
        <v>0.13780150931831237</v>
      </c>
      <c r="V53">
        <f t="shared" ca="1" si="3"/>
        <v>0.9256637154013051</v>
      </c>
      <c r="W53">
        <f t="shared" ca="1" si="3"/>
        <v>0.13926349793676129</v>
      </c>
      <c r="X53">
        <f t="shared" ca="1" si="3"/>
        <v>0.22689820075547729</v>
      </c>
      <c r="Y53">
        <f t="shared" ca="1" si="3"/>
        <v>8.2233509768084856E-3</v>
      </c>
    </row>
    <row r="54" spans="1:25" x14ac:dyDescent="0.25">
      <c r="A54">
        <v>0.2</v>
      </c>
      <c r="B54" s="4" t="s">
        <v>10</v>
      </c>
      <c r="C54">
        <f t="shared" ca="1" si="4"/>
        <v>0.42082341905131537</v>
      </c>
      <c r="D54">
        <f t="shared" ca="1" si="3"/>
        <v>0.14780654345683253</v>
      </c>
      <c r="E54">
        <f t="shared" ca="1" si="3"/>
        <v>0.30137481490418583</v>
      </c>
      <c r="F54">
        <f t="shared" ca="1" si="3"/>
        <v>0.49181748057711938</v>
      </c>
      <c r="G54">
        <f t="shared" ca="1" si="3"/>
        <v>0.40108822577258896</v>
      </c>
      <c r="H54">
        <f t="shared" ca="1" si="3"/>
        <v>0.76321959329583489</v>
      </c>
      <c r="I54">
        <f t="shared" ca="1" si="3"/>
        <v>0.15213154439282084</v>
      </c>
      <c r="J54">
        <f t="shared" ca="1" si="3"/>
        <v>0.47993356372937446</v>
      </c>
      <c r="K54">
        <f t="shared" ca="1" si="3"/>
        <v>0.75635432385106227</v>
      </c>
      <c r="L54">
        <f t="shared" ca="1" si="3"/>
        <v>7.1334426625005776E-2</v>
      </c>
      <c r="M54">
        <f t="shared" ca="1" si="3"/>
        <v>0.93831532572949006</v>
      </c>
      <c r="N54">
        <f t="shared" ca="1" si="3"/>
        <v>0.42602569450995642</v>
      </c>
      <c r="O54">
        <f t="shared" ca="1" si="3"/>
        <v>0.22070131844512775</v>
      </c>
      <c r="P54">
        <f t="shared" ca="1" si="3"/>
        <v>0.52353453339909417</v>
      </c>
      <c r="Q54">
        <f t="shared" ca="1" si="3"/>
        <v>0.39748966067060987</v>
      </c>
      <c r="R54">
        <f t="shared" ca="1" si="3"/>
        <v>0.31752753268751821</v>
      </c>
      <c r="S54">
        <f t="shared" ca="1" si="3"/>
        <v>4.2503123148269317E-2</v>
      </c>
      <c r="T54">
        <f t="shared" ca="1" si="3"/>
        <v>0.15553601138648743</v>
      </c>
      <c r="U54">
        <f t="shared" ca="1" si="3"/>
        <v>0.51313641687073897</v>
      </c>
      <c r="V54">
        <f t="shared" ca="1" si="3"/>
        <v>0.14911110677210937</v>
      </c>
      <c r="W54">
        <f t="shared" ca="1" si="3"/>
        <v>0.76988432161191966</v>
      </c>
      <c r="X54">
        <f t="shared" ca="1" si="3"/>
        <v>0.49803446648222482</v>
      </c>
      <c r="Y54">
        <f t="shared" ca="1" si="3"/>
        <v>0.50472798803677443</v>
      </c>
    </row>
    <row r="55" spans="1:25" x14ac:dyDescent="0.25">
      <c r="A55">
        <v>0.2</v>
      </c>
      <c r="B55" s="4" t="s">
        <v>11</v>
      </c>
      <c r="C55">
        <f t="shared" ca="1" si="4"/>
        <v>0.19260421210317424</v>
      </c>
      <c r="D55">
        <f t="shared" ca="1" si="3"/>
        <v>3.9939390008926878E-2</v>
      </c>
      <c r="E55">
        <f t="shared" ca="1" si="3"/>
        <v>0.465905283959266</v>
      </c>
      <c r="F55">
        <f t="shared" ca="1" si="3"/>
        <v>0.46846083042453823</v>
      </c>
      <c r="G55">
        <f t="shared" ca="1" si="3"/>
        <v>0.75817744253979669</v>
      </c>
      <c r="H55">
        <f t="shared" ca="1" si="3"/>
        <v>0.57272310569806062</v>
      </c>
      <c r="I55">
        <f t="shared" ca="1" si="3"/>
        <v>0.73477333628781039</v>
      </c>
      <c r="J55">
        <f t="shared" ca="1" si="3"/>
        <v>0.58335435730031837</v>
      </c>
      <c r="K55">
        <f t="shared" ca="1" si="3"/>
        <v>0.48277799238332053</v>
      </c>
      <c r="L55">
        <f t="shared" ca="1" si="3"/>
        <v>0.34737237903928742</v>
      </c>
      <c r="M55">
        <f t="shared" ca="1" si="3"/>
        <v>0.77026078772008899</v>
      </c>
      <c r="N55">
        <f t="shared" ca="1" si="3"/>
        <v>0.36443791325219976</v>
      </c>
      <c r="O55">
        <f t="shared" ca="1" si="3"/>
        <v>0.6634948606798835</v>
      </c>
      <c r="P55">
        <f t="shared" ca="1" si="3"/>
        <v>0.57425034858342516</v>
      </c>
      <c r="Q55">
        <f t="shared" ca="1" si="3"/>
        <v>0.41671488367928111</v>
      </c>
      <c r="R55">
        <f t="shared" ca="1" si="3"/>
        <v>5.9439483790343473E-2</v>
      </c>
      <c r="S55">
        <f t="shared" ca="1" si="3"/>
        <v>0.87605455728770876</v>
      </c>
      <c r="T55">
        <f t="shared" ca="1" si="3"/>
        <v>4.2846511132294762E-2</v>
      </c>
      <c r="U55">
        <f t="shared" ca="1" si="3"/>
        <v>0.40064408621304815</v>
      </c>
      <c r="V55">
        <f t="shared" ca="1" si="3"/>
        <v>0.63729258068238681</v>
      </c>
      <c r="W55">
        <f t="shared" ca="1" si="3"/>
        <v>0.89114300250038314</v>
      </c>
      <c r="X55">
        <f t="shared" ca="1" si="3"/>
        <v>0.87652575565122481</v>
      </c>
      <c r="Y55">
        <f t="shared" ca="1" si="3"/>
        <v>0.1565150411348768</v>
      </c>
    </row>
    <row r="58" spans="1:25" x14ac:dyDescent="0.25">
      <c r="A58" s="2" t="s">
        <v>302</v>
      </c>
    </row>
    <row r="59" spans="1:25" x14ac:dyDescent="0.25">
      <c r="A59" s="2" t="s">
        <v>14</v>
      </c>
      <c r="B59" s="2" t="s">
        <v>303</v>
      </c>
    </row>
    <row r="60" spans="1:25" x14ac:dyDescent="0.25">
      <c r="A60" t="s">
        <v>15</v>
      </c>
      <c r="B60">
        <f ca="1">B2+D29</f>
        <v>8.4606691818460398</v>
      </c>
    </row>
    <row r="61" spans="1:25" x14ac:dyDescent="0.25">
      <c r="A61" t="s">
        <v>16</v>
      </c>
      <c r="B61">
        <f ca="1">B60+D30</f>
        <v>8.4591054312806016</v>
      </c>
    </row>
    <row r="62" spans="1:25" x14ac:dyDescent="0.25">
      <c r="A62" t="s">
        <v>17</v>
      </c>
      <c r="B62">
        <f ca="1">B61+D31</f>
        <v>8.4589063763250909</v>
      </c>
    </row>
    <row r="63" spans="1:25" x14ac:dyDescent="0.25">
      <c r="A63" t="s">
        <v>18</v>
      </c>
      <c r="B63">
        <f t="shared" ref="B63:B71" ca="1" si="5">B62+D32</f>
        <v>8.4576567864506629</v>
      </c>
    </row>
    <row r="64" spans="1:25" x14ac:dyDescent="0.25">
      <c r="A64" t="s">
        <v>19</v>
      </c>
      <c r="B64">
        <f t="shared" ca="1" si="5"/>
        <v>8.4516678467197703</v>
      </c>
    </row>
    <row r="65" spans="1:2" x14ac:dyDescent="0.25">
      <c r="A65" t="s">
        <v>20</v>
      </c>
      <c r="B65">
        <f t="shared" ca="1" si="5"/>
        <v>8.4504020520515102</v>
      </c>
    </row>
    <row r="66" spans="1:2" x14ac:dyDescent="0.25">
      <c r="A66" t="s">
        <v>21</v>
      </c>
      <c r="B66">
        <f t="shared" ca="1" si="5"/>
        <v>8.4437855543884623</v>
      </c>
    </row>
    <row r="67" spans="1:2" x14ac:dyDescent="0.25">
      <c r="A67" t="s">
        <v>22</v>
      </c>
      <c r="B67">
        <f t="shared" ca="1" si="5"/>
        <v>8.4384615572480097</v>
      </c>
    </row>
    <row r="68" spans="1:2" x14ac:dyDescent="0.25">
      <c r="A68" t="s">
        <v>23</v>
      </c>
      <c r="B68">
        <f t="shared" ca="1" si="5"/>
        <v>8.4355869168506619</v>
      </c>
    </row>
    <row r="69" spans="1:2" x14ac:dyDescent="0.25">
      <c r="A69" t="s">
        <v>24</v>
      </c>
      <c r="B69">
        <f t="shared" ca="1" si="5"/>
        <v>8.4350141765243869</v>
      </c>
    </row>
    <row r="70" spans="1:2" x14ac:dyDescent="0.25">
      <c r="A70" t="s">
        <v>25</v>
      </c>
      <c r="B70">
        <f t="shared" ca="1" si="5"/>
        <v>8.4346822643105117</v>
      </c>
    </row>
    <row r="71" spans="1:2" x14ac:dyDescent="0.25">
      <c r="A71" t="s">
        <v>26</v>
      </c>
      <c r="B71">
        <f t="shared" ca="1" si="5"/>
        <v>8.4345925770000001</v>
      </c>
    </row>
    <row r="72" spans="1:2" x14ac:dyDescent="0.25">
      <c r="A72" t="s">
        <v>27</v>
      </c>
      <c r="B72">
        <f ca="1">B3+E29</f>
        <v>8.4340152666161465</v>
      </c>
    </row>
    <row r="73" spans="1:2" x14ac:dyDescent="0.25">
      <c r="A73" t="s">
        <v>28</v>
      </c>
      <c r="B73">
        <f ca="1">B72+E30</f>
        <v>8.4323252445764236</v>
      </c>
    </row>
    <row r="74" spans="1:2" x14ac:dyDescent="0.25">
      <c r="A74" t="s">
        <v>29</v>
      </c>
      <c r="B74">
        <f t="shared" ref="B74:B83" ca="1" si="6">B73+E31</f>
        <v>8.4310920401908618</v>
      </c>
    </row>
    <row r="75" spans="1:2" x14ac:dyDescent="0.25">
      <c r="A75" t="s">
        <v>30</v>
      </c>
      <c r="B75">
        <f t="shared" ca="1" si="6"/>
        <v>8.4294170800691255</v>
      </c>
    </row>
    <row r="76" spans="1:2" x14ac:dyDescent="0.25">
      <c r="A76" t="s">
        <v>31</v>
      </c>
      <c r="B76">
        <f t="shared" ca="1" si="6"/>
        <v>8.4234184029476804</v>
      </c>
    </row>
    <row r="77" spans="1:2" x14ac:dyDescent="0.25">
      <c r="A77" t="s">
        <v>32</v>
      </c>
      <c r="B77">
        <f t="shared" ca="1" si="6"/>
        <v>8.4158679399248708</v>
      </c>
    </row>
    <row r="78" spans="1:2" x14ac:dyDescent="0.25">
      <c r="A78" t="s">
        <v>33</v>
      </c>
      <c r="B78">
        <f t="shared" ca="1" si="6"/>
        <v>8.4098092135625322</v>
      </c>
    </row>
    <row r="79" spans="1:2" x14ac:dyDescent="0.25">
      <c r="A79" t="s">
        <v>34</v>
      </c>
      <c r="B79">
        <f t="shared" ca="1" si="6"/>
        <v>8.4037767119622639</v>
      </c>
    </row>
    <row r="80" spans="1:2" x14ac:dyDescent="0.25">
      <c r="A80" t="s">
        <v>35</v>
      </c>
      <c r="B80">
        <f t="shared" ca="1" si="6"/>
        <v>8.4006213488691248</v>
      </c>
    </row>
    <row r="81" spans="1:2" x14ac:dyDescent="0.25">
      <c r="A81" t="s">
        <v>36</v>
      </c>
      <c r="B81">
        <f t="shared" ca="1" si="6"/>
        <v>8.3999673161372232</v>
      </c>
    </row>
    <row r="82" spans="1:2" x14ac:dyDescent="0.25">
      <c r="A82" t="s">
        <v>37</v>
      </c>
      <c r="B82">
        <f t="shared" ca="1" si="6"/>
        <v>8.3994294374438727</v>
      </c>
    </row>
    <row r="83" spans="1:2" x14ac:dyDescent="0.25">
      <c r="A83" t="s">
        <v>38</v>
      </c>
      <c r="B83">
        <f t="shared" ca="1" si="6"/>
        <v>8.3985979129999979</v>
      </c>
    </row>
    <row r="84" spans="1:2" x14ac:dyDescent="0.25">
      <c r="A84" t="s">
        <v>39</v>
      </c>
      <c r="B84">
        <f ca="1">B4+F29</f>
        <v>8.3973372829146147</v>
      </c>
    </row>
    <row r="85" spans="1:2" x14ac:dyDescent="0.25">
      <c r="A85" t="s">
        <v>40</v>
      </c>
      <c r="B85">
        <f ca="1">B84+F30</f>
        <v>8.3963577963899514</v>
      </c>
    </row>
    <row r="86" spans="1:2" x14ac:dyDescent="0.25">
      <c r="A86" t="s">
        <v>41</v>
      </c>
      <c r="B86">
        <f t="shared" ref="B86:B95" ca="1" si="7">B85+F31</f>
        <v>8.3958036029507443</v>
      </c>
    </row>
    <row r="87" spans="1:2" x14ac:dyDescent="0.25">
      <c r="A87" t="s">
        <v>42</v>
      </c>
      <c r="B87">
        <f t="shared" ca="1" si="7"/>
        <v>8.3946868930862006</v>
      </c>
    </row>
    <row r="88" spans="1:2" x14ac:dyDescent="0.25">
      <c r="A88" t="s">
        <v>43</v>
      </c>
      <c r="B88">
        <f t="shared" ca="1" si="7"/>
        <v>8.3901475011999072</v>
      </c>
    </row>
    <row r="89" spans="1:2" x14ac:dyDescent="0.25">
      <c r="A89" t="s">
        <v>44</v>
      </c>
      <c r="B89">
        <f t="shared" ca="1" si="7"/>
        <v>8.3875310724520613</v>
      </c>
    </row>
    <row r="90" spans="1:2" x14ac:dyDescent="0.25">
      <c r="A90" t="s">
        <v>45</v>
      </c>
      <c r="B90">
        <f t="shared" ca="1" si="7"/>
        <v>8.3858451277799713</v>
      </c>
    </row>
    <row r="91" spans="1:2" x14ac:dyDescent="0.25">
      <c r="A91" t="s">
        <v>46</v>
      </c>
      <c r="B91">
        <f t="shared" ca="1" si="7"/>
        <v>8.3789765141366797</v>
      </c>
    </row>
    <row r="92" spans="1:2" x14ac:dyDescent="0.25">
      <c r="A92" t="s">
        <v>47</v>
      </c>
      <c r="B92">
        <f t="shared" ca="1" si="7"/>
        <v>8.3730567242862008</v>
      </c>
    </row>
    <row r="93" spans="1:2" x14ac:dyDescent="0.25">
      <c r="A93" t="s">
        <v>48</v>
      </c>
      <c r="B93">
        <f t="shared" ca="1" si="7"/>
        <v>8.373035229953901</v>
      </c>
    </row>
    <row r="94" spans="1:2" x14ac:dyDescent="0.25">
      <c r="A94" t="s">
        <v>49</v>
      </c>
      <c r="B94">
        <f t="shared" ca="1" si="7"/>
        <v>8.3722797775774822</v>
      </c>
    </row>
    <row r="95" spans="1:2" x14ac:dyDescent="0.25">
      <c r="A95" t="s">
        <v>50</v>
      </c>
      <c r="B95">
        <f t="shared" ca="1" si="7"/>
        <v>8.3715602019999977</v>
      </c>
    </row>
    <row r="96" spans="1:2" x14ac:dyDescent="0.25">
      <c r="A96" t="s">
        <v>51</v>
      </c>
      <c r="B96">
        <f ca="1">B5+G29</f>
        <v>8.3715734876588765</v>
      </c>
    </row>
    <row r="97" spans="1:2" x14ac:dyDescent="0.25">
      <c r="A97" t="s">
        <v>52</v>
      </c>
      <c r="B97">
        <f ca="1">B96+G30</f>
        <v>8.3715823210066489</v>
      </c>
    </row>
    <row r="98" spans="1:2" x14ac:dyDescent="0.25">
      <c r="A98" t="s">
        <v>53</v>
      </c>
      <c r="B98">
        <f t="shared" ref="B98:B107" ca="1" si="8">B97+G31</f>
        <v>8.3715950894675348</v>
      </c>
    </row>
    <row r="99" spans="1:2" x14ac:dyDescent="0.25">
      <c r="A99" t="s">
        <v>54</v>
      </c>
      <c r="B99">
        <f t="shared" ca="1" si="8"/>
        <v>8.3716207649173917</v>
      </c>
    </row>
    <row r="100" spans="1:2" x14ac:dyDescent="0.25">
      <c r="A100" t="s">
        <v>55</v>
      </c>
      <c r="B100">
        <f t="shared" ca="1" si="8"/>
        <v>8.371627535620215</v>
      </c>
    </row>
    <row r="101" spans="1:2" x14ac:dyDescent="0.25">
      <c r="A101" t="s">
        <v>56</v>
      </c>
      <c r="B101">
        <f t="shared" ca="1" si="8"/>
        <v>8.3717464586299588</v>
      </c>
    </row>
    <row r="102" spans="1:2" x14ac:dyDescent="0.25">
      <c r="A102" t="s">
        <v>57</v>
      </c>
      <c r="B102">
        <f t="shared" ca="1" si="8"/>
        <v>8.3718614124207775</v>
      </c>
    </row>
    <row r="103" spans="1:2" x14ac:dyDescent="0.25">
      <c r="A103" t="s">
        <v>58</v>
      </c>
      <c r="B103">
        <f t="shared" ca="1" si="8"/>
        <v>8.3720308522415454</v>
      </c>
    </row>
    <row r="104" spans="1:2" x14ac:dyDescent="0.25">
      <c r="A104" t="s">
        <v>59</v>
      </c>
      <c r="B104">
        <f t="shared" ca="1" si="8"/>
        <v>8.372098154517392</v>
      </c>
    </row>
    <row r="105" spans="1:2" x14ac:dyDescent="0.25">
      <c r="A105" t="s">
        <v>60</v>
      </c>
      <c r="B105">
        <f t="shared" ca="1" si="8"/>
        <v>8.3721245008701359</v>
      </c>
    </row>
    <row r="106" spans="1:2" x14ac:dyDescent="0.25">
      <c r="A106" t="s">
        <v>61</v>
      </c>
      <c r="B106">
        <f t="shared" ca="1" si="8"/>
        <v>8.3721357239679204</v>
      </c>
    </row>
    <row r="107" spans="1:2" x14ac:dyDescent="0.25">
      <c r="A107" t="s">
        <v>62</v>
      </c>
      <c r="B107">
        <f t="shared" ca="1" si="8"/>
        <v>8.3721569389999981</v>
      </c>
    </row>
    <row r="108" spans="1:2" x14ac:dyDescent="0.25">
      <c r="A108" t="s">
        <v>63</v>
      </c>
      <c r="B108">
        <f ca="1">B6+H29</f>
        <v>8.3711131736961626</v>
      </c>
    </row>
    <row r="109" spans="1:2" x14ac:dyDescent="0.25">
      <c r="A109" t="s">
        <v>64</v>
      </c>
      <c r="B109">
        <f ca="1">B108+H30</f>
        <v>8.3707172874278282</v>
      </c>
    </row>
    <row r="110" spans="1:2" x14ac:dyDescent="0.25">
      <c r="A110" t="s">
        <v>65</v>
      </c>
      <c r="B110">
        <f t="shared" ref="B110:B119" ca="1" si="9">B109+H31</f>
        <v>8.3702183847573881</v>
      </c>
    </row>
    <row r="111" spans="1:2" x14ac:dyDescent="0.25">
      <c r="A111" t="s">
        <v>66</v>
      </c>
      <c r="B111">
        <f t="shared" ca="1" si="9"/>
        <v>8.3694691293388725</v>
      </c>
    </row>
    <row r="112" spans="1:2" x14ac:dyDescent="0.25">
      <c r="A112" t="s">
        <v>67</v>
      </c>
      <c r="B112">
        <f t="shared" ca="1" si="9"/>
        <v>8.3628250631388674</v>
      </c>
    </row>
    <row r="113" spans="1:2" x14ac:dyDescent="0.25">
      <c r="A113" t="s">
        <v>68</v>
      </c>
      <c r="B113">
        <f t="shared" ca="1" si="9"/>
        <v>8.3580860335889167</v>
      </c>
    </row>
    <row r="114" spans="1:2" x14ac:dyDescent="0.25">
      <c r="A114" t="s">
        <v>69</v>
      </c>
      <c r="B114">
        <f t="shared" ca="1" si="9"/>
        <v>8.3569966679905772</v>
      </c>
    </row>
    <row r="115" spans="1:2" x14ac:dyDescent="0.25">
      <c r="A115" t="s">
        <v>70</v>
      </c>
      <c r="B115">
        <f t="shared" ca="1" si="9"/>
        <v>8.3531333161048309</v>
      </c>
    </row>
    <row r="116" spans="1:2" x14ac:dyDescent="0.25">
      <c r="A116" t="s">
        <v>71</v>
      </c>
      <c r="B116">
        <f t="shared" ca="1" si="9"/>
        <v>8.3472317541388712</v>
      </c>
    </row>
    <row r="117" spans="1:2" x14ac:dyDescent="0.25">
      <c r="A117" t="s">
        <v>72</v>
      </c>
      <c r="B117">
        <f t="shared" ca="1" si="9"/>
        <v>8.3464399318732632</v>
      </c>
    </row>
    <row r="118" spans="1:2" x14ac:dyDescent="0.25">
      <c r="A118" t="s">
        <v>73</v>
      </c>
      <c r="B118">
        <f t="shared" ca="1" si="9"/>
        <v>8.3452517994396782</v>
      </c>
    </row>
    <row r="119" spans="1:2" x14ac:dyDescent="0.25">
      <c r="A119" t="s">
        <v>74</v>
      </c>
      <c r="B119">
        <f t="shared" ca="1" si="9"/>
        <v>8.3443602199999987</v>
      </c>
    </row>
    <row r="120" spans="1:2" x14ac:dyDescent="0.25">
      <c r="A120" t="s">
        <v>75</v>
      </c>
      <c r="B120">
        <f ca="1">B7+I29</f>
        <v>8.3429725458491948</v>
      </c>
    </row>
    <row r="121" spans="1:2" x14ac:dyDescent="0.25">
      <c r="A121" t="s">
        <v>76</v>
      </c>
      <c r="B121">
        <f ca="1">B120+I30</f>
        <v>8.3429505400700865</v>
      </c>
    </row>
    <row r="122" spans="1:2" x14ac:dyDescent="0.25">
      <c r="A122" t="s">
        <v>77</v>
      </c>
      <c r="B122">
        <f t="shared" ref="B122:B131" ca="1" si="10">B121+I31</f>
        <v>8.3419963596875348</v>
      </c>
    </row>
    <row r="123" spans="1:2" x14ac:dyDescent="0.25">
      <c r="A123" t="s">
        <v>78</v>
      </c>
      <c r="B123">
        <f t="shared" ca="1" si="10"/>
        <v>8.3414686310271797</v>
      </c>
    </row>
    <row r="124" spans="1:2" x14ac:dyDescent="0.25">
      <c r="A124" t="s">
        <v>79</v>
      </c>
      <c r="B124">
        <f t="shared" ca="1" si="10"/>
        <v>8.338898245526762</v>
      </c>
    </row>
    <row r="125" spans="1:2" x14ac:dyDescent="0.25">
      <c r="A125" t="s">
        <v>80</v>
      </c>
      <c r="B125">
        <f t="shared" ca="1" si="10"/>
        <v>8.3367120774452097</v>
      </c>
    </row>
    <row r="126" spans="1:2" x14ac:dyDescent="0.25">
      <c r="A126" t="s">
        <v>81</v>
      </c>
      <c r="B126">
        <f t="shared" ca="1" si="10"/>
        <v>8.3245057580121635</v>
      </c>
    </row>
    <row r="127" spans="1:2" x14ac:dyDescent="0.25">
      <c r="A127" t="s">
        <v>82</v>
      </c>
      <c r="B127">
        <f t="shared" ca="1" si="10"/>
        <v>8.3229167390184049</v>
      </c>
    </row>
    <row r="128" spans="1:2" x14ac:dyDescent="0.25">
      <c r="A128" t="s">
        <v>83</v>
      </c>
      <c r="B128">
        <f t="shared" ca="1" si="10"/>
        <v>8.3200530790271792</v>
      </c>
    </row>
    <row r="129" spans="1:2" x14ac:dyDescent="0.25">
      <c r="A129" t="s">
        <v>84</v>
      </c>
      <c r="B129">
        <f t="shared" ca="1" si="10"/>
        <v>8.3189125046132446</v>
      </c>
    </row>
    <row r="130" spans="1:2" x14ac:dyDescent="0.25">
      <c r="A130" t="s">
        <v>85</v>
      </c>
      <c r="B130">
        <f t="shared" ca="1" si="10"/>
        <v>8.3186857880723224</v>
      </c>
    </row>
    <row r="131" spans="1:2" x14ac:dyDescent="0.25">
      <c r="A131" t="s">
        <v>86</v>
      </c>
      <c r="B131">
        <f t="shared" ca="1" si="10"/>
        <v>8.3175907799999997</v>
      </c>
    </row>
    <row r="132" spans="1:2" x14ac:dyDescent="0.25">
      <c r="A132" t="s">
        <v>87</v>
      </c>
      <c r="B132">
        <f ca="1">B8+J29</f>
        <v>8.3173011789363276</v>
      </c>
    </row>
    <row r="133" spans="1:2" x14ac:dyDescent="0.25">
      <c r="A133" t="s">
        <v>88</v>
      </c>
      <c r="B133">
        <f ca="1">B132+J30</f>
        <v>8.3159467767465802</v>
      </c>
    </row>
    <row r="134" spans="1:2" x14ac:dyDescent="0.25">
      <c r="A134" t="s">
        <v>89</v>
      </c>
      <c r="B134">
        <f t="shared" ref="B134:B143" ca="1" si="11">B133+J31</f>
        <v>8.3155751582635222</v>
      </c>
    </row>
    <row r="135" spans="1:2" x14ac:dyDescent="0.25">
      <c r="A135" t="s">
        <v>90</v>
      </c>
      <c r="B135">
        <f t="shared" ca="1" si="11"/>
        <v>8.3153456167924276</v>
      </c>
    </row>
    <row r="136" spans="1:2" x14ac:dyDescent="0.25">
      <c r="A136" t="s">
        <v>91</v>
      </c>
      <c r="B136">
        <f t="shared" ca="1" si="11"/>
        <v>8.3146212771887349</v>
      </c>
    </row>
    <row r="137" spans="1:2" x14ac:dyDescent="0.25">
      <c r="A137" t="s">
        <v>92</v>
      </c>
      <c r="B137">
        <f t="shared" ca="1" si="11"/>
        <v>8.3066567143366878</v>
      </c>
    </row>
    <row r="138" spans="1:2" x14ac:dyDescent="0.25">
      <c r="A138" t="s">
        <v>93</v>
      </c>
      <c r="B138">
        <f t="shared" ca="1" si="11"/>
        <v>8.2987395234783694</v>
      </c>
    </row>
    <row r="139" spans="1:2" x14ac:dyDescent="0.25">
      <c r="A139" t="s">
        <v>94</v>
      </c>
      <c r="B139">
        <f t="shared" ca="1" si="11"/>
        <v>8.2945704949103476</v>
      </c>
    </row>
    <row r="140" spans="1:2" x14ac:dyDescent="0.25">
      <c r="A140" t="s">
        <v>95</v>
      </c>
      <c r="B140">
        <f t="shared" ca="1" si="11"/>
        <v>8.2927135567924282</v>
      </c>
    </row>
    <row r="141" spans="1:2" x14ac:dyDescent="0.25">
      <c r="A141" t="s">
        <v>96</v>
      </c>
      <c r="B141">
        <f t="shared" ca="1" si="11"/>
        <v>8.2919555231508237</v>
      </c>
    </row>
    <row r="142" spans="1:2" x14ac:dyDescent="0.25">
      <c r="A142" t="s">
        <v>97</v>
      </c>
      <c r="B142">
        <f t="shared" ca="1" si="11"/>
        <v>8.2907572246363976</v>
      </c>
    </row>
    <row r="143" spans="1:2" x14ac:dyDescent="0.25">
      <c r="A143" t="s">
        <v>98</v>
      </c>
      <c r="B143">
        <f t="shared" ca="1" si="11"/>
        <v>8.2893007050000023</v>
      </c>
    </row>
    <row r="144" spans="1:2" x14ac:dyDescent="0.25">
      <c r="A144" t="s">
        <v>99</v>
      </c>
      <c r="B144">
        <f ca="1">B9+K29</f>
        <v>8.2892913169689528</v>
      </c>
    </row>
    <row r="145" spans="1:2" x14ac:dyDescent="0.25">
      <c r="A145" t="s">
        <v>100</v>
      </c>
      <c r="B145">
        <f ca="1">B144+K30</f>
        <v>8.2874696419111391</v>
      </c>
    </row>
    <row r="146" spans="1:2" x14ac:dyDescent="0.25">
      <c r="A146" t="s">
        <v>101</v>
      </c>
      <c r="B146">
        <f t="shared" ref="B146:B155" ca="1" si="12">B145+K31</f>
        <v>8.2869029803915897</v>
      </c>
    </row>
    <row r="147" spans="1:2" x14ac:dyDescent="0.25">
      <c r="A147" t="s">
        <v>102</v>
      </c>
      <c r="B147">
        <f t="shared" ca="1" si="12"/>
        <v>8.283977680731077</v>
      </c>
    </row>
    <row r="148" spans="1:2" x14ac:dyDescent="0.25">
      <c r="A148" t="s">
        <v>103</v>
      </c>
      <c r="B148">
        <f t="shared" ca="1" si="12"/>
        <v>8.2748992213845902</v>
      </c>
    </row>
    <row r="149" spans="1:2" x14ac:dyDescent="0.25">
      <c r="A149" t="s">
        <v>104</v>
      </c>
      <c r="B149">
        <f t="shared" ca="1" si="12"/>
        <v>8.2645871594236695</v>
      </c>
    </row>
    <row r="150" spans="1:2" x14ac:dyDescent="0.25">
      <c r="A150" t="s">
        <v>105</v>
      </c>
      <c r="B150">
        <f t="shared" ca="1" si="12"/>
        <v>8.2570178410326331</v>
      </c>
    </row>
    <row r="151" spans="1:2" x14ac:dyDescent="0.25">
      <c r="A151" t="s">
        <v>106</v>
      </c>
      <c r="B151">
        <f t="shared" ca="1" si="12"/>
        <v>8.244788127652356</v>
      </c>
    </row>
    <row r="152" spans="1:2" x14ac:dyDescent="0.25">
      <c r="A152" t="s">
        <v>107</v>
      </c>
      <c r="B152">
        <f t="shared" ca="1" si="12"/>
        <v>8.2444155463310764</v>
      </c>
    </row>
    <row r="153" spans="1:2" x14ac:dyDescent="0.25">
      <c r="A153" t="s">
        <v>108</v>
      </c>
      <c r="B153">
        <f t="shared" ca="1" si="12"/>
        <v>8.2435079605452941</v>
      </c>
    </row>
    <row r="154" spans="1:2" x14ac:dyDescent="0.25">
      <c r="A154" t="s">
        <v>109</v>
      </c>
      <c r="B154">
        <f t="shared" ca="1" si="12"/>
        <v>8.2412739787806526</v>
      </c>
    </row>
    <row r="155" spans="1:2" x14ac:dyDescent="0.25">
      <c r="A155" t="s">
        <v>110</v>
      </c>
      <c r="B155">
        <f t="shared" ca="1" si="12"/>
        <v>8.2398480370000016</v>
      </c>
    </row>
    <row r="156" spans="1:2" x14ac:dyDescent="0.25">
      <c r="A156" t="s">
        <v>111</v>
      </c>
      <c r="B156">
        <f ca="1">B10+L29</f>
        <v>8.2381289457846201</v>
      </c>
    </row>
    <row r="157" spans="1:2" x14ac:dyDescent="0.25">
      <c r="A157" t="s">
        <v>112</v>
      </c>
      <c r="B157">
        <f ca="1">B156+L30</f>
        <v>8.2354599420960533</v>
      </c>
    </row>
    <row r="158" spans="1:2" x14ac:dyDescent="0.25">
      <c r="A158" t="s">
        <v>113</v>
      </c>
      <c r="B158">
        <f t="shared" ref="B158:B167" ca="1" si="13">B157+L31</f>
        <v>8.2314838840648363</v>
      </c>
    </row>
    <row r="159" spans="1:2" x14ac:dyDescent="0.25">
      <c r="A159" t="s">
        <v>114</v>
      </c>
      <c r="B159">
        <f t="shared" ca="1" si="13"/>
        <v>8.2301412933954907</v>
      </c>
    </row>
    <row r="160" spans="1:2" x14ac:dyDescent="0.25">
      <c r="A160" t="s">
        <v>115</v>
      </c>
      <c r="B160">
        <f t="shared" ca="1" si="13"/>
        <v>8.2180427289823168</v>
      </c>
    </row>
    <row r="161" spans="1:2" x14ac:dyDescent="0.25">
      <c r="A161" t="s">
        <v>116</v>
      </c>
      <c r="B161">
        <f t="shared" ca="1" si="13"/>
        <v>8.2039172834347038</v>
      </c>
    </row>
    <row r="162" spans="1:2" x14ac:dyDescent="0.25">
      <c r="A162" t="s">
        <v>117</v>
      </c>
      <c r="B162">
        <f t="shared" ca="1" si="13"/>
        <v>8.1930469265476251</v>
      </c>
    </row>
    <row r="163" spans="1:2" x14ac:dyDescent="0.25">
      <c r="A163" t="s">
        <v>118</v>
      </c>
      <c r="B163">
        <f t="shared" ca="1" si="13"/>
        <v>8.1845397553818486</v>
      </c>
    </row>
    <row r="164" spans="1:2" x14ac:dyDescent="0.25">
      <c r="A164" t="s">
        <v>119</v>
      </c>
      <c r="B164">
        <f t="shared" ca="1" si="13"/>
        <v>8.1774179533954907</v>
      </c>
    </row>
    <row r="165" spans="1:2" x14ac:dyDescent="0.25">
      <c r="A165" t="s">
        <v>120</v>
      </c>
      <c r="B165">
        <f t="shared" ca="1" si="13"/>
        <v>8.1762204524556914</v>
      </c>
    </row>
    <row r="166" spans="1:2" x14ac:dyDescent="0.25">
      <c r="A166" t="s">
        <v>121</v>
      </c>
      <c r="B166">
        <f t="shared" ca="1" si="13"/>
        <v>8.1758325932840226</v>
      </c>
    </row>
    <row r="167" spans="1:2" x14ac:dyDescent="0.25">
      <c r="A167" t="s">
        <v>122</v>
      </c>
      <c r="B167">
        <f t="shared" ca="1" si="13"/>
        <v>8.173943861999998</v>
      </c>
    </row>
    <row r="168" spans="1:2" x14ac:dyDescent="0.25">
      <c r="A168" t="s">
        <v>123</v>
      </c>
      <c r="B168">
        <f ca="1">B11+M29</f>
        <v>8.173092288836072</v>
      </c>
    </row>
    <row r="169" spans="1:2" x14ac:dyDescent="0.25">
      <c r="A169" t="s">
        <v>124</v>
      </c>
      <c r="B169">
        <f ca="1">B168+M30</f>
        <v>8.1726850856832183</v>
      </c>
    </row>
    <row r="170" spans="1:2" x14ac:dyDescent="0.25">
      <c r="A170" t="s">
        <v>125</v>
      </c>
      <c r="B170">
        <f t="shared" ref="B170:B179" ca="1" si="14">B169+M31</f>
        <v>8.1716367270957484</v>
      </c>
    </row>
    <row r="171" spans="1:2" x14ac:dyDescent="0.25">
      <c r="A171" t="s">
        <v>126</v>
      </c>
      <c r="B171">
        <f t="shared" ca="1" si="14"/>
        <v>8.1695227324594555</v>
      </c>
    </row>
    <row r="172" spans="1:2" x14ac:dyDescent="0.25">
      <c r="A172" t="s">
        <v>127</v>
      </c>
      <c r="B172">
        <f t="shared" ca="1" si="14"/>
        <v>8.1567241324819246</v>
      </c>
    </row>
    <row r="173" spans="1:2" x14ac:dyDescent="0.25">
      <c r="A173" t="s">
        <v>128</v>
      </c>
      <c r="B173">
        <f t="shared" ca="1" si="14"/>
        <v>8.1541554587443645</v>
      </c>
    </row>
    <row r="174" spans="1:2" x14ac:dyDescent="0.25">
      <c r="A174" t="s">
        <v>129</v>
      </c>
      <c r="B174">
        <f t="shared" ca="1" si="14"/>
        <v>8.1363878819950557</v>
      </c>
    </row>
    <row r="175" spans="1:2" x14ac:dyDescent="0.25">
      <c r="A175" t="s">
        <v>130</v>
      </c>
      <c r="B175">
        <f t="shared" ca="1" si="14"/>
        <v>8.1333223140312096</v>
      </c>
    </row>
    <row r="176" spans="1:2" x14ac:dyDescent="0.25">
      <c r="A176" t="s">
        <v>131</v>
      </c>
      <c r="B176">
        <f t="shared" ca="1" si="14"/>
        <v>8.1301008844594573</v>
      </c>
    </row>
    <row r="177" spans="1:2" x14ac:dyDescent="0.25">
      <c r="A177" t="s">
        <v>132</v>
      </c>
      <c r="B177">
        <f t="shared" ca="1" si="14"/>
        <v>8.1285026499813391</v>
      </c>
    </row>
    <row r="178" spans="1:2" x14ac:dyDescent="0.25">
      <c r="A178" t="s">
        <v>133</v>
      </c>
      <c r="B178">
        <f t="shared" ca="1" si="14"/>
        <v>8.1263959428241002</v>
      </c>
    </row>
    <row r="179" spans="1:2" x14ac:dyDescent="0.25">
      <c r="A179" t="s">
        <v>134</v>
      </c>
      <c r="B179">
        <f t="shared" ca="1" si="14"/>
        <v>8.124666551999999</v>
      </c>
    </row>
    <row r="180" spans="1:2" x14ac:dyDescent="0.25">
      <c r="A180" t="s">
        <v>135</v>
      </c>
      <c r="B180">
        <f ca="1">B12+N29</f>
        <v>8.1225262096245583</v>
      </c>
    </row>
    <row r="181" spans="1:2" x14ac:dyDescent="0.25">
      <c r="A181" t="s">
        <v>136</v>
      </c>
      <c r="B181">
        <f ca="1">B180+N30</f>
        <v>8.1197436596992247</v>
      </c>
    </row>
    <row r="182" spans="1:2" x14ac:dyDescent="0.25">
      <c r="A182" t="s">
        <v>137</v>
      </c>
      <c r="B182">
        <f t="shared" ref="B182:B191" ca="1" si="15">B181+N31</f>
        <v>8.1176505322692538</v>
      </c>
    </row>
    <row r="183" spans="1:2" x14ac:dyDescent="0.25">
      <c r="A183" t="s">
        <v>138</v>
      </c>
      <c r="B183">
        <f t="shared" ca="1" si="15"/>
        <v>8.1164223899451819</v>
      </c>
    </row>
    <row r="184" spans="1:2" x14ac:dyDescent="0.25">
      <c r="A184" t="s">
        <v>139</v>
      </c>
      <c r="B184">
        <f t="shared" ca="1" si="15"/>
        <v>8.1002002654846006</v>
      </c>
    </row>
    <row r="185" spans="1:2" x14ac:dyDescent="0.25">
      <c r="A185" t="s">
        <v>140</v>
      </c>
      <c r="B185">
        <f t="shared" ca="1" si="15"/>
        <v>8.0922429622560852</v>
      </c>
    </row>
    <row r="186" spans="1:2" x14ac:dyDescent="0.25">
      <c r="A186" t="s">
        <v>141</v>
      </c>
      <c r="B186">
        <f t="shared" ca="1" si="15"/>
        <v>8.0776793118040082</v>
      </c>
    </row>
    <row r="187" spans="1:2" x14ac:dyDescent="0.25">
      <c r="A187" t="s">
        <v>142</v>
      </c>
      <c r="B187">
        <f t="shared" ca="1" si="15"/>
        <v>8.0667315253067553</v>
      </c>
    </row>
    <row r="188" spans="1:2" x14ac:dyDescent="0.25">
      <c r="A188" t="s">
        <v>143</v>
      </c>
      <c r="B188">
        <f t="shared" ca="1" si="15"/>
        <v>8.0565957779451818</v>
      </c>
    </row>
    <row r="189" spans="1:2" x14ac:dyDescent="0.25">
      <c r="A189" t="s">
        <v>144</v>
      </c>
      <c r="B189">
        <f t="shared" ca="1" si="15"/>
        <v>8.0528668129519492</v>
      </c>
    </row>
    <row r="190" spans="1:2" x14ac:dyDescent="0.25">
      <c r="A190" t="s">
        <v>145</v>
      </c>
      <c r="B190">
        <f t="shared" ca="1" si="15"/>
        <v>8.0512588215108689</v>
      </c>
    </row>
    <row r="191" spans="1:2" x14ac:dyDescent="0.25">
      <c r="A191" t="s">
        <v>146</v>
      </c>
      <c r="B191">
        <f t="shared" ca="1" si="15"/>
        <v>8.0498832870000019</v>
      </c>
    </row>
    <row r="192" spans="1:2" x14ac:dyDescent="0.25">
      <c r="A192" t="s">
        <v>147</v>
      </c>
      <c r="B192">
        <f ca="1">B13+O29</f>
        <v>8.0490297054837026</v>
      </c>
    </row>
    <row r="193" spans="1:2" x14ac:dyDescent="0.25">
      <c r="A193" t="s">
        <v>148</v>
      </c>
      <c r="B193">
        <f ca="1">B192+O30</f>
        <v>8.0480455365408634</v>
      </c>
    </row>
    <row r="194" spans="1:2" x14ac:dyDescent="0.25">
      <c r="A194" t="s">
        <v>149</v>
      </c>
      <c r="B194">
        <f t="shared" ref="B194:B203" ca="1" si="16">B193+O31</f>
        <v>8.0469560641069151</v>
      </c>
    </row>
    <row r="195" spans="1:2" x14ac:dyDescent="0.25">
      <c r="A195" t="s">
        <v>150</v>
      </c>
      <c r="B195">
        <f t="shared" ca="1" si="16"/>
        <v>8.0461879905105054</v>
      </c>
    </row>
    <row r="196" spans="1:2" x14ac:dyDescent="0.25">
      <c r="A196" t="s">
        <v>151</v>
      </c>
      <c r="B196">
        <f t="shared" ca="1" si="16"/>
        <v>8.0418314831644508</v>
      </c>
    </row>
    <row r="197" spans="1:2" x14ac:dyDescent="0.25">
      <c r="A197" t="s">
        <v>152</v>
      </c>
      <c r="B197">
        <f t="shared" ca="1" si="16"/>
        <v>8.0380862148762215</v>
      </c>
    </row>
    <row r="198" spans="1:2" x14ac:dyDescent="0.25">
      <c r="A198" t="s">
        <v>153</v>
      </c>
      <c r="B198">
        <f t="shared" ca="1" si="16"/>
        <v>8.0330825749332391</v>
      </c>
    </row>
    <row r="199" spans="1:2" x14ac:dyDescent="0.25">
      <c r="A199" t="s">
        <v>154</v>
      </c>
      <c r="B199">
        <f t="shared" ca="1" si="16"/>
        <v>8.0298142438634201</v>
      </c>
    </row>
    <row r="200" spans="1:2" x14ac:dyDescent="0.25">
      <c r="A200" t="s">
        <v>155</v>
      </c>
      <c r="B200">
        <f t="shared" ca="1" si="16"/>
        <v>8.0231277457105055</v>
      </c>
    </row>
    <row r="201" spans="1:2" x14ac:dyDescent="0.25">
      <c r="A201" t="s">
        <v>156</v>
      </c>
      <c r="B201">
        <f t="shared" ca="1" si="16"/>
        <v>8.0222552455833487</v>
      </c>
    </row>
    <row r="202" spans="1:2" x14ac:dyDescent="0.25">
      <c r="A202" t="s">
        <v>157</v>
      </c>
      <c r="B202">
        <f t="shared" ca="1" si="16"/>
        <v>8.0219564002837291</v>
      </c>
    </row>
    <row r="203" spans="1:2" x14ac:dyDescent="0.25">
      <c r="A203" t="s">
        <v>158</v>
      </c>
      <c r="B203">
        <f t="shared" ca="1" si="16"/>
        <v>8.0210579810000002</v>
      </c>
    </row>
    <row r="204" spans="1:2" x14ac:dyDescent="0.25">
      <c r="A204" t="s">
        <v>159</v>
      </c>
      <c r="B204">
        <f ca="1">B14+P29</f>
        <v>8.0209154439252046</v>
      </c>
    </row>
    <row r="205" spans="1:2" x14ac:dyDescent="0.25">
      <c r="A205" t="s">
        <v>160</v>
      </c>
      <c r="B205">
        <f ca="1">B204+P30</f>
        <v>8.0207426320214772</v>
      </c>
    </row>
    <row r="206" spans="1:2" x14ac:dyDescent="0.25">
      <c r="A206" t="s">
        <v>161</v>
      </c>
      <c r="B206">
        <f t="shared" ref="B206:B215" ca="1" si="17">B205+P31</f>
        <v>8.0205496186324226</v>
      </c>
    </row>
    <row r="207" spans="1:2" x14ac:dyDescent="0.25">
      <c r="A207" t="s">
        <v>162</v>
      </c>
      <c r="B207">
        <f t="shared" ca="1" si="17"/>
        <v>8.0203845108133844</v>
      </c>
    </row>
    <row r="208" spans="1:2" x14ac:dyDescent="0.25">
      <c r="A208" t="s">
        <v>163</v>
      </c>
      <c r="B208">
        <f t="shared" ca="1" si="17"/>
        <v>8.0197704106993317</v>
      </c>
    </row>
    <row r="209" spans="1:2" x14ac:dyDescent="0.25">
      <c r="A209" t="s">
        <v>164</v>
      </c>
      <c r="B209">
        <f t="shared" ca="1" si="17"/>
        <v>8.0187035622977643</v>
      </c>
    </row>
    <row r="210" spans="1:2" x14ac:dyDescent="0.25">
      <c r="A210" t="s">
        <v>165</v>
      </c>
      <c r="B210">
        <f t="shared" ca="1" si="17"/>
        <v>8.0184485038979183</v>
      </c>
    </row>
    <row r="211" spans="1:2" x14ac:dyDescent="0.25">
      <c r="A211" t="s">
        <v>166</v>
      </c>
      <c r="B211">
        <f t="shared" ca="1" si="17"/>
        <v>8.0167283372373728</v>
      </c>
    </row>
    <row r="212" spans="1:2" x14ac:dyDescent="0.25">
      <c r="A212" t="s">
        <v>167</v>
      </c>
      <c r="B212">
        <f t="shared" ca="1" si="17"/>
        <v>8.0156556268133841</v>
      </c>
    </row>
    <row r="213" spans="1:2" x14ac:dyDescent="0.25">
      <c r="A213" t="s">
        <v>168</v>
      </c>
      <c r="B213">
        <f t="shared" ca="1" si="17"/>
        <v>8.0154253992088051</v>
      </c>
    </row>
    <row r="214" spans="1:2" x14ac:dyDescent="0.25">
      <c r="A214" t="s">
        <v>169</v>
      </c>
      <c r="B214">
        <f t="shared" ca="1" si="17"/>
        <v>8.0152925712563015</v>
      </c>
    </row>
    <row r="215" spans="1:2" x14ac:dyDescent="0.25">
      <c r="A215" t="s">
        <v>170</v>
      </c>
      <c r="B215">
        <f t="shared" ca="1" si="17"/>
        <v>8.0151468759999993</v>
      </c>
    </row>
    <row r="216" spans="1:2" x14ac:dyDescent="0.25">
      <c r="A216" t="s">
        <v>171</v>
      </c>
      <c r="B216">
        <f ca="1">B15+Q29</f>
        <v>8.0141532474236978</v>
      </c>
    </row>
    <row r="217" spans="1:2" x14ac:dyDescent="0.25">
      <c r="A217" t="s">
        <v>172</v>
      </c>
      <c r="B217">
        <f ca="1">B216+Q30</f>
        <v>8.0129266895129554</v>
      </c>
    </row>
    <row r="218" spans="1:2" x14ac:dyDescent="0.25">
      <c r="A218" t="s">
        <v>173</v>
      </c>
      <c r="B218">
        <f t="shared" ref="B218:B227" ca="1" si="18">B217+Q31</f>
        <v>8.0112687795313828</v>
      </c>
    </row>
    <row r="219" spans="1:2" x14ac:dyDescent="0.25">
      <c r="A219" t="s">
        <v>174</v>
      </c>
      <c r="B219">
        <f t="shared" ca="1" si="18"/>
        <v>8.010861474533856</v>
      </c>
    </row>
    <row r="220" spans="1:2" x14ac:dyDescent="0.25">
      <c r="A220" t="s">
        <v>175</v>
      </c>
      <c r="B220">
        <f t="shared" ca="1" si="18"/>
        <v>8.0084637203189981</v>
      </c>
    </row>
    <row r="221" spans="1:2" x14ac:dyDescent="0.25">
      <c r="A221" t="s">
        <v>176</v>
      </c>
      <c r="B221">
        <f t="shared" ca="1" si="18"/>
        <v>8.0028553861857024</v>
      </c>
    </row>
    <row r="222" spans="1:2" x14ac:dyDescent="0.25">
      <c r="A222" t="s">
        <v>177</v>
      </c>
      <c r="B222">
        <f t="shared" ca="1" si="18"/>
        <v>8.000042296335824</v>
      </c>
    </row>
    <row r="223" spans="1:2" x14ac:dyDescent="0.25">
      <c r="A223" t="s">
        <v>178</v>
      </c>
      <c r="B223">
        <f t="shared" ca="1" si="18"/>
        <v>7.9936957393249548</v>
      </c>
    </row>
    <row r="224" spans="1:2" x14ac:dyDescent="0.25">
      <c r="A224" t="s">
        <v>179</v>
      </c>
      <c r="B224">
        <f t="shared" ca="1" si="18"/>
        <v>7.9878268785338573</v>
      </c>
    </row>
    <row r="225" spans="1:2" x14ac:dyDescent="0.25">
      <c r="A225" t="s">
        <v>180</v>
      </c>
      <c r="B225">
        <f t="shared" ca="1" si="18"/>
        <v>7.9877087213406144</v>
      </c>
    </row>
    <row r="226" spans="1:2" x14ac:dyDescent="0.25">
      <c r="A226" t="s">
        <v>181</v>
      </c>
      <c r="B226">
        <f t="shared" ca="1" si="18"/>
        <v>7.9870471745543599</v>
      </c>
    </row>
    <row r="227" spans="1:2" x14ac:dyDescent="0.25">
      <c r="A227" t="s">
        <v>182</v>
      </c>
      <c r="B227">
        <f t="shared" ca="1" si="18"/>
        <v>7.986353631000001</v>
      </c>
    </row>
    <row r="228" spans="1:2" x14ac:dyDescent="0.25">
      <c r="A228" t="s">
        <v>183</v>
      </c>
      <c r="B228">
        <f ca="1">B16+R29</f>
        <v>7.9832447563598423</v>
      </c>
    </row>
    <row r="229" spans="1:2" x14ac:dyDescent="0.25">
      <c r="A229" t="s">
        <v>184</v>
      </c>
      <c r="B229">
        <f ca="1">B228+R30</f>
        <v>7.9806133478407215</v>
      </c>
    </row>
    <row r="230" spans="1:2" x14ac:dyDescent="0.25">
      <c r="A230" t="s">
        <v>185</v>
      </c>
      <c r="B230">
        <f t="shared" ref="B230:B239" ca="1" si="19">B229+R31</f>
        <v>7.9766229430928464</v>
      </c>
    </row>
    <row r="231" spans="1:2" x14ac:dyDescent="0.25">
      <c r="A231" t="s">
        <v>186</v>
      </c>
      <c r="B231">
        <f t="shared" ca="1" si="19"/>
        <v>7.9741943091857506</v>
      </c>
    </row>
    <row r="232" spans="1:2" x14ac:dyDescent="0.25">
      <c r="A232" t="s">
        <v>187</v>
      </c>
      <c r="B232">
        <f t="shared" ca="1" si="19"/>
        <v>7.9611692743399374</v>
      </c>
    </row>
    <row r="233" spans="1:2" x14ac:dyDescent="0.25">
      <c r="A233" t="s">
        <v>188</v>
      </c>
      <c r="B233">
        <f t="shared" ca="1" si="19"/>
        <v>7.9497578880160704</v>
      </c>
    </row>
    <row r="234" spans="1:2" x14ac:dyDescent="0.25">
      <c r="A234" t="s">
        <v>189</v>
      </c>
      <c r="B234">
        <f t="shared" ca="1" si="19"/>
        <v>7.9413052462355385</v>
      </c>
    </row>
    <row r="235" spans="1:2" x14ac:dyDescent="0.25">
      <c r="A235" t="s">
        <v>190</v>
      </c>
      <c r="B235">
        <f t="shared" ca="1" si="19"/>
        <v>7.9197451236601788</v>
      </c>
    </row>
    <row r="236" spans="1:2" x14ac:dyDescent="0.25">
      <c r="A236" t="s">
        <v>191</v>
      </c>
      <c r="B236">
        <f t="shared" ca="1" si="19"/>
        <v>7.9115242955857497</v>
      </c>
    </row>
    <row r="237" spans="1:2" x14ac:dyDescent="0.25">
      <c r="A237" t="s">
        <v>192</v>
      </c>
      <c r="B237">
        <f t="shared" ca="1" si="19"/>
        <v>7.9097026366216845</v>
      </c>
    </row>
    <row r="238" spans="1:2" x14ac:dyDescent="0.25">
      <c r="A238" t="s">
        <v>193</v>
      </c>
      <c r="B238">
        <f t="shared" ca="1" si="19"/>
        <v>7.9082820418654407</v>
      </c>
    </row>
    <row r="239" spans="1:2" x14ac:dyDescent="0.25">
      <c r="A239" t="s">
        <v>194</v>
      </c>
      <c r="B239">
        <f t="shared" ca="1" si="19"/>
        <v>7.9080161139999996</v>
      </c>
    </row>
    <row r="240" spans="1:2" x14ac:dyDescent="0.25">
      <c r="A240" t="s">
        <v>195</v>
      </c>
      <c r="B240">
        <f ca="1">B17+S29</f>
        <v>7.9077354881873205</v>
      </c>
    </row>
    <row r="241" spans="1:4" x14ac:dyDescent="0.25">
      <c r="A241" t="s">
        <v>196</v>
      </c>
      <c r="B241">
        <f ca="1">B240+S30</f>
        <v>7.9064595958165054</v>
      </c>
    </row>
    <row r="242" spans="1:4" x14ac:dyDescent="0.25">
      <c r="A242" t="s">
        <v>197</v>
      </c>
      <c r="B242">
        <f t="shared" ref="B242:B251" ca="1" si="20">B241+S31</f>
        <v>7.9063205895628448</v>
      </c>
    </row>
    <row r="243" spans="1:4" x14ac:dyDescent="0.25">
      <c r="A243" t="s">
        <v>198</v>
      </c>
      <c r="B243">
        <f t="shared" ca="1" si="20"/>
        <v>7.9052176952028423</v>
      </c>
    </row>
    <row r="244" spans="1:4" x14ac:dyDescent="0.25">
      <c r="A244" t="s">
        <v>199</v>
      </c>
      <c r="B244">
        <f t="shared" ca="1" si="20"/>
        <v>7.9033677298330574</v>
      </c>
    </row>
    <row r="245" spans="1:4" x14ac:dyDescent="0.25">
      <c r="A245" t="s">
        <v>200</v>
      </c>
      <c r="B245">
        <f t="shared" ca="1" si="20"/>
        <v>7.903105874210703</v>
      </c>
    </row>
    <row r="246" spans="1:4" x14ac:dyDescent="0.25">
      <c r="A246" t="s">
        <v>201</v>
      </c>
      <c r="B246">
        <f t="shared" ca="1" si="20"/>
        <v>7.8998308096296963</v>
      </c>
    </row>
    <row r="247" spans="1:4" x14ac:dyDescent="0.25">
      <c r="A247" t="s">
        <v>202</v>
      </c>
      <c r="B247">
        <f t="shared" ca="1" si="20"/>
        <v>7.8940496648792102</v>
      </c>
    </row>
    <row r="248" spans="1:4" x14ac:dyDescent="0.25">
      <c r="A248" t="s">
        <v>203</v>
      </c>
      <c r="B248">
        <f t="shared" ca="1" si="20"/>
        <v>7.8873380752028428</v>
      </c>
    </row>
    <row r="249" spans="1:4" x14ac:dyDescent="0.25">
      <c r="A249" t="s">
        <v>204</v>
      </c>
      <c r="B249">
        <f t="shared" ca="1" si="20"/>
        <v>7.8868397913868389</v>
      </c>
    </row>
    <row r="250" spans="1:4" x14ac:dyDescent="0.25">
      <c r="A250" t="s">
        <v>205</v>
      </c>
      <c r="B250">
        <f t="shared" ca="1" si="20"/>
        <v>7.8867855054485823</v>
      </c>
    </row>
    <row r="251" spans="1:4" x14ac:dyDescent="0.25">
      <c r="A251" t="s">
        <v>206</v>
      </c>
      <c r="B251">
        <f t="shared" ca="1" si="20"/>
        <v>7.8856665890000013</v>
      </c>
    </row>
    <row r="252" spans="1:4" s="17" customFormat="1" x14ac:dyDescent="0.25">
      <c r="A252" s="17" t="s">
        <v>207</v>
      </c>
      <c r="B252" s="17">
        <f ca="1">B18+T29</f>
        <v>7.8845080278794333</v>
      </c>
      <c r="D252" s="17">
        <f ca="1">B252/B251</f>
        <v>0.99985308012867502</v>
      </c>
    </row>
    <row r="253" spans="1:4" x14ac:dyDescent="0.25">
      <c r="A253" t="s">
        <v>208</v>
      </c>
      <c r="B253">
        <f ca="1">B252+T30</f>
        <v>7.8837543001423933</v>
      </c>
      <c r="D253" s="17">
        <f ca="1">B253/B251</f>
        <v>0.99975749813461867</v>
      </c>
    </row>
    <row r="254" spans="1:4" x14ac:dyDescent="0.25">
      <c r="A254" t="s">
        <v>209</v>
      </c>
      <c r="B254">
        <f t="shared" ref="B254:B263" ca="1" si="21">B253+T31</f>
        <v>7.8820478135982093</v>
      </c>
      <c r="D254" s="17">
        <f ca="1">B254/B251</f>
        <v>0.9995410945465486</v>
      </c>
    </row>
    <row r="255" spans="1:4" x14ac:dyDescent="0.25">
      <c r="A255" t="s">
        <v>210</v>
      </c>
      <c r="B255">
        <f t="shared" ca="1" si="21"/>
        <v>7.880234561533995</v>
      </c>
      <c r="D255" s="17">
        <f ca="1">B255/B251</f>
        <v>0.99931115177078578</v>
      </c>
    </row>
    <row r="256" spans="1:4" x14ac:dyDescent="0.25">
      <c r="A256" t="s">
        <v>211</v>
      </c>
      <c r="B256">
        <f t="shared" ca="1" si="21"/>
        <v>7.8724519157331159</v>
      </c>
      <c r="D256" s="17">
        <f ca="1">B256/B251</f>
        <v>0.99832421608018285</v>
      </c>
    </row>
    <row r="257" spans="1:4" x14ac:dyDescent="0.25">
      <c r="A257" t="s">
        <v>212</v>
      </c>
      <c r="B257">
        <f t="shared" ca="1" si="21"/>
        <v>7.8687123624362449</v>
      </c>
      <c r="D257" s="17">
        <f ca="1">B257/B251</f>
        <v>0.99784999449667244</v>
      </c>
    </row>
    <row r="258" spans="1:4" x14ac:dyDescent="0.25">
      <c r="A258" t="s">
        <v>213</v>
      </c>
      <c r="B258">
        <f t="shared" ca="1" si="21"/>
        <v>7.8632692465435001</v>
      </c>
      <c r="D258" s="17">
        <f ca="1">B258/B251</f>
        <v>0.99715974011788122</v>
      </c>
    </row>
    <row r="259" spans="1:4" x14ac:dyDescent="0.25">
      <c r="A259" t="s">
        <v>214</v>
      </c>
      <c r="B259">
        <f t="shared" ca="1" si="21"/>
        <v>7.861801043708752</v>
      </c>
      <c r="D259" s="17">
        <f ca="1">B259/B251</f>
        <v>0.99697355384964659</v>
      </c>
    </row>
    <row r="260" spans="1:4" x14ac:dyDescent="0.25">
      <c r="A260" t="s">
        <v>215</v>
      </c>
      <c r="B260">
        <f t="shared" ca="1" si="21"/>
        <v>7.8540131767339956</v>
      </c>
      <c r="D260" s="17">
        <f ca="1">B260/B251</f>
        <v>0.9959859560496559</v>
      </c>
    </row>
    <row r="261" spans="1:4" x14ac:dyDescent="0.25">
      <c r="A261" t="s">
        <v>216</v>
      </c>
      <c r="B261">
        <f t="shared" ca="1" si="21"/>
        <v>7.8533149142289362</v>
      </c>
      <c r="D261" s="17">
        <f ca="1">B261/B251</f>
        <v>0.99589740773263313</v>
      </c>
    </row>
    <row r="262" spans="1:4" x14ac:dyDescent="0.25">
      <c r="A262" t="s">
        <v>217</v>
      </c>
      <c r="B262">
        <f t="shared" ca="1" si="21"/>
        <v>7.8529816613313308</v>
      </c>
      <c r="D262" s="17">
        <f ca="1">B262/B251</f>
        <v>0.99585514714580203</v>
      </c>
    </row>
    <row r="263" spans="1:4" x14ac:dyDescent="0.25">
      <c r="A263" t="s">
        <v>218</v>
      </c>
      <c r="B263">
        <f t="shared" ca="1" si="21"/>
        <v>7.8528898580000002</v>
      </c>
      <c r="D263" s="17">
        <f ca="1">B263/B251</f>
        <v>0.99584350534858745</v>
      </c>
    </row>
    <row r="264" spans="1:4" s="17" customFormat="1" x14ac:dyDescent="0.25">
      <c r="A264" s="17" t="s">
        <v>219</v>
      </c>
      <c r="B264" s="17">
        <f ca="1">B19+U29</f>
        <v>7.8484518840480275</v>
      </c>
      <c r="D264" s="17">
        <f ca="1">B264/B263</f>
        <v>0.99943486104705115</v>
      </c>
    </row>
    <row r="265" spans="1:4" x14ac:dyDescent="0.25">
      <c r="A265" t="s">
        <v>220</v>
      </c>
      <c r="B265">
        <f ca="1">B264+U30</f>
        <v>7.8460355845819825</v>
      </c>
      <c r="D265">
        <f ca="1">B265/B263</f>
        <v>0.99912716547131564</v>
      </c>
    </row>
    <row r="266" spans="1:4" x14ac:dyDescent="0.25">
      <c r="A266" t="s">
        <v>221</v>
      </c>
      <c r="B266">
        <f t="shared" ref="B266:B275" ca="1" si="22">B265+U31</f>
        <v>7.8436688443414626</v>
      </c>
      <c r="D266">
        <f ca="1">B266/B263</f>
        <v>0.99882578084943552</v>
      </c>
    </row>
    <row r="267" spans="1:4" x14ac:dyDescent="0.25">
      <c r="A267" t="s">
        <v>222</v>
      </c>
      <c r="B267">
        <f t="shared" ca="1" si="22"/>
        <v>7.8410087471376837</v>
      </c>
      <c r="D267">
        <f ca="1">B267/B263</f>
        <v>0.99848703966601382</v>
      </c>
    </row>
    <row r="268" spans="1:4" x14ac:dyDescent="0.25">
      <c r="A268" t="s">
        <v>223</v>
      </c>
      <c r="B268">
        <f t="shared" ca="1" si="22"/>
        <v>7.8342008319006533</v>
      </c>
      <c r="D268">
        <f ca="1">B268/B263</f>
        <v>0.99762010846487204</v>
      </c>
    </row>
    <row r="269" spans="1:4" x14ac:dyDescent="0.25">
      <c r="A269" t="s">
        <v>224</v>
      </c>
      <c r="B269">
        <f t="shared" ca="1" si="22"/>
        <v>7.8142476537443795</v>
      </c>
      <c r="D269">
        <f ca="1">B269/B263</f>
        <v>0.9950792377132025</v>
      </c>
    </row>
    <row r="270" spans="1:4" x14ac:dyDescent="0.25">
      <c r="A270" t="s">
        <v>225</v>
      </c>
      <c r="B270">
        <f t="shared" ca="1" si="22"/>
        <v>7.7961613008127832</v>
      </c>
      <c r="D270">
        <f ca="1">B270/B263</f>
        <v>0.99277609157736679</v>
      </c>
    </row>
    <row r="271" spans="1:4" x14ac:dyDescent="0.25">
      <c r="A271" t="s">
        <v>226</v>
      </c>
      <c r="B271">
        <f t="shared" ca="1" si="22"/>
        <v>7.7957683368604931</v>
      </c>
      <c r="D271">
        <f ca="1">B271/B253</f>
        <v>0.98883958582013254</v>
      </c>
    </row>
    <row r="272" spans="1:4" x14ac:dyDescent="0.25">
      <c r="A272" t="s">
        <v>227</v>
      </c>
      <c r="B272">
        <f t="shared" ca="1" si="22"/>
        <v>7.7745593951376843</v>
      </c>
      <c r="D272">
        <f ca="1">B272/B263</f>
        <v>0.99002526913292721</v>
      </c>
    </row>
    <row r="273" spans="1:4" x14ac:dyDescent="0.25">
      <c r="A273" t="s">
        <v>228</v>
      </c>
      <c r="B273">
        <f t="shared" ca="1" si="22"/>
        <v>7.7739394052245707</v>
      </c>
      <c r="D273">
        <f ca="1">B273/B263</f>
        <v>0.98994631859060145</v>
      </c>
    </row>
    <row r="274" spans="1:4" x14ac:dyDescent="0.25">
      <c r="A274" t="s">
        <v>229</v>
      </c>
      <c r="B274">
        <f t="shared" ca="1" si="22"/>
        <v>7.7716307265744984</v>
      </c>
      <c r="D274">
        <f ca="1">B274/B263</f>
        <v>0.98965232762780697</v>
      </c>
    </row>
    <row r="275" spans="1:4" x14ac:dyDescent="0.25">
      <c r="A275" t="s">
        <v>230</v>
      </c>
      <c r="B275">
        <f t="shared" ca="1" si="22"/>
        <v>7.7698281680000001</v>
      </c>
      <c r="D275">
        <f ca="1">B275/B263</f>
        <v>0.9894227868336416</v>
      </c>
    </row>
    <row r="276" spans="1:4" s="17" customFormat="1" x14ac:dyDescent="0.25">
      <c r="A276" s="17" t="s">
        <v>231</v>
      </c>
      <c r="B276" s="17">
        <f ca="1">B20+V29</f>
        <v>7.765906933902806</v>
      </c>
      <c r="D276" s="17">
        <f ca="1">B276/B275</f>
        <v>0.99949532550625197</v>
      </c>
    </row>
    <row r="277" spans="1:4" x14ac:dyDescent="0.25">
      <c r="A277" t="s">
        <v>232</v>
      </c>
      <c r="B277">
        <f ca="1">B276+V30</f>
        <v>7.765636562500088</v>
      </c>
      <c r="D277">
        <f ca="1">B277/B275</f>
        <v>0.99946052790238338</v>
      </c>
    </row>
    <row r="278" spans="1:4" x14ac:dyDescent="0.25">
      <c r="A278" t="s">
        <v>233</v>
      </c>
      <c r="B278">
        <f t="shared" ref="B278:B287" ca="1" si="23">B277+V31</f>
        <v>7.7641952016891835</v>
      </c>
      <c r="D278">
        <f ca="1">B278/B275</f>
        <v>0.99927502047805694</v>
      </c>
    </row>
    <row r="279" spans="1:4" x14ac:dyDescent="0.25">
      <c r="A279" t="s">
        <v>234</v>
      </c>
      <c r="B279">
        <f t="shared" ca="1" si="23"/>
        <v>7.7630575889986071</v>
      </c>
      <c r="D279">
        <f ca="1">B279/B275</f>
        <v>0.99912860634044942</v>
      </c>
    </row>
    <row r="280" spans="1:4" x14ac:dyDescent="0.25">
      <c r="A280" t="s">
        <v>235</v>
      </c>
      <c r="B280">
        <f t="shared" ca="1" si="23"/>
        <v>7.7481307177032832</v>
      </c>
      <c r="D280">
        <f ca="1">B280/B275</f>
        <v>0.99720747359818362</v>
      </c>
    </row>
    <row r="281" spans="1:4" x14ac:dyDescent="0.25">
      <c r="A281" t="s">
        <v>236</v>
      </c>
      <c r="B281">
        <f t="shared" ca="1" si="23"/>
        <v>7.7366359979905601</v>
      </c>
      <c r="D281">
        <f ca="1">B281/B275</f>
        <v>0.99572806897504607</v>
      </c>
    </row>
    <row r="282" spans="1:4" x14ac:dyDescent="0.25">
      <c r="A282" t="s">
        <v>237</v>
      </c>
      <c r="B282">
        <f t="shared" ca="1" si="23"/>
        <v>7.7213518157508059</v>
      </c>
      <c r="D282">
        <f ca="1">B282/B275</f>
        <v>0.99376094925125324</v>
      </c>
    </row>
    <row r="283" spans="1:4" x14ac:dyDescent="0.25">
      <c r="A283" t="s">
        <v>238</v>
      </c>
      <c r="B283">
        <f t="shared" ca="1" si="23"/>
        <v>7.7178709106884336</v>
      </c>
      <c r="D283">
        <f ca="1">B283/B275</f>
        <v>0.99331294641423962</v>
      </c>
    </row>
    <row r="284" spans="1:4" x14ac:dyDescent="0.25">
      <c r="A284" t="s">
        <v>239</v>
      </c>
      <c r="B284">
        <f t="shared" ca="1" si="23"/>
        <v>7.7088539209986067</v>
      </c>
      <c r="D284">
        <f ca="1">B284/B275</f>
        <v>0.99215243301614886</v>
      </c>
    </row>
    <row r="285" spans="1:4" x14ac:dyDescent="0.25">
      <c r="A285" t="s">
        <v>240</v>
      </c>
      <c r="B285">
        <f t="shared" ca="1" si="23"/>
        <v>7.705187994731336</v>
      </c>
      <c r="D285">
        <f ca="1">B285/B275</f>
        <v>0.99168061739963764</v>
      </c>
    </row>
    <row r="286" spans="1:4" x14ac:dyDescent="0.25">
      <c r="A286" t="s">
        <v>241</v>
      </c>
      <c r="B286">
        <f t="shared" ca="1" si="23"/>
        <v>7.7045974667523707</v>
      </c>
      <c r="D286">
        <f ca="1">B286/B275</f>
        <v>0.99160461469195915</v>
      </c>
    </row>
    <row r="287" spans="1:4" x14ac:dyDescent="0.25">
      <c r="A287" t="s">
        <v>242</v>
      </c>
      <c r="B287">
        <f t="shared" ca="1" si="23"/>
        <v>7.7020735829999998</v>
      </c>
      <c r="D287">
        <f ca="1">B287/B275</f>
        <v>0.99127978334462441</v>
      </c>
    </row>
    <row r="288" spans="1:4" s="17" customFormat="1" x14ac:dyDescent="0.25">
      <c r="A288" s="17" t="s">
        <v>243</v>
      </c>
      <c r="B288" s="17">
        <f ca="1">B21+V29</f>
        <v>7.6981523489028056</v>
      </c>
      <c r="D288" s="17">
        <f ca="1">B288/B287</f>
        <v>0.9994908859211824</v>
      </c>
    </row>
    <row r="289" spans="1:4" x14ac:dyDescent="0.25">
      <c r="A289" t="s">
        <v>244</v>
      </c>
      <c r="B289">
        <f ca="1">B288+W30</f>
        <v>7.6976462881715539</v>
      </c>
      <c r="D289">
        <f ca="1">B289/B287</f>
        <v>0.99942518144227843</v>
      </c>
    </row>
    <row r="290" spans="1:4" x14ac:dyDescent="0.25">
      <c r="A290" t="s">
        <v>245</v>
      </c>
      <c r="B290">
        <f t="shared" ref="B290:B299" ca="1" si="24">B289+W31</f>
        <v>7.694440837808572</v>
      </c>
      <c r="D290">
        <f ca="1">B290/B287</f>
        <v>0.99900900126320857</v>
      </c>
    </row>
    <row r="291" spans="1:4" x14ac:dyDescent="0.25">
      <c r="A291" t="s">
        <v>246</v>
      </c>
      <c r="B291">
        <f t="shared" ca="1" si="24"/>
        <v>7.6921689681426049</v>
      </c>
      <c r="D291">
        <f ca="1">B291/B287</f>
        <v>0.99871403268864423</v>
      </c>
    </row>
    <row r="292" spans="1:4" x14ac:dyDescent="0.25">
      <c r="A292" t="s">
        <v>247</v>
      </c>
      <c r="B292">
        <f t="shared" ca="1" si="24"/>
        <v>7.6815755128152743</v>
      </c>
      <c r="D292">
        <f ca="1">B292/B287</f>
        <v>0.99733862966072295</v>
      </c>
    </row>
    <row r="293" spans="1:4" x14ac:dyDescent="0.25">
      <c r="A293" t="s">
        <v>248</v>
      </c>
      <c r="B293">
        <f t="shared" ca="1" si="24"/>
        <v>7.6752887678754815</v>
      </c>
      <c r="D293">
        <f ca="1">B293/B287</f>
        <v>0.99652238908965529</v>
      </c>
    </row>
    <row r="294" spans="1:4" x14ac:dyDescent="0.25">
      <c r="A294" t="s">
        <v>249</v>
      </c>
      <c r="B294">
        <f t="shared" ca="1" si="24"/>
        <v>7.6620575833378828</v>
      </c>
      <c r="D294">
        <f ca="1">B294/B287</f>
        <v>0.99480451605260689</v>
      </c>
    </row>
    <row r="295" spans="1:4" x14ac:dyDescent="0.25">
      <c r="A295" t="s">
        <v>250</v>
      </c>
      <c r="B295">
        <f t="shared" ca="1" si="24"/>
        <v>7.6451957990808737</v>
      </c>
      <c r="D295">
        <f ca="1">B295/B287</f>
        <v>0.99261526349934304</v>
      </c>
    </row>
    <row r="296" spans="1:4" x14ac:dyDescent="0.25">
      <c r="A296" t="s">
        <v>251</v>
      </c>
      <c r="B296">
        <f t="shared" ca="1" si="24"/>
        <v>7.6399889737426045</v>
      </c>
      <c r="D296">
        <f ca="1">B296/B287</f>
        <v>0.99193923446869836</v>
      </c>
    </row>
    <row r="297" spans="1:4" x14ac:dyDescent="0.25">
      <c r="A297" t="s">
        <v>252</v>
      </c>
      <c r="B297">
        <f t="shared" ca="1" si="24"/>
        <v>7.6395013918008274</v>
      </c>
      <c r="D297">
        <f ca="1">B297/B287</f>
        <v>0.99187592918648793</v>
      </c>
    </row>
    <row r="298" spans="1:4" x14ac:dyDescent="0.25">
      <c r="A298" t="s">
        <v>253</v>
      </c>
      <c r="B298">
        <f t="shared" ca="1" si="24"/>
        <v>7.6368059138181801</v>
      </c>
      <c r="D298">
        <f ca="1">B298/B287</f>
        <v>0.99152596135592908</v>
      </c>
    </row>
    <row r="299" spans="1:4" x14ac:dyDescent="0.25">
      <c r="A299" t="s">
        <v>254</v>
      </c>
      <c r="B299">
        <f t="shared" ca="1" si="24"/>
        <v>7.6336858914002654</v>
      </c>
      <c r="D299">
        <f ca="1">B299/B287</f>
        <v>0.99112087272826377</v>
      </c>
    </row>
    <row r="300" spans="1:4" s="17" customFormat="1" x14ac:dyDescent="0.25">
      <c r="A300" s="17" t="s">
        <v>255</v>
      </c>
      <c r="B300" s="17">
        <f ca="1">B22+X29</f>
        <v>7.6364015009455244</v>
      </c>
      <c r="D300" s="17">
        <f ca="1">B300/B299</f>
        <v>1.0003557402785355</v>
      </c>
    </row>
    <row r="301" spans="1:4" x14ac:dyDescent="0.25">
      <c r="A301" t="s">
        <v>256</v>
      </c>
      <c r="B301">
        <f ca="1">B300+X30</f>
        <v>7.6358976197839157</v>
      </c>
      <c r="D301">
        <f ca="1">B301/B299</f>
        <v>1.0002897326946791</v>
      </c>
    </row>
    <row r="302" spans="1:4" x14ac:dyDescent="0.25">
      <c r="A302" t="s">
        <v>257</v>
      </c>
      <c r="B302">
        <f t="shared" ref="B302:B311" ca="1" si="25">B301+X31</f>
        <v>7.6357315261604795</v>
      </c>
      <c r="D302">
        <f ca="1">B302/B299</f>
        <v>1.0002679747096377</v>
      </c>
    </row>
    <row r="303" spans="1:4" x14ac:dyDescent="0.25">
      <c r="A303" t="s">
        <v>258</v>
      </c>
      <c r="B303">
        <f t="shared" ca="1" si="25"/>
        <v>7.6353095561632314</v>
      </c>
      <c r="D303">
        <f ca="1">B303/B299</f>
        <v>1.0002126973504104</v>
      </c>
    </row>
    <row r="304" spans="1:4" x14ac:dyDescent="0.25">
      <c r="A304" t="s">
        <v>259</v>
      </c>
      <c r="B304">
        <f t="shared" ca="1" si="25"/>
        <v>7.6339447291332316</v>
      </c>
      <c r="D304">
        <f ca="1">B304/B299</f>
        <v>1.0000339073072495</v>
      </c>
    </row>
    <row r="305" spans="1:5" x14ac:dyDescent="0.25">
      <c r="A305" t="s">
        <v>260</v>
      </c>
      <c r="B305">
        <f t="shared" ca="1" si="25"/>
        <v>7.6308005151795069</v>
      </c>
      <c r="D305">
        <f ca="1">B305/B299</f>
        <v>0.9996220205727866</v>
      </c>
    </row>
    <row r="306" spans="1:5" x14ac:dyDescent="0.25">
      <c r="A306" t="s">
        <v>261</v>
      </c>
      <c r="B306">
        <f t="shared" ca="1" si="25"/>
        <v>7.6293147050915238</v>
      </c>
      <c r="D306">
        <f ca="1">B306/B299</f>
        <v>0.9994273819527123</v>
      </c>
    </row>
    <row r="307" spans="1:5" x14ac:dyDescent="0.25">
      <c r="A307" t="s">
        <v>262</v>
      </c>
      <c r="B307">
        <f t="shared" ca="1" si="25"/>
        <v>7.6278479127334133</v>
      </c>
      <c r="D307">
        <f ca="1">B307/B299</f>
        <v>0.99923523462323371</v>
      </c>
    </row>
    <row r="308" spans="1:5" x14ac:dyDescent="0.25">
      <c r="A308" t="s">
        <v>263</v>
      </c>
      <c r="B308">
        <f t="shared" ca="1" si="25"/>
        <v>7.6246164369632314</v>
      </c>
      <c r="D308">
        <f ca="1">B308/B299</f>
        <v>0.9988119167377254</v>
      </c>
    </row>
    <row r="309" spans="1:5" x14ac:dyDescent="0.25">
      <c r="A309" t="s">
        <v>264</v>
      </c>
      <c r="B309">
        <f t="shared" ca="1" si="25"/>
        <v>7.6244557344656867</v>
      </c>
      <c r="D309">
        <f ca="1">B309/B299</f>
        <v>0.99879086498109948</v>
      </c>
    </row>
    <row r="310" spans="1:5" x14ac:dyDescent="0.25">
      <c r="A310" t="s">
        <v>265</v>
      </c>
      <c r="B310">
        <f t="shared" ca="1" si="25"/>
        <v>7.6241029975010024</v>
      </c>
      <c r="D310">
        <f ca="1">B310/B299</f>
        <v>0.99874465703257997</v>
      </c>
    </row>
    <row r="311" spans="1:5" x14ac:dyDescent="0.25">
      <c r="A311" t="s">
        <v>266</v>
      </c>
      <c r="B311">
        <f t="shared" ca="1" si="25"/>
        <v>7.623482190999999</v>
      </c>
      <c r="D311">
        <f ca="1">B311/B299</f>
        <v>0.99866333242611394</v>
      </c>
      <c r="E311">
        <v>7.6234821909999999</v>
      </c>
    </row>
    <row r="312" spans="1:5" s="17" customFormat="1" x14ac:dyDescent="0.25">
      <c r="A312" s="17" t="s">
        <v>267</v>
      </c>
      <c r="B312" s="17">
        <f ca="1">B23+Y29</f>
        <v>7.6234722112757272</v>
      </c>
      <c r="D312" s="17">
        <f ca="1">B312/B311</f>
        <v>0.99999869092312121</v>
      </c>
    </row>
    <row r="313" spans="1:5" x14ac:dyDescent="0.25">
      <c r="A313" t="s">
        <v>269</v>
      </c>
      <c r="B313">
        <f ca="1">B312+Y30</f>
        <v>7.6209052793392775</v>
      </c>
      <c r="D313">
        <f ca="1">B313/B311</f>
        <v>0.99966197708656501</v>
      </c>
    </row>
    <row r="314" spans="1:5" x14ac:dyDescent="0.25">
      <c r="A314" t="s">
        <v>270</v>
      </c>
      <c r="B314">
        <f t="shared" ref="B314:B323" ca="1" si="26">B313+Y31</f>
        <v>7.618193327337238</v>
      </c>
      <c r="D314">
        <f ca="1">B314/B311</f>
        <v>0.99930624043839111</v>
      </c>
    </row>
    <row r="315" spans="1:5" x14ac:dyDescent="0.25">
      <c r="A315" t="s">
        <v>271</v>
      </c>
      <c r="B315">
        <f t="shared" ca="1" si="26"/>
        <v>7.6169950632512329</v>
      </c>
      <c r="D315">
        <f ca="1">B315/B311</f>
        <v>0.99914905976216162</v>
      </c>
    </row>
    <row r="316" spans="1:5" x14ac:dyDescent="0.25">
      <c r="A316" t="s">
        <v>272</v>
      </c>
      <c r="B316">
        <f t="shared" ca="1" si="26"/>
        <v>7.5962092685456675</v>
      </c>
      <c r="D316">
        <f ca="1">B316/B311</f>
        <v>0.99642251116077518</v>
      </c>
    </row>
    <row r="317" spans="1:5" x14ac:dyDescent="0.25">
      <c r="A317" t="s">
        <v>273</v>
      </c>
      <c r="B317">
        <f t="shared" ca="1" si="26"/>
        <v>7.5884940322358787</v>
      </c>
      <c r="D317">
        <f ca="1">B317/B311</f>
        <v>0.99541047543792704</v>
      </c>
    </row>
    <row r="318" spans="1:5" x14ac:dyDescent="0.25">
      <c r="A318" t="s">
        <v>274</v>
      </c>
      <c r="B318">
        <f t="shared" ca="1" si="26"/>
        <v>7.5876878594661976</v>
      </c>
      <c r="D318">
        <f ca="1">B318/B311</f>
        <v>0.99530472681157978</v>
      </c>
    </row>
    <row r="319" spans="1:5" x14ac:dyDescent="0.25">
      <c r="A319" t="s">
        <v>275</v>
      </c>
      <c r="B319">
        <f t="shared" ca="1" si="26"/>
        <v>7.5870450899157778</v>
      </c>
      <c r="D319">
        <f ca="1">B319/B311</f>
        <v>0.99522041238225267</v>
      </c>
    </row>
    <row r="320" spans="1:5" x14ac:dyDescent="0.25">
      <c r="A320" t="s">
        <v>276</v>
      </c>
      <c r="B320">
        <f t="shared" ca="1" si="26"/>
        <v>7.5816692424512331</v>
      </c>
      <c r="D320">
        <f ca="1">B320/B311</f>
        <v>0.99451524283769843</v>
      </c>
    </row>
    <row r="321" spans="1:12" x14ac:dyDescent="0.25">
      <c r="A321" t="s">
        <v>277</v>
      </c>
      <c r="B321">
        <f t="shared" ca="1" si="26"/>
        <v>7.581640446042619</v>
      </c>
      <c r="D321">
        <f ca="1">B321/B311</f>
        <v>0.99451146550761582</v>
      </c>
    </row>
    <row r="322" spans="1:12" x14ac:dyDescent="0.25">
      <c r="A322" t="s">
        <v>278</v>
      </c>
      <c r="B322">
        <f t="shared" ca="1" si="26"/>
        <v>7.5798729970521297</v>
      </c>
      <c r="D322">
        <f ca="1">B322/B311</f>
        <v>0.99427962276879811</v>
      </c>
    </row>
    <row r="323" spans="1:12" x14ac:dyDescent="0.25">
      <c r="A323" t="s">
        <v>279</v>
      </c>
      <c r="B323">
        <f t="shared" ca="1" si="26"/>
        <v>7.5793249150000008</v>
      </c>
      <c r="D323">
        <f ca="1">B323/B311</f>
        <v>0.99420772884442121</v>
      </c>
      <c r="E323">
        <v>7.5793249149999999</v>
      </c>
    </row>
    <row r="324" spans="1:12" s="17" customFormat="1" x14ac:dyDescent="0.25">
      <c r="A324" s="17" t="s">
        <v>280</v>
      </c>
      <c r="B324" s="17">
        <f ca="1">B323*D324</f>
        <v>7.5775925135105044</v>
      </c>
      <c r="D324" s="17">
        <f ca="1">AVERAGE(D312,D300,D288,D276,D264,D252)</f>
        <v>0.99977143063413632</v>
      </c>
      <c r="G324" s="18" t="s">
        <v>308</v>
      </c>
    </row>
    <row r="325" spans="1:12" x14ac:dyDescent="0.25">
      <c r="A325" t="s">
        <v>268</v>
      </c>
      <c r="B325">
        <f ca="1">B323*D325</f>
        <v>7.5764474024825228</v>
      </c>
      <c r="D325">
        <f ca="1">AVERAGE(D313,D301,D289,D277,D265,D253)</f>
        <v>0.99962034712197345</v>
      </c>
      <c r="G325">
        <v>2013</v>
      </c>
      <c r="H325">
        <v>2014</v>
      </c>
      <c r="I325">
        <v>2015</v>
      </c>
      <c r="J325">
        <v>2016</v>
      </c>
      <c r="K325">
        <v>2017</v>
      </c>
      <c r="L325">
        <v>2018</v>
      </c>
    </row>
    <row r="326" spans="1:12" x14ac:dyDescent="0.25">
      <c r="A326" t="s">
        <v>281</v>
      </c>
      <c r="B326">
        <f ca="1">B323*D326</f>
        <v>7.5745563982487489</v>
      </c>
      <c r="D326">
        <f ca="1">AVERAGE(D314,D302,D290,D278,D266,D254)</f>
        <v>0.9993708520475465</v>
      </c>
    </row>
    <row r="327" spans="1:12" x14ac:dyDescent="0.25">
      <c r="A327" t="s">
        <v>282</v>
      </c>
      <c r="B327">
        <f ca="1">B323*D327</f>
        <v>7.5730120795871558</v>
      </c>
      <c r="D327">
        <f ca="1">AVERAGE(D315,D303,D291,D279,D267,D255)</f>
        <v>0.99916709792974423</v>
      </c>
    </row>
    <row r="328" spans="1:12" x14ac:dyDescent="0.25">
      <c r="A328" t="s">
        <v>283</v>
      </c>
      <c r="B328">
        <f ca="1">B323*D328</f>
        <v>7.5628358994549902</v>
      </c>
      <c r="D328">
        <f ca="1">AVERAGE(D316,D304,D292,D280,D268,D256)</f>
        <v>0.99782447437866428</v>
      </c>
    </row>
    <row r="329" spans="1:12" x14ac:dyDescent="0.25">
      <c r="A329" t="s">
        <v>284</v>
      </c>
      <c r="B329">
        <f ca="1">B323*D329</f>
        <v>7.5543285367497859</v>
      </c>
      <c r="D329">
        <f ca="1">AVERAGE(D317,D305,D293,D281,D269,D257)</f>
        <v>0.99670203104754818</v>
      </c>
    </row>
    <row r="330" spans="1:12" x14ac:dyDescent="0.25">
      <c r="A330" t="s">
        <v>285</v>
      </c>
      <c r="B330">
        <f ca="1">B323*D330</f>
        <v>7.545512795902142</v>
      </c>
      <c r="D330">
        <f ca="1">AVERAGE(D318,D306,D294,D282,D270,D258)</f>
        <v>0.99553890096056674</v>
      </c>
    </row>
    <row r="331" spans="1:12" x14ac:dyDescent="0.25">
      <c r="A331" t="s">
        <v>286</v>
      </c>
      <c r="B331">
        <f ca="1">B323*D331</f>
        <v>7.5366242573406721</v>
      </c>
      <c r="D331">
        <f ca="1">AVERAGE(D319,D307,D295,D283,D271,D259)</f>
        <v>0.99436616609814132</v>
      </c>
    </row>
    <row r="332" spans="1:12" x14ac:dyDescent="0.25">
      <c r="A332" t="s">
        <v>287</v>
      </c>
      <c r="B332">
        <f ca="1">B323*D332</f>
        <v>7.5331289956373357</v>
      </c>
      <c r="D332">
        <f ca="1">AVERAGE(D320,D308,D296,D284,D272,D260)</f>
        <v>0.99390500870714227</v>
      </c>
    </row>
    <row r="333" spans="1:12" x14ac:dyDescent="0.25">
      <c r="A333" t="s">
        <v>288</v>
      </c>
      <c r="B333">
        <f ca="1">B323*D333</f>
        <v>7.532210067111734</v>
      </c>
      <c r="D333">
        <f ca="1">AVERAGE(D321,D309,D297,D285,D273,D261)</f>
        <v>0.99378376723301265</v>
      </c>
    </row>
    <row r="334" spans="1:12" x14ac:dyDescent="0.25">
      <c r="A334" t="s">
        <v>289</v>
      </c>
      <c r="B334">
        <f ca="1">B323*D334</f>
        <v>7.5308959728844886</v>
      </c>
      <c r="D334">
        <f ca="1">AVERAGE(D322,D310,D298,D286,D274,D262)</f>
        <v>0.99361038843714589</v>
      </c>
    </row>
    <row r="335" spans="1:12" x14ac:dyDescent="0.25">
      <c r="A335" t="s">
        <v>290</v>
      </c>
      <c r="B335">
        <f ca="1">B323*D335</f>
        <v>7.5294757070670473</v>
      </c>
      <c r="D335">
        <f ca="1">AVERAGE(D323,D311,D299,D287,D275,D263)</f>
        <v>0.99342300158760866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59AE-8986-43E8-813C-89A8119AC193}">
  <dimension ref="A1:T277"/>
  <sheetViews>
    <sheetView tabSelected="1" workbookViewId="0">
      <selection activeCell="H14" sqref="H14"/>
    </sheetView>
  </sheetViews>
  <sheetFormatPr defaultRowHeight="15" x14ac:dyDescent="0.25"/>
  <cols>
    <col min="3" max="3" width="27.5703125" customWidth="1"/>
    <col min="7" max="7" width="49.28515625" bestFit="1" customWidth="1"/>
  </cols>
  <sheetData>
    <row r="1" spans="1:20" x14ac:dyDescent="0.25">
      <c r="A1" s="2" t="s">
        <v>299</v>
      </c>
      <c r="B1" s="2" t="s">
        <v>309</v>
      </c>
      <c r="C1" s="2" t="s">
        <v>296</v>
      </c>
      <c r="F1" s="2" t="s">
        <v>14</v>
      </c>
      <c r="G1" s="2" t="s">
        <v>297</v>
      </c>
      <c r="J1" s="2" t="s">
        <v>315</v>
      </c>
      <c r="O1" s="2" t="s">
        <v>299</v>
      </c>
      <c r="P1" t="s">
        <v>310</v>
      </c>
      <c r="Q1" t="s">
        <v>311</v>
      </c>
      <c r="R1" t="s">
        <v>312</v>
      </c>
      <c r="T1" t="s">
        <v>314</v>
      </c>
    </row>
    <row r="2" spans="1:20" x14ac:dyDescent="0.25">
      <c r="A2">
        <v>1997</v>
      </c>
      <c r="B2">
        <v>0.83972032854749201</v>
      </c>
      <c r="C2">
        <v>-0.52653770345587503</v>
      </c>
      <c r="E2">
        <v>-0.52653770345587503</v>
      </c>
      <c r="F2" s="11" t="s">
        <v>15</v>
      </c>
      <c r="G2" s="11">
        <v>-2.2752137341656717</v>
      </c>
      <c r="J2">
        <v>0</v>
      </c>
      <c r="O2">
        <v>1997</v>
      </c>
      <c r="P2">
        <f>MAX(G2:G13)</f>
        <v>1.3574230988103615</v>
      </c>
      <c r="Q2">
        <f>MIN(G2:G13)</f>
        <v>-2.2752137341656717</v>
      </c>
      <c r="R2" s="20" t="s">
        <v>313</v>
      </c>
      <c r="S2">
        <f>G6-G5</f>
        <v>0.84964174326628528</v>
      </c>
      <c r="T2">
        <f>P2-Q2</f>
        <v>3.6326368329760332</v>
      </c>
    </row>
    <row r="3" spans="1:20" x14ac:dyDescent="0.25">
      <c r="A3">
        <v>1998</v>
      </c>
      <c r="B3">
        <v>0.87088236263562102</v>
      </c>
      <c r="C3">
        <v>-0.43608641916865998</v>
      </c>
      <c r="F3" s="11" t="s">
        <v>16</v>
      </c>
      <c r="G3" s="11">
        <v>-1.9782968404721877</v>
      </c>
      <c r="H3">
        <f>G3-G2</f>
        <v>0.29691689369348406</v>
      </c>
      <c r="O3">
        <v>1998</v>
      </c>
      <c r="P3">
        <f>MAX(G14:G25)</f>
        <v>1.2131378630336893</v>
      </c>
      <c r="Q3">
        <f>MIN(G14:G25)</f>
        <v>-1.8073932290956858</v>
      </c>
      <c r="R3" t="s">
        <v>313</v>
      </c>
    </row>
    <row r="4" spans="1:20" x14ac:dyDescent="0.25">
      <c r="A4">
        <v>1999</v>
      </c>
      <c r="B4">
        <v>0.821356325679646</v>
      </c>
      <c r="C4">
        <v>-0.67804389336721005</v>
      </c>
      <c r="F4" s="11" t="s">
        <v>17</v>
      </c>
      <c r="G4" s="11">
        <v>-1.5540719113300567</v>
      </c>
      <c r="H4">
        <f>G4-G2</f>
        <v>0.72114182283561501</v>
      </c>
      <c r="O4">
        <v>1999</v>
      </c>
      <c r="P4">
        <f>MAX(G26:G37)</f>
        <v>1.634543719802686</v>
      </c>
      <c r="Q4">
        <f>MIN(G26:G37)</f>
        <v>-3.1363859755198127</v>
      </c>
      <c r="R4" t="s">
        <v>313</v>
      </c>
    </row>
    <row r="5" spans="1:20" x14ac:dyDescent="0.25">
      <c r="A5">
        <v>2000</v>
      </c>
      <c r="B5">
        <v>0.85435202580382197</v>
      </c>
      <c r="C5">
        <v>-0.86171799116685499</v>
      </c>
      <c r="F5" s="11" t="s">
        <v>18</v>
      </c>
      <c r="G5" s="11">
        <v>-0.63092365909207682</v>
      </c>
      <c r="H5">
        <f>G5-G2</f>
        <v>1.6442900750735949</v>
      </c>
      <c r="O5">
        <v>2000</v>
      </c>
      <c r="P5">
        <f>MAX(G38:G49)</f>
        <v>2.1524644229703731</v>
      </c>
      <c r="Q5">
        <f>MIN(G38:G49)</f>
        <v>-3.7133952203503959</v>
      </c>
      <c r="R5" t="s">
        <v>313</v>
      </c>
    </row>
    <row r="6" spans="1:20" x14ac:dyDescent="0.25">
      <c r="A6">
        <v>2001</v>
      </c>
      <c r="B6">
        <v>0.84314679368142198</v>
      </c>
      <c r="C6">
        <v>-0.88548253587648296</v>
      </c>
      <c r="F6" s="11" t="s">
        <v>19</v>
      </c>
      <c r="G6" s="11">
        <v>0.21871808417420846</v>
      </c>
      <c r="H6">
        <f>G6-G2</f>
        <v>2.4939318183398802</v>
      </c>
      <c r="O6">
        <v>2001</v>
      </c>
      <c r="P6">
        <f>MAX(G50:G61)</f>
        <v>2.3166878007277059</v>
      </c>
      <c r="Q6">
        <f>MIN(G50:G61)</f>
        <v>-3.715912836791619</v>
      </c>
      <c r="R6" t="s">
        <v>313</v>
      </c>
    </row>
    <row r="7" spans="1:20" x14ac:dyDescent="0.25">
      <c r="A7">
        <v>2002</v>
      </c>
      <c r="B7">
        <v>0.83411518899033199</v>
      </c>
      <c r="C7">
        <v>-0.566548895663047</v>
      </c>
      <c r="F7" s="11" t="s">
        <v>20</v>
      </c>
      <c r="G7" s="11">
        <v>1.0579844315874922</v>
      </c>
      <c r="H7">
        <f>G7-G2</f>
        <v>3.333198165753164</v>
      </c>
      <c r="O7">
        <v>2002</v>
      </c>
      <c r="P7">
        <f>MAX(G62:G73)</f>
        <v>1.3991987432695978</v>
      </c>
      <c r="Q7">
        <f>MIN(G62:G73)</f>
        <v>-2.3046951319766973</v>
      </c>
      <c r="R7" t="s">
        <v>313</v>
      </c>
    </row>
    <row r="8" spans="1:20" x14ac:dyDescent="0.25">
      <c r="A8">
        <v>2003</v>
      </c>
      <c r="B8">
        <v>0.84125559324394095</v>
      </c>
      <c r="C8">
        <v>-0.65574029672474399</v>
      </c>
      <c r="F8" s="11" t="s">
        <v>21</v>
      </c>
      <c r="G8" s="11">
        <v>1.3574230988103615</v>
      </c>
      <c r="H8">
        <f>G8-G2</f>
        <v>3.6326368329760332</v>
      </c>
      <c r="O8">
        <v>2003</v>
      </c>
      <c r="P8">
        <f>MAX(G74:G85)</f>
        <v>1.7181386938491896</v>
      </c>
      <c r="Q8">
        <f>MIN(G74:G85)</f>
        <v>-2.8226154992413672</v>
      </c>
      <c r="R8" t="s">
        <v>313</v>
      </c>
    </row>
    <row r="9" spans="1:20" x14ac:dyDescent="0.25">
      <c r="A9">
        <v>2004</v>
      </c>
      <c r="B9">
        <v>0.83056476984328298</v>
      </c>
      <c r="C9">
        <v>-0.524154559788366</v>
      </c>
      <c r="F9" s="11" t="s">
        <v>22</v>
      </c>
      <c r="G9" s="11">
        <v>1.1735578484364573</v>
      </c>
      <c r="H9">
        <f>G9-G2</f>
        <v>3.448771582602129</v>
      </c>
      <c r="O9">
        <v>2004</v>
      </c>
      <c r="P9">
        <f>MAX(G86:G97)</f>
        <v>1.1523024336495402</v>
      </c>
      <c r="Q9">
        <f>MIN(G86:G97)</f>
        <v>-1.986567163794464</v>
      </c>
      <c r="R9" t="s">
        <v>313</v>
      </c>
    </row>
    <row r="10" spans="1:20" x14ac:dyDescent="0.25">
      <c r="A10">
        <v>2005</v>
      </c>
      <c r="B10">
        <v>0.88476818733681195</v>
      </c>
      <c r="C10">
        <v>-0.313141961179288</v>
      </c>
      <c r="F10" s="11" t="s">
        <v>23</v>
      </c>
      <c r="G10" s="11">
        <v>0.50515543551048225</v>
      </c>
      <c r="H10">
        <f>G10-G2</f>
        <v>2.7803691696761539</v>
      </c>
      <c r="O10">
        <v>2005</v>
      </c>
      <c r="P10">
        <f>MAX(G98:G109)</f>
        <v>0.86380706224232207</v>
      </c>
      <c r="Q10">
        <f>MIN(G98:G109)</f>
        <v>-1.420590523615884</v>
      </c>
      <c r="R10" t="s">
        <v>313</v>
      </c>
    </row>
    <row r="11" spans="1:20" x14ac:dyDescent="0.25">
      <c r="A11">
        <v>2006</v>
      </c>
      <c r="B11">
        <v>0.89337203496503204</v>
      </c>
      <c r="C11">
        <v>-0.38663382460486001</v>
      </c>
      <c r="F11" s="11" t="s">
        <v>24</v>
      </c>
      <c r="G11" s="11">
        <v>-0.56810639397899176</v>
      </c>
      <c r="H11">
        <f>G11-G2</f>
        <v>1.7071073401866799</v>
      </c>
      <c r="O11">
        <v>2006</v>
      </c>
      <c r="P11">
        <f>MAX(G110:G121)</f>
        <v>0.9417857013138925</v>
      </c>
      <c r="Q11">
        <f>MIN(G110:G121)</f>
        <v>-1.6964267908061645</v>
      </c>
      <c r="R11" t="s">
        <v>313</v>
      </c>
    </row>
    <row r="12" spans="1:20" x14ac:dyDescent="0.25">
      <c r="A12">
        <v>2007</v>
      </c>
      <c r="B12">
        <v>0.94316655269371197</v>
      </c>
      <c r="C12">
        <v>0.17544289140254599</v>
      </c>
      <c r="F12" s="11" t="s">
        <v>25</v>
      </c>
      <c r="G12" s="11">
        <v>-1.4337931764244156</v>
      </c>
      <c r="H12">
        <f>G12-G2</f>
        <v>0.84142055774125613</v>
      </c>
      <c r="O12">
        <v>2007</v>
      </c>
      <c r="P12">
        <f>MAX(G122:G133)</f>
        <v>0.46996388698214564</v>
      </c>
      <c r="Q12">
        <f>MIN(G122:G133)</f>
        <v>-0.76269177492241624</v>
      </c>
      <c r="R12" t="s">
        <v>313</v>
      </c>
    </row>
    <row r="13" spans="1:20" x14ac:dyDescent="0.25">
      <c r="A13">
        <v>2008</v>
      </c>
      <c r="B13">
        <v>0.91177151166077197</v>
      </c>
      <c r="C13">
        <v>-0.188605066086624</v>
      </c>
      <c r="F13" s="11" t="s">
        <v>26</v>
      </c>
      <c r="G13" s="11">
        <v>-2.0475730805401477</v>
      </c>
      <c r="H13">
        <f>G13-G2</f>
        <v>0.22764065362552399</v>
      </c>
      <c r="O13">
        <v>2008</v>
      </c>
      <c r="P13">
        <f>MAX(G134:G145)</f>
        <v>0.45557411277175136</v>
      </c>
      <c r="Q13">
        <f>MIN(G134:G145)</f>
        <v>-0.80514442286339272</v>
      </c>
      <c r="R13" t="s">
        <v>313</v>
      </c>
    </row>
    <row r="14" spans="1:20" x14ac:dyDescent="0.25">
      <c r="A14">
        <v>2009</v>
      </c>
      <c r="B14">
        <v>0.88917556216310301</v>
      </c>
      <c r="C14">
        <v>-0.55357459878692405</v>
      </c>
      <c r="E14">
        <v>-0.43608641916865998</v>
      </c>
      <c r="F14" s="19" t="s">
        <v>27</v>
      </c>
      <c r="G14" s="19">
        <v>-1.6880738601072409</v>
      </c>
      <c r="O14">
        <v>2009</v>
      </c>
      <c r="P14">
        <f>MAX(G146:G157)</f>
        <v>1.3167634775017538</v>
      </c>
      <c r="Q14">
        <f>MIN(G146:G157)</f>
        <v>-2.3805935964514671</v>
      </c>
      <c r="R14" t="s">
        <v>313</v>
      </c>
    </row>
    <row r="15" spans="1:20" x14ac:dyDescent="0.25">
      <c r="A15">
        <v>2010</v>
      </c>
      <c r="B15">
        <v>0.88088264064184496</v>
      </c>
      <c r="C15">
        <v>-0.42941353762125301</v>
      </c>
      <c r="F15" s="19" t="s">
        <v>28</v>
      </c>
      <c r="G15" s="19">
        <v>-1.8073932290956858</v>
      </c>
      <c r="O15">
        <v>2010</v>
      </c>
      <c r="P15">
        <f>MAX(G158:G169)</f>
        <v>1.1440212355525048</v>
      </c>
      <c r="Q15">
        <f>MIN(G158:G169)</f>
        <v>-1.9499755727403927</v>
      </c>
      <c r="R15" t="s">
        <v>313</v>
      </c>
    </row>
    <row r="16" spans="1:20" x14ac:dyDescent="0.25">
      <c r="A16">
        <v>2011</v>
      </c>
      <c r="B16">
        <v>0.93044257389901397</v>
      </c>
      <c r="C16">
        <v>-6.0742086127562801E-2</v>
      </c>
      <c r="F16" s="19" t="s">
        <v>29</v>
      </c>
      <c r="G16" s="19">
        <v>-1.2212707042784001</v>
      </c>
      <c r="O16">
        <v>2011</v>
      </c>
      <c r="P16">
        <f>MAX(G170:G181)</f>
        <v>0.16737979975666528</v>
      </c>
      <c r="Q16">
        <f>MIN(G170:G181)</f>
        <v>-0.24912181084756263</v>
      </c>
      <c r="R16" t="s">
        <v>313</v>
      </c>
    </row>
    <row r="17" spans="1:18" x14ac:dyDescent="0.25">
      <c r="A17">
        <v>2012</v>
      </c>
      <c r="B17">
        <v>0.93459587672738198</v>
      </c>
      <c r="C17">
        <v>-0.29322437433000098</v>
      </c>
      <c r="F17" s="19" t="s">
        <v>30</v>
      </c>
      <c r="G17" s="19">
        <v>-0.55310955677208706</v>
      </c>
      <c r="O17">
        <v>2012</v>
      </c>
      <c r="P17">
        <f>MAX(G182:G193)</f>
        <v>0.66414645784713155</v>
      </c>
      <c r="Q17">
        <f>MIN(G182:G193)</f>
        <v>-1.3334008994680202</v>
      </c>
      <c r="R17" t="s">
        <v>313</v>
      </c>
    </row>
    <row r="18" spans="1:18" x14ac:dyDescent="0.25">
      <c r="A18">
        <v>2013</v>
      </c>
      <c r="B18">
        <v>0.904996021905068</v>
      </c>
      <c r="C18">
        <v>-0.21953589113111799</v>
      </c>
      <c r="F18" s="19" t="s">
        <v>31</v>
      </c>
      <c r="G18" s="19">
        <v>0.20878994579273238</v>
      </c>
      <c r="O18">
        <v>2013</v>
      </c>
      <c r="P18">
        <f>MAX(G194:G205)</f>
        <v>0.54900642835635249</v>
      </c>
      <c r="Q18">
        <f>MIN(G194:G205)</f>
        <v>-0.88231598401133204</v>
      </c>
      <c r="R18" t="s">
        <v>313</v>
      </c>
    </row>
    <row r="19" spans="1:18" x14ac:dyDescent="0.25">
      <c r="A19">
        <v>2014</v>
      </c>
      <c r="B19">
        <v>0.92873374479207804</v>
      </c>
      <c r="C19">
        <v>0.11740583997802199</v>
      </c>
      <c r="F19" s="19" t="s">
        <v>32</v>
      </c>
      <c r="G19" s="19">
        <v>0.95848205188717672</v>
      </c>
      <c r="O19">
        <v>2014</v>
      </c>
      <c r="P19">
        <f>MAX(G206:G217)</f>
        <v>0.2845864126543643</v>
      </c>
      <c r="Q19">
        <f>MIN(G206:G217)</f>
        <v>-0.51372151388656062</v>
      </c>
      <c r="R19" t="s">
        <v>313</v>
      </c>
    </row>
    <row r="20" spans="1:18" x14ac:dyDescent="0.25">
      <c r="A20">
        <v>2015</v>
      </c>
      <c r="B20">
        <v>0.96082144367102496</v>
      </c>
      <c r="C20">
        <v>0.284106778903924</v>
      </c>
      <c r="F20" s="19" t="s">
        <v>33</v>
      </c>
      <c r="G20" s="19">
        <v>1.2131378630336893</v>
      </c>
      <c r="O20">
        <v>2015</v>
      </c>
      <c r="P20">
        <f>MAX(G218:G229)</f>
        <v>0.63783458251840597</v>
      </c>
      <c r="Q20">
        <f>MIN(G218:G229)</f>
        <v>-1.3063423400633047</v>
      </c>
      <c r="R20" t="s">
        <v>313</v>
      </c>
    </row>
    <row r="21" spans="1:18" x14ac:dyDescent="0.25">
      <c r="A21">
        <v>2016</v>
      </c>
      <c r="B21">
        <v>1.0172809153170099</v>
      </c>
      <c r="C21">
        <v>0.28268752957967402</v>
      </c>
      <c r="F21" s="19" t="s">
        <v>34</v>
      </c>
      <c r="G21" s="19">
        <v>0.92261827219334525</v>
      </c>
      <c r="O21">
        <v>2016</v>
      </c>
      <c r="P21">
        <f>MAX(G230:G241)</f>
        <v>0.75291724649345004</v>
      </c>
      <c r="Q21">
        <f>MIN(G230:G241)</f>
        <v>-1.2041544664695023</v>
      </c>
      <c r="R21" t="s">
        <v>313</v>
      </c>
    </row>
    <row r="22" spans="1:18" x14ac:dyDescent="0.25">
      <c r="A22">
        <v>2017</v>
      </c>
      <c r="B22">
        <v>0.968434273488612</v>
      </c>
      <c r="C22">
        <v>0.48765060667409899</v>
      </c>
      <c r="F22" s="19" t="s">
        <v>35</v>
      </c>
      <c r="G22" s="19">
        <v>0.43378209417428809</v>
      </c>
      <c r="O22">
        <v>2017</v>
      </c>
      <c r="P22">
        <f>MAX(G242:G253)</f>
        <v>1.2242006518058819</v>
      </c>
      <c r="Q22">
        <f>MIN(G242:G253)</f>
        <v>-2.2635492011744454</v>
      </c>
      <c r="R22" t="s">
        <v>313</v>
      </c>
    </row>
    <row r="23" spans="1:18" x14ac:dyDescent="0.25">
      <c r="A23">
        <v>2018</v>
      </c>
      <c r="B23">
        <v>0.96593208410546405</v>
      </c>
      <c r="C23">
        <v>0.124326327092337</v>
      </c>
      <c r="F23" s="19" t="s">
        <v>36</v>
      </c>
      <c r="G23" s="19">
        <v>-0.39123764317263049</v>
      </c>
      <c r="O23">
        <v>2018</v>
      </c>
      <c r="P23">
        <f>MAX(G254:G265)</f>
        <v>0.28696706631533214</v>
      </c>
      <c r="Q23">
        <f>MIN(G254:G265)</f>
        <v>-0.60590516145962703</v>
      </c>
      <c r="R23" t="s">
        <v>313</v>
      </c>
    </row>
    <row r="24" spans="1:18" x14ac:dyDescent="0.25">
      <c r="A24">
        <v>2019</v>
      </c>
      <c r="B24">
        <v>0.99530419539033299</v>
      </c>
      <c r="C24">
        <v>0.31031807490617402</v>
      </c>
      <c r="F24" s="19" t="s">
        <v>37</v>
      </c>
      <c r="G24" s="19">
        <v>-1.1326541675479547</v>
      </c>
      <c r="O24">
        <v>2019</v>
      </c>
      <c r="P24">
        <f>MAX(G266:G277)</f>
        <v>0.78814757219739096</v>
      </c>
      <c r="Q24">
        <f>MIN(G266:G277)</f>
        <v>-1.2767557144849713</v>
      </c>
      <c r="R24" t="s">
        <v>313</v>
      </c>
    </row>
    <row r="25" spans="1:18" x14ac:dyDescent="0.25">
      <c r="F25" s="19" t="s">
        <v>38</v>
      </c>
      <c r="G25" s="19">
        <v>-1.5939536543678552</v>
      </c>
    </row>
    <row r="26" spans="1:18" x14ac:dyDescent="0.25">
      <c r="E26">
        <v>-0.67804389336721005</v>
      </c>
      <c r="F26" s="11" t="s">
        <v>39</v>
      </c>
      <c r="G26" s="11">
        <v>-3.1078419792487386</v>
      </c>
    </row>
    <row r="27" spans="1:18" x14ac:dyDescent="0.25">
      <c r="F27" s="11" t="s">
        <v>40</v>
      </c>
      <c r="G27" s="11">
        <v>-3.1363859755198127</v>
      </c>
    </row>
    <row r="28" spans="1:18" x14ac:dyDescent="0.25">
      <c r="F28" s="11" t="s">
        <v>41</v>
      </c>
      <c r="G28" s="11">
        <v>-1.8879270981868552</v>
      </c>
    </row>
    <row r="29" spans="1:18" x14ac:dyDescent="0.25">
      <c r="F29" s="11" t="s">
        <v>42</v>
      </c>
      <c r="G29" s="11">
        <v>-0.95177337147872243</v>
      </c>
    </row>
    <row r="30" spans="1:18" x14ac:dyDescent="0.25">
      <c r="F30" s="11" t="s">
        <v>43</v>
      </c>
      <c r="G30" s="11">
        <v>9.3714867668504384E-2</v>
      </c>
    </row>
    <row r="31" spans="1:18" x14ac:dyDescent="0.25">
      <c r="F31" s="11" t="s">
        <v>44</v>
      </c>
      <c r="G31" s="11">
        <v>1.406099871354944</v>
      </c>
    </row>
    <row r="32" spans="1:18" x14ac:dyDescent="0.25">
      <c r="F32" s="11" t="s">
        <v>45</v>
      </c>
      <c r="G32" s="11">
        <v>1.634543719802686</v>
      </c>
    </row>
    <row r="33" spans="5:7" x14ac:dyDescent="0.25">
      <c r="F33" s="11" t="s">
        <v>46</v>
      </c>
      <c r="G33" s="11">
        <v>1.2902360048261627</v>
      </c>
    </row>
    <row r="34" spans="5:7" x14ac:dyDescent="0.25">
      <c r="F34" s="11" t="s">
        <v>47</v>
      </c>
      <c r="G34" s="11">
        <v>0.63457323677693855</v>
      </c>
    </row>
    <row r="35" spans="5:7" x14ac:dyDescent="0.25">
      <c r="F35" s="11" t="s">
        <v>48</v>
      </c>
      <c r="G35" s="11">
        <v>-0.61200578144968154</v>
      </c>
    </row>
    <row r="36" spans="5:7" x14ac:dyDescent="0.25">
      <c r="F36" s="11" t="s">
        <v>49</v>
      </c>
      <c r="G36" s="11">
        <v>-1.9114661807633735</v>
      </c>
    </row>
    <row r="37" spans="5:7" x14ac:dyDescent="0.25">
      <c r="F37" s="11" t="s">
        <v>50</v>
      </c>
      <c r="G37" s="11">
        <v>-2.402226051298217</v>
      </c>
    </row>
    <row r="38" spans="5:7" x14ac:dyDescent="0.25">
      <c r="E38">
        <v>-0.86171799116685499</v>
      </c>
      <c r="F38" s="19" t="s">
        <v>51</v>
      </c>
      <c r="G38" s="19">
        <v>-3.7133952203503959</v>
      </c>
    </row>
    <row r="39" spans="5:7" x14ac:dyDescent="0.25">
      <c r="F39" s="19" t="s">
        <v>52</v>
      </c>
      <c r="G39" s="19">
        <v>-3.5784924983100375</v>
      </c>
    </row>
    <row r="40" spans="5:7" x14ac:dyDescent="0.25">
      <c r="F40" s="19" t="s">
        <v>53</v>
      </c>
      <c r="G40" s="19">
        <v>-2.3468596927021803</v>
      </c>
    </row>
    <row r="41" spans="5:7" x14ac:dyDescent="0.25">
      <c r="F41" s="19" t="s">
        <v>54</v>
      </c>
      <c r="G41" s="19">
        <v>-1.0928179758089052</v>
      </c>
    </row>
    <row r="42" spans="5:7" x14ac:dyDescent="0.25">
      <c r="F42" s="19" t="s">
        <v>55</v>
      </c>
      <c r="G42" s="19">
        <v>0.27008184629943333</v>
      </c>
    </row>
    <row r="43" spans="5:7" x14ac:dyDescent="0.25">
      <c r="F43" s="19" t="s">
        <v>56</v>
      </c>
      <c r="G43" s="19">
        <v>1.8341790384212209</v>
      </c>
    </row>
    <row r="44" spans="5:7" x14ac:dyDescent="0.25">
      <c r="F44" s="19" t="s">
        <v>57</v>
      </c>
      <c r="G44" s="19">
        <v>2.1524644229703731</v>
      </c>
    </row>
    <row r="45" spans="5:7" x14ac:dyDescent="0.25">
      <c r="F45" s="19" t="s">
        <v>58</v>
      </c>
      <c r="G45" s="19">
        <v>1.6329746305566051</v>
      </c>
    </row>
    <row r="46" spans="5:7" x14ac:dyDescent="0.25">
      <c r="F46" s="19" t="s">
        <v>59</v>
      </c>
      <c r="G46" s="19">
        <v>0.76391336962572087</v>
      </c>
    </row>
    <row r="47" spans="5:7" x14ac:dyDescent="0.25">
      <c r="F47" s="19" t="s">
        <v>60</v>
      </c>
      <c r="G47" s="19">
        <v>-0.50601053874220103</v>
      </c>
    </row>
    <row r="48" spans="5:7" x14ac:dyDescent="0.25">
      <c r="F48" s="19" t="s">
        <v>61</v>
      </c>
      <c r="G48" s="19">
        <v>-2.4595383273028273</v>
      </c>
    </row>
    <row r="49" spans="5:8" x14ac:dyDescent="0.25">
      <c r="F49" s="19" t="s">
        <v>62</v>
      </c>
      <c r="G49" s="19">
        <v>-3.1380934821149191</v>
      </c>
    </row>
    <row r="50" spans="5:8" x14ac:dyDescent="0.25">
      <c r="E50">
        <v>-0.88548253587648296</v>
      </c>
      <c r="F50" s="11" t="s">
        <v>63</v>
      </c>
      <c r="G50" s="11">
        <v>-3.715912836791619</v>
      </c>
      <c r="H50">
        <f>AVERAGE(G50:G61)</f>
        <v>-0.88548253587648273</v>
      </c>
    </row>
    <row r="51" spans="5:8" x14ac:dyDescent="0.25">
      <c r="F51" s="11" t="s">
        <v>64</v>
      </c>
      <c r="G51" s="11">
        <v>-3.5162403767588977</v>
      </c>
    </row>
    <row r="52" spans="5:8" x14ac:dyDescent="0.25">
      <c r="F52" s="11" t="s">
        <v>65</v>
      </c>
      <c r="G52" s="11">
        <v>-2.5266679484111898</v>
      </c>
    </row>
    <row r="53" spans="5:8" x14ac:dyDescent="0.25">
      <c r="F53" s="11" t="s">
        <v>66</v>
      </c>
      <c r="G53" s="11">
        <v>-1.1262147460165133</v>
      </c>
    </row>
    <row r="54" spans="5:8" x14ac:dyDescent="0.25">
      <c r="F54" s="11" t="s">
        <v>67</v>
      </c>
      <c r="G54" s="11">
        <v>0.3930624315791012</v>
      </c>
    </row>
    <row r="55" spans="5:8" x14ac:dyDescent="0.25">
      <c r="F55" s="11" t="s">
        <v>68</v>
      </c>
      <c r="G55" s="11">
        <v>1.7339313665684237</v>
      </c>
    </row>
    <row r="56" spans="5:8" x14ac:dyDescent="0.25">
      <c r="F56" s="11" t="s">
        <v>69</v>
      </c>
      <c r="G56" s="11">
        <v>2.3166878007277059</v>
      </c>
    </row>
    <row r="57" spans="5:8" x14ac:dyDescent="0.25">
      <c r="F57" s="11" t="s">
        <v>70</v>
      </c>
      <c r="G57" s="11">
        <v>1.8802017188109328</v>
      </c>
    </row>
    <row r="58" spans="5:8" x14ac:dyDescent="0.25">
      <c r="F58" s="11" t="s">
        <v>71</v>
      </c>
      <c r="G58" s="11">
        <v>0.75873110083154138</v>
      </c>
    </row>
    <row r="59" spans="5:8" x14ac:dyDescent="0.25">
      <c r="F59" s="11" t="s">
        <v>72</v>
      </c>
      <c r="G59" s="11">
        <v>-1.0343615845061005</v>
      </c>
    </row>
    <row r="60" spans="5:8" x14ac:dyDescent="0.25">
      <c r="F60" s="11" t="s">
        <v>73</v>
      </c>
      <c r="G60" s="11">
        <v>-2.3748880793427327</v>
      </c>
    </row>
    <row r="61" spans="5:8" x14ac:dyDescent="0.25">
      <c r="F61" s="11" t="s">
        <v>74</v>
      </c>
      <c r="G61" s="11">
        <v>-3.4141192772084472</v>
      </c>
    </row>
    <row r="62" spans="5:8" x14ac:dyDescent="0.25">
      <c r="E62">
        <v>-0.566548895663047</v>
      </c>
      <c r="F62" s="19" t="s">
        <v>75</v>
      </c>
      <c r="G62" s="19">
        <v>-2.3046951319766973</v>
      </c>
    </row>
    <row r="63" spans="5:8" x14ac:dyDescent="0.25">
      <c r="F63" s="19" t="s">
        <v>76</v>
      </c>
      <c r="G63" s="19">
        <v>-2.1195725974121955</v>
      </c>
    </row>
    <row r="64" spans="5:8" x14ac:dyDescent="0.25">
      <c r="F64" s="19" t="s">
        <v>77</v>
      </c>
      <c r="G64" s="19">
        <v>-1.5639701337753427</v>
      </c>
    </row>
    <row r="65" spans="5:7" x14ac:dyDescent="0.25">
      <c r="F65" s="19" t="s">
        <v>78</v>
      </c>
      <c r="G65" s="19">
        <v>-0.79345803402270332</v>
      </c>
    </row>
    <row r="66" spans="5:7" x14ac:dyDescent="0.25">
      <c r="F66" s="19" t="s">
        <v>79</v>
      </c>
      <c r="G66" s="19">
        <v>0.17105723728753486</v>
      </c>
    </row>
    <row r="67" spans="5:7" x14ac:dyDescent="0.25">
      <c r="F67" s="19" t="s">
        <v>80</v>
      </c>
      <c r="G67" s="19">
        <v>1.2340090251312181</v>
      </c>
    </row>
    <row r="68" spans="5:7" x14ac:dyDescent="0.25">
      <c r="F68" s="19" t="s">
        <v>81</v>
      </c>
      <c r="G68" s="19">
        <v>1.3991987432695978</v>
      </c>
    </row>
    <row r="69" spans="5:7" x14ac:dyDescent="0.25">
      <c r="F69" s="19" t="s">
        <v>82</v>
      </c>
      <c r="G69" s="19">
        <v>1.1068882675722371</v>
      </c>
    </row>
    <row r="70" spans="5:7" x14ac:dyDescent="0.25">
      <c r="F70" s="19" t="s">
        <v>83</v>
      </c>
      <c r="G70" s="19">
        <v>0.47158116697840791</v>
      </c>
    </row>
    <row r="71" spans="5:7" x14ac:dyDescent="0.25">
      <c r="F71" s="19" t="s">
        <v>84</v>
      </c>
      <c r="G71" s="19">
        <v>-0.61139439779033911</v>
      </c>
    </row>
    <row r="72" spans="5:7" x14ac:dyDescent="0.25">
      <c r="F72" s="19" t="s">
        <v>85</v>
      </c>
      <c r="G72" s="19">
        <v>-1.5726577170601035</v>
      </c>
    </row>
    <row r="73" spans="5:7" x14ac:dyDescent="0.25">
      <c r="F73" s="19" t="s">
        <v>86</v>
      </c>
      <c r="G73" s="19">
        <v>-2.2155731761581787</v>
      </c>
    </row>
    <row r="74" spans="5:7" x14ac:dyDescent="0.25">
      <c r="E74">
        <v>-0.65574029672474399</v>
      </c>
      <c r="F74" s="11" t="s">
        <v>87</v>
      </c>
      <c r="G74" s="11">
        <v>-2.8226154992413672</v>
      </c>
    </row>
    <row r="75" spans="5:7" x14ac:dyDescent="0.25">
      <c r="F75" s="11" t="s">
        <v>88</v>
      </c>
      <c r="G75" s="11">
        <v>-2.7055797687740917</v>
      </c>
    </row>
    <row r="76" spans="5:7" x14ac:dyDescent="0.25">
      <c r="F76" s="11" t="s">
        <v>89</v>
      </c>
      <c r="G76" s="11">
        <v>-1.8842153623464386</v>
      </c>
    </row>
    <row r="77" spans="5:7" x14ac:dyDescent="0.25">
      <c r="F77" s="11" t="s">
        <v>90</v>
      </c>
      <c r="G77" s="11">
        <v>-0.92207283485963332</v>
      </c>
    </row>
    <row r="78" spans="5:7" x14ac:dyDescent="0.25">
      <c r="F78" s="11" t="s">
        <v>91</v>
      </c>
      <c r="G78" s="11">
        <v>0.20408647127763282</v>
      </c>
    </row>
    <row r="79" spans="5:7" x14ac:dyDescent="0.25">
      <c r="F79" s="11" t="s">
        <v>92</v>
      </c>
      <c r="G79" s="11">
        <v>1.2665246302097746</v>
      </c>
    </row>
    <row r="80" spans="5:7" x14ac:dyDescent="0.25">
      <c r="F80" s="11" t="s">
        <v>93</v>
      </c>
      <c r="G80" s="11">
        <v>1.7181386938491896</v>
      </c>
    </row>
    <row r="81" spans="5:7" x14ac:dyDescent="0.25">
      <c r="F81" s="11" t="s">
        <v>94</v>
      </c>
      <c r="G81" s="11">
        <v>1.4558809111658537</v>
      </c>
    </row>
    <row r="82" spans="5:7" x14ac:dyDescent="0.25">
      <c r="F82" s="11" t="s">
        <v>95</v>
      </c>
      <c r="G82" s="11">
        <v>0.73029044317660985</v>
      </c>
    </row>
    <row r="83" spans="5:7" x14ac:dyDescent="0.25">
      <c r="F83" s="11" t="s">
        <v>96</v>
      </c>
      <c r="G83" s="11">
        <v>-0.48874667950696193</v>
      </c>
    </row>
    <row r="84" spans="5:7" x14ac:dyDescent="0.25">
      <c r="F84" s="11" t="s">
        <v>97</v>
      </c>
      <c r="G84" s="11">
        <v>-1.9865345393191138</v>
      </c>
    </row>
    <row r="85" spans="5:7" x14ac:dyDescent="0.25">
      <c r="F85" s="11" t="s">
        <v>98</v>
      </c>
      <c r="G85" s="11">
        <v>-2.4340400263283821</v>
      </c>
    </row>
    <row r="86" spans="5:7" x14ac:dyDescent="0.25">
      <c r="E86">
        <v>-0.524154559788366</v>
      </c>
      <c r="F86" s="19" t="s">
        <v>99</v>
      </c>
      <c r="G86" s="19">
        <v>-1.986567163794464</v>
      </c>
    </row>
    <row r="87" spans="5:7" x14ac:dyDescent="0.25">
      <c r="F87" s="19" t="s">
        <v>100</v>
      </c>
      <c r="G87" s="19">
        <v>-1.791585183984346</v>
      </c>
    </row>
    <row r="88" spans="5:7" x14ac:dyDescent="0.25">
      <c r="F88" s="19" t="s">
        <v>101</v>
      </c>
      <c r="G88" s="19">
        <v>-1.401722708142382</v>
      </c>
    </row>
    <row r="89" spans="5:7" x14ac:dyDescent="0.25">
      <c r="F89" s="19" t="s">
        <v>102</v>
      </c>
      <c r="G89" s="19">
        <v>-0.6967425118133298</v>
      </c>
    </row>
    <row r="90" spans="5:7" x14ac:dyDescent="0.25">
      <c r="F90" s="19" t="s">
        <v>103</v>
      </c>
      <c r="G90" s="19">
        <v>4.7292858187866375E-2</v>
      </c>
    </row>
    <row r="91" spans="5:7" x14ac:dyDescent="0.25">
      <c r="F91" s="19" t="s">
        <v>104</v>
      </c>
      <c r="G91" s="19">
        <v>0.85457605875998732</v>
      </c>
    </row>
    <row r="92" spans="5:7" x14ac:dyDescent="0.25">
      <c r="F92" s="19" t="s">
        <v>105</v>
      </c>
      <c r="G92" s="19">
        <v>1.1523024336495402</v>
      </c>
    </row>
    <row r="93" spans="5:7" x14ac:dyDescent="0.25">
      <c r="F93" s="19" t="s">
        <v>106</v>
      </c>
      <c r="G93" s="19">
        <v>0.92164682272443099</v>
      </c>
    </row>
    <row r="94" spans="5:7" x14ac:dyDescent="0.25">
      <c r="F94" s="19" t="s">
        <v>107</v>
      </c>
      <c r="G94" s="19">
        <v>0.38942541303252393</v>
      </c>
    </row>
    <row r="95" spans="5:7" x14ac:dyDescent="0.25">
      <c r="F95" s="19" t="s">
        <v>108</v>
      </c>
      <c r="G95" s="19">
        <v>-0.55477891257805467</v>
      </c>
    </row>
    <row r="96" spans="5:7" x14ac:dyDescent="0.25">
      <c r="F96" s="19" t="s">
        <v>109</v>
      </c>
      <c r="G96" s="19">
        <v>-1.2606388891018525</v>
      </c>
    </row>
    <row r="97" spans="5:7" x14ac:dyDescent="0.25">
      <c r="F97" s="19" t="s">
        <v>110</v>
      </c>
      <c r="G97" s="19">
        <v>-1.9630629344003121</v>
      </c>
    </row>
    <row r="98" spans="5:7" x14ac:dyDescent="0.25">
      <c r="E98">
        <v>-0.313141961179288</v>
      </c>
      <c r="F98" s="11" t="s">
        <v>111</v>
      </c>
      <c r="G98" s="11">
        <v>-1.420590523615884</v>
      </c>
    </row>
    <row r="99" spans="5:7" x14ac:dyDescent="0.25">
      <c r="F99" s="11" t="s">
        <v>112</v>
      </c>
      <c r="G99" s="11">
        <v>-1.3700327419136165</v>
      </c>
    </row>
    <row r="100" spans="5:7" x14ac:dyDescent="0.25">
      <c r="F100" s="11" t="s">
        <v>113</v>
      </c>
      <c r="G100" s="11">
        <v>-0.96578176529934845</v>
      </c>
    </row>
    <row r="101" spans="5:7" x14ac:dyDescent="0.25">
      <c r="F101" s="11" t="s">
        <v>114</v>
      </c>
      <c r="G101" s="11">
        <v>-0.42745125860080196</v>
      </c>
    </row>
    <row r="102" spans="5:7" x14ac:dyDescent="0.25">
      <c r="F102" s="11" t="s">
        <v>115</v>
      </c>
      <c r="G102" s="11">
        <v>0.18610125506159481</v>
      </c>
    </row>
    <row r="103" spans="5:7" x14ac:dyDescent="0.25">
      <c r="F103" s="11" t="s">
        <v>116</v>
      </c>
      <c r="G103" s="11">
        <v>0.7076801027080114</v>
      </c>
    </row>
    <row r="104" spans="5:7" x14ac:dyDescent="0.25">
      <c r="F104" s="11" t="s">
        <v>117</v>
      </c>
      <c r="G104" s="11">
        <v>0.86380706224232207</v>
      </c>
    </row>
    <row r="105" spans="5:7" x14ac:dyDescent="0.25">
      <c r="F105" s="11" t="s">
        <v>118</v>
      </c>
      <c r="G105" s="11">
        <v>0.69758596770833514</v>
      </c>
    </row>
    <row r="106" spans="5:7" x14ac:dyDescent="0.25">
      <c r="F106" s="11" t="s">
        <v>119</v>
      </c>
      <c r="G106" s="11">
        <v>0.37377647486916199</v>
      </c>
    </row>
    <row r="107" spans="5:7" x14ac:dyDescent="0.25">
      <c r="F107" s="11" t="s">
        <v>120</v>
      </c>
      <c r="G107" s="11">
        <v>-0.25108005153389085</v>
      </c>
    </row>
    <row r="108" spans="5:7" x14ac:dyDescent="0.25">
      <c r="F108" s="11" t="s">
        <v>121</v>
      </c>
      <c r="G108" s="11">
        <v>-0.88862719833816795</v>
      </c>
    </row>
    <row r="109" spans="5:7" x14ac:dyDescent="0.25">
      <c r="F109" s="11" t="s">
        <v>122</v>
      </c>
      <c r="G109" s="11">
        <v>-1.2630908574391719</v>
      </c>
    </row>
    <row r="110" spans="5:7" x14ac:dyDescent="0.25">
      <c r="E110">
        <v>-0.38663382460486001</v>
      </c>
      <c r="F110" s="19" t="s">
        <v>123</v>
      </c>
      <c r="G110" s="19">
        <v>-1.6964267908061645</v>
      </c>
    </row>
    <row r="111" spans="5:7" x14ac:dyDescent="0.25">
      <c r="F111" s="19" t="s">
        <v>124</v>
      </c>
      <c r="G111" s="19">
        <v>-1.4733017813726241</v>
      </c>
    </row>
    <row r="112" spans="5:7" x14ac:dyDescent="0.25">
      <c r="F112" s="19" t="s">
        <v>125</v>
      </c>
      <c r="G112" s="19">
        <v>-1.0803464433193133</v>
      </c>
    </row>
    <row r="113" spans="5:7" x14ac:dyDescent="0.25">
      <c r="F113" s="19" t="s">
        <v>126</v>
      </c>
      <c r="G113" s="19">
        <v>-0.56730401104462869</v>
      </c>
    </row>
    <row r="114" spans="5:7" x14ac:dyDescent="0.25">
      <c r="F114" s="19" t="s">
        <v>127</v>
      </c>
      <c r="G114" s="19">
        <v>0.10643504817907465</v>
      </c>
    </row>
    <row r="115" spans="5:7" x14ac:dyDescent="0.25">
      <c r="F115" s="19" t="s">
        <v>128</v>
      </c>
      <c r="G115" s="19">
        <v>0.81339959867197131</v>
      </c>
    </row>
    <row r="116" spans="5:7" x14ac:dyDescent="0.25">
      <c r="F116" s="19" t="s">
        <v>129</v>
      </c>
      <c r="G116" s="19">
        <v>0.9417857013138925</v>
      </c>
    </row>
    <row r="117" spans="5:7" x14ac:dyDescent="0.25">
      <c r="F117" s="19" t="s">
        <v>130</v>
      </c>
      <c r="G117" s="19">
        <v>0.72663650444868244</v>
      </c>
    </row>
    <row r="118" spans="5:7" x14ac:dyDescent="0.25">
      <c r="F118" s="19" t="s">
        <v>131</v>
      </c>
      <c r="G118" s="19">
        <v>0.39572175149006411</v>
      </c>
    </row>
    <row r="119" spans="5:7" x14ac:dyDescent="0.25">
      <c r="F119" s="19" t="s">
        <v>132</v>
      </c>
      <c r="G119" s="19">
        <v>-0.38302867906170024</v>
      </c>
    </row>
    <row r="120" spans="5:7" x14ac:dyDescent="0.25">
      <c r="F120" s="19" t="s">
        <v>133</v>
      </c>
      <c r="G120" s="19">
        <v>-1.113618902973198</v>
      </c>
    </row>
    <row r="121" spans="5:7" x14ac:dyDescent="0.25">
      <c r="F121" s="19" t="s">
        <v>134</v>
      </c>
      <c r="G121" s="19">
        <v>-1.3095578907843759</v>
      </c>
    </row>
    <row r="122" spans="5:7" x14ac:dyDescent="0.25">
      <c r="E122">
        <v>0.17544289140254599</v>
      </c>
      <c r="F122" s="11" t="s">
        <v>135</v>
      </c>
      <c r="G122" s="11">
        <v>-0.70977364468408122</v>
      </c>
    </row>
    <row r="123" spans="5:7" x14ac:dyDescent="0.25">
      <c r="F123" s="11" t="s">
        <v>136</v>
      </c>
      <c r="G123" s="11">
        <v>-0.76269177492241624</v>
      </c>
    </row>
    <row r="124" spans="5:7" x14ac:dyDescent="0.25">
      <c r="F124" s="11" t="s">
        <v>137</v>
      </c>
      <c r="G124" s="11">
        <v>-0.51421741333291271</v>
      </c>
    </row>
    <row r="125" spans="5:7" x14ac:dyDescent="0.25">
      <c r="F125" s="11" t="s">
        <v>138</v>
      </c>
      <c r="G125" s="11">
        <v>-0.18924892086999243</v>
      </c>
    </row>
    <row r="126" spans="5:7" x14ac:dyDescent="0.25">
      <c r="F126" s="11" t="s">
        <v>139</v>
      </c>
      <c r="G126" s="11">
        <v>4.7545105600269914E-2</v>
      </c>
    </row>
    <row r="127" spans="5:7" x14ac:dyDescent="0.25">
      <c r="F127" s="11" t="s">
        <v>140</v>
      </c>
      <c r="G127" s="11">
        <v>0.37686598885785821</v>
      </c>
    </row>
    <row r="128" spans="5:7" x14ac:dyDescent="0.25">
      <c r="F128" s="11" t="s">
        <v>141</v>
      </c>
      <c r="G128" s="11">
        <v>0.46996388698214564</v>
      </c>
    </row>
    <row r="129" spans="5:7" x14ac:dyDescent="0.25">
      <c r="F129" s="11" t="s">
        <v>142</v>
      </c>
      <c r="G129" s="11">
        <v>0.3760002382247708</v>
      </c>
    </row>
    <row r="130" spans="5:7" x14ac:dyDescent="0.25">
      <c r="F130" s="11" t="s">
        <v>143</v>
      </c>
      <c r="G130" s="11">
        <v>0.17242712602633772</v>
      </c>
    </row>
    <row r="131" spans="5:7" x14ac:dyDescent="0.25">
      <c r="F131" s="11" t="s">
        <v>144</v>
      </c>
      <c r="G131" s="11">
        <v>-0.14282426627794159</v>
      </c>
    </row>
    <row r="132" spans="5:7" x14ac:dyDescent="0.25">
      <c r="F132" s="11" t="s">
        <v>145</v>
      </c>
      <c r="G132" s="11">
        <v>-0.51676263148202539</v>
      </c>
    </row>
    <row r="133" spans="5:7" x14ac:dyDescent="0.25">
      <c r="F133" s="11" t="s">
        <v>146</v>
      </c>
      <c r="G133" s="11">
        <v>-0.71259839095256472</v>
      </c>
    </row>
    <row r="134" spans="5:7" x14ac:dyDescent="0.25">
      <c r="E134">
        <v>-0.188605066086624</v>
      </c>
      <c r="F134" s="19" t="s">
        <v>147</v>
      </c>
      <c r="G134" s="19">
        <v>-0.80514442286339272</v>
      </c>
    </row>
    <row r="135" spans="5:7" x14ac:dyDescent="0.25">
      <c r="F135" s="19" t="s">
        <v>148</v>
      </c>
      <c r="G135" s="19">
        <v>-0.71389472684285071</v>
      </c>
    </row>
    <row r="136" spans="5:7" x14ac:dyDescent="0.25">
      <c r="F136" s="19" t="s">
        <v>149</v>
      </c>
      <c r="G136" s="19">
        <v>-0.49723467292862439</v>
      </c>
    </row>
    <row r="137" spans="5:7" x14ac:dyDescent="0.25">
      <c r="F137" s="19" t="s">
        <v>150</v>
      </c>
      <c r="G137" s="19">
        <v>-0.26738487902494745</v>
      </c>
    </row>
    <row r="138" spans="5:7" x14ac:dyDescent="0.25">
      <c r="F138" s="19" t="s">
        <v>151</v>
      </c>
      <c r="G138" s="19">
        <v>6.8229966390993074E-2</v>
      </c>
    </row>
    <row r="139" spans="5:7" x14ac:dyDescent="0.25">
      <c r="F139" s="19" t="s">
        <v>152</v>
      </c>
      <c r="G139" s="19">
        <v>0.37271275393656944</v>
      </c>
    </row>
    <row r="140" spans="5:7" x14ac:dyDescent="0.25">
      <c r="F140" s="19" t="s">
        <v>153</v>
      </c>
      <c r="G140" s="19">
        <v>0.45557411277175136</v>
      </c>
    </row>
    <row r="141" spans="5:7" x14ac:dyDescent="0.25">
      <c r="F141" s="19" t="s">
        <v>154</v>
      </c>
      <c r="G141" s="19">
        <v>0.37537334985401016</v>
      </c>
    </row>
    <row r="142" spans="5:7" x14ac:dyDescent="0.25">
      <c r="F142" s="19" t="s">
        <v>155</v>
      </c>
      <c r="G142" s="19">
        <v>0.14763718050171579</v>
      </c>
    </row>
    <row r="143" spans="5:7" x14ac:dyDescent="0.25">
      <c r="F143" s="19" t="s">
        <v>156</v>
      </c>
      <c r="G143" s="19">
        <v>-0.15446702972798418</v>
      </c>
    </row>
    <row r="144" spans="5:7" x14ac:dyDescent="0.25">
      <c r="F144" s="19" t="s">
        <v>157</v>
      </c>
      <c r="G144" s="19">
        <v>-0.50278332465964726</v>
      </c>
    </row>
    <row r="145" spans="5:7" x14ac:dyDescent="0.25">
      <c r="F145" s="19" t="s">
        <v>158</v>
      </c>
      <c r="G145" s="19">
        <v>-0.74187910044708127</v>
      </c>
    </row>
    <row r="146" spans="5:7" x14ac:dyDescent="0.25">
      <c r="E146">
        <v>-0.55357459878692405</v>
      </c>
      <c r="F146" s="11" t="s">
        <v>159</v>
      </c>
      <c r="G146" s="11">
        <v>-2.3805935964514671</v>
      </c>
    </row>
    <row r="147" spans="5:7" x14ac:dyDescent="0.25">
      <c r="F147" s="11" t="s">
        <v>160</v>
      </c>
      <c r="G147" s="11">
        <v>-2.1226707715536342</v>
      </c>
    </row>
    <row r="148" spans="5:7" x14ac:dyDescent="0.25">
      <c r="F148" s="11" t="s">
        <v>161</v>
      </c>
      <c r="G148" s="11">
        <v>-1.6392180529826954</v>
      </c>
    </row>
    <row r="149" spans="5:7" x14ac:dyDescent="0.25">
      <c r="F149" s="11" t="s">
        <v>162</v>
      </c>
      <c r="G149" s="11">
        <v>-0.70001964189708121</v>
      </c>
    </row>
    <row r="150" spans="5:7" x14ac:dyDescent="0.25">
      <c r="F150" s="11" t="s">
        <v>163</v>
      </c>
      <c r="G150" s="11">
        <v>0.40175699323023023</v>
      </c>
    </row>
    <row r="151" spans="5:7" x14ac:dyDescent="0.25">
      <c r="F151" s="11" t="s">
        <v>164</v>
      </c>
      <c r="G151" s="11">
        <v>1.1261126342686121</v>
      </c>
    </row>
    <row r="152" spans="5:7" x14ac:dyDescent="0.25">
      <c r="F152" s="11" t="s">
        <v>165</v>
      </c>
      <c r="G152" s="11">
        <v>1.3167634775017538</v>
      </c>
    </row>
    <row r="153" spans="5:7" x14ac:dyDescent="0.25">
      <c r="F153" s="11" t="s">
        <v>166</v>
      </c>
      <c r="G153" s="11">
        <v>1.2034204649717699</v>
      </c>
    </row>
    <row r="154" spans="5:7" x14ac:dyDescent="0.25">
      <c r="F154" s="11" t="s">
        <v>167</v>
      </c>
      <c r="G154" s="11">
        <v>0.42975302149750266</v>
      </c>
    </row>
    <row r="155" spans="5:7" x14ac:dyDescent="0.25">
      <c r="F155" s="11" t="s">
        <v>168</v>
      </c>
      <c r="G155" s="11">
        <v>-0.33188186839340766</v>
      </c>
    </row>
    <row r="156" spans="5:7" x14ac:dyDescent="0.25">
      <c r="F156" s="11" t="s">
        <v>169</v>
      </c>
      <c r="G156" s="11">
        <v>-1.6400060462728485</v>
      </c>
    </row>
    <row r="157" spans="5:7" x14ac:dyDescent="0.25">
      <c r="F157" s="11" t="s">
        <v>170</v>
      </c>
      <c r="G157" s="11">
        <v>-2.0710792121010368</v>
      </c>
    </row>
    <row r="158" spans="5:7" x14ac:dyDescent="0.25">
      <c r="E158">
        <v>-0.42941353762125301</v>
      </c>
      <c r="F158" s="19" t="s">
        <v>171</v>
      </c>
      <c r="G158" s="19">
        <v>-1.9499755727403927</v>
      </c>
    </row>
    <row r="159" spans="5:7" x14ac:dyDescent="0.25">
      <c r="F159" s="19" t="s">
        <v>172</v>
      </c>
      <c r="G159" s="19">
        <v>-1.7672378704161447</v>
      </c>
    </row>
    <row r="160" spans="5:7" x14ac:dyDescent="0.25">
      <c r="F160" s="19" t="s">
        <v>173</v>
      </c>
      <c r="G160" s="19">
        <v>-1.2580527101867693</v>
      </c>
    </row>
    <row r="161" spans="5:7" x14ac:dyDescent="0.25">
      <c r="F161" s="19" t="s">
        <v>174</v>
      </c>
      <c r="G161" s="19">
        <v>-0.50385445755828195</v>
      </c>
    </row>
    <row r="162" spans="5:7" x14ac:dyDescent="0.25">
      <c r="F162" s="19" t="s">
        <v>175</v>
      </c>
      <c r="G162" s="19">
        <v>0.23294381803459596</v>
      </c>
    </row>
    <row r="163" spans="5:7" x14ac:dyDescent="0.25">
      <c r="F163" s="19" t="s">
        <v>176</v>
      </c>
      <c r="G163" s="19">
        <v>0.84710708631813347</v>
      </c>
    </row>
    <row r="164" spans="5:7" x14ac:dyDescent="0.25">
      <c r="F164" s="19" t="s">
        <v>177</v>
      </c>
      <c r="G164" s="19">
        <v>1.1440212355525048</v>
      </c>
    </row>
    <row r="165" spans="5:7" x14ac:dyDescent="0.25">
      <c r="F165" s="19" t="s">
        <v>178</v>
      </c>
      <c r="G165" s="19">
        <v>0.90394094728472296</v>
      </c>
    </row>
    <row r="166" spans="5:7" x14ac:dyDescent="0.25">
      <c r="F166" s="19" t="s">
        <v>179</v>
      </c>
      <c r="G166" s="19">
        <v>0.41239868657639828</v>
      </c>
    </row>
    <row r="167" spans="5:7" x14ac:dyDescent="0.25">
      <c r="F167" s="19" t="s">
        <v>180</v>
      </c>
      <c r="G167" s="19">
        <v>-0.33937313069892283</v>
      </c>
    </row>
    <row r="168" spans="5:7" x14ac:dyDescent="0.25">
      <c r="F168" s="19" t="s">
        <v>181</v>
      </c>
      <c r="G168" s="19">
        <v>-1.0731502046105836</v>
      </c>
    </row>
    <row r="169" spans="5:7" x14ac:dyDescent="0.25">
      <c r="F169" s="19" t="s">
        <v>182</v>
      </c>
      <c r="G169" s="19">
        <v>-1.8017302790102965</v>
      </c>
    </row>
    <row r="170" spans="5:7" x14ac:dyDescent="0.25">
      <c r="E170">
        <v>-6.0742086127562801E-2</v>
      </c>
      <c r="F170" s="11" t="s">
        <v>183</v>
      </c>
      <c r="G170" s="11">
        <v>-0.24912181084756263</v>
      </c>
    </row>
    <row r="171" spans="5:7" x14ac:dyDescent="0.25">
      <c r="F171" s="11" t="s">
        <v>184</v>
      </c>
      <c r="G171" s="11">
        <v>-0.20613688027088106</v>
      </c>
    </row>
    <row r="172" spans="5:7" x14ac:dyDescent="0.25">
      <c r="F172" s="11" t="s">
        <v>185</v>
      </c>
      <c r="G172" s="11">
        <v>-0.17790975129515924</v>
      </c>
    </row>
    <row r="173" spans="5:7" x14ac:dyDescent="0.25">
      <c r="F173" s="11" t="s">
        <v>186</v>
      </c>
      <c r="G173" s="11">
        <v>-8.0039798498706863E-2</v>
      </c>
    </row>
    <row r="174" spans="5:7" x14ac:dyDescent="0.25">
      <c r="F174" s="11" t="s">
        <v>187</v>
      </c>
      <c r="G174" s="11">
        <v>2.014769043149944E-2</v>
      </c>
    </row>
    <row r="175" spans="5:7" x14ac:dyDescent="0.25">
      <c r="F175" s="11" t="s">
        <v>188</v>
      </c>
      <c r="G175" s="11">
        <v>0.14380162555358011</v>
      </c>
    </row>
    <row r="176" spans="5:7" x14ac:dyDescent="0.25">
      <c r="F176" s="11" t="s">
        <v>189</v>
      </c>
      <c r="G176" s="11">
        <v>0.16737979975666528</v>
      </c>
    </row>
    <row r="177" spans="5:7" x14ac:dyDescent="0.25">
      <c r="F177" s="11" t="s">
        <v>190</v>
      </c>
      <c r="G177" s="11">
        <v>0.12036223748194542</v>
      </c>
    </row>
    <row r="178" spans="5:7" x14ac:dyDescent="0.25">
      <c r="F178" s="11" t="s">
        <v>191</v>
      </c>
      <c r="G178" s="11">
        <v>4.735481904401978E-2</v>
      </c>
    </row>
    <row r="179" spans="5:7" x14ac:dyDescent="0.25">
      <c r="F179" s="11" t="s">
        <v>192</v>
      </c>
      <c r="G179" s="11">
        <v>-6.0293799092501377E-2</v>
      </c>
    </row>
    <row r="180" spans="5:7" x14ac:dyDescent="0.25">
      <c r="F180" s="11" t="s">
        <v>193</v>
      </c>
      <c r="G180" s="11">
        <v>-0.15446514815878667</v>
      </c>
    </row>
    <row r="181" spans="5:7" x14ac:dyDescent="0.25">
      <c r="F181" s="11" t="s">
        <v>194</v>
      </c>
      <c r="G181" s="11">
        <v>-0.24534718306995512</v>
      </c>
    </row>
    <row r="182" spans="5:7" x14ac:dyDescent="0.25">
      <c r="E182">
        <v>-0.29322437433000098</v>
      </c>
      <c r="F182" s="19" t="s">
        <v>195</v>
      </c>
      <c r="G182" s="19">
        <v>-1.3334008994680202</v>
      </c>
    </row>
    <row r="183" spans="5:7" x14ac:dyDescent="0.25">
      <c r="F183" s="19" t="s">
        <v>196</v>
      </c>
      <c r="G183" s="19">
        <v>-1.2684868982753776</v>
      </c>
    </row>
    <row r="184" spans="5:7" x14ac:dyDescent="0.25">
      <c r="F184" s="19" t="s">
        <v>197</v>
      </c>
      <c r="G184" s="19">
        <v>-0.79123941056071145</v>
      </c>
    </row>
    <row r="185" spans="5:7" x14ac:dyDescent="0.25">
      <c r="F185" s="19" t="s">
        <v>198</v>
      </c>
      <c r="G185" s="19">
        <v>-0.41366492654860365</v>
      </c>
    </row>
    <row r="186" spans="5:7" x14ac:dyDescent="0.25">
      <c r="F186" s="19" t="s">
        <v>199</v>
      </c>
      <c r="G186" s="19">
        <v>0.17735258140654908</v>
      </c>
    </row>
    <row r="187" spans="5:7" x14ac:dyDescent="0.25">
      <c r="F187" s="19" t="s">
        <v>200</v>
      </c>
      <c r="G187" s="19">
        <v>0.53284752124919532</v>
      </c>
    </row>
    <row r="188" spans="5:7" x14ac:dyDescent="0.25">
      <c r="F188" s="19" t="s">
        <v>201</v>
      </c>
      <c r="G188" s="19">
        <v>0.66414645784713155</v>
      </c>
    </row>
    <row r="189" spans="5:7" x14ac:dyDescent="0.25">
      <c r="F189" s="19" t="s">
        <v>202</v>
      </c>
      <c r="G189" s="19">
        <v>0.59076375769662093</v>
      </c>
    </row>
    <row r="190" spans="5:7" x14ac:dyDescent="0.25">
      <c r="F190" s="19" t="s">
        <v>203</v>
      </c>
      <c r="G190" s="19">
        <v>0.2098395248870131</v>
      </c>
    </row>
    <row r="191" spans="5:7" x14ac:dyDescent="0.25">
      <c r="F191" s="19" t="s">
        <v>204</v>
      </c>
      <c r="G191" s="19">
        <v>-0.24846015248567938</v>
      </c>
    </row>
    <row r="192" spans="5:7" x14ac:dyDescent="0.25">
      <c r="F192" s="19" t="s">
        <v>205</v>
      </c>
      <c r="G192" s="19">
        <v>-0.84099611027266208</v>
      </c>
    </row>
    <row r="193" spans="5:7" x14ac:dyDescent="0.25">
      <c r="F193" s="19" t="s">
        <v>206</v>
      </c>
      <c r="G193" s="19">
        <v>-1.1733598698253698</v>
      </c>
    </row>
    <row r="194" spans="5:7" x14ac:dyDescent="0.25">
      <c r="E194">
        <v>-0.21953589113111799</v>
      </c>
      <c r="F194" s="11" t="s">
        <v>207</v>
      </c>
      <c r="G194" s="11">
        <v>-0.88231598401133204</v>
      </c>
    </row>
    <row r="195" spans="5:7" x14ac:dyDescent="0.25">
      <c r="F195" s="11" t="s">
        <v>208</v>
      </c>
      <c r="G195" s="11">
        <v>-0.81483949675047462</v>
      </c>
    </row>
    <row r="196" spans="5:7" x14ac:dyDescent="0.25">
      <c r="F196" s="11" t="s">
        <v>209</v>
      </c>
      <c r="G196" s="11">
        <v>-0.62097127481034831</v>
      </c>
    </row>
    <row r="197" spans="5:7" x14ac:dyDescent="0.25">
      <c r="F197" s="11" t="s">
        <v>210</v>
      </c>
      <c r="G197" s="11">
        <v>-0.32114975689932818</v>
      </c>
    </row>
    <row r="198" spans="5:7" x14ac:dyDescent="0.25">
      <c r="F198" s="11" t="s">
        <v>211</v>
      </c>
      <c r="G198" s="11">
        <v>4.5592235727843961E-2</v>
      </c>
    </row>
    <row r="199" spans="5:7" x14ac:dyDescent="0.25">
      <c r="F199" s="11" t="s">
        <v>212</v>
      </c>
      <c r="G199" s="11">
        <v>0.48116153957636937</v>
      </c>
    </row>
    <row r="200" spans="5:7" x14ac:dyDescent="0.25">
      <c r="F200" s="11" t="s">
        <v>213</v>
      </c>
      <c r="G200" s="11">
        <v>0.54900642835635249</v>
      </c>
    </row>
    <row r="201" spans="5:7" x14ac:dyDescent="0.25">
      <c r="F201" s="11" t="s">
        <v>214</v>
      </c>
      <c r="G201" s="11">
        <v>0.50156340419281209</v>
      </c>
    </row>
    <row r="202" spans="5:7" x14ac:dyDescent="0.25">
      <c r="F202" s="11" t="s">
        <v>215</v>
      </c>
      <c r="G202" s="11">
        <v>0.22685322108446679</v>
      </c>
    </row>
    <row r="203" spans="5:7" x14ac:dyDescent="0.25">
      <c r="F203" s="11" t="s">
        <v>216</v>
      </c>
      <c r="G203" s="11">
        <v>-0.22716609334722024</v>
      </c>
    </row>
    <row r="204" spans="5:7" x14ac:dyDescent="0.25">
      <c r="F204" s="11" t="s">
        <v>217</v>
      </c>
      <c r="G204" s="11">
        <v>-0.60708312295983402</v>
      </c>
    </row>
    <row r="205" spans="5:7" x14ac:dyDescent="0.25">
      <c r="F205" s="11" t="s">
        <v>218</v>
      </c>
      <c r="G205" s="11">
        <v>-0.83104151083084699</v>
      </c>
    </row>
    <row r="206" spans="5:7" x14ac:dyDescent="0.25">
      <c r="E206">
        <v>0.11740583997802199</v>
      </c>
      <c r="F206" s="19" t="s">
        <v>219</v>
      </c>
      <c r="G206" s="19">
        <v>-0.51372151388656062</v>
      </c>
    </row>
    <row r="207" spans="5:7" x14ac:dyDescent="0.25">
      <c r="F207" s="19" t="s">
        <v>220</v>
      </c>
      <c r="G207" s="19">
        <v>-0.4602920549364331</v>
      </c>
    </row>
    <row r="208" spans="5:7" x14ac:dyDescent="0.25">
      <c r="F208" s="19" t="s">
        <v>221</v>
      </c>
      <c r="G208" s="19">
        <v>-0.35304102010902749</v>
      </c>
    </row>
    <row r="209" spans="5:7" x14ac:dyDescent="0.25">
      <c r="F209" s="19" t="s">
        <v>222</v>
      </c>
      <c r="G209" s="19">
        <v>-0.15607036847278369</v>
      </c>
    </row>
    <row r="210" spans="5:7" x14ac:dyDescent="0.25">
      <c r="F210" s="19" t="s">
        <v>223</v>
      </c>
      <c r="G210" s="19">
        <v>3.4183685120654853E-2</v>
      </c>
    </row>
    <row r="211" spans="5:7" x14ac:dyDescent="0.25">
      <c r="F211" s="19" t="s">
        <v>224</v>
      </c>
      <c r="G211" s="19">
        <v>0.23188104981173144</v>
      </c>
    </row>
    <row r="212" spans="5:7" x14ac:dyDescent="0.25">
      <c r="F212" s="19" t="s">
        <v>225</v>
      </c>
      <c r="G212" s="19">
        <v>0.2845864126543643</v>
      </c>
    </row>
    <row r="213" spans="5:7" x14ac:dyDescent="0.25">
      <c r="F213" s="19" t="s">
        <v>226</v>
      </c>
      <c r="G213" s="19">
        <v>0.2129202362161918</v>
      </c>
    </row>
    <row r="214" spans="5:7" x14ac:dyDescent="0.25">
      <c r="F214" s="19" t="s">
        <v>227</v>
      </c>
      <c r="G214" s="19">
        <v>0.13953696249865941</v>
      </c>
    </row>
    <row r="215" spans="5:7" x14ac:dyDescent="0.25">
      <c r="F215" s="19" t="s">
        <v>228</v>
      </c>
      <c r="G215" s="19">
        <v>-9.6908346842207102E-2</v>
      </c>
    </row>
    <row r="216" spans="5:7" x14ac:dyDescent="0.25">
      <c r="F216" s="19" t="s">
        <v>229</v>
      </c>
      <c r="G216" s="19">
        <v>-0.32751339993222717</v>
      </c>
    </row>
    <row r="217" spans="5:7" x14ac:dyDescent="0.25">
      <c r="F217" s="19" t="s">
        <v>230</v>
      </c>
      <c r="G217" s="19">
        <v>-0.44158934582306353</v>
      </c>
    </row>
    <row r="218" spans="5:7" x14ac:dyDescent="0.25">
      <c r="E218">
        <v>0.284106778903924</v>
      </c>
      <c r="F218" s="11" t="s">
        <v>231</v>
      </c>
      <c r="G218" s="11">
        <v>-1.3063423400633047</v>
      </c>
    </row>
    <row r="219" spans="5:7" x14ac:dyDescent="0.25">
      <c r="F219" s="11" t="s">
        <v>232</v>
      </c>
      <c r="G219" s="11">
        <v>-1.145905487724485</v>
      </c>
    </row>
    <row r="220" spans="5:7" x14ac:dyDescent="0.25">
      <c r="F220" s="11" t="s">
        <v>233</v>
      </c>
      <c r="G220" s="11">
        <v>-0.77620737007248242</v>
      </c>
    </row>
    <row r="221" spans="5:7" x14ac:dyDescent="0.25">
      <c r="F221" s="11" t="s">
        <v>234</v>
      </c>
      <c r="G221" s="11">
        <v>-0.38974173776567361</v>
      </c>
    </row>
    <row r="222" spans="5:7" x14ac:dyDescent="0.25">
      <c r="F222" s="11" t="s">
        <v>235</v>
      </c>
      <c r="G222" s="11">
        <v>0.11429847240944899</v>
      </c>
    </row>
    <row r="223" spans="5:7" x14ac:dyDescent="0.25">
      <c r="F223" s="11" t="s">
        <v>236</v>
      </c>
      <c r="G223" s="11">
        <v>0.51710130902949081</v>
      </c>
    </row>
    <row r="224" spans="5:7" x14ac:dyDescent="0.25">
      <c r="F224" s="11" t="s">
        <v>237</v>
      </c>
      <c r="G224" s="11">
        <v>0.63783458251840597</v>
      </c>
    </row>
    <row r="225" spans="5:7" x14ac:dyDescent="0.25">
      <c r="F225" s="11" t="s">
        <v>238</v>
      </c>
      <c r="G225" s="11">
        <v>0.50503668997615281</v>
      </c>
    </row>
    <row r="226" spans="5:7" x14ac:dyDescent="0.25">
      <c r="F226" s="11" t="s">
        <v>239</v>
      </c>
      <c r="G226" s="11">
        <v>0.30092591919513834</v>
      </c>
    </row>
    <row r="227" spans="5:7" x14ac:dyDescent="0.25">
      <c r="F227" s="11" t="s">
        <v>240</v>
      </c>
      <c r="G227" s="11">
        <v>-0.29673485873482763</v>
      </c>
    </row>
    <row r="228" spans="5:7" x14ac:dyDescent="0.25">
      <c r="F228" s="11" t="s">
        <v>241</v>
      </c>
      <c r="G228" s="11">
        <v>-0.82071004442282858</v>
      </c>
    </row>
    <row r="229" spans="5:7" x14ac:dyDescent="0.25">
      <c r="F229" s="11" t="s">
        <v>242</v>
      </c>
      <c r="G229" s="11">
        <v>-1.1079966120071962</v>
      </c>
    </row>
    <row r="230" spans="5:7" x14ac:dyDescent="0.25">
      <c r="E230">
        <v>0.28268752957967402</v>
      </c>
      <c r="F230" s="19" t="s">
        <v>243</v>
      </c>
      <c r="G230" s="19">
        <v>-1.2041544664695023</v>
      </c>
    </row>
    <row r="231" spans="5:7" x14ac:dyDescent="0.25">
      <c r="F231" s="19" t="s">
        <v>244</v>
      </c>
      <c r="G231" s="19">
        <v>-1.119634935575351</v>
      </c>
    </row>
    <row r="232" spans="5:7" x14ac:dyDescent="0.25">
      <c r="F232" s="19" t="s">
        <v>245</v>
      </c>
      <c r="G232" s="19">
        <v>-0.81621177267145018</v>
      </c>
    </row>
    <row r="233" spans="5:7" x14ac:dyDescent="0.25">
      <c r="F233" s="19" t="s">
        <v>246</v>
      </c>
      <c r="G233" s="19">
        <v>-0.33893809855803919</v>
      </c>
    </row>
    <row r="234" spans="5:7" x14ac:dyDescent="0.25">
      <c r="F234" s="19" t="s">
        <v>247</v>
      </c>
      <c r="G234" s="19">
        <v>9.593085758883238E-2</v>
      </c>
    </row>
    <row r="235" spans="5:7" x14ac:dyDescent="0.25">
      <c r="F235" s="19" t="s">
        <v>248</v>
      </c>
      <c r="G235" s="19">
        <v>0.5284917574161162</v>
      </c>
    </row>
    <row r="236" spans="5:7" x14ac:dyDescent="0.25">
      <c r="F236" s="19" t="s">
        <v>249</v>
      </c>
      <c r="G236" s="19">
        <v>0.75291724649345004</v>
      </c>
    </row>
    <row r="237" spans="5:7" x14ac:dyDescent="0.25">
      <c r="F237" s="19" t="s">
        <v>250</v>
      </c>
      <c r="G237" s="19">
        <v>0.57620578639741005</v>
      </c>
    </row>
    <row r="238" spans="5:7" x14ac:dyDescent="0.25">
      <c r="F238" s="19" t="s">
        <v>251</v>
      </c>
      <c r="G238" s="19">
        <v>0.28712428201003692</v>
      </c>
    </row>
    <row r="239" spans="5:7" x14ac:dyDescent="0.25">
      <c r="F239" s="19" t="s">
        <v>252</v>
      </c>
      <c r="G239" s="19">
        <v>-0.30774026644584473</v>
      </c>
    </row>
    <row r="240" spans="5:7" x14ac:dyDescent="0.25">
      <c r="F240" s="19" t="s">
        <v>253</v>
      </c>
      <c r="G240" s="19">
        <v>-0.83030991665432408</v>
      </c>
    </row>
    <row r="241" spans="5:7" x14ac:dyDescent="0.25">
      <c r="F241" s="19" t="s">
        <v>254</v>
      </c>
      <c r="G241" s="19">
        <v>-0.96940868119305923</v>
      </c>
    </row>
    <row r="242" spans="5:7" x14ac:dyDescent="0.25">
      <c r="E242">
        <v>0.48765060667409899</v>
      </c>
      <c r="F242" s="11" t="s">
        <v>255</v>
      </c>
      <c r="G242" s="11">
        <v>-2.2635492011744454</v>
      </c>
    </row>
    <row r="243" spans="5:7" x14ac:dyDescent="0.25">
      <c r="F243" s="11" t="s">
        <v>256</v>
      </c>
      <c r="G243" s="11">
        <v>-2.0256840127928668</v>
      </c>
    </row>
    <row r="244" spans="5:7" x14ac:dyDescent="0.25">
      <c r="F244" s="11" t="s">
        <v>257</v>
      </c>
      <c r="G244" s="11">
        <v>-1.3070826256415005</v>
      </c>
    </row>
    <row r="245" spans="5:7" x14ac:dyDescent="0.25">
      <c r="F245" s="11" t="s">
        <v>258</v>
      </c>
      <c r="G245" s="11">
        <v>-0.67224151616975902</v>
      </c>
    </row>
    <row r="246" spans="5:7" x14ac:dyDescent="0.25">
      <c r="F246" s="11" t="s">
        <v>259</v>
      </c>
      <c r="G246" s="11">
        <v>0.25666759265521943</v>
      </c>
    </row>
    <row r="247" spans="5:7" x14ac:dyDescent="0.25">
      <c r="F247" s="11" t="s">
        <v>260</v>
      </c>
      <c r="G247" s="11">
        <v>1.0728117535659281</v>
      </c>
    </row>
    <row r="248" spans="5:7" x14ac:dyDescent="0.25">
      <c r="F248" s="11" t="s">
        <v>261</v>
      </c>
      <c r="G248" s="11">
        <v>1.2242006518058819</v>
      </c>
    </row>
    <row r="249" spans="5:7" x14ac:dyDescent="0.25">
      <c r="F249" s="11" t="s">
        <v>262</v>
      </c>
      <c r="G249" s="11">
        <v>0.8638353723827733</v>
      </c>
    </row>
    <row r="250" spans="5:7" x14ac:dyDescent="0.25">
      <c r="F250" s="11" t="s">
        <v>263</v>
      </c>
      <c r="G250" s="11">
        <v>0.51030121935554196</v>
      </c>
    </row>
    <row r="251" spans="5:7" x14ac:dyDescent="0.25">
      <c r="F251" s="11" t="s">
        <v>264</v>
      </c>
      <c r="G251" s="11">
        <v>-0.4284967277692871</v>
      </c>
    </row>
    <row r="252" spans="5:7" x14ac:dyDescent="0.25">
      <c r="F252" s="11" t="s">
        <v>265</v>
      </c>
      <c r="G252" s="11">
        <v>-1.2149800067389549</v>
      </c>
    </row>
    <row r="253" spans="5:7" x14ac:dyDescent="0.25">
      <c r="F253" s="11" t="s">
        <v>266</v>
      </c>
      <c r="G253" s="11">
        <v>-1.6255079251880764</v>
      </c>
    </row>
    <row r="254" spans="5:7" x14ac:dyDescent="0.25">
      <c r="E254">
        <v>0.124326327092337</v>
      </c>
      <c r="F254" s="19" t="s">
        <v>267</v>
      </c>
      <c r="G254" s="19">
        <v>-0.60590516145962703</v>
      </c>
    </row>
    <row r="255" spans="5:7" x14ac:dyDescent="0.25">
      <c r="F255" s="19" t="s">
        <v>269</v>
      </c>
      <c r="G255" s="19">
        <v>-0.49451529905536323</v>
      </c>
    </row>
    <row r="256" spans="5:7" x14ac:dyDescent="0.25">
      <c r="F256" s="19" t="s">
        <v>270</v>
      </c>
      <c r="G256" s="19">
        <v>-0.35238039892179857</v>
      </c>
    </row>
    <row r="257" spans="5:7" x14ac:dyDescent="0.25">
      <c r="F257" s="19" t="s">
        <v>271</v>
      </c>
      <c r="G257" s="19">
        <v>-0.12848879425611981</v>
      </c>
    </row>
    <row r="258" spans="5:7" x14ac:dyDescent="0.25">
      <c r="F258" s="19" t="s">
        <v>272</v>
      </c>
      <c r="G258" s="19">
        <v>3.2367622413757929E-2</v>
      </c>
    </row>
    <row r="259" spans="5:7" x14ac:dyDescent="0.25">
      <c r="F259" s="19" t="s">
        <v>273</v>
      </c>
      <c r="G259" s="19">
        <v>0.23207346665547121</v>
      </c>
    </row>
    <row r="260" spans="5:7" x14ac:dyDescent="0.25">
      <c r="F260" s="19" t="s">
        <v>274</v>
      </c>
      <c r="G260" s="19">
        <v>0.28696706631533214</v>
      </c>
    </row>
    <row r="261" spans="5:7" x14ac:dyDescent="0.25">
      <c r="F261" s="19" t="s">
        <v>275</v>
      </c>
      <c r="G261" s="19">
        <v>0.23376994182680388</v>
      </c>
    </row>
    <row r="262" spans="5:7" x14ac:dyDescent="0.25">
      <c r="F262" s="19" t="s">
        <v>276</v>
      </c>
      <c r="G262" s="19">
        <v>0.1378859581107563</v>
      </c>
    </row>
    <row r="263" spans="5:7" x14ac:dyDescent="0.25">
      <c r="F263" s="19" t="s">
        <v>277</v>
      </c>
      <c r="G263" s="19">
        <v>-0.143120966871221</v>
      </c>
    </row>
    <row r="264" spans="5:7" x14ac:dyDescent="0.25">
      <c r="F264" s="19" t="s">
        <v>278</v>
      </c>
      <c r="G264" s="19">
        <v>-0.36236270863515635</v>
      </c>
    </row>
    <row r="265" spans="5:7" x14ac:dyDescent="0.25">
      <c r="F265" s="19" t="s">
        <v>279</v>
      </c>
      <c r="G265" s="19">
        <v>-0.48410362783810135</v>
      </c>
    </row>
    <row r="266" spans="5:7" x14ac:dyDescent="0.25">
      <c r="E266">
        <v>0.31031807490617402</v>
      </c>
      <c r="F266" s="11" t="s">
        <v>280</v>
      </c>
      <c r="G266" s="11">
        <v>-1.2164609226082059</v>
      </c>
    </row>
    <row r="267" spans="5:7" x14ac:dyDescent="0.25">
      <c r="F267" s="11" t="s">
        <v>268</v>
      </c>
      <c r="G267" s="11">
        <v>-1.253444136431219</v>
      </c>
    </row>
    <row r="268" spans="5:7" x14ac:dyDescent="0.25">
      <c r="F268" s="11" t="s">
        <v>281</v>
      </c>
      <c r="G268" s="11">
        <v>-0.82863158869766018</v>
      </c>
    </row>
    <row r="269" spans="5:7" x14ac:dyDescent="0.25">
      <c r="F269" s="11" t="s">
        <v>282</v>
      </c>
      <c r="G269" s="11">
        <v>-0.3949796714608072</v>
      </c>
    </row>
    <row r="270" spans="5:7" x14ac:dyDescent="0.25">
      <c r="F270" s="11" t="s">
        <v>283</v>
      </c>
      <c r="G270" s="11">
        <v>9.2578057528602278E-2</v>
      </c>
    </row>
    <row r="271" spans="5:7" x14ac:dyDescent="0.25">
      <c r="F271" s="11" t="s">
        <v>284</v>
      </c>
      <c r="G271" s="11">
        <v>0.65084223412721209</v>
      </c>
    </row>
    <row r="272" spans="5:7" x14ac:dyDescent="0.25">
      <c r="F272" s="11" t="s">
        <v>285</v>
      </c>
      <c r="G272" s="11">
        <v>0.78814757219739096</v>
      </c>
    </row>
    <row r="273" spans="6:7" x14ac:dyDescent="0.25">
      <c r="F273" s="11" t="s">
        <v>286</v>
      </c>
      <c r="G273" s="11">
        <v>0.5938713019701386</v>
      </c>
    </row>
    <row r="274" spans="6:7" x14ac:dyDescent="0.25">
      <c r="F274" s="11" t="s">
        <v>287</v>
      </c>
      <c r="G274" s="11">
        <v>0.35724518517983561</v>
      </c>
    </row>
    <row r="275" spans="6:7" x14ac:dyDescent="0.25">
      <c r="F275" s="11" t="s">
        <v>288</v>
      </c>
      <c r="G275" s="11">
        <v>-0.28310822284122378</v>
      </c>
    </row>
    <row r="276" spans="6:7" x14ac:dyDescent="0.25">
      <c r="F276" s="11" t="s">
        <v>289</v>
      </c>
      <c r="G276" s="11">
        <v>-0.97553197646958556</v>
      </c>
    </row>
    <row r="277" spans="6:7" x14ac:dyDescent="0.25">
      <c r="F277" s="11" t="s">
        <v>290</v>
      </c>
      <c r="G277" s="11">
        <v>-1.2767557144849713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B894-028D-4F7D-B6F3-78F798652BDB}">
  <dimension ref="A1:E277"/>
  <sheetViews>
    <sheetView zoomScale="70" zoomScaleNormal="70" workbookViewId="0">
      <selection activeCell="D1" activeCellId="1" sqref="A1:A1048576 D1:D1048576"/>
    </sheetView>
  </sheetViews>
  <sheetFormatPr defaultRowHeight="15" x14ac:dyDescent="0.25"/>
  <cols>
    <col min="2" max="2" width="35.85546875" customWidth="1"/>
    <col min="3" max="3" width="23.28515625" bestFit="1" customWidth="1"/>
    <col min="4" max="4" width="49.28515625" bestFit="1" customWidth="1"/>
    <col min="5" max="5" width="64.85546875" bestFit="1" customWidth="1"/>
  </cols>
  <sheetData>
    <row r="1" spans="1:5" x14ac:dyDescent="0.25">
      <c r="A1" s="2" t="s">
        <v>14</v>
      </c>
      <c r="B1" s="2" t="s">
        <v>291</v>
      </c>
      <c r="C1" s="2" t="s">
        <v>292</v>
      </c>
      <c r="D1" s="2" t="s">
        <v>297</v>
      </c>
      <c r="E1" s="2" t="s">
        <v>303</v>
      </c>
    </row>
    <row r="2" spans="1:5" x14ac:dyDescent="0.25">
      <c r="A2" t="s">
        <v>15</v>
      </c>
      <c r="B2">
        <v>24.123000000000047</v>
      </c>
      <c r="D2">
        <v>-2.2752137341656717</v>
      </c>
      <c r="E2">
        <v>8.4615212984854988</v>
      </c>
    </row>
    <row r="3" spans="1:5" x14ac:dyDescent="0.25">
      <c r="A3" t="s">
        <v>16</v>
      </c>
      <c r="B3">
        <v>26.25200000000001</v>
      </c>
      <c r="D3">
        <v>-1.9782968404721877</v>
      </c>
      <c r="E3">
        <v>8.4613744609400818</v>
      </c>
    </row>
    <row r="4" spans="1:5" x14ac:dyDescent="0.25">
      <c r="A4" t="s">
        <v>17</v>
      </c>
      <c r="B4">
        <v>28.559000000000026</v>
      </c>
      <c r="D4">
        <v>-1.5540719113300567</v>
      </c>
      <c r="E4">
        <v>8.4603460880923311</v>
      </c>
    </row>
    <row r="5" spans="1:5" x14ac:dyDescent="0.25">
      <c r="A5" t="s">
        <v>18</v>
      </c>
      <c r="B5">
        <v>34.620000000000005</v>
      </c>
      <c r="D5">
        <v>-0.63092365909207682</v>
      </c>
      <c r="E5">
        <v>8.4590640583355032</v>
      </c>
    </row>
    <row r="6" spans="1:5" x14ac:dyDescent="0.25">
      <c r="A6" t="s">
        <v>19</v>
      </c>
      <c r="B6">
        <v>33.059000000000026</v>
      </c>
      <c r="D6">
        <v>0.21871808417420846</v>
      </c>
      <c r="E6">
        <v>8.458992626490609</v>
      </c>
    </row>
    <row r="7" spans="1:5" x14ac:dyDescent="0.25">
      <c r="A7" t="s">
        <v>20</v>
      </c>
      <c r="B7">
        <v>37.496000000000038</v>
      </c>
      <c r="D7">
        <v>1.0579844315874922</v>
      </c>
      <c r="E7">
        <v>8.4484938767002404</v>
      </c>
    </row>
    <row r="8" spans="1:5" x14ac:dyDescent="0.25">
      <c r="A8" t="s">
        <v>21</v>
      </c>
      <c r="B8">
        <v>39.586000000000013</v>
      </c>
      <c r="D8">
        <v>1.3574230988103615</v>
      </c>
      <c r="E8">
        <v>8.4457064776428155</v>
      </c>
    </row>
    <row r="9" spans="1:5" x14ac:dyDescent="0.25">
      <c r="A9" t="s">
        <v>22</v>
      </c>
      <c r="B9">
        <v>39.119000000000028</v>
      </c>
      <c r="D9">
        <v>1.1735578484364573</v>
      </c>
      <c r="E9">
        <v>8.445240058668217</v>
      </c>
    </row>
    <row r="10" spans="1:5" x14ac:dyDescent="0.25">
      <c r="A10" t="s">
        <v>23</v>
      </c>
      <c r="B10">
        <v>37.158000000000015</v>
      </c>
      <c r="D10">
        <v>0.50515543551048225</v>
      </c>
      <c r="E10">
        <v>8.436994188735504</v>
      </c>
    </row>
    <row r="11" spans="1:5" x14ac:dyDescent="0.25">
      <c r="A11" t="s">
        <v>24</v>
      </c>
      <c r="B11">
        <v>32.80400000000003</v>
      </c>
      <c r="D11">
        <v>-0.56810639397899176</v>
      </c>
      <c r="E11">
        <v>8.4367226098218389</v>
      </c>
    </row>
    <row r="12" spans="1:5" x14ac:dyDescent="0.25">
      <c r="A12" t="s">
        <v>25</v>
      </c>
      <c r="B12">
        <v>29.567000000000007</v>
      </c>
      <c r="D12">
        <v>-1.4337931764244156</v>
      </c>
      <c r="E12">
        <v>8.4351077218394401</v>
      </c>
    </row>
    <row r="13" spans="1:5" x14ac:dyDescent="0.25">
      <c r="A13" t="s">
        <v>26</v>
      </c>
      <c r="B13">
        <v>24.805000000000007</v>
      </c>
      <c r="D13">
        <v>-2.0475730805401477</v>
      </c>
      <c r="E13">
        <v>8.4345925770000001</v>
      </c>
    </row>
    <row r="14" spans="1:5" x14ac:dyDescent="0.25">
      <c r="A14" t="s">
        <v>27</v>
      </c>
      <c r="B14">
        <v>23.001000000000033</v>
      </c>
      <c r="D14">
        <v>-1.6880738601072409</v>
      </c>
      <c r="E14">
        <v>8.4331346925506701</v>
      </c>
    </row>
    <row r="15" spans="1:5" x14ac:dyDescent="0.25">
      <c r="A15" t="s">
        <v>28</v>
      </c>
      <c r="B15">
        <v>27.309000000000026</v>
      </c>
      <c r="D15">
        <v>-1.8073932290956858</v>
      </c>
      <c r="E15">
        <v>8.4322785795338699</v>
      </c>
    </row>
    <row r="16" spans="1:5" x14ac:dyDescent="0.25">
      <c r="A16" t="s">
        <v>29</v>
      </c>
      <c r="B16">
        <v>30.121000000000038</v>
      </c>
      <c r="D16">
        <v>-1.2212707042784001</v>
      </c>
      <c r="E16">
        <v>8.4317021075178218</v>
      </c>
    </row>
    <row r="17" spans="1:5" x14ac:dyDescent="0.25">
      <c r="A17" t="s">
        <v>30</v>
      </c>
      <c r="B17">
        <v>30.989000000000033</v>
      </c>
      <c r="D17">
        <v>-0.55310955677208706</v>
      </c>
      <c r="E17">
        <v>8.4301487905038659</v>
      </c>
    </row>
    <row r="18" spans="1:5" x14ac:dyDescent="0.25">
      <c r="A18" t="s">
        <v>31</v>
      </c>
      <c r="B18">
        <v>30.290999999999997</v>
      </c>
      <c r="D18">
        <v>0.20878994579273238</v>
      </c>
      <c r="E18">
        <v>8.4232666292506106</v>
      </c>
    </row>
    <row r="19" spans="1:5" x14ac:dyDescent="0.25">
      <c r="A19" t="s">
        <v>32</v>
      </c>
      <c r="B19">
        <v>38.826000000000022</v>
      </c>
      <c r="D19">
        <v>0.95848205188717672</v>
      </c>
      <c r="E19">
        <v>8.4209095861153127</v>
      </c>
    </row>
    <row r="20" spans="1:5" x14ac:dyDescent="0.25">
      <c r="A20" t="s">
        <v>33</v>
      </c>
      <c r="B20">
        <v>40.184000000000026</v>
      </c>
      <c r="D20">
        <v>1.2131378630336893</v>
      </c>
      <c r="E20">
        <v>8.4171811759810531</v>
      </c>
    </row>
    <row r="21" spans="1:5" x14ac:dyDescent="0.25">
      <c r="A21" t="s">
        <v>34</v>
      </c>
      <c r="B21">
        <v>40.198000000000036</v>
      </c>
      <c r="D21">
        <v>0.92261827219334525</v>
      </c>
      <c r="E21">
        <v>8.4098621519069408</v>
      </c>
    </row>
    <row r="22" spans="1:5" x14ac:dyDescent="0.25">
      <c r="A22" t="s">
        <v>35</v>
      </c>
      <c r="B22">
        <v>36.793000000000006</v>
      </c>
      <c r="D22">
        <v>0.43378209417428809</v>
      </c>
      <c r="E22">
        <v>8.4013530593038652</v>
      </c>
    </row>
    <row r="23" spans="1:5" x14ac:dyDescent="0.25">
      <c r="A23" t="s">
        <v>36</v>
      </c>
      <c r="B23">
        <v>31.765000000000043</v>
      </c>
      <c r="D23">
        <v>-0.39123764317263049</v>
      </c>
      <c r="E23">
        <v>8.40123803372955</v>
      </c>
    </row>
    <row r="24" spans="1:5" x14ac:dyDescent="0.25">
      <c r="A24" t="s">
        <v>37</v>
      </c>
      <c r="B24">
        <v>30.281000000000006</v>
      </c>
      <c r="D24">
        <v>-1.1326541675479547</v>
      </c>
      <c r="E24">
        <v>8.3998956808582648</v>
      </c>
    </row>
    <row r="25" spans="1:5" x14ac:dyDescent="0.25">
      <c r="A25" t="s">
        <v>38</v>
      </c>
      <c r="B25">
        <v>24.963000000000022</v>
      </c>
      <c r="D25">
        <v>-1.5939536543678552</v>
      </c>
      <c r="E25">
        <v>8.3985979129999997</v>
      </c>
    </row>
    <row r="26" spans="1:5" x14ac:dyDescent="0.25">
      <c r="A26" t="s">
        <v>39</v>
      </c>
      <c r="B26">
        <v>22.671000000000049</v>
      </c>
      <c r="D26">
        <v>-3.1078419792487386</v>
      </c>
      <c r="E26">
        <v>8.397883230145526</v>
      </c>
    </row>
    <row r="27" spans="1:5" x14ac:dyDescent="0.25">
      <c r="A27" t="s">
        <v>40</v>
      </c>
      <c r="B27">
        <v>26.76400000000001</v>
      </c>
      <c r="D27">
        <v>-3.1363859755198127</v>
      </c>
      <c r="E27">
        <v>8.3975625338140869</v>
      </c>
    </row>
    <row r="28" spans="1:5" x14ac:dyDescent="0.25">
      <c r="A28" t="s">
        <v>41</v>
      </c>
      <c r="B28">
        <v>26.733000000000004</v>
      </c>
      <c r="D28">
        <v>-1.8879270981868552</v>
      </c>
      <c r="E28">
        <v>8.3975048643278445</v>
      </c>
    </row>
    <row r="29" spans="1:5" x14ac:dyDescent="0.25">
      <c r="A29" t="s">
        <v>42</v>
      </c>
      <c r="B29">
        <v>31.734000000000037</v>
      </c>
      <c r="D29">
        <v>-0.95177337147872243</v>
      </c>
      <c r="E29">
        <v>8.3965354889663217</v>
      </c>
    </row>
    <row r="30" spans="1:5" x14ac:dyDescent="0.25">
      <c r="A30" t="s">
        <v>43</v>
      </c>
      <c r="B30">
        <v>38.410000000000025</v>
      </c>
      <c r="D30">
        <v>9.3714867668504384E-2</v>
      </c>
      <c r="E30">
        <v>8.394581079949214</v>
      </c>
    </row>
    <row r="31" spans="1:5" x14ac:dyDescent="0.25">
      <c r="A31" t="s">
        <v>44</v>
      </c>
      <c r="B31">
        <v>39.552999999999997</v>
      </c>
      <c r="D31">
        <v>1.406099871354944</v>
      </c>
      <c r="E31">
        <v>8.3868901640313087</v>
      </c>
    </row>
    <row r="32" spans="1:5" x14ac:dyDescent="0.25">
      <c r="A32" t="s">
        <v>45</v>
      </c>
      <c r="B32">
        <v>41.233000000000004</v>
      </c>
      <c r="D32">
        <v>1.634543719802686</v>
      </c>
      <c r="E32">
        <v>8.3834702154501564</v>
      </c>
    </row>
    <row r="33" spans="1:5" x14ac:dyDescent="0.25">
      <c r="A33" t="s">
        <v>46</v>
      </c>
      <c r="B33">
        <v>40.605000000000018</v>
      </c>
      <c r="D33">
        <v>1.2902360048261627</v>
      </c>
      <c r="E33">
        <v>8.3780908847152595</v>
      </c>
    </row>
    <row r="34" spans="1:5" x14ac:dyDescent="0.25">
      <c r="A34" t="s">
        <v>47</v>
      </c>
      <c r="B34">
        <v>38.132000000000005</v>
      </c>
      <c r="D34">
        <v>0.63457323677693855</v>
      </c>
      <c r="E34">
        <v>8.3749053201663219</v>
      </c>
    </row>
    <row r="35" spans="1:5" x14ac:dyDescent="0.25">
      <c r="A35" t="s">
        <v>48</v>
      </c>
      <c r="B35">
        <v>31.65100000000001</v>
      </c>
      <c r="D35">
        <v>-0.61200578144968154</v>
      </c>
      <c r="E35">
        <v>8.3735777081768408</v>
      </c>
    </row>
    <row r="36" spans="1:5" x14ac:dyDescent="0.25">
      <c r="A36" t="s">
        <v>49</v>
      </c>
      <c r="B36">
        <v>31.186000000000035</v>
      </c>
      <c r="D36">
        <v>-1.9114661807633735</v>
      </c>
      <c r="E36">
        <v>8.3726582738572812</v>
      </c>
    </row>
    <row r="37" spans="1:5" x14ac:dyDescent="0.25">
      <c r="A37" t="s">
        <v>50</v>
      </c>
      <c r="B37">
        <v>21.830000000000041</v>
      </c>
      <c r="D37">
        <v>-2.402226051298217</v>
      </c>
      <c r="E37">
        <v>8.3715602020000013</v>
      </c>
    </row>
    <row r="38" spans="1:5" x14ac:dyDescent="0.25">
      <c r="A38" t="s">
        <v>51</v>
      </c>
      <c r="B38">
        <v>24.212000000000046</v>
      </c>
      <c r="D38">
        <v>-3.7133952203503959</v>
      </c>
      <c r="E38">
        <v>8.3715653136260606</v>
      </c>
    </row>
    <row r="39" spans="1:5" x14ac:dyDescent="0.25">
      <c r="A39" t="s">
        <v>52</v>
      </c>
      <c r="B39">
        <v>27.119000000000028</v>
      </c>
      <c r="D39">
        <v>-3.5784924983100375</v>
      </c>
      <c r="E39">
        <v>8.3715814268329183</v>
      </c>
    </row>
    <row r="40" spans="1:5" x14ac:dyDescent="0.25">
      <c r="A40" t="s">
        <v>53</v>
      </c>
      <c r="B40">
        <v>29.222000000000037</v>
      </c>
      <c r="D40">
        <v>-2.3468596927021803</v>
      </c>
      <c r="E40">
        <v>8.3716097567890699</v>
      </c>
    </row>
    <row r="41" spans="1:5" x14ac:dyDescent="0.25">
      <c r="A41" t="s">
        <v>54</v>
      </c>
      <c r="B41">
        <v>29.488</v>
      </c>
      <c r="D41">
        <v>-1.0928179758089052</v>
      </c>
      <c r="E41">
        <v>8.3716263509155926</v>
      </c>
    </row>
    <row r="42" spans="1:5" x14ac:dyDescent="0.25">
      <c r="A42" t="s">
        <v>55</v>
      </c>
      <c r="B42">
        <v>37.290999999999997</v>
      </c>
      <c r="D42">
        <v>0.27008184629943333</v>
      </c>
      <c r="E42">
        <v>8.3716642464000284</v>
      </c>
    </row>
    <row r="43" spans="1:5" x14ac:dyDescent="0.25">
      <c r="A43" t="s">
        <v>56</v>
      </c>
      <c r="B43">
        <v>39.850999999999999</v>
      </c>
      <c r="D43">
        <v>1.8341790384212209</v>
      </c>
      <c r="E43">
        <v>8.3718159138533021</v>
      </c>
    </row>
    <row r="44" spans="1:5" x14ac:dyDescent="0.25">
      <c r="A44" t="s">
        <v>57</v>
      </c>
      <c r="B44">
        <v>43.093000000000018</v>
      </c>
      <c r="D44">
        <v>2.1524644229703731</v>
      </c>
      <c r="E44">
        <v>8.3719093135848617</v>
      </c>
    </row>
    <row r="45" spans="1:5" x14ac:dyDescent="0.25">
      <c r="A45" t="s">
        <v>58</v>
      </c>
      <c r="B45">
        <v>42.903999999999996</v>
      </c>
      <c r="D45">
        <v>1.6329746305566051</v>
      </c>
      <c r="E45">
        <v>8.3720155279324509</v>
      </c>
    </row>
    <row r="46" spans="1:5" x14ac:dyDescent="0.25">
      <c r="A46" t="s">
        <v>59</v>
      </c>
      <c r="B46">
        <v>39.999000000000024</v>
      </c>
      <c r="D46">
        <v>0.76391336962572087</v>
      </c>
      <c r="E46">
        <v>8.3721037405155929</v>
      </c>
    </row>
    <row r="47" spans="1:5" x14ac:dyDescent="0.25">
      <c r="A47" t="s">
        <v>60</v>
      </c>
      <c r="B47">
        <v>33.360000000000014</v>
      </c>
      <c r="D47">
        <v>-0.50601053874220103</v>
      </c>
      <c r="E47">
        <v>8.3721187054743442</v>
      </c>
    </row>
    <row r="48" spans="1:5" x14ac:dyDescent="0.25">
      <c r="A48" t="s">
        <v>61</v>
      </c>
      <c r="B48">
        <v>25.045000000000016</v>
      </c>
      <c r="D48">
        <v>-2.4595383273028273</v>
      </c>
      <c r="E48">
        <v>8.3721332517283962</v>
      </c>
    </row>
    <row r="49" spans="1:5" x14ac:dyDescent="0.25">
      <c r="A49" t="s">
        <v>62</v>
      </c>
      <c r="B49">
        <v>23.850999999999999</v>
      </c>
      <c r="D49">
        <v>-3.1380934821149191</v>
      </c>
      <c r="E49">
        <v>8.3721569390000017</v>
      </c>
    </row>
    <row r="50" spans="1:5" x14ac:dyDescent="0.25">
      <c r="A50" t="s">
        <v>63</v>
      </c>
      <c r="B50">
        <v>23.12700000000001</v>
      </c>
      <c r="D50">
        <v>-3.715912836791619</v>
      </c>
      <c r="E50">
        <v>8.3707286746009242</v>
      </c>
    </row>
    <row r="51" spans="1:5" x14ac:dyDescent="0.25">
      <c r="A51" t="s">
        <v>64</v>
      </c>
      <c r="B51">
        <v>24.367000000000019</v>
      </c>
      <c r="D51">
        <v>-3.5162403767588977</v>
      </c>
      <c r="E51">
        <v>8.3701746564861939</v>
      </c>
    </row>
    <row r="52" spans="1:5" x14ac:dyDescent="0.25">
      <c r="A52" t="s">
        <v>65</v>
      </c>
      <c r="B52">
        <v>33.224000000000046</v>
      </c>
      <c r="D52">
        <v>-2.5266679484111898</v>
      </c>
      <c r="E52">
        <v>8.3690707038001904</v>
      </c>
    </row>
    <row r="53" spans="1:5" x14ac:dyDescent="0.25">
      <c r="A53" t="s">
        <v>66</v>
      </c>
      <c r="B53">
        <v>30.871000000000038</v>
      </c>
      <c r="D53">
        <v>-1.1262147460165133</v>
      </c>
      <c r="E53">
        <v>8.368402742133318</v>
      </c>
    </row>
    <row r="54" spans="1:5" x14ac:dyDescent="0.25">
      <c r="A54" t="s">
        <v>67</v>
      </c>
      <c r="B54">
        <v>37.80800000000005</v>
      </c>
      <c r="D54">
        <v>0.3930624315791012</v>
      </c>
      <c r="E54">
        <v>8.3641193138276968</v>
      </c>
    </row>
    <row r="55" spans="1:5" x14ac:dyDescent="0.25">
      <c r="A55" t="s">
        <v>68</v>
      </c>
      <c r="B55">
        <v>41.546000000000049</v>
      </c>
      <c r="D55">
        <v>1.7339313665684237</v>
      </c>
      <c r="E55">
        <v>8.3591330517788069</v>
      </c>
    </row>
    <row r="56" spans="1:5" x14ac:dyDescent="0.25">
      <c r="A56" t="s">
        <v>69</v>
      </c>
      <c r="B56">
        <v>40.483000000000004</v>
      </c>
      <c r="D56">
        <v>2.3166878007277059</v>
      </c>
      <c r="E56">
        <v>8.3541445241582064</v>
      </c>
    </row>
    <row r="57" spans="1:5" x14ac:dyDescent="0.25">
      <c r="A57" t="s">
        <v>70</v>
      </c>
      <c r="B57">
        <v>40.551000000000045</v>
      </c>
      <c r="D57">
        <v>1.8802017188109328</v>
      </c>
      <c r="E57">
        <v>8.3533379807262982</v>
      </c>
    </row>
    <row r="58" spans="1:5" x14ac:dyDescent="0.25">
      <c r="A58" t="s">
        <v>71</v>
      </c>
      <c r="B58">
        <v>36.16500000000002</v>
      </c>
      <c r="D58">
        <v>0.75873110083154138</v>
      </c>
      <c r="E58">
        <v>8.3461653669333167</v>
      </c>
    </row>
    <row r="59" spans="1:5" x14ac:dyDescent="0.25">
      <c r="A59" t="s">
        <v>72</v>
      </c>
      <c r="B59">
        <v>32.958000000000027</v>
      </c>
      <c r="D59">
        <v>-1.0343615845061005</v>
      </c>
      <c r="E59">
        <v>8.3454087892433826</v>
      </c>
    </row>
    <row r="60" spans="1:5" x14ac:dyDescent="0.25">
      <c r="A60" t="s">
        <v>73</v>
      </c>
      <c r="B60">
        <v>30.049000000000035</v>
      </c>
      <c r="D60">
        <v>-2.3748880793427327</v>
      </c>
      <c r="E60">
        <v>8.3451350053966316</v>
      </c>
    </row>
    <row r="61" spans="1:5" x14ac:dyDescent="0.25">
      <c r="A61" t="s">
        <v>74</v>
      </c>
      <c r="B61">
        <v>24.44500000000005</v>
      </c>
      <c r="D61">
        <v>-3.4141192772084472</v>
      </c>
      <c r="E61">
        <v>8.3443602199999969</v>
      </c>
    </row>
    <row r="62" spans="1:5" x14ac:dyDescent="0.25">
      <c r="A62" t="s">
        <v>75</v>
      </c>
      <c r="B62">
        <v>23.242999999999995</v>
      </c>
      <c r="D62">
        <v>-2.3046951319766973</v>
      </c>
      <c r="E62">
        <v>8.3428347064890147</v>
      </c>
    </row>
    <row r="63" spans="1:5" x14ac:dyDescent="0.25">
      <c r="A63" t="s">
        <v>76</v>
      </c>
      <c r="B63">
        <v>26.908000000000015</v>
      </c>
      <c r="D63">
        <v>-2.1195725974121955</v>
      </c>
      <c r="E63">
        <v>8.3420584590987055</v>
      </c>
    </row>
    <row r="64" spans="1:5" x14ac:dyDescent="0.25">
      <c r="A64" t="s">
        <v>77</v>
      </c>
      <c r="B64">
        <v>31.532000000000039</v>
      </c>
      <c r="D64">
        <v>-1.5639701337753427</v>
      </c>
      <c r="E64">
        <v>8.3414822963810007</v>
      </c>
    </row>
    <row r="65" spans="1:5" x14ac:dyDescent="0.25">
      <c r="A65" t="s">
        <v>78</v>
      </c>
      <c r="B65">
        <v>33.080000000000041</v>
      </c>
      <c r="D65">
        <v>-0.79345803402270332</v>
      </c>
      <c r="E65">
        <v>8.339992445188539</v>
      </c>
    </row>
    <row r="66" spans="1:5" x14ac:dyDescent="0.25">
      <c r="A66" t="s">
        <v>79</v>
      </c>
      <c r="B66">
        <v>36.891999999999996</v>
      </c>
      <c r="D66">
        <v>0.17105723728753486</v>
      </c>
      <c r="E66">
        <v>8.3348964659736478</v>
      </c>
    </row>
    <row r="67" spans="1:5" x14ac:dyDescent="0.25">
      <c r="A67" t="s">
        <v>80</v>
      </c>
      <c r="B67">
        <v>40.269000000000005</v>
      </c>
      <c r="D67">
        <v>1.2340090251312181</v>
      </c>
      <c r="E67">
        <v>8.3288014519996132</v>
      </c>
    </row>
    <row r="68" spans="1:5" x14ac:dyDescent="0.25">
      <c r="A68" t="s">
        <v>81</v>
      </c>
      <c r="B68">
        <v>40.19</v>
      </c>
      <c r="D68">
        <v>1.3991987432695978</v>
      </c>
      <c r="E68">
        <v>8.3268863384641865</v>
      </c>
    </row>
    <row r="69" spans="1:5" x14ac:dyDescent="0.25">
      <c r="A69" t="s">
        <v>82</v>
      </c>
      <c r="B69">
        <v>39.850000000000023</v>
      </c>
      <c r="D69">
        <v>1.1068882675722371</v>
      </c>
      <c r="E69">
        <v>8.3226748782885078</v>
      </c>
    </row>
    <row r="70" spans="1:5" x14ac:dyDescent="0.25">
      <c r="A70" t="s">
        <v>83</v>
      </c>
      <c r="B70">
        <v>34.296000000000049</v>
      </c>
      <c r="D70">
        <v>0.47158116697840791</v>
      </c>
      <c r="E70">
        <v>8.3185768931885384</v>
      </c>
    </row>
    <row r="71" spans="1:5" x14ac:dyDescent="0.25">
      <c r="A71" t="s">
        <v>84</v>
      </c>
      <c r="B71">
        <v>33.38900000000001</v>
      </c>
      <c r="D71">
        <v>-0.61139439779033911</v>
      </c>
      <c r="E71">
        <v>8.3179676223514765</v>
      </c>
    </row>
    <row r="72" spans="1:5" x14ac:dyDescent="0.25">
      <c r="A72" t="s">
        <v>85</v>
      </c>
      <c r="B72">
        <v>29.201000000000022</v>
      </c>
      <c r="D72">
        <v>-1.5726577170601035</v>
      </c>
      <c r="E72">
        <v>8.3179425508593408</v>
      </c>
    </row>
    <row r="73" spans="1:5" x14ac:dyDescent="0.25">
      <c r="A73" t="s">
        <v>86</v>
      </c>
      <c r="B73">
        <v>23.849000000000046</v>
      </c>
      <c r="D73">
        <v>-2.2155731761581787</v>
      </c>
      <c r="E73">
        <v>8.317590779999998</v>
      </c>
    </row>
    <row r="74" spans="1:5" x14ac:dyDescent="0.25">
      <c r="A74" t="s">
        <v>87</v>
      </c>
      <c r="B74">
        <v>24.629999999999995</v>
      </c>
      <c r="D74">
        <v>-2.8226154992413672</v>
      </c>
      <c r="E74">
        <v>8.3160911154599493</v>
      </c>
    </row>
    <row r="75" spans="1:5" x14ac:dyDescent="0.25">
      <c r="A75" t="s">
        <v>88</v>
      </c>
      <c r="B75">
        <v>23.241000000000042</v>
      </c>
      <c r="D75">
        <v>-2.7055797687740917</v>
      </c>
      <c r="E75">
        <v>8.3158287916394258</v>
      </c>
    </row>
    <row r="76" spans="1:5" x14ac:dyDescent="0.25">
      <c r="A76" t="s">
        <v>89</v>
      </c>
      <c r="B76">
        <v>28.163000000000011</v>
      </c>
      <c r="D76">
        <v>-1.8842153623464386</v>
      </c>
      <c r="E76">
        <v>8.315554493983818</v>
      </c>
    </row>
    <row r="77" spans="1:5" x14ac:dyDescent="0.25">
      <c r="A77" t="s">
        <v>90</v>
      </c>
      <c r="B77">
        <v>31.159000000000049</v>
      </c>
      <c r="D77">
        <v>-0.92207283485963332</v>
      </c>
      <c r="E77">
        <v>8.3149014004664394</v>
      </c>
    </row>
    <row r="78" spans="1:5" x14ac:dyDescent="0.25">
      <c r="A78" t="s">
        <v>91</v>
      </c>
      <c r="B78">
        <v>34.980000000000018</v>
      </c>
      <c r="D78">
        <v>0.20408647127763282</v>
      </c>
      <c r="E78">
        <v>8.3071895698583464</v>
      </c>
    </row>
    <row r="79" spans="1:5" x14ac:dyDescent="0.25">
      <c r="A79" t="s">
        <v>92</v>
      </c>
      <c r="B79">
        <v>40.205000000000041</v>
      </c>
      <c r="D79">
        <v>1.2665246302097746</v>
      </c>
      <c r="E79">
        <v>8.3014472131405377</v>
      </c>
    </row>
    <row r="80" spans="1:5" x14ac:dyDescent="0.25">
      <c r="A80" t="s">
        <v>93</v>
      </c>
      <c r="B80">
        <v>43.144000000000005</v>
      </c>
      <c r="D80">
        <v>1.7181386938491896</v>
      </c>
      <c r="E80">
        <v>8.2982798328352469</v>
      </c>
    </row>
    <row r="81" spans="1:5" x14ac:dyDescent="0.25">
      <c r="A81" t="s">
        <v>94</v>
      </c>
      <c r="B81">
        <v>44.473000000000013</v>
      </c>
      <c r="D81">
        <v>1.4558809111658537</v>
      </c>
      <c r="E81">
        <v>8.2928826925378889</v>
      </c>
    </row>
    <row r="82" spans="1:5" x14ac:dyDescent="0.25">
      <c r="A82" t="s">
        <v>95</v>
      </c>
      <c r="B82">
        <v>37.216000000000008</v>
      </c>
      <c r="D82">
        <v>0.73029044317660985</v>
      </c>
      <c r="E82">
        <v>8.29226934046644</v>
      </c>
    </row>
    <row r="83" spans="1:5" x14ac:dyDescent="0.25">
      <c r="A83" t="s">
        <v>96</v>
      </c>
      <c r="B83">
        <v>31.163000000000011</v>
      </c>
      <c r="D83">
        <v>-0.48874667950696193</v>
      </c>
      <c r="E83">
        <v>8.2910424050701845</v>
      </c>
    </row>
    <row r="84" spans="1:5" x14ac:dyDescent="0.25">
      <c r="A84" t="s">
        <v>97</v>
      </c>
      <c r="B84">
        <v>28.66700000000003</v>
      </c>
      <c r="D84">
        <v>-1.9865345393191138</v>
      </c>
      <c r="E84">
        <v>8.2901871466106982</v>
      </c>
    </row>
    <row r="85" spans="1:5" x14ac:dyDescent="0.25">
      <c r="A85" t="s">
        <v>98</v>
      </c>
      <c r="B85">
        <v>23.969000000000051</v>
      </c>
      <c r="D85">
        <v>-2.4340400263283821</v>
      </c>
      <c r="E85">
        <v>8.2893007050000005</v>
      </c>
    </row>
    <row r="86" spans="1:5" x14ac:dyDescent="0.25">
      <c r="A86" t="s">
        <v>99</v>
      </c>
      <c r="B86">
        <v>25.152000000000044</v>
      </c>
      <c r="D86">
        <v>-1.986567163794464</v>
      </c>
      <c r="E86">
        <v>8.2865033175464617</v>
      </c>
    </row>
    <row r="87" spans="1:5" x14ac:dyDescent="0.25">
      <c r="A87" t="s">
        <v>100</v>
      </c>
      <c r="B87">
        <v>26.575000000000045</v>
      </c>
      <c r="D87">
        <v>-1.791585183984346</v>
      </c>
      <c r="E87">
        <v>8.2858157265190275</v>
      </c>
    </row>
    <row r="88" spans="1:5" x14ac:dyDescent="0.25">
      <c r="A88" t="s">
        <v>101</v>
      </c>
      <c r="B88">
        <v>26.487000000000023</v>
      </c>
      <c r="D88">
        <v>-1.401722708142382</v>
      </c>
      <c r="E88">
        <v>8.2838541936791295</v>
      </c>
    </row>
    <row r="89" spans="1:5" x14ac:dyDescent="0.25">
      <c r="A89" t="s">
        <v>102</v>
      </c>
      <c r="B89">
        <v>29.636000000000024</v>
      </c>
      <c r="D89">
        <v>-0.6967425118133298</v>
      </c>
      <c r="E89">
        <v>8.2834895543533182</v>
      </c>
    </row>
    <row r="90" spans="1:5" x14ac:dyDescent="0.25">
      <c r="A90" t="s">
        <v>103</v>
      </c>
      <c r="B90">
        <v>33.236000000000047</v>
      </c>
      <c r="D90">
        <v>4.7292858187866375E-2</v>
      </c>
      <c r="E90">
        <v>8.280198084738597</v>
      </c>
    </row>
    <row r="91" spans="1:5" x14ac:dyDescent="0.25">
      <c r="A91" t="s">
        <v>104</v>
      </c>
      <c r="B91">
        <v>41.992999999999995</v>
      </c>
      <c r="D91">
        <v>0.85457605875998732</v>
      </c>
      <c r="E91">
        <v>8.2796134718151873</v>
      </c>
    </row>
    <row r="92" spans="1:5" x14ac:dyDescent="0.25">
      <c r="A92" t="s">
        <v>105</v>
      </c>
      <c r="B92">
        <v>44.275000000000034</v>
      </c>
      <c r="D92">
        <v>1.1523024336495402</v>
      </c>
      <c r="E92">
        <v>8.2624287903940505</v>
      </c>
    </row>
    <row r="93" spans="1:5" x14ac:dyDescent="0.25">
      <c r="A93" t="s">
        <v>106</v>
      </c>
      <c r="B93">
        <v>41.482000000000028</v>
      </c>
      <c r="D93">
        <v>0.92164682272443099</v>
      </c>
      <c r="E93">
        <v>8.2556210533769132</v>
      </c>
    </row>
    <row r="94" spans="1:5" x14ac:dyDescent="0.25">
      <c r="A94" t="s">
        <v>107</v>
      </c>
      <c r="B94">
        <v>37.074000000000012</v>
      </c>
      <c r="D94">
        <v>0.38942541303252393</v>
      </c>
      <c r="E94">
        <v>8.2439274199533159</v>
      </c>
    </row>
    <row r="95" spans="1:5" x14ac:dyDescent="0.25">
      <c r="A95" t="s">
        <v>108</v>
      </c>
      <c r="B95">
        <v>35.230999999999995</v>
      </c>
      <c r="D95">
        <v>-0.55477891257805467</v>
      </c>
      <c r="E95">
        <v>8.2423977240931503</v>
      </c>
    </row>
    <row r="96" spans="1:5" x14ac:dyDescent="0.25">
      <c r="A96" t="s">
        <v>109</v>
      </c>
      <c r="B96">
        <v>25.052999999999997</v>
      </c>
      <c r="D96">
        <v>-1.2606388891018525</v>
      </c>
      <c r="E96">
        <v>8.2408185043437303</v>
      </c>
    </row>
    <row r="97" spans="1:5" x14ac:dyDescent="0.25">
      <c r="A97" t="s">
        <v>110</v>
      </c>
      <c r="B97">
        <v>21.887</v>
      </c>
      <c r="D97">
        <v>-1.9630629344003121</v>
      </c>
      <c r="E97">
        <v>8.2398480369999998</v>
      </c>
    </row>
    <row r="98" spans="1:5" x14ac:dyDescent="0.25">
      <c r="A98" t="s">
        <v>111</v>
      </c>
      <c r="B98">
        <v>23.79200000000003</v>
      </c>
      <c r="D98">
        <v>-1.420590523615884</v>
      </c>
      <c r="E98">
        <v>8.2393975616240738</v>
      </c>
    </row>
    <row r="99" spans="1:5" x14ac:dyDescent="0.25">
      <c r="A99" t="s">
        <v>112</v>
      </c>
      <c r="B99">
        <v>24.950000000000045</v>
      </c>
      <c r="D99">
        <v>-1.3700327419136165</v>
      </c>
      <c r="E99">
        <v>8.2368347990258535</v>
      </c>
    </row>
    <row r="100" spans="1:5" x14ac:dyDescent="0.25">
      <c r="A100" t="s">
        <v>113</v>
      </c>
      <c r="B100">
        <v>30.482000000000028</v>
      </c>
      <c r="D100">
        <v>-0.96578176529934845</v>
      </c>
      <c r="E100">
        <v>8.2348017608093347</v>
      </c>
    </row>
    <row r="101" spans="1:5" x14ac:dyDescent="0.25">
      <c r="A101" t="s">
        <v>114</v>
      </c>
      <c r="B101">
        <v>33.29000000000002</v>
      </c>
      <c r="D101">
        <v>-0.42745125860080196</v>
      </c>
      <c r="E101">
        <v>8.2317754631135518</v>
      </c>
    </row>
    <row r="102" spans="1:5" x14ac:dyDescent="0.25">
      <c r="A102" t="s">
        <v>115</v>
      </c>
      <c r="B102">
        <v>35.41900000000004</v>
      </c>
      <c r="D102">
        <v>0.18610125506159481</v>
      </c>
      <c r="E102">
        <v>8.215199633359445</v>
      </c>
    </row>
    <row r="103" spans="1:5" x14ac:dyDescent="0.25">
      <c r="A103" t="s">
        <v>116</v>
      </c>
      <c r="B103">
        <v>40.951000000000022</v>
      </c>
      <c r="D103">
        <v>0.7076801027080114</v>
      </c>
      <c r="E103">
        <v>8.2123083486953323</v>
      </c>
    </row>
    <row r="104" spans="1:5" x14ac:dyDescent="0.25">
      <c r="A104" t="s">
        <v>117</v>
      </c>
      <c r="B104">
        <v>42.52800000000002</v>
      </c>
      <c r="D104">
        <v>0.86380706224232207</v>
      </c>
      <c r="E104">
        <v>8.1991469213309571</v>
      </c>
    </row>
    <row r="105" spans="1:5" x14ac:dyDescent="0.25">
      <c r="A105" t="s">
        <v>118</v>
      </c>
      <c r="B105">
        <v>43.503000000000043</v>
      </c>
      <c r="D105">
        <v>0.69758596770833514</v>
      </c>
      <c r="E105">
        <v>8.1877515776696796</v>
      </c>
    </row>
    <row r="106" spans="1:5" x14ac:dyDescent="0.25">
      <c r="A106" t="s">
        <v>119</v>
      </c>
      <c r="B106">
        <v>38.638000000000034</v>
      </c>
      <c r="D106">
        <v>0.37377647486916199</v>
      </c>
      <c r="E106">
        <v>8.1790521231135518</v>
      </c>
    </row>
    <row r="107" spans="1:5" x14ac:dyDescent="0.25">
      <c r="A107" t="s">
        <v>120</v>
      </c>
      <c r="B107">
        <v>34.156000000000006</v>
      </c>
      <c r="D107">
        <v>-0.25108005153389085</v>
      </c>
      <c r="E107">
        <v>8.1774752738147463</v>
      </c>
    </row>
    <row r="108" spans="1:5" x14ac:dyDescent="0.25">
      <c r="A108" t="s">
        <v>121</v>
      </c>
      <c r="B108">
        <v>27.785000000000025</v>
      </c>
      <c r="D108">
        <v>-0.88862719833816795</v>
      </c>
      <c r="E108">
        <v>8.177306385044961</v>
      </c>
    </row>
    <row r="109" spans="1:5" x14ac:dyDescent="0.25">
      <c r="A109" t="s">
        <v>122</v>
      </c>
      <c r="B109">
        <v>24.335000000000036</v>
      </c>
      <c r="D109">
        <v>-1.2630908574391719</v>
      </c>
      <c r="E109">
        <v>8.173943861999998</v>
      </c>
    </row>
    <row r="110" spans="1:5" x14ac:dyDescent="0.25">
      <c r="A110" t="s">
        <v>123</v>
      </c>
      <c r="B110">
        <v>20.652000000000044</v>
      </c>
      <c r="D110">
        <v>-1.6964267908061645</v>
      </c>
      <c r="E110">
        <v>8.1729622389790091</v>
      </c>
    </row>
    <row r="111" spans="1:5" x14ac:dyDescent="0.25">
      <c r="A111" t="s">
        <v>124</v>
      </c>
      <c r="B111">
        <v>22.413000000000011</v>
      </c>
      <c r="D111">
        <v>-1.4733017813726241</v>
      </c>
      <c r="E111">
        <v>8.1708347146977101</v>
      </c>
    </row>
    <row r="112" spans="1:5" x14ac:dyDescent="0.25">
      <c r="A112" t="s">
        <v>125</v>
      </c>
      <c r="B112">
        <v>29.550000000000011</v>
      </c>
      <c r="D112">
        <v>-1.0803464433193133</v>
      </c>
      <c r="E112">
        <v>8.1695267164405561</v>
      </c>
    </row>
    <row r="113" spans="1:5" x14ac:dyDescent="0.25">
      <c r="A113" t="s">
        <v>126</v>
      </c>
      <c r="B113">
        <v>32.325000000000045</v>
      </c>
      <c r="D113">
        <v>-0.56730401104462869</v>
      </c>
      <c r="E113">
        <v>8.1678514875260575</v>
      </c>
    </row>
    <row r="114" spans="1:5" x14ac:dyDescent="0.25">
      <c r="A114" t="s">
        <v>127</v>
      </c>
      <c r="B114">
        <v>39.76600000000002</v>
      </c>
      <c r="D114">
        <v>0.10643504817907465</v>
      </c>
      <c r="E114">
        <v>8.1548070065245444</v>
      </c>
    </row>
    <row r="115" spans="1:5" x14ac:dyDescent="0.25">
      <c r="A115" t="s">
        <v>128</v>
      </c>
      <c r="B115">
        <v>40.418000000000006</v>
      </c>
      <c r="D115">
        <v>0.81339959867197131</v>
      </c>
      <c r="E115">
        <v>8.1518589512443818</v>
      </c>
    </row>
    <row r="116" spans="1:5" x14ac:dyDescent="0.25">
      <c r="A116" t="s">
        <v>129</v>
      </c>
      <c r="B116">
        <v>43.760000000000048</v>
      </c>
      <c r="D116">
        <v>0.9417857013138925</v>
      </c>
      <c r="E116">
        <v>8.1392271014531001</v>
      </c>
    </row>
    <row r="117" spans="1:5" x14ac:dyDescent="0.25">
      <c r="A117" t="s">
        <v>130</v>
      </c>
      <c r="B117">
        <v>41.850000000000023</v>
      </c>
      <c r="D117">
        <v>0.72663650444868244</v>
      </c>
      <c r="E117">
        <v>8.1306710618882629</v>
      </c>
    </row>
    <row r="118" spans="1:5" x14ac:dyDescent="0.25">
      <c r="A118" t="s">
        <v>131</v>
      </c>
      <c r="B118">
        <v>41.756000000000029</v>
      </c>
      <c r="D118">
        <v>0.39572175149006411</v>
      </c>
      <c r="E118">
        <v>8.1284296395260593</v>
      </c>
    </row>
    <row r="119" spans="1:5" x14ac:dyDescent="0.25">
      <c r="A119" t="s">
        <v>132</v>
      </c>
      <c r="B119">
        <v>34.037000000000035</v>
      </c>
      <c r="D119">
        <v>-0.38302867906170024</v>
      </c>
      <c r="E119">
        <v>8.1274961458057451</v>
      </c>
    </row>
    <row r="120" spans="1:5" x14ac:dyDescent="0.25">
      <c r="A120" t="s">
        <v>133</v>
      </c>
      <c r="B120">
        <v>27.787000000000035</v>
      </c>
      <c r="D120">
        <v>-1.113618902973198</v>
      </c>
      <c r="E120">
        <v>8.1257854975755919</v>
      </c>
    </row>
    <row r="121" spans="1:5" x14ac:dyDescent="0.25">
      <c r="A121" t="s">
        <v>134</v>
      </c>
      <c r="B121">
        <v>24.354000000000042</v>
      </c>
      <c r="D121">
        <v>-1.3095578907843759</v>
      </c>
      <c r="E121">
        <v>8.1246665520000025</v>
      </c>
    </row>
    <row r="122" spans="1:5" x14ac:dyDescent="0.25">
      <c r="A122" t="s">
        <v>135</v>
      </c>
      <c r="B122">
        <v>24.357000000000028</v>
      </c>
      <c r="D122">
        <v>-0.70977364468408122</v>
      </c>
      <c r="E122">
        <v>8.124134899123117</v>
      </c>
    </row>
    <row r="123" spans="1:5" x14ac:dyDescent="0.25">
      <c r="A123" t="s">
        <v>136</v>
      </c>
      <c r="B123">
        <v>27.374000000000024</v>
      </c>
      <c r="D123">
        <v>-0.76269177492241624</v>
      </c>
      <c r="E123">
        <v>8.1209321973934649</v>
      </c>
    </row>
    <row r="124" spans="1:5" x14ac:dyDescent="0.25">
      <c r="A124" t="s">
        <v>137</v>
      </c>
      <c r="B124">
        <v>28.345000000000027</v>
      </c>
      <c r="D124">
        <v>-0.51421741333291271</v>
      </c>
      <c r="E124">
        <v>8.1176711397227894</v>
      </c>
    </row>
    <row r="125" spans="1:5" x14ac:dyDescent="0.25">
      <c r="A125" t="s">
        <v>138</v>
      </c>
      <c r="B125">
        <v>30.147000000000048</v>
      </c>
      <c r="D125">
        <v>-0.18924892086999243</v>
      </c>
      <c r="E125">
        <v>8.116750416663379</v>
      </c>
    </row>
    <row r="126" spans="1:5" x14ac:dyDescent="0.25">
      <c r="A126" t="s">
        <v>139</v>
      </c>
      <c r="B126">
        <v>35.478000000000009</v>
      </c>
      <c r="D126">
        <v>4.7545105600269914E-2</v>
      </c>
      <c r="E126">
        <v>8.099180713288586</v>
      </c>
    </row>
    <row r="127" spans="1:5" x14ac:dyDescent="0.25">
      <c r="A127" t="s">
        <v>140</v>
      </c>
      <c r="B127">
        <v>38.143000000000029</v>
      </c>
      <c r="D127">
        <v>0.37686598885785821</v>
      </c>
      <c r="E127">
        <v>8.0870150103887148</v>
      </c>
    </row>
    <row r="128" spans="1:5" x14ac:dyDescent="0.25">
      <c r="A128" t="s">
        <v>141</v>
      </c>
      <c r="B128">
        <v>42.76600000000002</v>
      </c>
      <c r="D128">
        <v>0.46996388698214564</v>
      </c>
      <c r="E128">
        <v>8.0799209982834412</v>
      </c>
    </row>
    <row r="129" spans="1:5" x14ac:dyDescent="0.25">
      <c r="A129" t="s">
        <v>142</v>
      </c>
      <c r="B129">
        <v>41.720000000000027</v>
      </c>
      <c r="D129">
        <v>0.3760002382247708</v>
      </c>
      <c r="E129">
        <v>8.0741755246572957</v>
      </c>
    </row>
    <row r="130" spans="1:5" x14ac:dyDescent="0.25">
      <c r="A130" t="s">
        <v>143</v>
      </c>
      <c r="B130">
        <v>37.709000000000003</v>
      </c>
      <c r="D130">
        <v>0.17242712602633772</v>
      </c>
      <c r="E130">
        <v>8.0569238046633789</v>
      </c>
    </row>
    <row r="131" spans="1:5" x14ac:dyDescent="0.25">
      <c r="A131" t="s">
        <v>144</v>
      </c>
      <c r="B131">
        <v>31.850999999999999</v>
      </c>
      <c r="D131">
        <v>-0.14282426627794159</v>
      </c>
      <c r="E131">
        <v>8.0536573682868529</v>
      </c>
    </row>
    <row r="132" spans="1:5" x14ac:dyDescent="0.25">
      <c r="A132" t="s">
        <v>145</v>
      </c>
      <c r="B132">
        <v>27.88900000000001</v>
      </c>
      <c r="D132">
        <v>-0.51676263148202539</v>
      </c>
      <c r="E132">
        <v>8.0531326542234982</v>
      </c>
    </row>
    <row r="133" spans="1:5" x14ac:dyDescent="0.25">
      <c r="A133" t="s">
        <v>146</v>
      </c>
      <c r="B133">
        <v>24.037000000000035</v>
      </c>
      <c r="D133">
        <v>-0.71259839095256472</v>
      </c>
      <c r="E133">
        <v>8.0498832870000001</v>
      </c>
    </row>
    <row r="134" spans="1:5" x14ac:dyDescent="0.25">
      <c r="A134" t="s">
        <v>147</v>
      </c>
      <c r="B134">
        <v>23.992000000000019</v>
      </c>
      <c r="D134">
        <v>-0.80514442286339272</v>
      </c>
      <c r="E134">
        <v>8.0493639963725165</v>
      </c>
    </row>
    <row r="135" spans="1:5" x14ac:dyDescent="0.25">
      <c r="A135" t="s">
        <v>148</v>
      </c>
      <c r="B135">
        <v>23.939000000000021</v>
      </c>
      <c r="D135">
        <v>-0.71389472684285071</v>
      </c>
      <c r="E135">
        <v>8.0486970288300501</v>
      </c>
    </row>
    <row r="136" spans="1:5" x14ac:dyDescent="0.25">
      <c r="A136" t="s">
        <v>149</v>
      </c>
      <c r="B136">
        <v>29.238</v>
      </c>
      <c r="D136">
        <v>-0.49723467292862439</v>
      </c>
      <c r="E136">
        <v>8.0482574722427334</v>
      </c>
    </row>
    <row r="137" spans="1:5" x14ac:dyDescent="0.25">
      <c r="A137" t="s">
        <v>150</v>
      </c>
      <c r="B137">
        <v>33.18300000000005</v>
      </c>
      <c r="D137">
        <v>-0.26738487902494745</v>
      </c>
      <c r="E137">
        <v>8.0470648611672875</v>
      </c>
    </row>
    <row r="138" spans="1:5" x14ac:dyDescent="0.25">
      <c r="A138" t="s">
        <v>151</v>
      </c>
      <c r="B138">
        <v>31.89100000000002</v>
      </c>
      <c r="D138">
        <v>6.8229966390993074E-2</v>
      </c>
      <c r="E138">
        <v>8.0445285137789639</v>
      </c>
    </row>
    <row r="139" spans="1:5" x14ac:dyDescent="0.25">
      <c r="A139" t="s">
        <v>152</v>
      </c>
      <c r="B139">
        <v>40.16500000000002</v>
      </c>
      <c r="D139">
        <v>0.37271275393656944</v>
      </c>
      <c r="E139">
        <v>8.0432232648853059</v>
      </c>
    </row>
    <row r="140" spans="1:5" x14ac:dyDescent="0.25">
      <c r="A140" t="s">
        <v>153</v>
      </c>
      <c r="B140">
        <v>40.506000000000029</v>
      </c>
      <c r="D140">
        <v>0.45557411277175136</v>
      </c>
      <c r="E140">
        <v>8.036487402138814</v>
      </c>
    </row>
    <row r="141" spans="1:5" x14ac:dyDescent="0.25">
      <c r="A141" t="s">
        <v>154</v>
      </c>
      <c r="B141">
        <v>40.168000000000006</v>
      </c>
      <c r="D141">
        <v>0.37537334985401016</v>
      </c>
      <c r="E141">
        <v>8.0301330455177613</v>
      </c>
    </row>
    <row r="142" spans="1:5" x14ac:dyDescent="0.25">
      <c r="A142" t="s">
        <v>155</v>
      </c>
      <c r="B142">
        <v>35.321000000000026</v>
      </c>
      <c r="D142">
        <v>0.14763718050171579</v>
      </c>
      <c r="E142">
        <v>8.0240046163672893</v>
      </c>
    </row>
    <row r="143" spans="1:5" x14ac:dyDescent="0.25">
      <c r="A143" t="s">
        <v>156</v>
      </c>
      <c r="B143">
        <v>29.143000000000029</v>
      </c>
      <c r="D143">
        <v>-0.15446702972798418</v>
      </c>
      <c r="E143">
        <v>8.0227955370432102</v>
      </c>
    </row>
    <row r="144" spans="1:5" x14ac:dyDescent="0.25">
      <c r="A144" t="s">
        <v>157</v>
      </c>
      <c r="B144">
        <v>25.657000000000039</v>
      </c>
      <c r="D144">
        <v>-0.50278332465964726</v>
      </c>
      <c r="E144">
        <v>8.0222725898538929</v>
      </c>
    </row>
    <row r="145" spans="1:5" x14ac:dyDescent="0.25">
      <c r="A145" t="s">
        <v>158</v>
      </c>
      <c r="B145">
        <v>20.87700000000001</v>
      </c>
      <c r="D145">
        <v>-0.74187910044708127</v>
      </c>
      <c r="E145">
        <v>8.0210579810000038</v>
      </c>
    </row>
    <row r="146" spans="1:5" x14ac:dyDescent="0.25">
      <c r="A146" t="s">
        <v>159</v>
      </c>
      <c r="B146">
        <v>23.775000000000034</v>
      </c>
      <c r="D146">
        <v>-2.3805935964514671</v>
      </c>
      <c r="E146">
        <v>8.0210033892685484</v>
      </c>
    </row>
    <row r="147" spans="1:5" x14ac:dyDescent="0.25">
      <c r="A147" t="s">
        <v>160</v>
      </c>
      <c r="B147">
        <v>22.492999999999995</v>
      </c>
      <c r="D147">
        <v>-2.1226707715536342</v>
      </c>
      <c r="E147">
        <v>8.0206547363556364</v>
      </c>
    </row>
    <row r="148" spans="1:5" x14ac:dyDescent="0.25">
      <c r="A148" t="s">
        <v>161</v>
      </c>
      <c r="B148">
        <v>29.093000000000018</v>
      </c>
      <c r="D148">
        <v>-1.6392180529826954</v>
      </c>
      <c r="E148">
        <v>8.0205102144388345</v>
      </c>
    </row>
    <row r="149" spans="1:5" x14ac:dyDescent="0.25">
      <c r="A149" t="s">
        <v>162</v>
      </c>
      <c r="B149">
        <v>29.807000000000016</v>
      </c>
      <c r="D149">
        <v>-0.70001964189708121</v>
      </c>
      <c r="E149">
        <v>8.0203370680871338</v>
      </c>
    </row>
    <row r="150" spans="1:5" x14ac:dyDescent="0.25">
      <c r="A150" t="s">
        <v>163</v>
      </c>
      <c r="B150">
        <v>35.963000000000022</v>
      </c>
      <c r="D150">
        <v>0.40175699323023023</v>
      </c>
      <c r="E150">
        <v>8.0177501646604874</v>
      </c>
    </row>
    <row r="151" spans="1:5" x14ac:dyDescent="0.25">
      <c r="A151" t="s">
        <v>164</v>
      </c>
      <c r="B151">
        <v>40.661000000000001</v>
      </c>
      <c r="D151">
        <v>1.1261126342686121</v>
      </c>
      <c r="E151">
        <v>8.0174801400902851</v>
      </c>
    </row>
    <row r="152" spans="1:5" x14ac:dyDescent="0.25">
      <c r="A152" t="s">
        <v>165</v>
      </c>
      <c r="B152">
        <v>41.696000000000026</v>
      </c>
      <c r="D152">
        <v>1.3167634775017538</v>
      </c>
      <c r="E152">
        <v>8.0169714049466503</v>
      </c>
    </row>
    <row r="153" spans="1:5" x14ac:dyDescent="0.25">
      <c r="A153" t="s">
        <v>166</v>
      </c>
      <c r="B153">
        <v>41.26600000000002</v>
      </c>
      <c r="D153">
        <v>1.2034204649717699</v>
      </c>
      <c r="E153">
        <v>8.01576155438255</v>
      </c>
    </row>
    <row r="154" spans="1:5" x14ac:dyDescent="0.25">
      <c r="A154" t="s">
        <v>167</v>
      </c>
      <c r="B154">
        <v>38.034000000000049</v>
      </c>
      <c r="D154">
        <v>0.42975302149750266</v>
      </c>
      <c r="E154">
        <v>8.0156081840871334</v>
      </c>
    </row>
    <row r="155" spans="1:5" x14ac:dyDescent="0.25">
      <c r="A155" t="s">
        <v>168</v>
      </c>
      <c r="B155">
        <v>34.251000000000033</v>
      </c>
      <c r="D155">
        <v>-0.33188186839340766</v>
      </c>
      <c r="E155">
        <v>8.0155103503084408</v>
      </c>
    </row>
    <row r="156" spans="1:5" x14ac:dyDescent="0.25">
      <c r="A156" t="s">
        <v>169</v>
      </c>
      <c r="B156">
        <v>29.802000000000021</v>
      </c>
      <c r="D156">
        <v>-1.6400060462728485</v>
      </c>
      <c r="E156">
        <v>8.0152067745399975</v>
      </c>
    </row>
    <row r="157" spans="1:5" x14ac:dyDescent="0.25">
      <c r="A157" t="s">
        <v>170</v>
      </c>
      <c r="B157">
        <v>25.65100000000001</v>
      </c>
      <c r="D157">
        <v>-2.0710792121010368</v>
      </c>
      <c r="E157">
        <v>8.0151468759999993</v>
      </c>
    </row>
    <row r="158" spans="1:5" x14ac:dyDescent="0.25">
      <c r="A158" t="s">
        <v>171</v>
      </c>
      <c r="B158">
        <v>26.591000000000008</v>
      </c>
      <c r="D158">
        <v>-1.9499755727403927</v>
      </c>
      <c r="E158">
        <v>8.0149873720634179</v>
      </c>
    </row>
    <row r="159" spans="1:5" x14ac:dyDescent="0.25">
      <c r="A159" t="s">
        <v>172</v>
      </c>
      <c r="B159">
        <v>28.080000000000041</v>
      </c>
      <c r="D159">
        <v>-1.7672378704161447</v>
      </c>
      <c r="E159">
        <v>8.0138438431386305</v>
      </c>
    </row>
    <row r="160" spans="1:5" x14ac:dyDescent="0.25">
      <c r="A160" t="s">
        <v>173</v>
      </c>
      <c r="B160">
        <v>29.011000000000024</v>
      </c>
      <c r="D160">
        <v>-1.2580527101867693</v>
      </c>
      <c r="E160">
        <v>8.0135708613350687</v>
      </c>
    </row>
    <row r="161" spans="1:5" x14ac:dyDescent="0.25">
      <c r="A161" t="s">
        <v>174</v>
      </c>
      <c r="B161">
        <v>32.367999999999995</v>
      </c>
      <c r="D161">
        <v>-0.50385445755828195</v>
      </c>
      <c r="E161">
        <v>8.0119695943574563</v>
      </c>
    </row>
    <row r="162" spans="1:5" x14ac:dyDescent="0.25">
      <c r="A162" t="s">
        <v>175</v>
      </c>
      <c r="B162">
        <v>37.047000000000025</v>
      </c>
      <c r="D162">
        <v>0.23294381803459596</v>
      </c>
      <c r="E162">
        <v>8.0053726774800555</v>
      </c>
    </row>
    <row r="163" spans="1:5" x14ac:dyDescent="0.25">
      <c r="A163" t="s">
        <v>176</v>
      </c>
      <c r="B163">
        <v>37.57000000000005</v>
      </c>
      <c r="D163">
        <v>0.84710708631813347</v>
      </c>
      <c r="E163">
        <v>8.0009677702910782</v>
      </c>
    </row>
    <row r="164" spans="1:5" x14ac:dyDescent="0.25">
      <c r="A164" t="s">
        <v>177</v>
      </c>
      <c r="B164">
        <v>40.462000000000046</v>
      </c>
      <c r="D164">
        <v>1.1440212355525048</v>
      </c>
      <c r="E164">
        <v>7.9963618794485205</v>
      </c>
    </row>
    <row r="165" spans="1:5" x14ac:dyDescent="0.25">
      <c r="A165" t="s">
        <v>178</v>
      </c>
      <c r="B165">
        <v>43.032000000000039</v>
      </c>
      <c r="D165">
        <v>0.90394094728472296</v>
      </c>
      <c r="E165">
        <v>7.9916638331722591</v>
      </c>
    </row>
    <row r="166" spans="1:5" x14ac:dyDescent="0.25">
      <c r="A166" t="s">
        <v>179</v>
      </c>
      <c r="B166">
        <v>38.849000000000046</v>
      </c>
      <c r="D166">
        <v>0.41239868657639828</v>
      </c>
      <c r="E166">
        <v>7.9889349983574585</v>
      </c>
    </row>
    <row r="167" spans="1:5" x14ac:dyDescent="0.25">
      <c r="A167" t="s">
        <v>180</v>
      </c>
      <c r="B167">
        <v>30.43300000000005</v>
      </c>
      <c r="D167">
        <v>-0.33937313069892283</v>
      </c>
      <c r="E167">
        <v>7.9885694723140608</v>
      </c>
    </row>
    <row r="168" spans="1:5" x14ac:dyDescent="0.25">
      <c r="A168" t="s">
        <v>181</v>
      </c>
      <c r="B168">
        <v>26.701999999999998</v>
      </c>
      <c r="D168">
        <v>-1.0731502046105836</v>
      </c>
      <c r="E168">
        <v>7.9869379236264662</v>
      </c>
    </row>
    <row r="169" spans="1:5" x14ac:dyDescent="0.25">
      <c r="A169" t="s">
        <v>182</v>
      </c>
      <c r="B169">
        <v>25.331000000000017</v>
      </c>
      <c r="D169">
        <v>-1.8017302790102965</v>
      </c>
      <c r="E169">
        <v>7.986353631000001</v>
      </c>
    </row>
    <row r="170" spans="1:5" x14ac:dyDescent="0.25">
      <c r="A170" t="s">
        <v>183</v>
      </c>
      <c r="B170">
        <v>23.785000000000025</v>
      </c>
      <c r="D170">
        <v>-0.24912181084756263</v>
      </c>
      <c r="E170">
        <v>7.9862111671215681</v>
      </c>
    </row>
    <row r="171" spans="1:5" x14ac:dyDescent="0.25">
      <c r="A171" t="s">
        <v>184</v>
      </c>
      <c r="B171">
        <v>28.051000000000045</v>
      </c>
      <c r="D171">
        <v>-0.20613688027088106</v>
      </c>
      <c r="E171">
        <v>7.9840998217056285</v>
      </c>
    </row>
    <row r="172" spans="1:5" x14ac:dyDescent="0.25">
      <c r="A172" t="s">
        <v>185</v>
      </c>
      <c r="B172">
        <v>28.212000000000046</v>
      </c>
      <c r="D172">
        <v>-0.17790975129515924</v>
      </c>
      <c r="E172">
        <v>7.983805677662664</v>
      </c>
    </row>
    <row r="173" spans="1:5" x14ac:dyDescent="0.25">
      <c r="A173" t="s">
        <v>186</v>
      </c>
      <c r="B173">
        <v>34.782000000000039</v>
      </c>
      <c r="D173">
        <v>-8.0039798498706863E-2</v>
      </c>
      <c r="E173">
        <v>7.979023388644447</v>
      </c>
    </row>
    <row r="174" spans="1:5" x14ac:dyDescent="0.25">
      <c r="A174" t="s">
        <v>187</v>
      </c>
      <c r="B174">
        <v>35.855000000000018</v>
      </c>
      <c r="D174">
        <v>2.014769043149944E-2</v>
      </c>
      <c r="E174">
        <v>7.9686061798679759</v>
      </c>
    </row>
    <row r="175" spans="1:5" x14ac:dyDescent="0.25">
      <c r="A175" t="s">
        <v>188</v>
      </c>
      <c r="B175">
        <v>39.729000000000042</v>
      </c>
      <c r="D175">
        <v>0.14380162555358011</v>
      </c>
      <c r="E175">
        <v>7.9585469680936836</v>
      </c>
    </row>
    <row r="176" spans="1:5" x14ac:dyDescent="0.25">
      <c r="A176" t="s">
        <v>189</v>
      </c>
      <c r="B176">
        <v>39.595000000000027</v>
      </c>
      <c r="D176">
        <v>0.16737979975666528</v>
      </c>
      <c r="E176">
        <v>7.9414740637189833</v>
      </c>
    </row>
    <row r="177" spans="1:5" x14ac:dyDescent="0.25">
      <c r="A177" t="s">
        <v>190</v>
      </c>
      <c r="B177">
        <v>41.644000000000005</v>
      </c>
      <c r="D177">
        <v>0.12036223748194542</v>
      </c>
      <c r="E177">
        <v>7.923932232084657</v>
      </c>
    </row>
    <row r="178" spans="1:5" x14ac:dyDescent="0.25">
      <c r="A178" t="s">
        <v>191</v>
      </c>
      <c r="B178">
        <v>38.824000000000012</v>
      </c>
      <c r="D178">
        <v>4.735481904401978E-2</v>
      </c>
      <c r="E178">
        <v>7.916353375044447</v>
      </c>
    </row>
    <row r="179" spans="1:5" x14ac:dyDescent="0.25">
      <c r="A179" t="s">
        <v>192</v>
      </c>
      <c r="B179">
        <v>35.383000000000038</v>
      </c>
      <c r="D179">
        <v>-6.0293799092501377E-2</v>
      </c>
      <c r="E179">
        <v>7.9122147254149242</v>
      </c>
    </row>
    <row r="180" spans="1:5" x14ac:dyDescent="0.25">
      <c r="A180" t="s">
        <v>193</v>
      </c>
      <c r="B180">
        <v>25.747000000000014</v>
      </c>
      <c r="D180">
        <v>-0.15446514815878667</v>
      </c>
      <c r="E180">
        <v>7.9102854398075033</v>
      </c>
    </row>
    <row r="181" spans="1:5" x14ac:dyDescent="0.25">
      <c r="A181" t="s">
        <v>194</v>
      </c>
      <c r="B181">
        <v>23.035000000000025</v>
      </c>
      <c r="D181">
        <v>-0.24534718306995512</v>
      </c>
      <c r="E181">
        <v>7.9080161139999996</v>
      </c>
    </row>
    <row r="182" spans="1:5" x14ac:dyDescent="0.25">
      <c r="A182" t="s">
        <v>195</v>
      </c>
      <c r="B182">
        <v>25.402000000000044</v>
      </c>
      <c r="D182">
        <v>-1.3334008994680202</v>
      </c>
      <c r="E182">
        <v>7.9073990459105028</v>
      </c>
    </row>
    <row r="183" spans="1:5" x14ac:dyDescent="0.25">
      <c r="A183" t="s">
        <v>196</v>
      </c>
      <c r="B183">
        <v>26.489000000000033</v>
      </c>
      <c r="D183">
        <v>-1.2684868982753776</v>
      </c>
      <c r="E183">
        <v>7.907105626608776</v>
      </c>
    </row>
    <row r="184" spans="1:5" x14ac:dyDescent="0.25">
      <c r="A184" t="s">
        <v>197</v>
      </c>
      <c r="B184">
        <v>28.837000000000046</v>
      </c>
      <c r="D184">
        <v>-0.79123941056071145</v>
      </c>
      <c r="E184">
        <v>7.9061519856905953</v>
      </c>
    </row>
    <row r="185" spans="1:5" x14ac:dyDescent="0.25">
      <c r="A185" t="s">
        <v>198</v>
      </c>
      <c r="B185">
        <v>29.935000000000002</v>
      </c>
      <c r="D185">
        <v>-0.41366492654860365</v>
      </c>
      <c r="E185">
        <v>7.9056478013621803</v>
      </c>
    </row>
    <row r="186" spans="1:5" x14ac:dyDescent="0.25">
      <c r="A186" t="s">
        <v>199</v>
      </c>
      <c r="B186">
        <v>38.454000000000008</v>
      </c>
      <c r="D186">
        <v>0.17735258140654908</v>
      </c>
      <c r="E186">
        <v>7.9042762964525659</v>
      </c>
    </row>
    <row r="187" spans="1:5" x14ac:dyDescent="0.25">
      <c r="A187" t="s">
        <v>200</v>
      </c>
      <c r="B187">
        <v>42.209000000000003</v>
      </c>
      <c r="D187">
        <v>0.53284752124919532</v>
      </c>
      <c r="E187">
        <v>7.8999995301544015</v>
      </c>
    </row>
    <row r="188" spans="1:5" x14ac:dyDescent="0.25">
      <c r="A188" t="s">
        <v>201</v>
      </c>
      <c r="B188">
        <v>42.209000000000003</v>
      </c>
      <c r="D188">
        <v>0.66414645784713155</v>
      </c>
      <c r="E188">
        <v>7.8958662577301295</v>
      </c>
    </row>
    <row r="189" spans="1:5" x14ac:dyDescent="0.25">
      <c r="A189" t="s">
        <v>202</v>
      </c>
      <c r="B189">
        <v>43.883000000000038</v>
      </c>
      <c r="D189">
        <v>0.59076375769662093</v>
      </c>
      <c r="E189">
        <v>7.8887607757322691</v>
      </c>
    </row>
    <row r="190" spans="1:5" x14ac:dyDescent="0.25">
      <c r="A190" t="s">
        <v>203</v>
      </c>
      <c r="B190">
        <v>37.140000000000043</v>
      </c>
      <c r="D190">
        <v>0.2098395248870131</v>
      </c>
      <c r="E190">
        <v>7.8877681813621807</v>
      </c>
    </row>
    <row r="191" spans="1:5" x14ac:dyDescent="0.25">
      <c r="A191" t="s">
        <v>204</v>
      </c>
      <c r="B191">
        <v>33.379999999999995</v>
      </c>
      <c r="D191">
        <v>-0.24846015248567938</v>
      </c>
      <c r="E191">
        <v>7.8867919155871649</v>
      </c>
    </row>
    <row r="192" spans="1:5" x14ac:dyDescent="0.25">
      <c r="A192" t="s">
        <v>205</v>
      </c>
      <c r="B192">
        <v>29.371000000000038</v>
      </c>
      <c r="D192">
        <v>-0.84099611027266208</v>
      </c>
      <c r="E192">
        <v>7.8867861502880814</v>
      </c>
    </row>
    <row r="193" spans="1:5" x14ac:dyDescent="0.25">
      <c r="A193" t="s">
        <v>206</v>
      </c>
      <c r="B193">
        <v>24.580000000000041</v>
      </c>
      <c r="D193">
        <v>-1.1733598698253698</v>
      </c>
      <c r="E193">
        <v>7.8856665890000004</v>
      </c>
    </row>
    <row r="194" spans="1:5" x14ac:dyDescent="0.25">
      <c r="A194" t="s">
        <v>207</v>
      </c>
      <c r="B194">
        <v>25.133000000000038</v>
      </c>
      <c r="D194">
        <v>-0.88231598401133204</v>
      </c>
      <c r="E194">
        <v>7.8850302291088026</v>
      </c>
    </row>
    <row r="195" spans="1:5" x14ac:dyDescent="0.25">
      <c r="A195" t="s">
        <v>208</v>
      </c>
      <c r="B195">
        <v>26.064999999999998</v>
      </c>
      <c r="D195">
        <v>-0.81483949675047462</v>
      </c>
      <c r="E195">
        <v>7.8841131361130214</v>
      </c>
    </row>
    <row r="196" spans="1:5" x14ac:dyDescent="0.25">
      <c r="A196" t="s">
        <v>209</v>
      </c>
      <c r="B196">
        <v>27.311000000000035</v>
      </c>
      <c r="D196">
        <v>-0.62097127481034831</v>
      </c>
      <c r="E196">
        <v>7.8825076618470939</v>
      </c>
    </row>
    <row r="197" spans="1:5" x14ac:dyDescent="0.25">
      <c r="A197" t="s">
        <v>210</v>
      </c>
      <c r="B197">
        <v>34.333000000000027</v>
      </c>
      <c r="D197">
        <v>-0.32114975689932818</v>
      </c>
      <c r="E197">
        <v>7.8812167857472488</v>
      </c>
    </row>
    <row r="198" spans="1:5" x14ac:dyDescent="0.25">
      <c r="A198" t="s">
        <v>211</v>
      </c>
      <c r="B198">
        <v>32.709000000000003</v>
      </c>
      <c r="D198">
        <v>4.5592235727843961E-2</v>
      </c>
      <c r="E198">
        <v>7.8720631352049191</v>
      </c>
    </row>
    <row r="199" spans="1:5" x14ac:dyDescent="0.25">
      <c r="A199" t="s">
        <v>212</v>
      </c>
      <c r="B199">
        <v>37.983000000000004</v>
      </c>
      <c r="D199">
        <v>0.48116153957636937</v>
      </c>
      <c r="E199">
        <v>7.8719530633113184</v>
      </c>
    </row>
    <row r="200" spans="1:5" x14ac:dyDescent="0.25">
      <c r="A200" t="s">
        <v>213</v>
      </c>
      <c r="B200">
        <v>41.610000000000014</v>
      </c>
      <c r="D200">
        <v>0.54900642835635249</v>
      </c>
      <c r="E200">
        <v>7.8704363677248361</v>
      </c>
    </row>
    <row r="201" spans="1:5" x14ac:dyDescent="0.25">
      <c r="A201" t="s">
        <v>214</v>
      </c>
      <c r="B201">
        <v>41.369000000000028</v>
      </c>
      <c r="D201">
        <v>0.50156340419281209</v>
      </c>
      <c r="E201">
        <v>7.859441531519912</v>
      </c>
    </row>
    <row r="202" spans="1:5" x14ac:dyDescent="0.25">
      <c r="A202" t="s">
        <v>215</v>
      </c>
      <c r="B202">
        <v>36.230999999999995</v>
      </c>
      <c r="D202">
        <v>0.22685322108446679</v>
      </c>
      <c r="E202">
        <v>7.8549954009472485</v>
      </c>
    </row>
    <row r="203" spans="1:5" x14ac:dyDescent="0.25">
      <c r="A203" t="s">
        <v>216</v>
      </c>
      <c r="B203">
        <v>33.90500000000003</v>
      </c>
      <c r="D203">
        <v>-0.22716609334722024</v>
      </c>
      <c r="E203">
        <v>7.8548213881909401</v>
      </c>
    </row>
    <row r="204" spans="1:5" x14ac:dyDescent="0.25">
      <c r="A204" t="s">
        <v>217</v>
      </c>
      <c r="B204">
        <v>32.004000000000019</v>
      </c>
      <c r="D204">
        <v>-0.60708312295983402</v>
      </c>
      <c r="E204">
        <v>7.8537891300359242</v>
      </c>
    </row>
    <row r="205" spans="1:5" x14ac:dyDescent="0.25">
      <c r="A205" t="s">
        <v>218</v>
      </c>
      <c r="B205">
        <v>22.75200000000001</v>
      </c>
      <c r="D205">
        <v>-0.83104151083084699</v>
      </c>
      <c r="E205">
        <v>7.8528898579999993</v>
      </c>
    </row>
    <row r="206" spans="1:5" x14ac:dyDescent="0.25">
      <c r="A206" t="s">
        <v>219</v>
      </c>
      <c r="B206">
        <v>24.537000000000035</v>
      </c>
      <c r="D206">
        <v>-0.51372151388656062</v>
      </c>
      <c r="E206">
        <v>7.8490552162238876</v>
      </c>
    </row>
    <row r="207" spans="1:5" x14ac:dyDescent="0.25">
      <c r="A207" t="s">
        <v>220</v>
      </c>
      <c r="B207">
        <v>27.149000000000001</v>
      </c>
      <c r="D207">
        <v>-0.4602920549364331</v>
      </c>
      <c r="E207">
        <v>7.8472284909719452</v>
      </c>
    </row>
    <row r="208" spans="1:5" x14ac:dyDescent="0.25">
      <c r="A208" t="s">
        <v>221</v>
      </c>
      <c r="B208">
        <v>27.797000000000025</v>
      </c>
      <c r="D208">
        <v>-0.35304102010902749</v>
      </c>
      <c r="E208">
        <v>7.8455404855692121</v>
      </c>
    </row>
    <row r="209" spans="1:5" x14ac:dyDescent="0.25">
      <c r="A209" t="s">
        <v>222</v>
      </c>
      <c r="B209">
        <v>33.227000000000032</v>
      </c>
      <c r="D209">
        <v>-0.15607036847278369</v>
      </c>
      <c r="E209">
        <v>7.8430204715492184</v>
      </c>
    </row>
    <row r="210" spans="1:5" x14ac:dyDescent="0.25">
      <c r="A210" t="s">
        <v>223</v>
      </c>
      <c r="B210">
        <v>35.395000000000039</v>
      </c>
      <c r="D210">
        <v>3.4183685120654853E-2</v>
      </c>
      <c r="E210">
        <v>7.8344079468783683</v>
      </c>
    </row>
    <row r="211" spans="1:5" x14ac:dyDescent="0.25">
      <c r="A211" t="s">
        <v>224</v>
      </c>
      <c r="B211">
        <v>39.16500000000002</v>
      </c>
      <c r="D211">
        <v>0.23188104981173144</v>
      </c>
      <c r="E211">
        <v>7.8214870144479995</v>
      </c>
    </row>
    <row r="212" spans="1:5" x14ac:dyDescent="0.25">
      <c r="A212" t="s">
        <v>225</v>
      </c>
      <c r="B212">
        <v>41.069000000000017</v>
      </c>
      <c r="D212">
        <v>0.2845864126543643</v>
      </c>
      <c r="E212">
        <v>7.8043717968759729</v>
      </c>
    </row>
    <row r="213" spans="1:5" x14ac:dyDescent="0.25">
      <c r="A213" t="s">
        <v>226</v>
      </c>
      <c r="B213">
        <v>41.619000000000028</v>
      </c>
      <c r="D213">
        <v>0.2129202362161918</v>
      </c>
      <c r="E213">
        <v>7.7891988984666236</v>
      </c>
    </row>
    <row r="214" spans="1:5" x14ac:dyDescent="0.25">
      <c r="A214" t="s">
        <v>227</v>
      </c>
      <c r="B214">
        <v>39.789000000000044</v>
      </c>
      <c r="D214">
        <v>0.13953696249865941</v>
      </c>
      <c r="E214">
        <v>7.7765711195492191</v>
      </c>
    </row>
    <row r="215" spans="1:5" x14ac:dyDescent="0.25">
      <c r="A215" t="s">
        <v>228</v>
      </c>
      <c r="B215">
        <v>34.756000000000029</v>
      </c>
      <c r="D215">
        <v>-9.6908346842207102E-2</v>
      </c>
      <c r="E215">
        <v>7.7732351930565304</v>
      </c>
    </row>
    <row r="216" spans="1:5" x14ac:dyDescent="0.25">
      <c r="A216" t="s">
        <v>229</v>
      </c>
      <c r="B216">
        <v>27.451999999999998</v>
      </c>
      <c r="D216">
        <v>-0.32751339993222717</v>
      </c>
      <c r="E216">
        <v>7.772683613063375</v>
      </c>
    </row>
    <row r="217" spans="1:5" x14ac:dyDescent="0.25">
      <c r="A217" t="s">
        <v>230</v>
      </c>
      <c r="B217">
        <v>21.55400000000003</v>
      </c>
      <c r="D217">
        <v>-0.44158934582306353</v>
      </c>
      <c r="E217">
        <v>7.7698281680000001</v>
      </c>
    </row>
    <row r="218" spans="1:5" x14ac:dyDescent="0.25">
      <c r="A218" t="s">
        <v>231</v>
      </c>
      <c r="B218">
        <v>23.968000000000018</v>
      </c>
      <c r="D218">
        <v>-1.3063423400633047</v>
      </c>
      <c r="E218">
        <v>7.7695219649106662</v>
      </c>
    </row>
    <row r="219" spans="1:5" x14ac:dyDescent="0.25">
      <c r="A219" t="s">
        <v>232</v>
      </c>
      <c r="B219">
        <v>24.427000000000021</v>
      </c>
      <c r="D219">
        <v>-1.145905487724485</v>
      </c>
      <c r="E219">
        <v>7.7652380562856465</v>
      </c>
    </row>
    <row r="220" spans="1:5" x14ac:dyDescent="0.25">
      <c r="A220" t="s">
        <v>233</v>
      </c>
      <c r="B220">
        <v>32.588000000000022</v>
      </c>
      <c r="D220">
        <v>-0.77620737007248242</v>
      </c>
      <c r="E220">
        <v>7.7613059676124792</v>
      </c>
    </row>
    <row r="221" spans="1:5" x14ac:dyDescent="0.25">
      <c r="A221" t="s">
        <v>234</v>
      </c>
      <c r="B221">
        <v>31.967000000000041</v>
      </c>
      <c r="D221">
        <v>-0.38974173776567361</v>
      </c>
      <c r="E221">
        <v>7.7574693949266162</v>
      </c>
    </row>
    <row r="222" spans="1:5" x14ac:dyDescent="0.25">
      <c r="A222" t="s">
        <v>235</v>
      </c>
      <c r="B222">
        <v>40.754000000000019</v>
      </c>
      <c r="D222">
        <v>0.11429847240944899</v>
      </c>
      <c r="E222">
        <v>7.7389965633056077</v>
      </c>
    </row>
    <row r="223" spans="1:5" x14ac:dyDescent="0.25">
      <c r="A223" t="s">
        <v>236</v>
      </c>
      <c r="B223">
        <v>42.104000000000042</v>
      </c>
      <c r="D223">
        <v>0.51710130902949081</v>
      </c>
      <c r="E223">
        <v>7.7252933802782291</v>
      </c>
    </row>
    <row r="224" spans="1:5" x14ac:dyDescent="0.25">
      <c r="A224" t="s">
        <v>237</v>
      </c>
      <c r="B224">
        <v>44.062000000000012</v>
      </c>
      <c r="D224">
        <v>0.63783458251840597</v>
      </c>
      <c r="E224">
        <v>7.7200576728897463</v>
      </c>
    </row>
    <row r="225" spans="1:5" x14ac:dyDescent="0.25">
      <c r="A225" t="s">
        <v>238</v>
      </c>
      <c r="B225">
        <v>40.446000000000026</v>
      </c>
      <c r="D225">
        <v>0.50503668997615281</v>
      </c>
      <c r="E225">
        <v>7.7135549611773779</v>
      </c>
    </row>
    <row r="226" spans="1:5" x14ac:dyDescent="0.25">
      <c r="A226" t="s">
        <v>239</v>
      </c>
      <c r="B226">
        <v>35.552000000000021</v>
      </c>
      <c r="D226">
        <v>0.30092591919513834</v>
      </c>
      <c r="E226">
        <v>7.7032657269266167</v>
      </c>
    </row>
    <row r="227" spans="1:5" x14ac:dyDescent="0.25">
      <c r="A227" t="s">
        <v>240</v>
      </c>
      <c r="B227">
        <v>33.969000000000051</v>
      </c>
      <c r="D227">
        <v>-0.29673485873482763</v>
      </c>
      <c r="E227">
        <v>7.7026412555752719</v>
      </c>
    </row>
    <row r="228" spans="1:5" x14ac:dyDescent="0.25">
      <c r="A228" t="s">
        <v>241</v>
      </c>
      <c r="B228">
        <v>27.513000000000034</v>
      </c>
      <c r="D228">
        <v>-0.82071004442282858</v>
      </c>
      <c r="E228">
        <v>7.7023604434610125</v>
      </c>
    </row>
    <row r="229" spans="1:5" x14ac:dyDescent="0.25">
      <c r="A229" t="s">
        <v>242</v>
      </c>
      <c r="B229">
        <v>24.066000000000031</v>
      </c>
      <c r="D229">
        <v>-1.1079966120071962</v>
      </c>
      <c r="E229">
        <v>7.7020735829999998</v>
      </c>
    </row>
    <row r="230" spans="1:5" x14ac:dyDescent="0.25">
      <c r="A230" t="s">
        <v>243</v>
      </c>
      <c r="B230">
        <v>25.092000000000041</v>
      </c>
      <c r="D230">
        <v>-1.2041544664695023</v>
      </c>
      <c r="E230">
        <v>7.7017673799106658</v>
      </c>
    </row>
    <row r="231" spans="1:5" x14ac:dyDescent="0.25">
      <c r="A231" t="s">
        <v>244</v>
      </c>
      <c r="B231">
        <v>25.653999999999996</v>
      </c>
      <c r="D231">
        <v>-1.119634935575351</v>
      </c>
      <c r="E231">
        <v>7.6998256696725491</v>
      </c>
    </row>
    <row r="232" spans="1:5" x14ac:dyDescent="0.25">
      <c r="A232" t="s">
        <v>245</v>
      </c>
      <c r="B232">
        <v>27.812000000000012</v>
      </c>
      <c r="D232">
        <v>-0.81621177267145018</v>
      </c>
      <c r="E232">
        <v>7.6974261626568516</v>
      </c>
    </row>
    <row r="233" spans="1:5" x14ac:dyDescent="0.25">
      <c r="A233" t="s">
        <v>246</v>
      </c>
      <c r="B233">
        <v>29.227000000000032</v>
      </c>
      <c r="D233">
        <v>-0.33893809855803919</v>
      </c>
      <c r="E233">
        <v>7.6953541992161778</v>
      </c>
    </row>
    <row r="234" spans="1:5" x14ac:dyDescent="0.25">
      <c r="A234" t="s">
        <v>247</v>
      </c>
      <c r="B234">
        <v>34.140000000000043</v>
      </c>
      <c r="D234">
        <v>9.593085758883238E-2</v>
      </c>
      <c r="E234">
        <v>7.6764001042664844</v>
      </c>
    </row>
    <row r="235" spans="1:5" x14ac:dyDescent="0.25">
      <c r="A235" t="s">
        <v>248</v>
      </c>
      <c r="B235">
        <v>39.022000000000048</v>
      </c>
      <c r="D235">
        <v>0.5284917574161162</v>
      </c>
      <c r="E235">
        <v>7.6559133841133304</v>
      </c>
    </row>
    <row r="236" spans="1:5" x14ac:dyDescent="0.25">
      <c r="A236" t="s">
        <v>249</v>
      </c>
      <c r="B236">
        <v>41.82000000000005</v>
      </c>
      <c r="D236">
        <v>0.75291724649345004</v>
      </c>
      <c r="E236">
        <v>7.650641456927632</v>
      </c>
    </row>
    <row r="237" spans="1:5" x14ac:dyDescent="0.25">
      <c r="A237" t="s">
        <v>250</v>
      </c>
      <c r="B237">
        <v>40.311000000000035</v>
      </c>
      <c r="D237">
        <v>0.57620578639741005</v>
      </c>
      <c r="E237">
        <v>7.6459638934688403</v>
      </c>
    </row>
    <row r="238" spans="1:5" x14ac:dyDescent="0.25">
      <c r="A238" t="s">
        <v>251</v>
      </c>
      <c r="B238">
        <v>44.244000000000028</v>
      </c>
      <c r="D238">
        <v>0.28712428201003692</v>
      </c>
      <c r="E238">
        <v>7.6431742048161766</v>
      </c>
    </row>
    <row r="239" spans="1:5" x14ac:dyDescent="0.25">
      <c r="A239" t="s">
        <v>252</v>
      </c>
      <c r="B239">
        <v>33.531000000000006</v>
      </c>
      <c r="D239">
        <v>-0.30774026644584473</v>
      </c>
      <c r="E239">
        <v>7.6405438568900017</v>
      </c>
    </row>
    <row r="240" spans="1:5" x14ac:dyDescent="0.25">
      <c r="A240" t="s">
        <v>253</v>
      </c>
      <c r="B240">
        <v>28.140000000000043</v>
      </c>
      <c r="D240">
        <v>-0.83030991665432408</v>
      </c>
      <c r="E240">
        <v>7.6401660671910019</v>
      </c>
    </row>
    <row r="241" spans="1:5" x14ac:dyDescent="0.25">
      <c r="A241" t="s">
        <v>254</v>
      </c>
      <c r="B241">
        <v>25.41700000000003</v>
      </c>
      <c r="D241">
        <v>-0.96940868119305923</v>
      </c>
      <c r="E241">
        <v>7.6379655133863045</v>
      </c>
    </row>
    <row r="242" spans="1:5" x14ac:dyDescent="0.25">
      <c r="A242" t="s">
        <v>255</v>
      </c>
      <c r="B242">
        <v>21.785000000000025</v>
      </c>
      <c r="D242">
        <v>-2.2635492011744454</v>
      </c>
      <c r="E242">
        <v>7.6367766582016277</v>
      </c>
    </row>
    <row r="243" spans="1:5" x14ac:dyDescent="0.25">
      <c r="A243" t="s">
        <v>256</v>
      </c>
      <c r="B243">
        <v>24.15300000000002</v>
      </c>
      <c r="D243">
        <v>-2.0256840127928668</v>
      </c>
      <c r="E243">
        <v>7.6361920409898643</v>
      </c>
    </row>
    <row r="244" spans="1:5" x14ac:dyDescent="0.25">
      <c r="A244" t="s">
        <v>257</v>
      </c>
      <c r="B244">
        <v>33.094000000000051</v>
      </c>
      <c r="D244">
        <v>-1.3070826256415005</v>
      </c>
      <c r="E244">
        <v>7.6357612435165301</v>
      </c>
    </row>
    <row r="245" spans="1:5" x14ac:dyDescent="0.25">
      <c r="A245" t="s">
        <v>258</v>
      </c>
      <c r="B245">
        <v>33.853000000000009</v>
      </c>
      <c r="D245">
        <v>-0.67224151616975902</v>
      </c>
      <c r="E245">
        <v>7.6351872882501963</v>
      </c>
    </row>
    <row r="246" spans="1:5" x14ac:dyDescent="0.25">
      <c r="A246" t="s">
        <v>259</v>
      </c>
      <c r="B246">
        <v>36.663000000000011</v>
      </c>
      <c r="D246">
        <v>0.25666759265521943</v>
      </c>
      <c r="E246">
        <v>7.6343559265553056</v>
      </c>
    </row>
    <row r="247" spans="1:5" x14ac:dyDescent="0.25">
      <c r="A247" t="s">
        <v>260</v>
      </c>
      <c r="B247">
        <v>42.273000000000025</v>
      </c>
      <c r="D247">
        <v>1.0728117535659281</v>
      </c>
      <c r="E247">
        <v>7.6341991200339931</v>
      </c>
    </row>
    <row r="248" spans="1:5" x14ac:dyDescent="0.25">
      <c r="A248" t="s">
        <v>261</v>
      </c>
      <c r="B248">
        <v>44.927000000000021</v>
      </c>
      <c r="D248">
        <v>1.2242006518058819</v>
      </c>
      <c r="E248">
        <v>7.6307099852894975</v>
      </c>
    </row>
    <row r="249" spans="1:5" x14ac:dyDescent="0.25">
      <c r="A249" t="s">
        <v>262</v>
      </c>
      <c r="B249">
        <v>42.064999999999998</v>
      </c>
      <c r="D249">
        <v>0.8638353723827733</v>
      </c>
      <c r="E249">
        <v>7.6275669820949856</v>
      </c>
    </row>
    <row r="250" spans="1:5" x14ac:dyDescent="0.25">
      <c r="A250" t="s">
        <v>263</v>
      </c>
      <c r="B250">
        <v>38.079000000000008</v>
      </c>
      <c r="D250">
        <v>0.51030121935554196</v>
      </c>
      <c r="E250">
        <v>7.6244941690501964</v>
      </c>
    </row>
    <row r="251" spans="1:5" x14ac:dyDescent="0.25">
      <c r="A251" t="s">
        <v>264</v>
      </c>
      <c r="B251">
        <v>36.504000000000019</v>
      </c>
      <c r="D251">
        <v>-0.4284967277692871</v>
      </c>
      <c r="E251">
        <v>7.6237848244176627</v>
      </c>
    </row>
    <row r="252" spans="1:5" x14ac:dyDescent="0.25">
      <c r="A252" t="s">
        <v>265</v>
      </c>
      <c r="B252">
        <v>27.560000000000002</v>
      </c>
      <c r="D252">
        <v>-1.2149800067389549</v>
      </c>
      <c r="E252">
        <v>7.6234923929306193</v>
      </c>
    </row>
    <row r="253" spans="1:5" x14ac:dyDescent="0.25">
      <c r="A253" t="s">
        <v>266</v>
      </c>
      <c r="B253">
        <v>23.950000000000045</v>
      </c>
      <c r="D253">
        <v>-1.6255079251880764</v>
      </c>
      <c r="E253">
        <v>7.6234821909999999</v>
      </c>
    </row>
    <row r="254" spans="1:5" x14ac:dyDescent="0.25">
      <c r="A254" t="s">
        <v>267</v>
      </c>
      <c r="B254">
        <v>26.066000000000031</v>
      </c>
      <c r="D254">
        <v>-0.60590516145962703</v>
      </c>
      <c r="E254">
        <v>7.622203646560151</v>
      </c>
    </row>
    <row r="255" spans="1:5" x14ac:dyDescent="0.25">
      <c r="A255" t="s">
        <v>269</v>
      </c>
      <c r="B255">
        <v>22.852000000000032</v>
      </c>
      <c r="D255">
        <v>-0.49451529905536323</v>
      </c>
      <c r="E255">
        <v>7.6209503465547463</v>
      </c>
    </row>
    <row r="256" spans="1:5" x14ac:dyDescent="0.25">
      <c r="A256" t="s">
        <v>270</v>
      </c>
      <c r="B256">
        <v>30.17900000000003</v>
      </c>
      <c r="D256">
        <v>-0.35238039892179857</v>
      </c>
      <c r="E256">
        <v>7.6193825455047408</v>
      </c>
    </row>
    <row r="257" spans="1:5" x14ac:dyDescent="0.25">
      <c r="A257" t="s">
        <v>271</v>
      </c>
      <c r="B257">
        <v>30.43100000000004</v>
      </c>
      <c r="D257">
        <v>-0.12848879425611981</v>
      </c>
      <c r="E257">
        <v>7.6176778040790118</v>
      </c>
    </row>
    <row r="258" spans="1:5" x14ac:dyDescent="0.25">
      <c r="A258" t="s">
        <v>272</v>
      </c>
      <c r="B258">
        <v>30.694000000000017</v>
      </c>
      <c r="D258">
        <v>3.2367622413757929E-2</v>
      </c>
      <c r="E258">
        <v>7.6098393723690352</v>
      </c>
    </row>
    <row r="259" spans="1:5" x14ac:dyDescent="0.25">
      <c r="A259" t="s">
        <v>273</v>
      </c>
      <c r="B259">
        <v>39.02800000000002</v>
      </c>
      <c r="D259">
        <v>0.23207346665547121</v>
      </c>
      <c r="E259">
        <v>7.6042132015456803</v>
      </c>
    </row>
    <row r="260" spans="1:5" x14ac:dyDescent="0.25">
      <c r="A260" t="s">
        <v>274</v>
      </c>
      <c r="B260">
        <v>39.54000000000002</v>
      </c>
      <c r="D260">
        <v>0.28696706631533214</v>
      </c>
      <c r="E260">
        <v>7.602589425950999</v>
      </c>
    </row>
    <row r="261" spans="1:5" x14ac:dyDescent="0.25">
      <c r="A261" t="s">
        <v>275</v>
      </c>
      <c r="B261">
        <v>44.224000000000046</v>
      </c>
      <c r="D261">
        <v>0.23376994182680388</v>
      </c>
      <c r="E261">
        <v>7.5935531069058682</v>
      </c>
    </row>
    <row r="262" spans="1:5" x14ac:dyDescent="0.25">
      <c r="A262" t="s">
        <v>276</v>
      </c>
      <c r="B262">
        <v>39.116000000000042</v>
      </c>
      <c r="D262">
        <v>0.1378859581107563</v>
      </c>
      <c r="E262">
        <v>7.5823519832790121</v>
      </c>
    </row>
    <row r="263" spans="1:5" x14ac:dyDescent="0.25">
      <c r="A263" t="s">
        <v>277</v>
      </c>
      <c r="B263">
        <v>33.69500000000005</v>
      </c>
      <c r="D263">
        <v>-0.143120966871221</v>
      </c>
      <c r="E263">
        <v>7.5816480683317033</v>
      </c>
    </row>
    <row r="264" spans="1:5" x14ac:dyDescent="0.25">
      <c r="A264" t="s">
        <v>278</v>
      </c>
      <c r="B264">
        <v>24.51400000000001</v>
      </c>
      <c r="D264">
        <v>-0.36236270863515635</v>
      </c>
      <c r="E264">
        <v>7.5808642545580565</v>
      </c>
    </row>
    <row r="265" spans="1:5" x14ac:dyDescent="0.25">
      <c r="A265" t="s">
        <v>279</v>
      </c>
      <c r="B265">
        <v>24.828000000000031</v>
      </c>
      <c r="D265">
        <v>-0.48410362783810135</v>
      </c>
      <c r="E265">
        <v>7.5793249150000008</v>
      </c>
    </row>
    <row r="266" spans="1:5" x14ac:dyDescent="0.25">
      <c r="A266" t="s">
        <v>280</v>
      </c>
      <c r="B266">
        <v>23.259000000000015</v>
      </c>
      <c r="D266">
        <v>-1.2164609226082059</v>
      </c>
      <c r="E266">
        <v>7.577665865068659</v>
      </c>
    </row>
    <row r="267" spans="1:5" x14ac:dyDescent="0.25">
      <c r="A267" t="s">
        <v>268</v>
      </c>
      <c r="B267">
        <v>26.140000000000043</v>
      </c>
      <c r="D267">
        <v>-1.253444136431219</v>
      </c>
      <c r="E267">
        <v>7.5762387455508353</v>
      </c>
    </row>
    <row r="268" spans="1:5" x14ac:dyDescent="0.25">
      <c r="A268" t="s">
        <v>281</v>
      </c>
      <c r="B268">
        <v>29.622000000000014</v>
      </c>
      <c r="D268">
        <v>-0.82863158869766018</v>
      </c>
      <c r="E268">
        <v>7.5749251006372411</v>
      </c>
    </row>
    <row r="269" spans="1:5" x14ac:dyDescent="0.25">
      <c r="A269" t="s">
        <v>282</v>
      </c>
      <c r="B269">
        <v>30.80400000000003</v>
      </c>
      <c r="D269">
        <v>-0.3949796714608072</v>
      </c>
      <c r="E269">
        <v>7.5735795626562341</v>
      </c>
    </row>
    <row r="270" spans="1:5" x14ac:dyDescent="0.25">
      <c r="A270" t="s">
        <v>283</v>
      </c>
      <c r="B270">
        <v>36.30800000000005</v>
      </c>
      <c r="D270">
        <v>9.2578057528602278E-2</v>
      </c>
      <c r="E270">
        <v>7.5644328400084984</v>
      </c>
    </row>
    <row r="271" spans="1:5" x14ac:dyDescent="0.25">
      <c r="A271" t="s">
        <v>284</v>
      </c>
      <c r="B271">
        <v>43.869000000000028</v>
      </c>
      <c r="D271">
        <v>0.65084223412721209</v>
      </c>
      <c r="E271">
        <v>7.5560805067376542</v>
      </c>
    </row>
    <row r="272" spans="1:5" x14ac:dyDescent="0.25">
      <c r="A272" t="s">
        <v>285</v>
      </c>
      <c r="B272">
        <v>42.076999999999998</v>
      </c>
      <c r="D272">
        <v>0.78814757219739096</v>
      </c>
      <c r="E272">
        <v>7.5477695311197639</v>
      </c>
    </row>
    <row r="273" spans="1:5" x14ac:dyDescent="0.25">
      <c r="A273" t="s">
        <v>286</v>
      </c>
      <c r="B273">
        <v>41.749000000000024</v>
      </c>
      <c r="D273">
        <v>0.5938713019701386</v>
      </c>
      <c r="E273">
        <v>7.5359962365803748</v>
      </c>
    </row>
    <row r="274" spans="1:5" x14ac:dyDescent="0.25">
      <c r="A274" t="s">
        <v>287</v>
      </c>
      <c r="B274">
        <v>37.677999999999997</v>
      </c>
      <c r="D274">
        <v>0.35724518517983561</v>
      </c>
      <c r="E274">
        <v>7.5336975355495976</v>
      </c>
    </row>
    <row r="275" spans="1:5" x14ac:dyDescent="0.25">
      <c r="A275" t="s">
        <v>288</v>
      </c>
      <c r="B275">
        <v>34.168000000000006</v>
      </c>
      <c r="D275">
        <v>-0.28310822284122378</v>
      </c>
      <c r="E275">
        <v>7.532102111680353</v>
      </c>
    </row>
    <row r="276" spans="1:5" x14ac:dyDescent="0.25">
      <c r="A276" t="s">
        <v>289</v>
      </c>
      <c r="B276">
        <v>28.857000000000028</v>
      </c>
      <c r="D276">
        <v>-0.97553197646958556</v>
      </c>
      <c r="E276">
        <v>7.5311432818343764</v>
      </c>
    </row>
    <row r="277" spans="1:5" x14ac:dyDescent="0.25">
      <c r="A277" t="s">
        <v>290</v>
      </c>
      <c r="B277">
        <v>25.590000000000032</v>
      </c>
      <c r="D277">
        <v>-1.2767557144849713</v>
      </c>
      <c r="E277">
        <v>7.5294704634044187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 Temperature</vt:lpstr>
      <vt:lpstr>ContPermafrost</vt:lpstr>
      <vt:lpstr>ALayerThickness</vt:lpstr>
      <vt:lpstr>CollectData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Hague</dc:creator>
  <cp:lastModifiedBy>Harrison Hague</cp:lastModifiedBy>
  <dcterms:created xsi:type="dcterms:W3CDTF">2022-02-22T00:31:59Z</dcterms:created>
  <dcterms:modified xsi:type="dcterms:W3CDTF">2022-02-26T22:05:40Z</dcterms:modified>
</cp:coreProperties>
</file>