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<sst xmlns="http://schemas.openxmlformats.org/spreadsheetml/2006/main" count="63" uniqueCount="59">
  <si>
    <t>Item</t>
  </si>
  <si>
    <t>Overhead Cost</t>
  </si>
  <si>
    <t>Yearly Recurring Cost</t>
  </si>
  <si>
    <t xml:space="preserve">Per Season Cost </t>
  </si>
  <si>
    <t>Per month revenue</t>
  </si>
  <si>
    <t>Per year revenue (6 months of fruiting only)</t>
  </si>
  <si>
    <t>Yearly for 10 boxes</t>
  </si>
  <si>
    <t>Reverse Osmosis Machine</t>
  </si>
  <si>
    <t>Revenue</t>
  </si>
  <si>
    <t>Industrial Air Purifier (for mold)</t>
  </si>
  <si>
    <t>Water</t>
  </si>
  <si>
    <t>Yearly Profit</t>
  </si>
  <si>
    <t xml:space="preserve">20 of 4ft Kind LED's </t>
  </si>
  <si>
    <t>Electricity</t>
  </si>
  <si>
    <t>Tempered Glass</t>
  </si>
  <si>
    <t>Nutrients</t>
  </si>
  <si>
    <t xml:space="preserve">Nutrients </t>
  </si>
  <si>
    <t>Rent</t>
  </si>
  <si>
    <t>Coolers</t>
  </si>
  <si>
    <t>Substrate &amp; plants</t>
  </si>
  <si>
    <t>80/20 Metal structure</t>
  </si>
  <si>
    <t>Labor</t>
  </si>
  <si>
    <t>Substrate</t>
  </si>
  <si>
    <t>Heating</t>
  </si>
  <si>
    <t>Profit</t>
  </si>
  <si>
    <t>Strawberry plants</t>
  </si>
  <si>
    <t>Total Costs</t>
  </si>
  <si>
    <t>Rotating Metal Structure</t>
  </si>
  <si>
    <t>Revenue:</t>
  </si>
  <si>
    <t>Rent (2400 sqft)</t>
  </si>
  <si>
    <t>100 sqft per box (15 boxes)</t>
  </si>
  <si>
    <t>Profit (per year per box)</t>
  </si>
  <si>
    <t>Cost (per box)</t>
  </si>
  <si>
    <t>Revenue (per year per 15 box) w/o labor</t>
  </si>
  <si>
    <t>Cost for 10 boxes</t>
  </si>
  <si>
    <t>Profit (per year per 15 box) w/labor</t>
  </si>
  <si>
    <t>Labor (3 people for 15 boxes)</t>
  </si>
  <si>
    <t>(3 people on site at all times)</t>
  </si>
  <si>
    <t>$52,000 per person per year for 40hrs/wk * 52 wks @ $25 / hour</t>
  </si>
  <si>
    <t>2 season per year</t>
  </si>
  <si>
    <t>Strawberry substrate cup: 28.3 cubic inches</t>
  </si>
  <si>
    <t>Electricity: 20 LED's, 80W for 16 hours per bar, 9 million watt hours, or 9,011 kWh per year</t>
  </si>
  <si>
    <t>Water: 51,000  gallons yearly</t>
  </si>
  <si>
    <t xml:space="preserve">$801.24/year charge </t>
  </si>
  <si>
    <t>$9.24 per gallon for 68+ units of water</t>
  </si>
  <si>
    <t>$41.49 yearly for one box</t>
  </si>
  <si>
    <t>$414.90 yearly / 10 boxes</t>
  </si>
  <si>
    <t>Krieger's Nursery: $210 / 500 plants</t>
  </si>
  <si>
    <t>Could have a sterile nursery test environment</t>
  </si>
  <si>
    <t>1024 plants per box</t>
  </si>
  <si>
    <t>And then a legacy microecosystem running in the OG environment</t>
  </si>
  <si>
    <t>28.3 cubic inches per cup, 28,300 cubic inches of substrate needed (1000 plants)</t>
  </si>
  <si>
    <t>3051 cubic inches for 50L, $22.95, of CoCo COir</t>
  </si>
  <si>
    <t>9.27 bags of Coco Coir, $212.88 for 1000 plants of substrate</t>
  </si>
  <si>
    <t>.21 lb of strawberries per plant per month</t>
  </si>
  <si>
    <t>1lb is $5 per plant per month</t>
  </si>
  <si>
    <t>$10 / sqft per month (100 sqft box)</t>
  </si>
  <si>
    <t>$31,200 per year for rent (Denver, CO)</t>
  </si>
  <si>
    <t>https://www.loopnet.com/Listing/6321-N-Washington-St-Denver-CO/22343426/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</si>
</sst>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Font="1" applyNumberFormat="1"/>
    <xf borderId="0" fillId="0" fontId="1" numFmtId="165" xfId="0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Indoor Hydroponic Cost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0"/>
            <c:spPr>
              <a:solidFill>
                <a:srgbClr val="4285F4"/>
              </a:solidFill>
              <a:ln cmpd="sng" w="9525">
                <a:solidFill>
                  <a:schemeClr val="lt1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chemeClr val="lt1"/>
                </a:solidFill>
              </a:ln>
            </c:spPr>
          </c:dPt>
          <c:dPt>
            <c:idx val="2"/>
            <c:spPr>
              <a:solidFill>
                <a:srgbClr val="FBBC04"/>
              </a:solidFill>
              <a:ln cmpd="sng" w="9525">
                <a:solidFill>
                  <a:schemeClr val="lt1"/>
                </a:solidFill>
              </a:ln>
            </c:spPr>
          </c:dPt>
          <c:dPt>
            <c:idx val="3"/>
            <c:spPr>
              <a:solidFill>
                <a:srgbClr val="34A853"/>
              </a:solidFill>
              <a:ln cmpd="sng" w="9525">
                <a:solidFill>
                  <a:schemeClr val="lt1"/>
                </a:solidFill>
              </a:ln>
            </c:spPr>
          </c:dPt>
          <c:dPt>
            <c:idx val="4"/>
            <c:spPr>
              <a:solidFill>
                <a:srgbClr val="FF6D01"/>
              </a:solidFill>
              <a:ln cmpd="sng" w="9525">
                <a:solidFill>
                  <a:schemeClr val="lt1"/>
                </a:solidFill>
              </a:ln>
            </c:spPr>
          </c:dPt>
          <c:dPt>
            <c:idx val="5"/>
            <c:spPr>
              <a:solidFill>
                <a:srgbClr val="46BDC6"/>
              </a:solidFill>
              <a:ln cmpd="sng" w="9525">
                <a:solidFill>
                  <a:schemeClr val="lt1"/>
                </a:solidFill>
              </a:ln>
            </c:spPr>
          </c:dPt>
          <c:dPt>
            <c:idx val="6"/>
            <c:spPr>
              <a:solidFill>
                <a:srgbClr val="7BAAF7"/>
              </a:solidFill>
              <a:ln cmpd="sng" w="9525">
                <a:solidFill>
                  <a:schemeClr val="lt1"/>
                </a:solidFill>
              </a:ln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Sheet1!$G$3:$G$9</c:f>
            </c:strRef>
          </c:cat>
          <c:val>
            <c:numRef>
              <c:f>Sheet1!$H$3:$H$9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Yearly Profit vs Overhead Cost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Sheet1!$I$1:$I$3</c:f>
            </c:strRef>
          </c:cat>
          <c:val>
            <c:numRef>
              <c:f>Sheet1!$J$1:$J$3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733425</xdr:colOff>
      <xdr:row>25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733425</xdr:colOff>
      <xdr:row>3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1104900</xdr:colOff>
      <xdr:row>27</xdr:row>
      <xdr:rowOff>142875</xdr:rowOff>
    </xdr:from>
    <xdr:ext cx="2962275" cy="30861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opnet.com/Listing/6321-N-Washington-St-Denver-CO/22343426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15.13"/>
    <col customWidth="1" min="3" max="3" width="19.5"/>
    <col customWidth="1" min="4" max="4" width="16.88"/>
    <col customWidth="1" min="5" max="5" width="17.13"/>
    <col customWidth="1" min="6" max="6" width="32.25"/>
    <col customWidth="1" min="7" max="7" width="19.38"/>
    <col customWidth="1" min="8" max="8" width="20.0"/>
    <col customWidth="1" min="9" max="9" width="2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1</v>
      </c>
      <c r="J1" s="2">
        <v>95000.0</v>
      </c>
    </row>
    <row r="2">
      <c r="A2" s="1" t="s">
        <v>7</v>
      </c>
      <c r="B2" s="2">
        <v>200.0</v>
      </c>
      <c r="L2" s="1" t="s">
        <v>8</v>
      </c>
      <c r="M2" s="2">
        <v>369214.0</v>
      </c>
    </row>
    <row r="3">
      <c r="A3" s="1" t="s">
        <v>9</v>
      </c>
      <c r="B3" s="2">
        <v>219.0</v>
      </c>
      <c r="G3" s="1" t="s">
        <v>10</v>
      </c>
      <c r="H3" s="2">
        <v>5000.0</v>
      </c>
      <c r="I3" s="1" t="s">
        <v>11</v>
      </c>
      <c r="J3" s="2">
        <f>H10</f>
        <v>95518.2</v>
      </c>
    </row>
    <row r="4">
      <c r="A4" s="1" t="s">
        <v>12</v>
      </c>
      <c r="B4" s="2">
        <v>4000.0</v>
      </c>
      <c r="G4" s="1" t="s">
        <v>13</v>
      </c>
      <c r="H4" s="2">
        <v>5500.0</v>
      </c>
    </row>
    <row r="5">
      <c r="A5" s="1" t="s">
        <v>14</v>
      </c>
      <c r="B5" s="2">
        <v>2760.0</v>
      </c>
      <c r="G5" s="1" t="s">
        <v>15</v>
      </c>
      <c r="H5" s="2">
        <v>52500.0</v>
      </c>
    </row>
    <row r="6">
      <c r="A6" s="1" t="s">
        <v>16</v>
      </c>
      <c r="C6" s="2">
        <v>3490.0</v>
      </c>
      <c r="G6" s="1" t="s">
        <v>17</v>
      </c>
      <c r="H6" s="2">
        <v>31000.0</v>
      </c>
    </row>
    <row r="7">
      <c r="A7" s="1" t="s">
        <v>18</v>
      </c>
      <c r="B7" s="2">
        <v>400.0</v>
      </c>
      <c r="G7" s="1" t="s">
        <v>19</v>
      </c>
      <c r="H7" s="3">
        <v>18895.8</v>
      </c>
    </row>
    <row r="8">
      <c r="A8" s="1" t="s">
        <v>20</v>
      </c>
      <c r="B8" s="3">
        <v>954.6</v>
      </c>
      <c r="G8" s="1" t="s">
        <v>21</v>
      </c>
      <c r="H8" s="2">
        <v>156000.0</v>
      </c>
    </row>
    <row r="9">
      <c r="A9" s="1" t="s">
        <v>22</v>
      </c>
      <c r="D9" s="3">
        <v>212.88</v>
      </c>
      <c r="G9" s="1" t="s">
        <v>23</v>
      </c>
      <c r="H9" s="2">
        <v>4800.0</v>
      </c>
    </row>
    <row r="10">
      <c r="A10" s="1" t="s">
        <v>10</v>
      </c>
      <c r="C10" s="2">
        <v>630.0</v>
      </c>
      <c r="G10" s="1" t="s">
        <v>24</v>
      </c>
      <c r="H10" s="4">
        <f>H12-H11</f>
        <v>95518.2</v>
      </c>
    </row>
    <row r="11">
      <c r="A11" s="1" t="s">
        <v>25</v>
      </c>
      <c r="D11" s="2">
        <v>420.0</v>
      </c>
      <c r="G11" s="1" t="s">
        <v>26</v>
      </c>
      <c r="H11" s="5">
        <f>SUM(H2:H9)</f>
        <v>273695.8</v>
      </c>
    </row>
    <row r="12">
      <c r="A12" s="1" t="s">
        <v>27</v>
      </c>
      <c r="B12" s="2">
        <v>1000.0</v>
      </c>
      <c r="E12" s="2"/>
      <c r="F12" s="2"/>
      <c r="G12" s="1" t="s">
        <v>8</v>
      </c>
      <c r="H12" s="2">
        <v>369214.0</v>
      </c>
    </row>
    <row r="13">
      <c r="A13" s="1" t="s">
        <v>28</v>
      </c>
      <c r="E13" s="2">
        <v>5000.0</v>
      </c>
      <c r="F13" s="2">
        <v>30000.0</v>
      </c>
    </row>
    <row r="14">
      <c r="A14" s="1" t="s">
        <v>29</v>
      </c>
      <c r="C14" s="2">
        <v>31200.0</v>
      </c>
    </row>
    <row r="15">
      <c r="A15" s="1" t="s">
        <v>30</v>
      </c>
    </row>
    <row r="16">
      <c r="A16" s="1" t="s">
        <v>13</v>
      </c>
      <c r="C16" s="3">
        <v>1215.9</v>
      </c>
      <c r="F16" s="1" t="s">
        <v>31</v>
      </c>
      <c r="G16" s="4">
        <f>F13-D17-C17</f>
        <v>24614.24</v>
      </c>
    </row>
    <row r="17">
      <c r="A17" s="1" t="s">
        <v>32</v>
      </c>
      <c r="B17" s="4">
        <f>SUM(B2:B12)</f>
        <v>9533.6</v>
      </c>
      <c r="C17" s="5">
        <f>SUM(C4:C10)</f>
        <v>4120</v>
      </c>
      <c r="D17" s="6">
        <f>2*SUM(D9:D11)</f>
        <v>1265.76</v>
      </c>
      <c r="F17" s="1" t="s">
        <v>33</v>
      </c>
      <c r="G17" s="4">
        <f>15*G16</f>
        <v>369213.6</v>
      </c>
    </row>
    <row r="18">
      <c r="A18" s="1" t="s">
        <v>34</v>
      </c>
      <c r="B18" s="4">
        <f>10*B17</f>
        <v>95336</v>
      </c>
      <c r="C18" s="5">
        <f t="shared" ref="C18:D18" si="1">C17*10</f>
        <v>41200</v>
      </c>
      <c r="D18" s="3">
        <f t="shared" si="1"/>
        <v>12657.6</v>
      </c>
      <c r="F18" s="7" t="s">
        <v>35</v>
      </c>
      <c r="G18" s="8">
        <f>G17-C19</f>
        <v>213213.6</v>
      </c>
    </row>
    <row r="19">
      <c r="A19" s="1" t="s">
        <v>36</v>
      </c>
      <c r="C19" s="2">
        <v>156000.0</v>
      </c>
    </row>
    <row r="20">
      <c r="A20" s="1" t="s">
        <v>37</v>
      </c>
    </row>
    <row r="21">
      <c r="C21" s="1" t="s">
        <v>38</v>
      </c>
    </row>
    <row r="22">
      <c r="A22" s="1" t="s">
        <v>39</v>
      </c>
    </row>
    <row r="23">
      <c r="A23" s="1" t="s">
        <v>40</v>
      </c>
      <c r="F23" s="1" t="s">
        <v>41</v>
      </c>
    </row>
    <row r="24">
      <c r="A24" s="1" t="s">
        <v>42</v>
      </c>
      <c r="F24" s="1" t="s">
        <v>43</v>
      </c>
    </row>
    <row r="25">
      <c r="A25" s="1" t="s">
        <v>44</v>
      </c>
      <c r="F25" s="1" t="s">
        <v>45</v>
      </c>
      <c r="G25" s="1" t="s">
        <v>46</v>
      </c>
    </row>
    <row r="26">
      <c r="A26" s="1" t="s">
        <v>47</v>
      </c>
      <c r="E26" s="1" t="s">
        <v>48</v>
      </c>
    </row>
    <row r="27">
      <c r="A27" s="1" t="s">
        <v>49</v>
      </c>
      <c r="E27" s="1" t="s">
        <v>50</v>
      </c>
    </row>
    <row r="28">
      <c r="A28" s="1" t="s">
        <v>51</v>
      </c>
    </row>
    <row r="29">
      <c r="A29" s="1" t="s">
        <v>52</v>
      </c>
    </row>
    <row r="30">
      <c r="A30" s="1" t="s">
        <v>53</v>
      </c>
    </row>
    <row r="31">
      <c r="A31" s="1" t="s">
        <v>54</v>
      </c>
    </row>
    <row r="32">
      <c r="A32" s="1" t="s">
        <v>55</v>
      </c>
    </row>
    <row r="33">
      <c r="A33" s="1" t="s">
        <v>56</v>
      </c>
    </row>
    <row r="34">
      <c r="A34" s="1" t="s">
        <v>57</v>
      </c>
    </row>
    <row r="35">
      <c r="A35" s="9" t="s">
        <v>58</v>
      </c>
    </row>
  </sheetData>
  <hyperlinks>
    <hyperlink r:id="rId1" ref="A35"/>
  </hyperlinks>
  <drawing r:id="rId2"/>
</worksheet>
</file>