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amonuns\Desktop\EBiz\"/>
    </mc:Choice>
  </mc:AlternateContent>
  <bookViews>
    <workbookView xWindow="720" yWindow="315" windowWidth="13995" windowHeight="7125" tabRatio="841" activeTab="2"/>
  </bookViews>
  <sheets>
    <sheet name="Package Plan code relation" sheetId="43" r:id="rId1"/>
    <sheet name="กรอกข้อมูล" sheetId="1" state="hidden" r:id="rId2"/>
    <sheet name="Insured Information" sheetId="45" r:id="rId3"/>
    <sheet name="premium" sheetId="35" state="hidden" r:id="rId4"/>
    <sheet name="Benefits" sheetId="42" r:id="rId5"/>
    <sheet name="Premium Rate" sheetId="44" r:id="rId6"/>
    <sheet name="ตารางผลประโยชน์" sheetId="41" state="hidden" r:id="rId7"/>
    <sheet name="ลงนาม" sheetId="40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'[1]Global Assumption'!$D$13</definedName>
    <definedName name="aa">[1]PremiumReport!$A$2</definedName>
    <definedName name="age">'[1]Global Assumption'!$D$13</definedName>
    <definedName name="CVAge">[2]CVCalculation!$C$2</definedName>
    <definedName name="i" localSheetId="4">[3]TB_DV!#REF!</definedName>
    <definedName name="i">[3]TB_DV!#REF!</definedName>
    <definedName name="m_age">'[1]Global Assumption'!$D$13</definedName>
    <definedName name="Max_Age">'[4]Global Assumption'!$D$13</definedName>
    <definedName name="p">'[5]Table Summary'!$B$2</definedName>
    <definedName name="Plan">'[6]Table Summary'!$B$2</definedName>
    <definedName name="Premium_Duration">'[7]Global Assumption'!$D$8</definedName>
    <definedName name="_xlnm.Print_Area" localSheetId="1">กรอกข้อมูล!$A$1:$G$23</definedName>
    <definedName name="Sex">[8]ProfitTest!$E$8</definedName>
    <definedName name="TB_Value" localSheetId="4">#REF!</definedName>
    <definedName name="TB_Value">#REF!</definedName>
    <definedName name="TBL_Rate_ELI" localSheetId="4">#REF!</definedName>
    <definedName name="TBL_Rate_ELI">#REF!</definedName>
    <definedName name="TBL_Rate_SLI" localSheetId="4">#REF!</definedName>
    <definedName name="TBL_Rate_SLI">#REF!</definedName>
    <definedName name="TBL_Rate_TR" localSheetId="4">#REF!</definedName>
    <definedName name="TBL_Rate_TR">#REF!</definedName>
    <definedName name="TBL_Rate_WP" localSheetId="4">#REF!</definedName>
    <definedName name="TBL_Rate_WP">#REF!</definedName>
    <definedName name="TBL_Rate_WPD" localSheetId="4">#REF!</definedName>
    <definedName name="TBL_Rate_WPD">#REF!</definedName>
    <definedName name="TBL_Rate_WPDD" localSheetId="4">#REF!</definedName>
    <definedName name="TBL_Rate_WPDD">#REF!</definedName>
    <definedName name="Version">[4]PremiumReport!$A$2</definedName>
  </definedNames>
  <calcPr calcId="152511"/>
</workbook>
</file>

<file path=xl/calcChain.xml><?xml version="1.0" encoding="utf-8"?>
<calcChain xmlns="http://schemas.openxmlformats.org/spreadsheetml/2006/main">
  <c r="B8" i="45" l="1"/>
  <c r="H2" i="45" s="1"/>
  <c r="H8" i="45" s="1"/>
  <c r="E14" i="1"/>
  <c r="B10" i="45"/>
  <c r="H4" i="45" s="1"/>
  <c r="B9" i="45"/>
  <c r="H3" i="45" s="1"/>
  <c r="I5" i="1"/>
  <c r="J2" i="1" s="1"/>
  <c r="I3" i="1"/>
  <c r="E11" i="42"/>
  <c r="E10" i="42"/>
  <c r="E9" i="42"/>
  <c r="H9" i="45" l="1"/>
  <c r="H7" i="45" s="1"/>
  <c r="I29" i="42"/>
  <c r="H29" i="42"/>
  <c r="G29" i="42"/>
  <c r="F29" i="42"/>
  <c r="E29" i="42"/>
  <c r="I19" i="42"/>
  <c r="H19" i="42"/>
  <c r="G19" i="42"/>
  <c r="F19" i="42"/>
  <c r="E19" i="42"/>
  <c r="I18" i="42"/>
  <c r="H18" i="42"/>
  <c r="G18" i="42"/>
  <c r="F18" i="42"/>
  <c r="E18" i="42"/>
  <c r="I17" i="42"/>
  <c r="H17" i="42"/>
  <c r="G17" i="42"/>
  <c r="F17" i="42"/>
  <c r="E17" i="42"/>
  <c r="I16" i="42"/>
  <c r="H16" i="42"/>
  <c r="G16" i="42"/>
  <c r="F16" i="42"/>
  <c r="E16" i="42"/>
  <c r="I15" i="42"/>
  <c r="H15" i="42"/>
  <c r="G15" i="42"/>
  <c r="F15" i="42"/>
  <c r="E15" i="42"/>
  <c r="I14" i="42"/>
  <c r="H14" i="42"/>
  <c r="G14" i="42"/>
  <c r="F14" i="42"/>
  <c r="E14" i="42"/>
  <c r="I13" i="42"/>
  <c r="H13" i="42"/>
  <c r="G13" i="42"/>
  <c r="F13" i="42"/>
  <c r="E13" i="42"/>
  <c r="I12" i="42"/>
  <c r="H12" i="42"/>
  <c r="G12" i="42"/>
  <c r="F12" i="42"/>
  <c r="E12" i="42"/>
  <c r="I11" i="42"/>
  <c r="H11" i="42"/>
  <c r="G11" i="42"/>
  <c r="F11" i="42"/>
  <c r="I10" i="42"/>
  <c r="H10" i="42"/>
  <c r="G10" i="42"/>
  <c r="F10" i="42"/>
  <c r="I9" i="42"/>
  <c r="H9" i="42"/>
  <c r="G9" i="42"/>
  <c r="F9" i="42"/>
  <c r="I4" i="1" l="1"/>
  <c r="I2" i="1"/>
  <c r="I30" i="41"/>
  <c r="H30" i="41"/>
  <c r="G30" i="41"/>
  <c r="F30" i="41"/>
  <c r="E30" i="41"/>
  <c r="I20" i="41"/>
  <c r="H20" i="41"/>
  <c r="G20" i="41"/>
  <c r="F20" i="41"/>
  <c r="E20" i="41"/>
  <c r="I19" i="41"/>
  <c r="H19" i="41"/>
  <c r="G19" i="41"/>
  <c r="F19" i="41"/>
  <c r="E19" i="41"/>
  <c r="I18" i="41"/>
  <c r="H18" i="41"/>
  <c r="G18" i="41"/>
  <c r="F18" i="41"/>
  <c r="E18" i="41"/>
  <c r="I17" i="41"/>
  <c r="H17" i="41"/>
  <c r="G17" i="41"/>
  <c r="F17" i="41"/>
  <c r="E17" i="41"/>
  <c r="I16" i="41"/>
  <c r="H16" i="41"/>
  <c r="G16" i="41"/>
  <c r="F16" i="41"/>
  <c r="E16" i="41"/>
  <c r="I15" i="41"/>
  <c r="H15" i="41"/>
  <c r="G15" i="41"/>
  <c r="F15" i="41"/>
  <c r="E15" i="41"/>
  <c r="I14" i="41"/>
  <c r="H14" i="41"/>
  <c r="G14" i="41"/>
  <c r="F14" i="41"/>
  <c r="E14" i="41"/>
  <c r="I13" i="41"/>
  <c r="H13" i="41"/>
  <c r="G13" i="41"/>
  <c r="F13" i="41"/>
  <c r="E13" i="41"/>
  <c r="I12" i="41"/>
  <c r="H12" i="41"/>
  <c r="G12" i="41"/>
  <c r="F12" i="41"/>
  <c r="E12" i="41"/>
  <c r="I11" i="41"/>
  <c r="H11" i="41"/>
  <c r="G11" i="41"/>
  <c r="F11" i="41"/>
  <c r="E11" i="41"/>
  <c r="I10" i="41"/>
  <c r="H10" i="41"/>
  <c r="G10" i="41"/>
  <c r="F10" i="41"/>
  <c r="E10" i="41"/>
  <c r="J16" i="1"/>
  <c r="AT59" i="35" l="1"/>
  <c r="AS59" i="35"/>
  <c r="AR59" i="35"/>
  <c r="AQ59" i="35"/>
  <c r="AP59" i="35"/>
  <c r="AO59" i="35"/>
  <c r="AN59" i="35"/>
  <c r="AM59" i="35"/>
  <c r="AL59" i="35"/>
  <c r="AK59" i="35"/>
  <c r="AT58" i="35"/>
  <c r="AS58" i="35"/>
  <c r="AR58" i="35"/>
  <c r="AQ58" i="35"/>
  <c r="AP58" i="35"/>
  <c r="AO58" i="35"/>
  <c r="AN58" i="35"/>
  <c r="AM58" i="35"/>
  <c r="AL58" i="35"/>
  <c r="AK58" i="35"/>
  <c r="AT57" i="35"/>
  <c r="AS57" i="35"/>
  <c r="AR57" i="35"/>
  <c r="AQ57" i="35"/>
  <c r="AP57" i="35"/>
  <c r="AO57" i="35"/>
  <c r="AN57" i="35"/>
  <c r="AM57" i="35"/>
  <c r="AL57" i="35"/>
  <c r="AK57" i="35"/>
  <c r="AT56" i="35"/>
  <c r="AS56" i="35"/>
  <c r="AR56" i="35"/>
  <c r="AQ56" i="35"/>
  <c r="AP56" i="35"/>
  <c r="AO56" i="35"/>
  <c r="AN56" i="35"/>
  <c r="AM56" i="35"/>
  <c r="AL56" i="35"/>
  <c r="AK56" i="35"/>
  <c r="AT55" i="35"/>
  <c r="AS55" i="35"/>
  <c r="AR55" i="35"/>
  <c r="AQ55" i="35"/>
  <c r="AP55" i="35"/>
  <c r="AO55" i="35"/>
  <c r="AN55" i="35"/>
  <c r="AM55" i="35"/>
  <c r="AL55" i="35"/>
  <c r="AK55" i="35"/>
  <c r="AT54" i="35"/>
  <c r="AS54" i="35"/>
  <c r="AR54" i="35"/>
  <c r="AQ54" i="35"/>
  <c r="AP54" i="35"/>
  <c r="AO54" i="35"/>
  <c r="AN54" i="35"/>
  <c r="AM54" i="35"/>
  <c r="AL54" i="35"/>
  <c r="AK54" i="35"/>
  <c r="AT53" i="35"/>
  <c r="AS53" i="35"/>
  <c r="AR53" i="35"/>
  <c r="AQ53" i="35"/>
  <c r="AP53" i="35"/>
  <c r="AO53" i="35"/>
  <c r="AN53" i="35"/>
  <c r="AM53" i="35"/>
  <c r="AL53" i="35"/>
  <c r="AK53" i="35"/>
  <c r="AT52" i="35"/>
  <c r="AS52" i="35"/>
  <c r="AR52" i="35"/>
  <c r="AQ52" i="35"/>
  <c r="AP52" i="35"/>
  <c r="AO52" i="35"/>
  <c r="AN52" i="35"/>
  <c r="AM52" i="35"/>
  <c r="AL52" i="35"/>
  <c r="AK52" i="35"/>
  <c r="AT51" i="35"/>
  <c r="AS51" i="35"/>
  <c r="AR51" i="35"/>
  <c r="AQ51" i="35"/>
  <c r="AP51" i="35"/>
  <c r="AO51" i="35"/>
  <c r="AN51" i="35"/>
  <c r="AM51" i="35"/>
  <c r="AL51" i="35"/>
  <c r="AK51" i="35"/>
  <c r="AT50" i="35"/>
  <c r="AS50" i="35"/>
  <c r="AR50" i="35"/>
  <c r="AQ50" i="35"/>
  <c r="AP50" i="35"/>
  <c r="AO50" i="35"/>
  <c r="AN50" i="35"/>
  <c r="AM50" i="35"/>
  <c r="AL50" i="35"/>
  <c r="AK50" i="35"/>
  <c r="AT49" i="35"/>
  <c r="AS49" i="35"/>
  <c r="AR49" i="35"/>
  <c r="AQ49" i="35"/>
  <c r="AP49" i="35"/>
  <c r="AO49" i="35"/>
  <c r="AN49" i="35"/>
  <c r="AM49" i="35"/>
  <c r="AL49" i="35"/>
  <c r="AK49" i="35"/>
  <c r="AT48" i="35"/>
  <c r="AS48" i="35"/>
  <c r="AR48" i="35"/>
  <c r="AQ48" i="35"/>
  <c r="AP48" i="35"/>
  <c r="AO48" i="35"/>
  <c r="AN48" i="35"/>
  <c r="AM48" i="35"/>
  <c r="AL48" i="35"/>
  <c r="AK48" i="35"/>
  <c r="AT47" i="35"/>
  <c r="AS47" i="35"/>
  <c r="AR47" i="35"/>
  <c r="AQ47" i="35"/>
  <c r="AP47" i="35"/>
  <c r="AO47" i="35"/>
  <c r="AN47" i="35"/>
  <c r="AM47" i="35"/>
  <c r="AL47" i="35"/>
  <c r="AK47" i="35"/>
  <c r="AT46" i="35"/>
  <c r="AS46" i="35"/>
  <c r="AR46" i="35"/>
  <c r="AQ46" i="35"/>
  <c r="AP46" i="35"/>
  <c r="AO46" i="35"/>
  <c r="AN46" i="35"/>
  <c r="AM46" i="35"/>
  <c r="AL46" i="35"/>
  <c r="AK46" i="35"/>
  <c r="AT45" i="35"/>
  <c r="AS45" i="35"/>
  <c r="AR45" i="35"/>
  <c r="AQ45" i="35"/>
  <c r="AP45" i="35"/>
  <c r="AO45" i="35"/>
  <c r="AN45" i="35"/>
  <c r="AM45" i="35"/>
  <c r="AL45" i="35"/>
  <c r="AK45" i="35"/>
  <c r="AT44" i="35"/>
  <c r="AS44" i="35"/>
  <c r="AR44" i="35"/>
  <c r="AQ44" i="35"/>
  <c r="AP44" i="35"/>
  <c r="AO44" i="35"/>
  <c r="AN44" i="35"/>
  <c r="AM44" i="35"/>
  <c r="AL44" i="35"/>
  <c r="AK44" i="35"/>
  <c r="AT43" i="35"/>
  <c r="AS43" i="35"/>
  <c r="AR43" i="35"/>
  <c r="AQ43" i="35"/>
  <c r="AP43" i="35"/>
  <c r="AO43" i="35"/>
  <c r="AN43" i="35"/>
  <c r="AM43" i="35"/>
  <c r="AL43" i="35"/>
  <c r="AK43" i="35"/>
  <c r="AT42" i="35"/>
  <c r="AS42" i="35"/>
  <c r="AR42" i="35"/>
  <c r="AQ42" i="35"/>
  <c r="AP42" i="35"/>
  <c r="AO42" i="35"/>
  <c r="AN42" i="35"/>
  <c r="AM42" i="35"/>
  <c r="AL42" i="35"/>
  <c r="AK42" i="35"/>
  <c r="AT41" i="35"/>
  <c r="AS41" i="35"/>
  <c r="AR41" i="35"/>
  <c r="AQ41" i="35"/>
  <c r="AP41" i="35"/>
  <c r="AO41" i="35"/>
  <c r="AN41" i="35"/>
  <c r="AM41" i="35"/>
  <c r="AL41" i="35"/>
  <c r="AK41" i="35"/>
  <c r="AT40" i="35"/>
  <c r="AS40" i="35"/>
  <c r="AR40" i="35"/>
  <c r="AQ40" i="35"/>
  <c r="AP40" i="35"/>
  <c r="AO40" i="35"/>
  <c r="AN40" i="35"/>
  <c r="AM40" i="35"/>
  <c r="AL40" i="35"/>
  <c r="AK40" i="35"/>
  <c r="AT39" i="35"/>
  <c r="AS39" i="35"/>
  <c r="AR39" i="35"/>
  <c r="AQ39" i="35"/>
  <c r="AP39" i="35"/>
  <c r="AO39" i="35"/>
  <c r="AN39" i="35"/>
  <c r="AM39" i="35"/>
  <c r="AL39" i="35"/>
  <c r="AK39" i="35"/>
  <c r="AT38" i="35"/>
  <c r="AS38" i="35"/>
  <c r="AR38" i="35"/>
  <c r="AQ38" i="35"/>
  <c r="AP38" i="35"/>
  <c r="AO38" i="35"/>
  <c r="AN38" i="35"/>
  <c r="AM38" i="35"/>
  <c r="AL38" i="35"/>
  <c r="AK38" i="35"/>
  <c r="AT37" i="35"/>
  <c r="AS37" i="35"/>
  <c r="AR37" i="35"/>
  <c r="AQ37" i="35"/>
  <c r="AP37" i="35"/>
  <c r="AO37" i="35"/>
  <c r="AN37" i="35"/>
  <c r="AM37" i="35"/>
  <c r="AL37" i="35"/>
  <c r="AK37" i="35"/>
  <c r="AT36" i="35"/>
  <c r="AS36" i="35"/>
  <c r="AR36" i="35"/>
  <c r="AQ36" i="35"/>
  <c r="AP36" i="35"/>
  <c r="AO36" i="35"/>
  <c r="AN36" i="35"/>
  <c r="AM36" i="35"/>
  <c r="AL36" i="35"/>
  <c r="AK36" i="35"/>
  <c r="AT35" i="35"/>
  <c r="AS35" i="35"/>
  <c r="AR35" i="35"/>
  <c r="AQ35" i="35"/>
  <c r="AP35" i="35"/>
  <c r="AO35" i="35"/>
  <c r="AN35" i="35"/>
  <c r="AM35" i="35"/>
  <c r="AL35" i="35"/>
  <c r="AK35" i="35"/>
  <c r="AT34" i="35"/>
  <c r="AS34" i="35"/>
  <c r="AR34" i="35"/>
  <c r="AQ34" i="35"/>
  <c r="AP34" i="35"/>
  <c r="AO34" i="35"/>
  <c r="AN34" i="35"/>
  <c r="AM34" i="35"/>
  <c r="AL34" i="35"/>
  <c r="AK34" i="35"/>
  <c r="AT33" i="35"/>
  <c r="AS33" i="35"/>
  <c r="AR33" i="35"/>
  <c r="AQ33" i="35"/>
  <c r="AP33" i="35"/>
  <c r="AO33" i="35"/>
  <c r="AN33" i="35"/>
  <c r="AM33" i="35"/>
  <c r="AL33" i="35"/>
  <c r="AK33" i="35"/>
  <c r="AT32" i="35"/>
  <c r="AS32" i="35"/>
  <c r="AR32" i="35"/>
  <c r="AQ32" i="35"/>
  <c r="AP32" i="35"/>
  <c r="AO32" i="35"/>
  <c r="AN32" i="35"/>
  <c r="AM32" i="35"/>
  <c r="AL32" i="35"/>
  <c r="AK32" i="35"/>
  <c r="AT31" i="35"/>
  <c r="AS31" i="35"/>
  <c r="AR31" i="35"/>
  <c r="AQ31" i="35"/>
  <c r="AP31" i="35"/>
  <c r="AO31" i="35"/>
  <c r="AN31" i="35"/>
  <c r="AM31" i="35"/>
  <c r="AL31" i="35"/>
  <c r="AK31" i="35"/>
  <c r="AT30" i="35"/>
  <c r="AS30" i="35"/>
  <c r="AR30" i="35"/>
  <c r="AQ30" i="35"/>
  <c r="AP30" i="35"/>
  <c r="AO30" i="35"/>
  <c r="AN30" i="35"/>
  <c r="AM30" i="35"/>
  <c r="AL30" i="35"/>
  <c r="AK30" i="35"/>
  <c r="AT29" i="35"/>
  <c r="AS29" i="35"/>
  <c r="AR29" i="35"/>
  <c r="AQ29" i="35"/>
  <c r="AP29" i="35"/>
  <c r="AO29" i="35"/>
  <c r="AN29" i="35"/>
  <c r="AM29" i="35"/>
  <c r="AL29" i="35"/>
  <c r="AK29" i="35"/>
  <c r="AT28" i="35"/>
  <c r="AS28" i="35"/>
  <c r="AR28" i="35"/>
  <c r="AQ28" i="35"/>
  <c r="AP28" i="35"/>
  <c r="AO28" i="35"/>
  <c r="AN28" i="35"/>
  <c r="AM28" i="35"/>
  <c r="AL28" i="35"/>
  <c r="AK28" i="35"/>
  <c r="AT27" i="35"/>
  <c r="AS27" i="35"/>
  <c r="AR27" i="35"/>
  <c r="AQ27" i="35"/>
  <c r="AP27" i="35"/>
  <c r="AO27" i="35"/>
  <c r="AN27" i="35"/>
  <c r="AM27" i="35"/>
  <c r="AL27" i="35"/>
  <c r="AK27" i="35"/>
  <c r="AT26" i="35"/>
  <c r="AS26" i="35"/>
  <c r="AR26" i="35"/>
  <c r="AQ26" i="35"/>
  <c r="AP26" i="35"/>
  <c r="AO26" i="35"/>
  <c r="AN26" i="35"/>
  <c r="AM26" i="35"/>
  <c r="AL26" i="35"/>
  <c r="AK26" i="35"/>
  <c r="AT25" i="35"/>
  <c r="AS25" i="35"/>
  <c r="AR25" i="35"/>
  <c r="AQ25" i="35"/>
  <c r="AP25" i="35"/>
  <c r="AO25" i="35"/>
  <c r="AN25" i="35"/>
  <c r="AM25" i="35"/>
  <c r="AL25" i="35"/>
  <c r="AK25" i="35"/>
  <c r="AT24" i="35"/>
  <c r="AS24" i="35"/>
  <c r="AR24" i="35"/>
  <c r="AQ24" i="35"/>
  <c r="AP24" i="35"/>
  <c r="AO24" i="35"/>
  <c r="AN24" i="35"/>
  <c r="AM24" i="35"/>
  <c r="AL24" i="35"/>
  <c r="AK24" i="35"/>
  <c r="AT23" i="35"/>
  <c r="AS23" i="35"/>
  <c r="AR23" i="35"/>
  <c r="AQ23" i="35"/>
  <c r="AP23" i="35"/>
  <c r="AO23" i="35"/>
  <c r="AN23" i="35"/>
  <c r="AM23" i="35"/>
  <c r="AL23" i="35"/>
  <c r="AK23" i="35"/>
  <c r="AT22" i="35"/>
  <c r="AS22" i="35"/>
  <c r="AR22" i="35"/>
  <c r="AQ22" i="35"/>
  <c r="AP22" i="35"/>
  <c r="AO22" i="35"/>
  <c r="AN22" i="35"/>
  <c r="AM22" i="35"/>
  <c r="AL22" i="35"/>
  <c r="AK22" i="35"/>
  <c r="AT21" i="35"/>
  <c r="AS21" i="35"/>
  <c r="AR21" i="35"/>
  <c r="AQ21" i="35"/>
  <c r="AP21" i="35"/>
  <c r="AO21" i="35"/>
  <c r="AN21" i="35"/>
  <c r="AM21" i="35"/>
  <c r="AL21" i="35"/>
  <c r="AK21" i="35"/>
  <c r="AT20" i="35"/>
  <c r="AS20" i="35"/>
  <c r="AR20" i="35"/>
  <c r="AQ20" i="35"/>
  <c r="AP20" i="35"/>
  <c r="AO20" i="35"/>
  <c r="AN20" i="35"/>
  <c r="AM20" i="35"/>
  <c r="AL20" i="35"/>
  <c r="AK20" i="35"/>
  <c r="AT19" i="35"/>
  <c r="AS19" i="35"/>
  <c r="AR19" i="35"/>
  <c r="AQ19" i="35"/>
  <c r="AP19" i="35"/>
  <c r="AO19" i="35"/>
  <c r="AN19" i="35"/>
  <c r="AM19" i="35"/>
  <c r="AL19" i="35"/>
  <c r="AK19" i="35"/>
  <c r="AT18" i="35"/>
  <c r="AS18" i="35"/>
  <c r="AR18" i="35"/>
  <c r="AQ18" i="35"/>
  <c r="AP18" i="35"/>
  <c r="AO18" i="35"/>
  <c r="AN18" i="35"/>
  <c r="AM18" i="35"/>
  <c r="AL18" i="35"/>
  <c r="AK18" i="35"/>
  <c r="X59" i="35"/>
  <c r="W59" i="35"/>
  <c r="V59" i="35"/>
  <c r="U59" i="35"/>
  <c r="T59" i="35"/>
  <c r="S59" i="35"/>
  <c r="X58" i="35"/>
  <c r="W58" i="35"/>
  <c r="V58" i="35"/>
  <c r="U58" i="35"/>
  <c r="T58" i="35"/>
  <c r="S58" i="35"/>
  <c r="X57" i="35"/>
  <c r="W57" i="35"/>
  <c r="V57" i="35"/>
  <c r="U57" i="35"/>
  <c r="T57" i="35"/>
  <c r="S57" i="35"/>
  <c r="X56" i="35"/>
  <c r="W56" i="35"/>
  <c r="V56" i="35"/>
  <c r="U56" i="35"/>
  <c r="T56" i="35"/>
  <c r="S56" i="35"/>
  <c r="X55" i="35"/>
  <c r="W55" i="35"/>
  <c r="V55" i="35"/>
  <c r="U55" i="35"/>
  <c r="T55" i="35"/>
  <c r="S55" i="35"/>
  <c r="X54" i="35"/>
  <c r="W54" i="35"/>
  <c r="V54" i="35"/>
  <c r="U54" i="35"/>
  <c r="T54" i="35"/>
  <c r="S54" i="35"/>
  <c r="X53" i="35"/>
  <c r="W53" i="35"/>
  <c r="V53" i="35"/>
  <c r="U53" i="35"/>
  <c r="T53" i="35"/>
  <c r="S53" i="35"/>
  <c r="X52" i="35"/>
  <c r="W52" i="35"/>
  <c r="V52" i="35"/>
  <c r="U52" i="35"/>
  <c r="T52" i="35"/>
  <c r="S52" i="35"/>
  <c r="X51" i="35"/>
  <c r="W51" i="35"/>
  <c r="V51" i="35"/>
  <c r="U51" i="35"/>
  <c r="T51" i="35"/>
  <c r="S51" i="35"/>
  <c r="X50" i="35"/>
  <c r="W50" i="35"/>
  <c r="V50" i="35"/>
  <c r="U50" i="35"/>
  <c r="T50" i="35"/>
  <c r="S50" i="35"/>
  <c r="X49" i="35"/>
  <c r="W49" i="35"/>
  <c r="V49" i="35"/>
  <c r="U49" i="35"/>
  <c r="T49" i="35"/>
  <c r="S49" i="35"/>
  <c r="X48" i="35"/>
  <c r="W48" i="35"/>
  <c r="V48" i="35"/>
  <c r="U48" i="35"/>
  <c r="T48" i="35"/>
  <c r="S48" i="35"/>
  <c r="X47" i="35"/>
  <c r="W47" i="35"/>
  <c r="V47" i="35"/>
  <c r="U47" i="35"/>
  <c r="T47" i="35"/>
  <c r="S47" i="35"/>
  <c r="X46" i="35"/>
  <c r="W46" i="35"/>
  <c r="V46" i="35"/>
  <c r="U46" i="35"/>
  <c r="T46" i="35"/>
  <c r="S46" i="35"/>
  <c r="X45" i="35"/>
  <c r="W45" i="35"/>
  <c r="V45" i="35"/>
  <c r="U45" i="35"/>
  <c r="T45" i="35"/>
  <c r="S45" i="35"/>
  <c r="X44" i="35"/>
  <c r="W44" i="35"/>
  <c r="V44" i="35"/>
  <c r="U44" i="35"/>
  <c r="T44" i="35"/>
  <c r="S44" i="35"/>
  <c r="X43" i="35"/>
  <c r="W43" i="35"/>
  <c r="V43" i="35"/>
  <c r="U43" i="35"/>
  <c r="T43" i="35"/>
  <c r="S43" i="35"/>
  <c r="X42" i="35"/>
  <c r="W42" i="35"/>
  <c r="V42" i="35"/>
  <c r="U42" i="35"/>
  <c r="T42" i="35"/>
  <c r="S42" i="35"/>
  <c r="X41" i="35"/>
  <c r="W41" i="35"/>
  <c r="V41" i="35"/>
  <c r="U41" i="35"/>
  <c r="T41" i="35"/>
  <c r="S41" i="35"/>
  <c r="X40" i="35"/>
  <c r="W40" i="35"/>
  <c r="V40" i="35"/>
  <c r="U40" i="35"/>
  <c r="T40" i="35"/>
  <c r="S40" i="35"/>
  <c r="X39" i="35"/>
  <c r="W39" i="35"/>
  <c r="V39" i="35"/>
  <c r="U39" i="35"/>
  <c r="T39" i="35"/>
  <c r="S39" i="35"/>
  <c r="X38" i="35"/>
  <c r="W38" i="35"/>
  <c r="V38" i="35"/>
  <c r="U38" i="35"/>
  <c r="T38" i="35"/>
  <c r="S38" i="35"/>
  <c r="X37" i="35"/>
  <c r="W37" i="35"/>
  <c r="V37" i="35"/>
  <c r="U37" i="35"/>
  <c r="T37" i="35"/>
  <c r="S37" i="35"/>
  <c r="X36" i="35"/>
  <c r="W36" i="35"/>
  <c r="V36" i="35"/>
  <c r="U36" i="35"/>
  <c r="T36" i="35"/>
  <c r="S36" i="35"/>
  <c r="X35" i="35"/>
  <c r="W35" i="35"/>
  <c r="V35" i="35"/>
  <c r="U35" i="35"/>
  <c r="T35" i="35"/>
  <c r="S35" i="35"/>
  <c r="X34" i="35"/>
  <c r="W34" i="35"/>
  <c r="V34" i="35"/>
  <c r="U34" i="35"/>
  <c r="T34" i="35"/>
  <c r="S34" i="35"/>
  <c r="X33" i="35"/>
  <c r="W33" i="35"/>
  <c r="V33" i="35"/>
  <c r="U33" i="35"/>
  <c r="T33" i="35"/>
  <c r="S33" i="35"/>
  <c r="X32" i="35"/>
  <c r="W32" i="35"/>
  <c r="V32" i="35"/>
  <c r="U32" i="35"/>
  <c r="T32" i="35"/>
  <c r="S32" i="35"/>
  <c r="X31" i="35"/>
  <c r="W31" i="35"/>
  <c r="V31" i="35"/>
  <c r="U31" i="35"/>
  <c r="T31" i="35"/>
  <c r="S31" i="35"/>
  <c r="X30" i="35"/>
  <c r="W30" i="35"/>
  <c r="V30" i="35"/>
  <c r="U30" i="35"/>
  <c r="T30" i="35"/>
  <c r="S30" i="35"/>
  <c r="X29" i="35"/>
  <c r="W29" i="35"/>
  <c r="V29" i="35"/>
  <c r="U29" i="35"/>
  <c r="T29" i="35"/>
  <c r="S29" i="35"/>
  <c r="X28" i="35"/>
  <c r="W28" i="35"/>
  <c r="V28" i="35"/>
  <c r="U28" i="35"/>
  <c r="T28" i="35"/>
  <c r="S28" i="35"/>
  <c r="X27" i="35"/>
  <c r="W27" i="35"/>
  <c r="V27" i="35"/>
  <c r="U27" i="35"/>
  <c r="T27" i="35"/>
  <c r="S27" i="35"/>
  <c r="X26" i="35"/>
  <c r="W26" i="35"/>
  <c r="V26" i="35"/>
  <c r="U26" i="35"/>
  <c r="T26" i="35"/>
  <c r="S26" i="35"/>
  <c r="X25" i="35"/>
  <c r="W25" i="35"/>
  <c r="V25" i="35"/>
  <c r="U25" i="35"/>
  <c r="T25" i="35"/>
  <c r="S25" i="35"/>
  <c r="X24" i="35"/>
  <c r="W24" i="35"/>
  <c r="V24" i="35"/>
  <c r="U24" i="35"/>
  <c r="T24" i="35"/>
  <c r="S24" i="35"/>
  <c r="X23" i="35"/>
  <c r="W23" i="35"/>
  <c r="V23" i="35"/>
  <c r="U23" i="35"/>
  <c r="T23" i="35"/>
  <c r="S23" i="35"/>
  <c r="X22" i="35"/>
  <c r="W22" i="35"/>
  <c r="V22" i="35"/>
  <c r="U22" i="35"/>
  <c r="T22" i="35"/>
  <c r="S22" i="35"/>
  <c r="X21" i="35"/>
  <c r="W21" i="35"/>
  <c r="V21" i="35"/>
  <c r="U21" i="35"/>
  <c r="T21" i="35"/>
  <c r="S21" i="35"/>
  <c r="X20" i="35"/>
  <c r="W20" i="35"/>
  <c r="V20" i="35"/>
  <c r="U20" i="35"/>
  <c r="T20" i="35"/>
  <c r="S20" i="35"/>
  <c r="X19" i="35"/>
  <c r="W19" i="35"/>
  <c r="V19" i="35"/>
  <c r="U19" i="35"/>
  <c r="T19" i="35"/>
  <c r="S19" i="35"/>
  <c r="X18" i="35"/>
  <c r="W18" i="35"/>
  <c r="V18" i="35"/>
  <c r="U18" i="35"/>
  <c r="T18" i="35"/>
  <c r="S18" i="35"/>
  <c r="R59" i="35"/>
  <c r="Q59" i="35"/>
  <c r="R58" i="35"/>
  <c r="Q58" i="35"/>
  <c r="R57" i="35"/>
  <c r="Q57" i="35"/>
  <c r="R56" i="35"/>
  <c r="Q56" i="35"/>
  <c r="R55" i="35"/>
  <c r="Q55" i="35"/>
  <c r="R54" i="35"/>
  <c r="Q54" i="35"/>
  <c r="R53" i="35"/>
  <c r="Q53" i="35"/>
  <c r="R52" i="35"/>
  <c r="Q52" i="35"/>
  <c r="R51" i="35"/>
  <c r="Q51" i="35"/>
  <c r="R50" i="35"/>
  <c r="Q50" i="35"/>
  <c r="R49" i="35"/>
  <c r="Q49" i="35"/>
  <c r="R48" i="35"/>
  <c r="Q48" i="35"/>
  <c r="R47" i="35"/>
  <c r="Q47" i="35"/>
  <c r="R46" i="35"/>
  <c r="Q46" i="35"/>
  <c r="R45" i="35"/>
  <c r="Q45" i="35"/>
  <c r="R44" i="35"/>
  <c r="Q44" i="35"/>
  <c r="R43" i="35"/>
  <c r="Q43" i="35"/>
  <c r="R42" i="35"/>
  <c r="Q42" i="35"/>
  <c r="R41" i="35"/>
  <c r="Q41" i="35"/>
  <c r="R40" i="35"/>
  <c r="Q40" i="35"/>
  <c r="R39" i="35"/>
  <c r="Q39" i="35"/>
  <c r="R38" i="35"/>
  <c r="Q38" i="35"/>
  <c r="R37" i="35"/>
  <c r="Q37" i="35"/>
  <c r="R36" i="35"/>
  <c r="Q36" i="35"/>
  <c r="R35" i="35"/>
  <c r="Q35" i="35"/>
  <c r="R34" i="35"/>
  <c r="Q34" i="35"/>
  <c r="R33" i="35"/>
  <c r="Q33" i="35"/>
  <c r="R32" i="35"/>
  <c r="Q32" i="35"/>
  <c r="R31" i="35"/>
  <c r="Q31" i="35"/>
  <c r="R30" i="35"/>
  <c r="Q30" i="35"/>
  <c r="R29" i="35"/>
  <c r="Q29" i="35"/>
  <c r="R28" i="35"/>
  <c r="Q28" i="35"/>
  <c r="R27" i="35"/>
  <c r="Q27" i="35"/>
  <c r="R26" i="35"/>
  <c r="Q26" i="35"/>
  <c r="R25" i="35"/>
  <c r="Q25" i="35"/>
  <c r="R24" i="35"/>
  <c r="Q24" i="35"/>
  <c r="R23" i="35"/>
  <c r="Q23" i="35"/>
  <c r="R22" i="35"/>
  <c r="Q22" i="35"/>
  <c r="R21" i="35"/>
  <c r="Q21" i="35"/>
  <c r="R20" i="35"/>
  <c r="Q20" i="35"/>
  <c r="R19" i="35"/>
  <c r="Q19" i="35"/>
  <c r="R18" i="35"/>
  <c r="Q18" i="35"/>
  <c r="P59" i="35"/>
  <c r="O59" i="35"/>
  <c r="P58" i="35"/>
  <c r="O58" i="35"/>
  <c r="P57" i="35"/>
  <c r="O57" i="35"/>
  <c r="P56" i="35"/>
  <c r="O56" i="35"/>
  <c r="P55" i="35"/>
  <c r="O55" i="35"/>
  <c r="P54" i="35"/>
  <c r="O54" i="35"/>
  <c r="P53" i="35"/>
  <c r="O53" i="35"/>
  <c r="P52" i="35"/>
  <c r="O52" i="35"/>
  <c r="P51" i="35"/>
  <c r="O51" i="35"/>
  <c r="P50" i="35"/>
  <c r="O50" i="35"/>
  <c r="P49" i="35"/>
  <c r="O49" i="35"/>
  <c r="P48" i="35"/>
  <c r="O48" i="35"/>
  <c r="P47" i="35"/>
  <c r="O47" i="35"/>
  <c r="P46" i="35"/>
  <c r="O46" i="35"/>
  <c r="P45" i="35"/>
  <c r="O45" i="35"/>
  <c r="P44" i="35"/>
  <c r="O44" i="35"/>
  <c r="P43" i="35"/>
  <c r="O43" i="35"/>
  <c r="P42" i="35"/>
  <c r="O42" i="35"/>
  <c r="P41" i="35"/>
  <c r="O41" i="35"/>
  <c r="P40" i="35"/>
  <c r="O40" i="35"/>
  <c r="P39" i="35"/>
  <c r="O39" i="35"/>
  <c r="P38" i="35"/>
  <c r="O38" i="35"/>
  <c r="P37" i="35"/>
  <c r="O37" i="35"/>
  <c r="P36" i="35"/>
  <c r="O36" i="35"/>
  <c r="P35" i="35"/>
  <c r="O35" i="35"/>
  <c r="P34" i="35"/>
  <c r="O34" i="35"/>
  <c r="P33" i="35"/>
  <c r="O33" i="35"/>
  <c r="P32" i="35"/>
  <c r="O32" i="35"/>
  <c r="P31" i="35"/>
  <c r="O31" i="35"/>
  <c r="P30" i="35"/>
  <c r="O30" i="35"/>
  <c r="P29" i="35"/>
  <c r="O29" i="35"/>
  <c r="P28" i="35"/>
  <c r="O28" i="35"/>
  <c r="P27" i="35"/>
  <c r="O27" i="35"/>
  <c r="P26" i="35"/>
  <c r="O26" i="35"/>
  <c r="P25" i="35"/>
  <c r="O25" i="35"/>
  <c r="P24" i="35"/>
  <c r="O24" i="35"/>
  <c r="P23" i="35"/>
  <c r="O23" i="35"/>
  <c r="P22" i="35"/>
  <c r="O22" i="35"/>
  <c r="P21" i="35"/>
  <c r="O21" i="35"/>
  <c r="P20" i="35"/>
  <c r="O20" i="35"/>
  <c r="P19" i="35"/>
  <c r="O19" i="35"/>
  <c r="P18" i="35"/>
  <c r="O18" i="35"/>
  <c r="B4" i="40" l="1"/>
  <c r="B3" i="40"/>
  <c r="D1" i="40"/>
  <c r="G11" i="40" l="1"/>
  <c r="G12" i="40"/>
  <c r="G13" i="40"/>
  <c r="E16" i="1"/>
  <c r="E7" i="1"/>
  <c r="E6" i="1" l="1"/>
  <c r="G7" i="1"/>
  <c r="K2" i="1" l="1"/>
  <c r="G16" i="1" l="1"/>
  <c r="G17" i="1"/>
  <c r="E4" i="40"/>
  <c r="L2" i="1"/>
</calcChain>
</file>

<file path=xl/comments1.xml><?xml version="1.0" encoding="utf-8"?>
<comments xmlns="http://schemas.openxmlformats.org/spreadsheetml/2006/main">
  <authors>
    <author>Suramon Unsamai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Sum Insured for Basic Plan</t>
        </r>
      </text>
    </comment>
  </commentList>
</comments>
</file>

<file path=xl/comments2.xml><?xml version="1.0" encoding="utf-8"?>
<comments xmlns="http://schemas.openxmlformats.org/spreadsheetml/2006/main">
  <authors>
    <author>Suramon Unsamai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SA = 100,000</t>
        </r>
      </text>
    </comment>
  </commentList>
</comments>
</file>

<file path=xl/sharedStrings.xml><?xml version="1.0" encoding="utf-8"?>
<sst xmlns="http://schemas.openxmlformats.org/spreadsheetml/2006/main" count="990" uniqueCount="397">
  <si>
    <t>กรุณากรอกข้อมูล</t>
  </si>
  <si>
    <t>ปี</t>
  </si>
  <si>
    <t>M</t>
  </si>
  <si>
    <t>F</t>
  </si>
  <si>
    <t>งวดการชำระ</t>
  </si>
  <si>
    <t>ข้อมูลแบบประกัน</t>
  </si>
  <si>
    <t>Annual</t>
  </si>
  <si>
    <t>Semi-annual</t>
  </si>
  <si>
    <t>Quarterly</t>
  </si>
  <si>
    <t>Monthly</t>
  </si>
  <si>
    <t>ข้อมูลลูกค้า</t>
  </si>
  <si>
    <t>APE</t>
  </si>
  <si>
    <t>ชื่อผู้เอาประกันภัย</t>
  </si>
  <si>
    <t>อายุผู้เอาประกันภัย</t>
  </si>
  <si>
    <t>เพศ</t>
  </si>
  <si>
    <t>งวดการชำระเบี้ยประกันภัย</t>
  </si>
  <si>
    <t>รายปี</t>
  </si>
  <si>
    <t>ราย 6 เดือน</t>
  </si>
  <si>
    <t>ราย 3 เดือน</t>
  </si>
  <si>
    <t>รายเดือน</t>
  </si>
  <si>
    <t>แผน</t>
  </si>
  <si>
    <r>
      <rPr>
        <b/>
        <u/>
        <sz val="12"/>
        <rFont val="Cordia New"/>
        <family val="2"/>
      </rPr>
      <t>หมายเหตุ:</t>
    </r>
    <r>
      <rPr>
        <sz val="12"/>
        <rFont val="Cordia New"/>
        <family val="2"/>
      </rPr>
      <t xml:space="preserve">
เพื่อให้กรมธรรม์ประกันชีวิตมีผลคุ้มครองโดยสมบูรณ์และผู้เอาประกันภัยได้รับประโยชน์สูงสุด ผู้เอาประกันภัยมีหน้าที่ในการชำระเบี้ยประกันภัย ซึ่งตัวแทนหรือนายหน้ามาเก็บเบี้ยประกันภัยเป็นการให้บริการเท่านั้น โดยบริษัทฯ ได้อำนวยความสะดวกในการชำระเบี้ยประกันภัย ผ่านช่องทางต่างๆ ดังนี้
         1. ชำระผ่านตัวแทนหรือเคาน์เตอร์ธนาคารกรุงไทย เป็นเงินสด หรือตั๋วแลกเงิน หรือแคชเชียร์เช็ค หรือเช็ค โดยผู้เอาประกันภัยจะได้รับใบเสร็จรับเงินชั่วคราวงวดแรกทันที หลังจากชำระเงินค่าเบี้ยประกันภัย และใบเสร็จรับเงินชั่วคราวดังกล่าวจะต้องไม่หมดอายุ
         2. ชำระผ่านแผนกรับชำระเบี้ย ณ ที่ทำการสาขา หรือที่สำนักงานใหญ่ของบริษัทฯ เป็นเงินสด หรือตั๋วแลกเงิน หรือแคชเชียร์เช็ค หรือเช็ค หรือบัตรเครดิต 
         3. ชำระโดยการโอนเงินผ่านเคาน์เตอร์ของธนาคารกรุงเทพ ธนาคารกรุงไทย ธนาคารกรุงศรีอยุธยา ธนาคารกสิกรไทย ธนาคารไทยพาณิชย์ ธนาคารธนชาต ธนาคารทหารไทย ธนาคารเพื่อการเกษตรและสหกรณ์การเกษตร ทุกสาขาทั่วประเทศไทย โดยระบุชื่อบัญชี "บริษัท กรุงไทย-แอกซ่า ประกันชีวิต จำกัด (มหาชน)" โดยใช้แบบฟอร์มใบนำฝากแบบพิเศษของบริษัทฯ เท่านั้น
         4. โอนเงินผ่านตู้ ATM ของธนาคารกรุงไทยทุกสาขาทั่วประเทศ
         5. ชำระทางไปรษณีย์เป็นธนาณัติ ระบุชื่อผู้รับในนาม "บริษัท กรุงไทย-แอกซ่า ประกันชีวิต จำกัด (มหาชน)" และสั่งจ่าย ปณ. นานาเหนือ กรุงเทพฯ
         6. บริการพิเศษ สำหรับการชำระเบี้ยประกันภัยในงวดถัดไป สามารถชำระโดยหักบัญชีเงินฝากธนาคารประเภทออมทรัพย์หรือกระแสรายวัน ผ่านธนาคารกรุงเทพ ธนาคารกรุงไทย ธนาคารกรุงศรีอยุธยา ธนาคารกสิกรไทย ธนาคารไทยพาณิชย์ ทุกสาขาทั่วประเทศ โดยกรอกหนังสือยินยอมหักบัญชีธนาคาร และแนบสำเนาสมุดบัญชีเงินฝากธนาคารหน้าแรกมาด้วยทุกครั้ง ทั้งนี้เบี้ยประกันภัยงวดแรกจะไม่สามารถชำระโดยการหักบัญชีธนาคารได้</t>
    </r>
  </si>
  <si>
    <t>เพื่อประโยชน์ของท่าน กรุณาศึกษาและทำความเข้าใจในเอกสารประกอบการเสนอขายก่อนการตัดสินใจ</t>
  </si>
  <si>
    <t>ลงนาม: ___________________________________________</t>
  </si>
  <si>
    <t>นำเสนอโดย: _________________________________________</t>
  </si>
  <si>
    <t xml:space="preserve">            (                                                 )</t>
  </si>
  <si>
    <t>เบอร์โทรศัพท์: ______________________________________</t>
  </si>
  <si>
    <t>เบอร์โทรศัพท์:</t>
  </si>
  <si>
    <t>วันที่: _____________________________________________</t>
  </si>
  <si>
    <t>วันที่จัดทำใบข้อเสนอ:</t>
  </si>
  <si>
    <t>กรมธรรม์ประกันชีวิต iBegin เวอร์ชั่น 2015-3</t>
  </si>
  <si>
    <t>โปรแกรมใบข้อเสนอนี้ใช้สำหรับแบบประกัน iBegin ที่เสนอขายตั้งแต่ 1 พฤศจิกายน ถึง 31 ธันวาคม 2558 หรือตามประกาศยกเลิกการใช้จากบริษัทฯ (แล้วแต่ระยะเวลาใดสั้นกว่า)</t>
  </si>
  <si>
    <t>ชาย</t>
  </si>
  <si>
    <t>iFine1M</t>
  </si>
  <si>
    <t>iFine1F</t>
  </si>
  <si>
    <t>iFine2M</t>
  </si>
  <si>
    <t>iFine2F</t>
  </si>
  <si>
    <t>iFine3M</t>
  </si>
  <si>
    <t>iFine3F</t>
  </si>
  <si>
    <t>iFine4M</t>
  </si>
  <si>
    <t>iFine4F</t>
  </si>
  <si>
    <t>iFine5M</t>
  </si>
  <si>
    <t>iFine5F</t>
  </si>
  <si>
    <t>iFine1</t>
  </si>
  <si>
    <t>iFine E2016-1</t>
  </si>
  <si>
    <t>อาชีพ</t>
  </si>
  <si>
    <t>iFine2</t>
  </si>
  <si>
    <t>iFine3</t>
  </si>
  <si>
    <t>iFine4</t>
  </si>
  <si>
    <t>iFine5</t>
  </si>
  <si>
    <t>ตัวอย่างตารางแสดงผลประโยชน์และความคุ้มครองชีวิตจากแบบประกัน iFine</t>
  </si>
  <si>
    <t>รายละเอียด</t>
  </si>
  <si>
    <t>ผลประโยชน์กรณีเสียชีวิตจากทุกสาเหตุ</t>
  </si>
  <si>
    <t>กรณีเสียชีวิต สูญเสียอวัยวะ และสายตา จากอุบัติเหตุ (สูงสุด 100% ของจำนวนเงินเอาประกันภัยต่อปีกรมธรรม์)</t>
  </si>
  <si>
    <t>2.1 การเสียชีวิตจากอุบัติเหตุ (เพิ่มเติมจากข้อ 1)</t>
  </si>
  <si>
    <t>- กรณีเสียชีวิตเนื่องจากอุบัติเหตุ</t>
  </si>
  <si>
    <t>- กรณีเสียชีวิตเนื่องจากอุบัติเหตุสาธารณะ</t>
  </si>
  <si>
    <t>2.2 การสูญเสียอวัยวะ</t>
  </si>
  <si>
    <t>- สูญเสียมือหรือเท้า 1 ข้างหรือมากกว่า</t>
  </si>
  <si>
    <t>- สูญเสียสายตา 1 ข้างหรือมากกว่า</t>
  </si>
  <si>
    <t>- สูญเสียการได้ยิน</t>
  </si>
  <si>
    <t>- สูญเสียการพูด</t>
  </si>
  <si>
    <t>- สูญเสียกระจกตาทั้งสองข้าง</t>
  </si>
  <si>
    <t>- สูญเสียนิ้วมือหรือนิ้วเท้า (ขึ้นอยู่กับจำนวนข้อที่สูญเสีย)</t>
  </si>
  <si>
    <t>- กระดูกขา หรือสะบ้า แตกหักและรักษาไม่หาย</t>
  </si>
  <si>
    <t xml:space="preserve">- ขาหดสั้นลงอย่างน้อย 5 เซนติเมตร </t>
  </si>
  <si>
    <t>2.3 กรณีมีบาดแผลไหม้ฉกรรจ์ (ซึ่งมีความเสียหาย ตั้งแต่ 2% ขึ้นไปของผิวหนังทั้งหมด)</t>
  </si>
  <si>
    <t>บริเวณที่ไหม้</t>
  </si>
  <si>
    <t>ศีรษะ</t>
  </si>
  <si>
    <t>ร่างกาย</t>
  </si>
  <si>
    <t>ค่ารักษาพยาบาลอุบัติเหตุตามที่เกิดขึ้นจริง แต่ไม่เกินครั้งละ</t>
  </si>
  <si>
    <t xml:space="preserve">1. โรคเบาหวานที่ต้องพึ่งอินซูลิน </t>
  </si>
  <si>
    <t xml:space="preserve">2. โรคหอบหืดรุนแรง </t>
  </si>
  <si>
    <t xml:space="preserve">3. ไข้รูมาติคที่เกี่ยวข้องกับหัวใจ </t>
  </si>
  <si>
    <t xml:space="preserve">4. โรคฮีโมฟีเลียขั้นรุนแรง </t>
  </si>
  <si>
    <t xml:space="preserve">5. การปลูกถ่ายไขกระดูก </t>
  </si>
  <si>
    <t xml:space="preserve">6. การบาดเจ็บที่ศีรษะอย่างรุนแรง </t>
  </si>
  <si>
    <t>7. โรคมะเร็งระยะลุกลาม</t>
  </si>
  <si>
    <t xml:space="preserve">8. โรคเยื่อหุ้มสมองอักเสบจากเชื้อวัณโรค </t>
  </si>
  <si>
    <t xml:space="preserve">9. โรคกระดูกเปราะกรรมพันธุ์ </t>
  </si>
  <si>
    <t>ผลประโยชน์ค่าชดเชยรายวันกรณีเข้ารักษาตัวในโรงพยาบาล (จำนวนวันสูงสุด ไม่เกิน 365 วัน)</t>
  </si>
  <si>
    <t>Std</t>
  </si>
  <si>
    <t>Occ Charge</t>
  </si>
  <si>
    <t>Occ Charge Rate</t>
  </si>
  <si>
    <t>Annual Prem</t>
  </si>
  <si>
    <t>Modal Prem</t>
  </si>
  <si>
    <t>สบายใจ หายห่วง</t>
  </si>
  <si>
    <t>แผนความคุ้มครอง
(iFine Packages)</t>
  </si>
  <si>
    <t>IFINE1</t>
  </si>
  <si>
    <t>IFINE2</t>
  </si>
  <si>
    <t>IFINE3</t>
  </si>
  <si>
    <t>IFINE4</t>
  </si>
  <si>
    <t>IFINE5</t>
  </si>
  <si>
    <t>Benefits and Coverage of iFine Product</t>
  </si>
  <si>
    <t>iFine Packages</t>
  </si>
  <si>
    <t>Benefits Description</t>
  </si>
  <si>
    <t>Death benefit for every causes of Death</t>
  </si>
  <si>
    <t>Package Plan code relation</t>
  </si>
  <si>
    <t>SA</t>
  </si>
  <si>
    <t>HI Benefit</t>
  </si>
  <si>
    <t>APFIN1</t>
  </si>
  <si>
    <t>HIFIN1</t>
  </si>
  <si>
    <t>APFIN2</t>
  </si>
  <si>
    <t>HIFIN2</t>
  </si>
  <si>
    <t>APFIN3</t>
  </si>
  <si>
    <t>HIFIN3</t>
  </si>
  <si>
    <t>APFIN4</t>
  </si>
  <si>
    <t>HIFIN4</t>
  </si>
  <si>
    <t>APFIN5</t>
  </si>
  <si>
    <t>HIFIN5</t>
  </si>
  <si>
    <t>- Death by Accidents in Public Places or Public Transportation (e.g. Cinema, Bus, Train, etc.)</t>
  </si>
  <si>
    <t>- Death by Accidents</t>
  </si>
  <si>
    <t>2.1 Death benefits from Accidents</t>
  </si>
  <si>
    <t>2.2 Physical Disabilities benefit from Accidents</t>
  </si>
  <si>
    <t>- Loss of ability to see (1 eye or both eyes)</t>
  </si>
  <si>
    <t>- Loss of use of hands or legs (1 side or both sides)</t>
  </si>
  <si>
    <t>- Loss of ability to hear</t>
  </si>
  <si>
    <t>- Loss of ability to speak</t>
  </si>
  <si>
    <t>- Loss of cornea for both eyes</t>
  </si>
  <si>
    <t>- Loss of hand fingers or foot fingers (depend on number of joints)</t>
  </si>
  <si>
    <t>- Leg bones or kneecap fracture and unable to be cured</t>
  </si>
  <si>
    <t>- Leg(s) is shorten at least 5 cm</t>
  </si>
  <si>
    <t>2.3  Burn Injury (more than 2% of whole body)</t>
  </si>
  <si>
    <t>Cost of medical care from accidents (per each time)</t>
  </si>
  <si>
    <t>Daily compensation during hospital admissions (Not more than 365 days per year)</t>
  </si>
  <si>
    <t>Death and Physical Disability benefits from Accidents (Maximum of benefit is 100% of Accident Sum Insured per year)</t>
  </si>
  <si>
    <t>RLPLAN</t>
  </si>
  <si>
    <t>RLOCLS</t>
  </si>
  <si>
    <t>RLCLS</t>
  </si>
  <si>
    <t>RLSEX</t>
  </si>
  <si>
    <t>RLSMKE</t>
  </si>
  <si>
    <t>RLCCY</t>
  </si>
  <si>
    <t>RLEFF</t>
  </si>
  <si>
    <t>RLL00</t>
  </si>
  <si>
    <t>RLL01</t>
  </si>
  <si>
    <t>RLL02</t>
  </si>
  <si>
    <t>RLL03</t>
  </si>
  <si>
    <t>RLL04</t>
  </si>
  <si>
    <t>RLL05</t>
  </si>
  <si>
    <t>RLL06</t>
  </si>
  <si>
    <t>RLL07</t>
  </si>
  <si>
    <t>RLL08</t>
  </si>
  <si>
    <t>RLL09</t>
  </si>
  <si>
    <t>RLL10</t>
  </si>
  <si>
    <t>RLL11</t>
  </si>
  <si>
    <t>RLL12</t>
  </si>
  <si>
    <t>RLL13</t>
  </si>
  <si>
    <t>RLL14</t>
  </si>
  <si>
    <t>RLL15</t>
  </si>
  <si>
    <t>RLL16</t>
  </si>
  <si>
    <t>RLL17</t>
  </si>
  <si>
    <t>RLL18</t>
  </si>
  <si>
    <t>RLL19</t>
  </si>
  <si>
    <t>RLL20</t>
  </si>
  <si>
    <t>RLL21</t>
  </si>
  <si>
    <t>RLL22</t>
  </si>
  <si>
    <t>RLL23</t>
  </si>
  <si>
    <t>RLL24</t>
  </si>
  <si>
    <t>RLL25</t>
  </si>
  <si>
    <t>RLL26</t>
  </si>
  <si>
    <t>RLL27</t>
  </si>
  <si>
    <t>RLL28</t>
  </si>
  <si>
    <t>RLL29</t>
  </si>
  <si>
    <t>RLL30</t>
  </si>
  <si>
    <t>RLL31</t>
  </si>
  <si>
    <t>RLL32</t>
  </si>
  <si>
    <t>RLL33</t>
  </si>
  <si>
    <t>RLL34</t>
  </si>
  <si>
    <t>RLL35</t>
  </si>
  <si>
    <t>RLL36</t>
  </si>
  <si>
    <t>RLL37</t>
  </si>
  <si>
    <t>RLL38</t>
  </si>
  <si>
    <t>RLL39</t>
  </si>
  <si>
    <t>RLL40</t>
  </si>
  <si>
    <t>RLL41</t>
  </si>
  <si>
    <t>RLL42</t>
  </si>
  <si>
    <t>RLL43</t>
  </si>
  <si>
    <t>RLL44</t>
  </si>
  <si>
    <t>RLL45</t>
  </si>
  <si>
    <t>RLL46</t>
  </si>
  <si>
    <t>RLL47</t>
  </si>
  <si>
    <t>RLL48</t>
  </si>
  <si>
    <t>RLL49</t>
  </si>
  <si>
    <t>RLL50</t>
  </si>
  <si>
    <t>RLL51</t>
  </si>
  <si>
    <t>RLL52</t>
  </si>
  <si>
    <t>RLL53</t>
  </si>
  <si>
    <t>RLL54</t>
  </si>
  <si>
    <t>RLL55</t>
  </si>
  <si>
    <t>RLL56</t>
  </si>
  <si>
    <t>RLL57</t>
  </si>
  <si>
    <t>RLL58</t>
  </si>
  <si>
    <t>RLL59</t>
  </si>
  <si>
    <t>RLL60</t>
  </si>
  <si>
    <t>RLL61</t>
  </si>
  <si>
    <t>RLL62</t>
  </si>
  <si>
    <t>RLL63</t>
  </si>
  <si>
    <t>RLL64</t>
  </si>
  <si>
    <t>RLL65</t>
  </si>
  <si>
    <t>RLL66</t>
  </si>
  <si>
    <t>RLL67</t>
  </si>
  <si>
    <t>RLL68</t>
  </si>
  <si>
    <t>RLL69</t>
  </si>
  <si>
    <t>RLL70</t>
  </si>
  <si>
    <t>RLL71</t>
  </si>
  <si>
    <t>RLL72</t>
  </si>
  <si>
    <t>RLL73</t>
  </si>
  <si>
    <t>RLL74</t>
  </si>
  <si>
    <t>RLL75</t>
  </si>
  <si>
    <t>RLL76</t>
  </si>
  <si>
    <t>RLL77</t>
  </si>
  <si>
    <t>RLL78</t>
  </si>
  <si>
    <t>RLL79</t>
  </si>
  <si>
    <t>RLL80</t>
  </si>
  <si>
    <t>RLL81</t>
  </si>
  <si>
    <t>RLL82</t>
  </si>
  <si>
    <t>RLL83</t>
  </si>
  <si>
    <t>RLL84</t>
  </si>
  <si>
    <t>RLL85</t>
  </si>
  <si>
    <t>RLL86</t>
  </si>
  <si>
    <t>RLL87</t>
  </si>
  <si>
    <t>RLL88</t>
  </si>
  <si>
    <t>RLL89</t>
  </si>
  <si>
    <t>RLL90</t>
  </si>
  <si>
    <t>RLL91</t>
  </si>
  <si>
    <t>RLL92</t>
  </si>
  <si>
    <t>RLL93</t>
  </si>
  <si>
    <t>RLL94</t>
  </si>
  <si>
    <t>RLL95</t>
  </si>
  <si>
    <t>RLL96</t>
  </si>
  <si>
    <t>RLL97</t>
  </si>
  <si>
    <t>RLL98</t>
  </si>
  <si>
    <t>RLL99</t>
  </si>
  <si>
    <t>RLW00</t>
  </si>
  <si>
    <t>RLW01</t>
  </si>
  <si>
    <t>RLW02</t>
  </si>
  <si>
    <t>RLW03</t>
  </si>
  <si>
    <t>RLW04</t>
  </si>
  <si>
    <t>RLW05</t>
  </si>
  <si>
    <t>RLW06</t>
  </si>
  <si>
    <t>RLW07</t>
  </si>
  <si>
    <t>RLW08</t>
  </si>
  <si>
    <t>RLW09</t>
  </si>
  <si>
    <t>RLW10</t>
  </si>
  <si>
    <t>RLW11</t>
  </si>
  <si>
    <t>RLW12</t>
  </si>
  <si>
    <t>RLW13</t>
  </si>
  <si>
    <t>RLW14</t>
  </si>
  <si>
    <t>RLW15</t>
  </si>
  <si>
    <t>RLW16</t>
  </si>
  <si>
    <t>RLW17</t>
  </si>
  <si>
    <t>RLW18</t>
  </si>
  <si>
    <t>RLW19</t>
  </si>
  <si>
    <t>RLW20</t>
  </si>
  <si>
    <t>RLW21</t>
  </si>
  <si>
    <t>RLW22</t>
  </si>
  <si>
    <t>RLW23</t>
  </si>
  <si>
    <t>RLW24</t>
  </si>
  <si>
    <t>RLW25</t>
  </si>
  <si>
    <t>RLW26</t>
  </si>
  <si>
    <t>RLW27</t>
  </si>
  <si>
    <t>RLW28</t>
  </si>
  <si>
    <t>RLW29</t>
  </si>
  <si>
    <t>RLW30</t>
  </si>
  <si>
    <t>RLW31</t>
  </si>
  <si>
    <t>RLW32</t>
  </si>
  <si>
    <t>RLW33</t>
  </si>
  <si>
    <t>RLW34</t>
  </si>
  <si>
    <t>RLW35</t>
  </si>
  <si>
    <t>RLW36</t>
  </si>
  <si>
    <t>RLW37</t>
  </si>
  <si>
    <t>RLW38</t>
  </si>
  <si>
    <t>RLW39</t>
  </si>
  <si>
    <t>RLW40</t>
  </si>
  <si>
    <t>RLW41</t>
  </si>
  <si>
    <t>RLW42</t>
  </si>
  <si>
    <t>RLW43</t>
  </si>
  <si>
    <t>RLW44</t>
  </si>
  <si>
    <t>RLW45</t>
  </si>
  <si>
    <t>RLW46</t>
  </si>
  <si>
    <t>RLW47</t>
  </si>
  <si>
    <t>RLW48</t>
  </si>
  <si>
    <t>RLW49</t>
  </si>
  <si>
    <t>RLW50</t>
  </si>
  <si>
    <t>RLW51</t>
  </si>
  <si>
    <t>RLW52</t>
  </si>
  <si>
    <t>RLW53</t>
  </si>
  <si>
    <t>RLW54</t>
  </si>
  <si>
    <t>RLW55</t>
  </si>
  <si>
    <t>RLW56</t>
  </si>
  <si>
    <t>RLW57</t>
  </si>
  <si>
    <t>RLW58</t>
  </si>
  <si>
    <t>RLW59</t>
  </si>
  <si>
    <t>RLW60</t>
  </si>
  <si>
    <t>RLW61</t>
  </si>
  <si>
    <t>RLW62</t>
  </si>
  <si>
    <t>RLW63</t>
  </si>
  <si>
    <t>RLW64</t>
  </si>
  <si>
    <t>RLW65</t>
  </si>
  <si>
    <t>RLW66</t>
  </si>
  <si>
    <t>RLW67</t>
  </si>
  <si>
    <t>RLW68</t>
  </si>
  <si>
    <t>RLW69</t>
  </si>
  <si>
    <t>RLW70</t>
  </si>
  <si>
    <t>RLW71</t>
  </si>
  <si>
    <t>RLW72</t>
  </si>
  <si>
    <t>RLW73</t>
  </si>
  <si>
    <t>RLW74</t>
  </si>
  <si>
    <t>RLW75</t>
  </si>
  <si>
    <t>RLW76</t>
  </si>
  <si>
    <t>RLW77</t>
  </si>
  <si>
    <t>RLW78</t>
  </si>
  <si>
    <t>RLW79</t>
  </si>
  <si>
    <t>RLW80</t>
  </si>
  <si>
    <t>RLW81</t>
  </si>
  <si>
    <t>RLW82</t>
  </si>
  <si>
    <t>RLW83</t>
  </si>
  <si>
    <t>RLW84</t>
  </si>
  <si>
    <t>RLW85</t>
  </si>
  <si>
    <t>RLW86</t>
  </si>
  <si>
    <t>RLW87</t>
  </si>
  <si>
    <t>RLW88</t>
  </si>
  <si>
    <t>RLW89</t>
  </si>
  <si>
    <t>RLW90</t>
  </si>
  <si>
    <t>RLW91</t>
  </si>
  <si>
    <t>RLW92</t>
  </si>
  <si>
    <t>RLW93</t>
  </si>
  <si>
    <t>RLW94</t>
  </si>
  <si>
    <t>RLW95</t>
  </si>
  <si>
    <t>RLW96</t>
  </si>
  <si>
    <t>RLW97</t>
  </si>
  <si>
    <t>RLW98</t>
  </si>
  <si>
    <t>RLW99</t>
  </si>
  <si>
    <t>Tax Deductible</t>
  </si>
  <si>
    <t>S</t>
  </si>
  <si>
    <t/>
  </si>
  <si>
    <t>A</t>
  </si>
  <si>
    <t>Non-tax deductible</t>
  </si>
  <si>
    <t>Insured Information</t>
  </si>
  <si>
    <t>Gender</t>
  </si>
  <si>
    <t>Age</t>
  </si>
  <si>
    <t>Type of Occupation</t>
  </si>
  <si>
    <t>Payment Mode</t>
  </si>
  <si>
    <t>Plan</t>
  </si>
  <si>
    <t>Male</t>
  </si>
  <si>
    <t>Annually</t>
  </si>
  <si>
    <t>Key</t>
  </si>
  <si>
    <t>TAXIFINE1SM</t>
  </si>
  <si>
    <t>TAXIFINE1SF</t>
  </si>
  <si>
    <t>TAXIFINE1AM</t>
  </si>
  <si>
    <t>TAXIFINE1AF</t>
  </si>
  <si>
    <t>TAXIFINE2SM</t>
  </si>
  <si>
    <t>TAXIFINE2SF</t>
  </si>
  <si>
    <t>TAXIFINE2AM</t>
  </si>
  <si>
    <t>TAXIFINE2AF</t>
  </si>
  <si>
    <t>TAXIFINE3SM</t>
  </si>
  <si>
    <t>TAXIFINE3SF</t>
  </si>
  <si>
    <t>TAXIFINE3AM</t>
  </si>
  <si>
    <t>TAXIFINE3AF</t>
  </si>
  <si>
    <t>TAXIFINE4SM</t>
  </si>
  <si>
    <t>TAXIFINE4SF</t>
  </si>
  <si>
    <t>TAXIFINE4AM</t>
  </si>
  <si>
    <t>TAXIFINE4AF</t>
  </si>
  <si>
    <t>TAXIFINE5SM</t>
  </si>
  <si>
    <t>TAXIFINE5SF</t>
  </si>
  <si>
    <t>TAXIFINE5AM</t>
  </si>
  <si>
    <t>TAXIFINE5AF</t>
  </si>
  <si>
    <t>NTAXIFINE1SM</t>
  </si>
  <si>
    <t>NTAXIFINE1SF</t>
  </si>
  <si>
    <t>NTAXIFINE1AM</t>
  </si>
  <si>
    <t>NTAXIFINE1AF</t>
  </si>
  <si>
    <t>NTAXIFINE2SM</t>
  </si>
  <si>
    <t>NTAXIFINE2SF</t>
  </si>
  <si>
    <t>NTAXIFINE2AM</t>
  </si>
  <si>
    <t>NTAXIFINE2AF</t>
  </si>
  <si>
    <t>NTAXIFINE3SM</t>
  </si>
  <si>
    <t>NTAXIFINE3SF</t>
  </si>
  <si>
    <t>NTAXIFINE3AM</t>
  </si>
  <si>
    <t>NTAXIFINE3AF</t>
  </si>
  <si>
    <t>NTAXIFINE4SM</t>
  </si>
  <si>
    <t>NTAXIFINE4SF</t>
  </si>
  <si>
    <t>NTAXIFINE4AM</t>
  </si>
  <si>
    <t>NTAXIFINE4AF</t>
  </si>
  <si>
    <t>NTAXIFINE5SM</t>
  </si>
  <si>
    <t>NTAXIFINE5SF</t>
  </si>
  <si>
    <t>NTAXIFINE5AM</t>
  </si>
  <si>
    <t>NTAXIFINE5AF</t>
  </si>
  <si>
    <t>Risk</t>
  </si>
  <si>
    <t>เสี่ยง</t>
  </si>
  <si>
    <t>Premium Rate</t>
  </si>
  <si>
    <t>Tax-Deductible</t>
  </si>
  <si>
    <t>Risk occupation Charge</t>
  </si>
  <si>
    <t>Total</t>
  </si>
  <si>
    <t>Non Tax-Deductible</t>
  </si>
  <si>
    <t xml:space="preserve">Premium rate for Basic </t>
  </si>
  <si>
    <t>Premium rate for Rider</t>
  </si>
  <si>
    <t>Premium Amount (Modal 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</si>
</sst>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87" formatCode="_(* #,##0.00_);_(* \(#,##0.00\);_(* &quot;-&quot;??_);_(@_)"/>
    <numFmt numFmtId="188" formatCode="#,##0_ ;\-#,##0\ "/>
    <numFmt numFmtId="189" formatCode="_-* #,##0_-;\-* #,##0_-;_-* &quot;-&quot;??_-;_-@_-"/>
    <numFmt numFmtId="190" formatCode="#,##0.00_ ;\-#,##0.00\ "/>
    <numFmt numFmtId="191" formatCode="_(&quot;$&quot;* #,##0.00_);_(&quot;$&quot;* \(#,##0.00\);_(&quot;$&quot;* &quot;-&quot;??_);_(@_)"/>
    <numFmt numFmtId="192" formatCode="dd/ดดด/yy\ \ h:mm"/>
    <numFmt numFmtId="193" formatCode="_(* #,##0_);_(* \(#,##0\);_(* &quot;-&quot;??_);_(@_)"/>
  </numFmts>
  <fonts count="71" x14ac:knownFonts="1">
    <font>
      <sz val="14"/>
      <name val="Cordia New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u/>
      <sz val="16"/>
      <name val="Cordia New"/>
      <family val="2"/>
    </font>
    <font>
      <b/>
      <i/>
      <sz val="16"/>
      <color indexed="12"/>
      <name val="Cordia New"/>
      <family val="2"/>
    </font>
    <font>
      <sz val="14"/>
      <name val="Cordia New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4"/>
      <name val="Cordia New"/>
      <family val="2"/>
    </font>
    <font>
      <sz val="10"/>
      <name val="MS Sans Serif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6"/>
      <name val="Cordia New"/>
      <family val="2"/>
    </font>
    <font>
      <b/>
      <sz val="20"/>
      <name val="Cordia New"/>
      <family val="2"/>
    </font>
    <font>
      <sz val="14"/>
      <color theme="0"/>
      <name val="Cordia New"/>
      <family val="2"/>
    </font>
    <font>
      <sz val="14"/>
      <color rgb="FFFF0000"/>
      <name val="Cordia New"/>
      <family val="2"/>
    </font>
    <font>
      <b/>
      <sz val="16"/>
      <color rgb="FFFF0000"/>
      <name val="Cordia New"/>
      <family val="2"/>
    </font>
    <font>
      <sz val="14"/>
      <color theme="4"/>
      <name val="Cordia New"/>
      <family val="2"/>
    </font>
    <font>
      <sz val="14"/>
      <color rgb="FF0000FF"/>
      <name val="Cordia New"/>
      <family val="2"/>
    </font>
    <font>
      <b/>
      <sz val="20"/>
      <color rgb="FF0000FF"/>
      <name val="Cordia New"/>
      <family val="2"/>
    </font>
    <font>
      <sz val="14"/>
      <color theme="1"/>
      <name val="Cordia New"/>
      <family val="2"/>
    </font>
    <font>
      <b/>
      <sz val="20"/>
      <color theme="1"/>
      <name val="Tahoma"/>
      <family val="2"/>
    </font>
    <font>
      <b/>
      <i/>
      <sz val="16"/>
      <color rgb="FFFF0000"/>
      <name val="Cordia New"/>
      <family val="2"/>
    </font>
    <font>
      <b/>
      <sz val="14"/>
      <color rgb="FFFF0000"/>
      <name val="Cordia New"/>
      <family val="2"/>
    </font>
    <font>
      <b/>
      <u/>
      <sz val="16"/>
      <color rgb="FFFF0000"/>
      <name val="Cordia New"/>
      <family val="2"/>
    </font>
    <font>
      <sz val="10"/>
      <color theme="1"/>
      <name val="Tahoma"/>
      <family val="2"/>
      <charset val="222"/>
      <scheme val="minor"/>
    </font>
    <font>
      <b/>
      <sz val="20"/>
      <color theme="1"/>
      <name val="Cordia New"/>
      <family val="2"/>
    </font>
    <font>
      <sz val="10"/>
      <name val="Cordia New"/>
      <family val="2"/>
    </font>
    <font>
      <b/>
      <sz val="11"/>
      <name val="Cordia New"/>
      <family val="2"/>
    </font>
    <font>
      <sz val="12"/>
      <name val="Cordia New"/>
      <family val="2"/>
    </font>
    <font>
      <sz val="11"/>
      <color theme="1"/>
      <name val="Tahoma"/>
      <family val="2"/>
      <scheme val="minor"/>
    </font>
    <font>
      <b/>
      <sz val="16"/>
      <name val="Cordia New"/>
      <family val="2"/>
    </font>
    <font>
      <b/>
      <sz val="18"/>
      <name val="Cordia New"/>
      <family val="2"/>
    </font>
    <font>
      <b/>
      <sz val="36"/>
      <color theme="1"/>
      <name val="Cordia New"/>
      <family val="2"/>
    </font>
    <font>
      <b/>
      <sz val="12"/>
      <name val="Cordia New"/>
      <family val="2"/>
    </font>
    <font>
      <b/>
      <u/>
      <sz val="12"/>
      <name val="Cordia New"/>
      <family val="2"/>
    </font>
    <font>
      <b/>
      <sz val="12"/>
      <color indexed="12"/>
      <name val="Cordia New"/>
      <family val="2"/>
    </font>
    <font>
      <sz val="14"/>
      <color indexed="10"/>
      <name val="Cordia New"/>
      <family val="2"/>
    </font>
    <font>
      <sz val="16"/>
      <color indexed="10"/>
      <name val="Cordia New"/>
      <family val="2"/>
    </font>
    <font>
      <b/>
      <sz val="36"/>
      <name val="Cordia New"/>
      <family val="2"/>
    </font>
    <font>
      <b/>
      <sz val="14"/>
      <color rgb="FF0000FF"/>
      <name val="Cordia New"/>
      <family val="2"/>
    </font>
    <font>
      <b/>
      <sz val="14"/>
      <color theme="1"/>
      <name val="Cordia New"/>
      <family val="2"/>
    </font>
    <font>
      <b/>
      <sz val="14"/>
      <color indexed="12"/>
      <name val="Cordia New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2"/>
      <name val="Cordia New"/>
      <family val="2"/>
    </font>
    <font>
      <sz val="10"/>
      <color rgb="FFFF0000"/>
      <name val="Arial"/>
      <family val="2"/>
    </font>
    <font>
      <b/>
      <sz val="14"/>
      <color theme="0" tint="-0.34998626667073579"/>
      <name val="Cordia New"/>
      <family val="2"/>
    </font>
    <font>
      <sz val="14"/>
      <color theme="0" tint="-0.34998626667073579"/>
      <name val="Cordia New"/>
      <family val="2"/>
    </font>
    <font>
      <sz val="14"/>
      <color theme="5"/>
      <name val="Cordia New"/>
      <family val="2"/>
    </font>
    <font>
      <sz val="10"/>
      <color theme="5"/>
      <name val="Arial"/>
      <family val="2"/>
    </font>
    <font>
      <b/>
      <sz val="14"/>
      <color theme="1" tint="4.9989318521683403E-2"/>
      <name val="Cordia New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499984740745262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theme="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3" fontId="3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12" fillId="0" borderId="0"/>
    <xf numFmtId="0" fontId="7" fillId="0" borderId="0"/>
    <xf numFmtId="0" fontId="13" fillId="23" borderId="7" applyNumberFormat="0" applyFon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2" fillId="0" borderId="0"/>
    <xf numFmtId="0" fontId="7" fillId="0" borderId="0"/>
    <xf numFmtId="0" fontId="3" fillId="0" borderId="0"/>
    <xf numFmtId="0" fontId="1" fillId="0" borderId="0"/>
    <xf numFmtId="43" fontId="48" fillId="0" borderId="0" applyFont="0" applyFill="0" applyBorder="0" applyAlignment="0" applyProtection="0"/>
    <xf numFmtId="191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39">
    <xf numFmtId="0" fontId="0" fillId="0" borderId="0" xfId="0"/>
    <xf numFmtId="0" fontId="4" fillId="0" borderId="0" xfId="0" applyFont="1" applyFill="1" applyAlignment="1" applyProtection="1">
      <alignment horizontal="left"/>
      <protection hidden="1"/>
    </xf>
    <xf numFmtId="0" fontId="6" fillId="0" borderId="0" xfId="0" applyFont="1" applyAlignment="1" applyProtection="1">
      <alignment horizontal="left"/>
      <protection hidden="1"/>
    </xf>
    <xf numFmtId="188" fontId="5" fillId="24" borderId="0" xfId="29" applyNumberFormat="1" applyFont="1" applyFill="1" applyAlignment="1" applyProtection="1">
      <alignment horizontal="center"/>
      <protection locked="0"/>
    </xf>
    <xf numFmtId="0" fontId="0" fillId="0" borderId="0" xfId="0" applyProtection="1">
      <protection hidden="1"/>
    </xf>
    <xf numFmtId="43" fontId="5" fillId="24" borderId="0" xfId="29" applyFont="1" applyFill="1" applyAlignment="1" applyProtection="1">
      <alignment horizontal="center"/>
      <protection locked="0"/>
    </xf>
    <xf numFmtId="43" fontId="0" fillId="0" borderId="0" xfId="29" applyFont="1" applyProtection="1">
      <protection hidden="1"/>
    </xf>
    <xf numFmtId="43" fontId="0" fillId="0" borderId="0" xfId="29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1" fontId="5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43" fontId="5" fillId="0" borderId="0" xfId="29" applyFont="1" applyFill="1" applyAlignment="1" applyProtection="1">
      <alignment horizontal="center"/>
      <protection hidden="1"/>
    </xf>
    <xf numFmtId="0" fontId="32" fillId="0" borderId="0" xfId="0" applyFont="1" applyProtection="1"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3" fillId="0" borderId="0" xfId="0" applyFont="1" applyAlignment="1" applyProtection="1">
      <alignment horizontal="center"/>
      <protection hidden="1"/>
    </xf>
    <xf numFmtId="0" fontId="33" fillId="0" borderId="0" xfId="0" applyFont="1" applyFill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43" fontId="33" fillId="0" borderId="0" xfId="29" applyFont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33" fillId="0" borderId="0" xfId="0" applyFont="1" applyAlignment="1" applyProtection="1">
      <alignment horizontal="left"/>
      <protection hidden="1"/>
    </xf>
    <xf numFmtId="189" fontId="33" fillId="0" borderId="0" xfId="29" applyNumberFormat="1" applyFont="1" applyProtection="1">
      <protection hidden="1"/>
    </xf>
    <xf numFmtId="4" fontId="33" fillId="0" borderId="0" xfId="0" applyNumberFormat="1" applyFont="1" applyProtection="1">
      <protection hidden="1"/>
    </xf>
    <xf numFmtId="43" fontId="35" fillId="0" borderId="0" xfId="0" applyNumberFormat="1" applyFont="1" applyProtection="1">
      <protection hidden="1"/>
    </xf>
    <xf numFmtId="43" fontId="33" fillId="0" borderId="0" xfId="29" applyFont="1" applyProtection="1">
      <protection hidden="1"/>
    </xf>
    <xf numFmtId="43" fontId="36" fillId="0" borderId="0" xfId="29" applyFont="1" applyProtection="1">
      <protection hidden="1"/>
    </xf>
    <xf numFmtId="0" fontId="33" fillId="0" borderId="0" xfId="0" applyFont="1" applyFill="1" applyBorder="1" applyProtection="1">
      <protection hidden="1"/>
    </xf>
    <xf numFmtId="0" fontId="34" fillId="0" borderId="0" xfId="0" applyFont="1" applyFill="1" applyBorder="1" applyProtection="1">
      <protection hidden="1"/>
    </xf>
    <xf numFmtId="0" fontId="3" fillId="0" borderId="0" xfId="0" applyFont="1"/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9" fontId="40" fillId="0" borderId="0" xfId="0" applyNumberFormat="1" applyFont="1" applyFill="1" applyAlignment="1" applyProtection="1">
      <alignment horizontal="center"/>
      <protection locked="0"/>
    </xf>
    <xf numFmtId="9" fontId="40" fillId="0" borderId="0" xfId="0" applyNumberFormat="1" applyFont="1" applyFill="1" applyAlignment="1" applyProtection="1">
      <alignment horizontal="center"/>
      <protection hidden="1"/>
    </xf>
    <xf numFmtId="0" fontId="33" fillId="0" borderId="0" xfId="0" applyFont="1" applyFill="1" applyBorder="1" applyAlignment="1" applyProtection="1">
      <alignment horizontal="left" vertical="top" wrapText="1"/>
      <protection hidden="1"/>
    </xf>
    <xf numFmtId="1" fontId="40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left" vertical="center"/>
      <protection hidden="1"/>
    </xf>
    <xf numFmtId="43" fontId="40" fillId="0" borderId="0" xfId="29" applyFont="1" applyFill="1" applyBorder="1" applyAlignment="1" applyProtection="1">
      <alignment horizontal="center"/>
      <protection hidden="1"/>
    </xf>
    <xf numFmtId="3" fontId="34" fillId="0" borderId="0" xfId="0" applyNumberFormat="1" applyFont="1" applyFill="1" applyBorder="1" applyAlignment="1" applyProtection="1">
      <alignment horizontal="center" vertical="top" wrapText="1"/>
      <protection hidden="1"/>
    </xf>
    <xf numFmtId="3" fontId="40" fillId="0" borderId="0" xfId="0" applyNumberFormat="1" applyFont="1" applyFill="1" applyBorder="1" applyAlignment="1" applyProtection="1">
      <alignment horizontal="center" vertical="center"/>
      <protection locked="0"/>
    </xf>
    <xf numFmtId="43" fontId="40" fillId="0" borderId="0" xfId="29" applyFont="1" applyFill="1" applyBorder="1" applyProtection="1">
      <protection hidden="1"/>
    </xf>
    <xf numFmtId="0" fontId="34" fillId="0" borderId="0" xfId="0" applyFont="1" applyFill="1" applyBorder="1" applyAlignment="1" applyProtection="1">
      <alignment horizontal="center" vertical="top" wrapText="1"/>
      <protection locked="0"/>
    </xf>
    <xf numFmtId="0" fontId="34" fillId="0" borderId="0" xfId="0" applyFont="1" applyFill="1" applyBorder="1" applyAlignment="1" applyProtection="1">
      <alignment horizontal="center"/>
      <protection hidden="1"/>
    </xf>
    <xf numFmtId="0" fontId="41" fillId="0" borderId="0" xfId="0" applyFont="1" applyFill="1" applyBorder="1" applyAlignment="1" applyProtection="1">
      <alignment horizontal="center" vertical="center"/>
      <protection hidden="1"/>
    </xf>
    <xf numFmtId="0" fontId="33" fillId="0" borderId="10" xfId="0" applyFont="1" applyFill="1" applyBorder="1"/>
    <xf numFmtId="0" fontId="33" fillId="0" borderId="11" xfId="0" applyFont="1" applyFill="1" applyBorder="1"/>
    <xf numFmtId="0" fontId="33" fillId="0" borderId="12" xfId="0" applyFont="1" applyFill="1" applyBorder="1"/>
    <xf numFmtId="0" fontId="33" fillId="0" borderId="13" xfId="0" applyFont="1" applyFill="1" applyBorder="1"/>
    <xf numFmtId="0" fontId="33" fillId="0" borderId="0" xfId="0" applyFont="1" applyFill="1" applyBorder="1"/>
    <xf numFmtId="0" fontId="33" fillId="0" borderId="14" xfId="0" applyFont="1" applyFill="1" applyBorder="1"/>
    <xf numFmtId="0" fontId="33" fillId="0" borderId="15" xfId="0" applyFont="1" applyFill="1" applyBorder="1"/>
    <xf numFmtId="0" fontId="33" fillId="0" borderId="17" xfId="0" applyFont="1" applyFill="1" applyBorder="1"/>
    <xf numFmtId="0" fontId="33" fillId="0" borderId="16" xfId="0" applyFont="1" applyFill="1" applyBorder="1"/>
    <xf numFmtId="0" fontId="42" fillId="0" borderId="0" xfId="0" applyFont="1" applyFill="1" applyBorder="1" applyProtection="1">
      <protection hidden="1"/>
    </xf>
    <xf numFmtId="43" fontId="3" fillId="0" borderId="0" xfId="29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0" fontId="0" fillId="24" borderId="20" xfId="0" applyFill="1" applyBorder="1" applyProtection="1">
      <protection locked="0"/>
    </xf>
    <xf numFmtId="49" fontId="3" fillId="0" borderId="0" xfId="0" applyNumberFormat="1" applyFont="1" applyAlignment="1" applyProtection="1">
      <alignment horizontal="left" vertical="center"/>
      <protection hidden="1"/>
    </xf>
    <xf numFmtId="0" fontId="31" fillId="0" borderId="0" xfId="0" applyFont="1" applyAlignment="1" applyProtection="1">
      <alignment horizontal="left" indent="1"/>
      <protection hidden="1"/>
    </xf>
    <xf numFmtId="0" fontId="33" fillId="0" borderId="0" xfId="0" applyFont="1" applyAlignment="1" applyProtection="1">
      <alignment horizontal="left" vertical="center"/>
      <protection hidden="1"/>
    </xf>
    <xf numFmtId="190" fontId="44" fillId="0" borderId="20" xfId="0" applyNumberFormat="1" applyFont="1" applyBorder="1" applyAlignment="1" applyProtection="1">
      <alignment horizontal="left"/>
      <protection hidden="1"/>
    </xf>
    <xf numFmtId="43" fontId="0" fillId="0" borderId="0" xfId="0" applyNumberForma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3" fontId="37" fillId="25" borderId="0" xfId="0" applyNumberFormat="1" applyFont="1" applyFill="1" applyAlignment="1" applyProtection="1">
      <alignment horizontal="center"/>
      <protection locked="0"/>
    </xf>
    <xf numFmtId="189" fontId="45" fillId="0" borderId="0" xfId="29" applyNumberFormat="1" applyFont="1" applyBorder="1" applyProtection="1">
      <protection hidden="1"/>
    </xf>
    <xf numFmtId="0" fontId="45" fillId="0" borderId="19" xfId="51" applyFont="1" applyBorder="1" applyProtection="1">
      <protection hidden="1"/>
    </xf>
    <xf numFmtId="0" fontId="45" fillId="0" borderId="0" xfId="51" applyFont="1" applyBorder="1" applyProtection="1">
      <protection hidden="1"/>
    </xf>
    <xf numFmtId="0" fontId="45" fillId="0" borderId="0" xfId="51" applyFont="1" applyBorder="1" applyAlignment="1" applyProtection="1">
      <alignment horizontal="center"/>
      <protection hidden="1"/>
    </xf>
    <xf numFmtId="0" fontId="45" fillId="0" borderId="0" xfId="51" applyFont="1" applyProtection="1">
      <protection hidden="1"/>
    </xf>
    <xf numFmtId="0" fontId="45" fillId="0" borderId="0" xfId="51" applyFont="1" applyAlignment="1" applyProtection="1">
      <alignment horizontal="center"/>
      <protection hidden="1"/>
    </xf>
    <xf numFmtId="189" fontId="45" fillId="0" borderId="0" xfId="29" applyNumberFormat="1" applyFont="1" applyProtection="1">
      <protection hidden="1"/>
    </xf>
    <xf numFmtId="0" fontId="46" fillId="0" borderId="0" xfId="51" applyFont="1" applyBorder="1" applyAlignment="1" applyProtection="1">
      <alignment horizontal="right"/>
      <protection hidden="1"/>
    </xf>
    <xf numFmtId="0" fontId="30" fillId="0" borderId="0" xfId="0" applyFont="1" applyAlignment="1" applyProtection="1">
      <alignment horizontal="left"/>
      <protection hidden="1"/>
    </xf>
    <xf numFmtId="0" fontId="30" fillId="0" borderId="0" xfId="0" applyFont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43" fillId="0" borderId="0" xfId="0" applyFont="1" applyBorder="1"/>
    <xf numFmtId="0" fontId="50" fillId="0" borderId="0" xfId="0" applyFont="1" applyAlignment="1" applyProtection="1">
      <protection hidden="1"/>
    </xf>
    <xf numFmtId="0" fontId="45" fillId="0" borderId="18" xfId="51" applyFont="1" applyBorder="1" applyProtection="1">
      <protection hidden="1"/>
    </xf>
    <xf numFmtId="0" fontId="3" fillId="0" borderId="0" xfId="51" applyFont="1" applyFill="1" applyBorder="1" applyAlignment="1" applyProtection="1">
      <alignment horizontal="left" shrinkToFit="1"/>
      <protection hidden="1"/>
    </xf>
    <xf numFmtId="0" fontId="3" fillId="0" borderId="26" xfId="51" applyFont="1" applyBorder="1" applyAlignment="1">
      <alignment vertical="top"/>
    </xf>
    <xf numFmtId="0" fontId="30" fillId="0" borderId="0" xfId="51" applyFont="1"/>
    <xf numFmtId="0" fontId="3" fillId="0" borderId="0" xfId="51" applyFont="1" applyAlignment="1">
      <alignment vertical="top"/>
    </xf>
    <xf numFmtId="0" fontId="30" fillId="0" borderId="30" xfId="51" applyFont="1" applyBorder="1" applyProtection="1">
      <protection hidden="1"/>
    </xf>
    <xf numFmtId="0" fontId="55" fillId="0" borderId="0" xfId="51" applyFont="1" applyBorder="1" applyAlignment="1" applyProtection="1">
      <alignment horizontal="left"/>
      <protection hidden="1"/>
    </xf>
    <xf numFmtId="0" fontId="56" fillId="0" borderId="0" xfId="51" applyFont="1" applyBorder="1" applyAlignment="1" applyProtection="1">
      <alignment horizontal="left" vertical="center"/>
      <protection hidden="1"/>
    </xf>
    <xf numFmtId="0" fontId="30" fillId="0" borderId="0" xfId="51" applyFont="1" applyBorder="1" applyAlignment="1" applyProtection="1">
      <alignment horizontal="center" vertical="center"/>
      <protection hidden="1"/>
    </xf>
    <xf numFmtId="0" fontId="30" fillId="0" borderId="0" xfId="51" applyFont="1" applyBorder="1" applyAlignment="1" applyProtection="1">
      <alignment vertical="center"/>
      <protection hidden="1"/>
    </xf>
    <xf numFmtId="43" fontId="49" fillId="0" borderId="0" xfId="29" applyNumberFormat="1" applyFont="1" applyBorder="1" applyAlignment="1" applyProtection="1">
      <alignment vertical="center"/>
      <protection hidden="1"/>
    </xf>
    <xf numFmtId="0" fontId="30" fillId="0" borderId="0" xfId="51" applyFont="1" applyBorder="1" applyAlignment="1" applyProtection="1">
      <alignment horizontal="left" vertical="center" indent="1"/>
      <protection hidden="1"/>
    </xf>
    <xf numFmtId="189" fontId="30" fillId="0" borderId="0" xfId="29" applyNumberFormat="1" applyFont="1" applyBorder="1" applyAlignment="1" applyProtection="1">
      <alignment vertical="center"/>
      <protection hidden="1"/>
    </xf>
    <xf numFmtId="189" fontId="30" fillId="0" borderId="0" xfId="29" applyNumberFormat="1" applyFont="1" applyAlignment="1" applyProtection="1">
      <alignment vertical="center"/>
      <protection hidden="1"/>
    </xf>
    <xf numFmtId="0" fontId="30" fillId="0" borderId="0" xfId="51" applyFont="1" applyAlignment="1" applyProtection="1">
      <alignment vertical="center"/>
      <protection hidden="1"/>
    </xf>
    <xf numFmtId="0" fontId="30" fillId="0" borderId="0" xfId="51" applyFont="1" applyProtection="1">
      <protection hidden="1"/>
    </xf>
    <xf numFmtId="0" fontId="3" fillId="0" borderId="10" xfId="51" applyFont="1" applyBorder="1" applyAlignment="1" applyProtection="1">
      <alignment vertical="center"/>
      <protection hidden="1"/>
    </xf>
    <xf numFmtId="0" fontId="3" fillId="0" borderId="11" xfId="51" applyFont="1" applyBorder="1" applyAlignment="1" applyProtection="1">
      <alignment vertical="center"/>
      <protection hidden="1"/>
    </xf>
    <xf numFmtId="0" fontId="3" fillId="0" borderId="11" xfId="51" applyFont="1" applyBorder="1" applyAlignment="1" applyProtection="1">
      <alignment horizontal="center" vertical="center"/>
      <protection hidden="1"/>
    </xf>
    <xf numFmtId="0" fontId="3" fillId="0" borderId="12" xfId="51" applyFont="1" applyBorder="1" applyAlignment="1" applyProtection="1">
      <alignment horizontal="center" vertical="center"/>
      <protection hidden="1"/>
    </xf>
    <xf numFmtId="0" fontId="30" fillId="0" borderId="10" xfId="51" applyFont="1" applyBorder="1" applyAlignment="1" applyProtection="1">
      <alignment vertical="center"/>
      <protection hidden="1"/>
    </xf>
    <xf numFmtId="0" fontId="30" fillId="0" borderId="11" xfId="51" applyFont="1" applyBorder="1" applyAlignment="1" applyProtection="1">
      <alignment vertical="center"/>
      <protection hidden="1"/>
    </xf>
    <xf numFmtId="0" fontId="30" fillId="0" borderId="12" xfId="51" applyFont="1" applyBorder="1" applyAlignment="1" applyProtection="1">
      <alignment vertical="center"/>
      <protection hidden="1"/>
    </xf>
    <xf numFmtId="0" fontId="30" fillId="0" borderId="0" xfId="51" applyFont="1" applyBorder="1" applyProtection="1">
      <protection hidden="1"/>
    </xf>
    <xf numFmtId="0" fontId="3" fillId="0" borderId="13" xfId="51" applyFont="1" applyBorder="1" applyAlignment="1" applyProtection="1">
      <alignment horizontal="left" indent="1"/>
      <protection hidden="1"/>
    </xf>
    <xf numFmtId="0" fontId="3" fillId="0" borderId="0" xfId="51" applyFont="1" applyBorder="1" applyAlignment="1" applyProtection="1">
      <alignment horizontal="left" indent="2"/>
      <protection hidden="1"/>
    </xf>
    <xf numFmtId="0" fontId="3" fillId="0" borderId="0" xfId="51" applyFont="1" applyBorder="1" applyProtection="1">
      <protection hidden="1"/>
    </xf>
    <xf numFmtId="0" fontId="3" fillId="0" borderId="14" xfId="51" applyFont="1" applyBorder="1" applyProtection="1">
      <protection hidden="1"/>
    </xf>
    <xf numFmtId="0" fontId="30" fillId="0" borderId="13" xfId="51" applyFont="1" applyBorder="1" applyAlignment="1" applyProtection="1">
      <alignment horizontal="left" indent="1"/>
      <protection hidden="1"/>
    </xf>
    <xf numFmtId="0" fontId="30" fillId="0" borderId="14" xfId="51" applyFont="1" applyBorder="1" applyAlignment="1" applyProtection="1">
      <alignment vertical="center"/>
      <protection hidden="1"/>
    </xf>
    <xf numFmtId="0" fontId="3" fillId="0" borderId="13" xfId="51" applyFont="1" applyBorder="1" applyAlignment="1" applyProtection="1">
      <alignment horizontal="left" indent="5"/>
      <protection hidden="1"/>
    </xf>
    <xf numFmtId="0" fontId="30" fillId="0" borderId="13" xfId="51" applyFont="1" applyBorder="1" applyAlignment="1" applyProtection="1">
      <alignment horizontal="left"/>
      <protection hidden="1"/>
    </xf>
    <xf numFmtId="0" fontId="30" fillId="0" borderId="0" xfId="51" applyFont="1" applyBorder="1" applyAlignment="1" applyProtection="1">
      <alignment horizontal="left"/>
      <protection hidden="1"/>
    </xf>
    <xf numFmtId="0" fontId="30" fillId="0" borderId="14" xfId="51" applyFont="1" applyBorder="1" applyAlignment="1" applyProtection="1">
      <protection hidden="1"/>
    </xf>
    <xf numFmtId="0" fontId="3" fillId="0" borderId="0" xfId="51" applyFont="1" applyBorder="1" applyAlignment="1" applyProtection="1">
      <alignment horizontal="left" indent="1"/>
      <protection hidden="1"/>
    </xf>
    <xf numFmtId="0" fontId="3" fillId="0" borderId="15" xfId="51" applyFont="1" applyBorder="1" applyAlignment="1" applyProtection="1">
      <alignment horizontal="left" indent="1"/>
      <protection hidden="1"/>
    </xf>
    <xf numFmtId="0" fontId="3" fillId="0" borderId="17" xfId="51" applyFont="1" applyBorder="1" applyAlignment="1" applyProtection="1">
      <alignment horizontal="left" indent="1"/>
      <protection hidden="1"/>
    </xf>
    <xf numFmtId="0" fontId="3" fillId="0" borderId="17" xfId="51" applyFont="1" applyBorder="1" applyProtection="1">
      <protection hidden="1"/>
    </xf>
    <xf numFmtId="0" fontId="3" fillId="0" borderId="16" xfId="51" applyFont="1" applyBorder="1" applyProtection="1">
      <protection hidden="1"/>
    </xf>
    <xf numFmtId="0" fontId="30" fillId="0" borderId="15" xfId="51" applyFont="1" applyBorder="1" applyAlignment="1" applyProtection="1">
      <alignment horizontal="left" indent="1"/>
      <protection hidden="1"/>
    </xf>
    <xf numFmtId="0" fontId="30" fillId="0" borderId="0" xfId="51" applyFont="1" applyBorder="1" applyAlignment="1" applyProtection="1">
      <alignment wrapText="1"/>
      <protection hidden="1"/>
    </xf>
    <xf numFmtId="0" fontId="49" fillId="0" borderId="0" xfId="51" applyFont="1" applyProtection="1">
      <protection hidden="1"/>
    </xf>
    <xf numFmtId="0" fontId="10" fillId="0" borderId="0" xfId="51" applyFont="1" applyFill="1" applyBorder="1" applyAlignment="1" applyProtection="1">
      <alignment horizontal="right"/>
      <protection hidden="1"/>
    </xf>
    <xf numFmtId="0" fontId="8" fillId="0" borderId="0" xfId="51" applyFont="1" applyFill="1" applyBorder="1" applyAlignment="1" applyProtection="1">
      <alignment horizontal="center"/>
      <protection hidden="1"/>
    </xf>
    <xf numFmtId="0" fontId="8" fillId="0" borderId="0" xfId="51" applyFont="1" applyFill="1" applyBorder="1" applyProtection="1">
      <protection hidden="1"/>
    </xf>
    <xf numFmtId="0" fontId="9" fillId="0" borderId="0" xfId="51" applyFont="1" applyFill="1" applyBorder="1" applyProtection="1">
      <protection hidden="1"/>
    </xf>
    <xf numFmtId="189" fontId="38" fillId="0" borderId="0" xfId="29" applyNumberFormat="1" applyFont="1" applyFill="1" applyAlignment="1" applyProtection="1">
      <alignment horizontal="center"/>
      <protection hidden="1"/>
    </xf>
    <xf numFmtId="0" fontId="38" fillId="0" borderId="0" xfId="0" applyFont="1" applyFill="1" applyAlignment="1" applyProtection="1">
      <alignment horizontal="center"/>
      <protection hidden="1"/>
    </xf>
    <xf numFmtId="189" fontId="38" fillId="0" borderId="0" xfId="29" applyNumberFormat="1" applyFont="1" applyFill="1" applyProtection="1">
      <protection hidden="1"/>
    </xf>
    <xf numFmtId="0" fontId="57" fillId="0" borderId="0" xfId="0" applyFont="1" applyAlignment="1">
      <alignment vertical="center"/>
    </xf>
    <xf numFmtId="189" fontId="3" fillId="0" borderId="0" xfId="29" applyNumberFormat="1" applyFont="1" applyAlignment="1">
      <alignment vertical="center"/>
    </xf>
    <xf numFmtId="188" fontId="49" fillId="26" borderId="23" xfId="29" applyNumberFormat="1" applyFont="1" applyFill="1" applyBorder="1" applyAlignment="1">
      <alignment horizontal="center" vertical="center"/>
    </xf>
    <xf numFmtId="188" fontId="49" fillId="26" borderId="20" xfId="29" applyNumberFormat="1" applyFont="1" applyFill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0" fontId="58" fillId="0" borderId="11" xfId="0" applyFont="1" applyBorder="1" applyAlignment="1">
      <alignment vertical="center"/>
    </xf>
    <xf numFmtId="0" fontId="11" fillId="0" borderId="11" xfId="0" applyFont="1" applyBorder="1" applyAlignment="1">
      <alignment horizontal="right" vertical="center"/>
    </xf>
    <xf numFmtId="189" fontId="3" fillId="0" borderId="31" xfId="29" applyNumberFormat="1" applyFont="1" applyBorder="1" applyAlignment="1">
      <alignment vertical="center"/>
    </xf>
    <xf numFmtId="0" fontId="58" fillId="0" borderId="21" xfId="0" applyFont="1" applyFill="1" applyBorder="1" applyAlignment="1">
      <alignment vertical="center"/>
    </xf>
    <xf numFmtId="0" fontId="58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189" fontId="3" fillId="0" borderId="22" xfId="29" applyNumberFormat="1" applyFont="1" applyFill="1" applyBorder="1" applyAlignment="1">
      <alignment vertical="center"/>
    </xf>
    <xf numFmtId="189" fontId="3" fillId="0" borderId="23" xfId="29" applyNumberFormat="1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9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9" fontId="3" fillId="0" borderId="25" xfId="29" applyNumberFormat="1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7" xfId="0" quotePrefix="1" applyFont="1" applyBorder="1" applyAlignment="1">
      <alignment vertical="center"/>
    </xf>
    <xf numFmtId="189" fontId="3" fillId="0" borderId="24" xfId="29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43" fontId="3" fillId="0" borderId="31" xfId="29" applyFont="1" applyBorder="1" applyAlignment="1">
      <alignment horizontal="right" vertical="center"/>
    </xf>
    <xf numFmtId="189" fontId="3" fillId="0" borderId="31" xfId="29" applyNumberFormat="1" applyFont="1" applyBorder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43" fontId="3" fillId="0" borderId="20" xfId="29" applyFont="1" applyBorder="1" applyAlignment="1">
      <alignment horizontal="right" vertical="center"/>
    </xf>
    <xf numFmtId="0" fontId="59" fillId="0" borderId="0" xfId="0" applyFont="1" applyBorder="1" applyAlignment="1">
      <alignment horizontal="center" vertical="center"/>
    </xf>
    <xf numFmtId="0" fontId="58" fillId="0" borderId="21" xfId="0" applyFont="1" applyBorder="1" applyAlignment="1">
      <alignment vertical="center"/>
    </xf>
    <xf numFmtId="0" fontId="58" fillId="0" borderId="22" xfId="0" applyFont="1" applyBorder="1" applyAlignment="1">
      <alignment vertical="top"/>
    </xf>
    <xf numFmtId="0" fontId="36" fillId="0" borderId="22" xfId="0" applyFont="1" applyBorder="1" applyAlignment="1">
      <alignment vertical="center"/>
    </xf>
    <xf numFmtId="189" fontId="3" fillId="0" borderId="20" xfId="29" applyNumberFormat="1" applyFont="1" applyBorder="1" applyAlignment="1">
      <alignment vertical="center"/>
    </xf>
    <xf numFmtId="0" fontId="47" fillId="0" borderId="0" xfId="0" applyFont="1" applyBorder="1" applyAlignment="1">
      <alignment vertical="top"/>
    </xf>
    <xf numFmtId="189" fontId="47" fillId="0" borderId="31" xfId="29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60" fillId="0" borderId="21" xfId="0" applyFont="1" applyFill="1" applyBorder="1" applyAlignment="1" applyProtection="1">
      <alignment vertical="center"/>
      <protection hidden="1"/>
    </xf>
    <xf numFmtId="0" fontId="58" fillId="0" borderId="22" xfId="0" applyFont="1" applyBorder="1" applyAlignment="1">
      <alignment vertical="center"/>
    </xf>
    <xf numFmtId="0" fontId="0" fillId="0" borderId="0" xfId="0" applyAlignment="1" applyProtection="1">
      <alignment horizontal="left"/>
      <protection hidden="1"/>
    </xf>
    <xf numFmtId="0" fontId="3" fillId="0" borderId="0" xfId="0" applyFont="1" applyAlignment="1" applyProtection="1">
      <alignment horizontal="right"/>
      <protection hidden="1"/>
    </xf>
    <xf numFmtId="0" fontId="33" fillId="0" borderId="0" xfId="0" applyFont="1" applyAlignment="1" applyProtection="1">
      <alignment horizontal="right"/>
      <protection hidden="1"/>
    </xf>
    <xf numFmtId="0" fontId="30" fillId="0" borderId="0" xfId="0" applyFont="1" applyFill="1" applyBorder="1" applyAlignment="1" applyProtection="1">
      <alignment horizontal="left" vertical="center"/>
      <protection hidden="1"/>
    </xf>
    <xf numFmtId="188" fontId="5" fillId="0" borderId="0" xfId="29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vertical="center"/>
      <protection hidden="1"/>
    </xf>
    <xf numFmtId="188" fontId="5" fillId="0" borderId="0" xfId="29" applyNumberFormat="1" applyFont="1" applyFill="1" applyAlignment="1" applyProtection="1">
      <alignment horizontal="left"/>
      <protection locked="0"/>
    </xf>
    <xf numFmtId="188" fontId="49" fillId="26" borderId="23" xfId="29" applyNumberFormat="1" applyFont="1" applyFill="1" applyBorder="1" applyAlignment="1">
      <alignment horizontal="center" vertical="center"/>
    </xf>
    <xf numFmtId="188" fontId="49" fillId="26" borderId="20" xfId="29" applyNumberFormat="1" applyFont="1" applyFill="1" applyBorder="1" applyAlignment="1">
      <alignment horizontal="center" vertical="center" wrapText="1"/>
    </xf>
    <xf numFmtId="0" fontId="39" fillId="28" borderId="0" xfId="0" applyFont="1" applyFill="1" applyAlignment="1" applyProtection="1">
      <alignment horizontal="center" vertical="center"/>
      <protection hidden="1"/>
    </xf>
    <xf numFmtId="188" fontId="5" fillId="24" borderId="0" xfId="29" applyNumberFormat="1" applyFont="1" applyFill="1" applyBorder="1" applyAlignment="1" applyProtection="1">
      <alignment horizontal="left"/>
      <protection locked="0"/>
    </xf>
    <xf numFmtId="0" fontId="49" fillId="26" borderId="10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horizontal="center" vertical="center"/>
    </xf>
    <xf numFmtId="0" fontId="49" fillId="26" borderId="12" xfId="0" applyFont="1" applyFill="1" applyBorder="1" applyAlignment="1">
      <alignment horizontal="center" vertical="center"/>
    </xf>
    <xf numFmtId="0" fontId="49" fillId="26" borderId="13" xfId="0" applyFont="1" applyFill="1" applyBorder="1" applyAlignment="1">
      <alignment horizontal="center" vertical="center"/>
    </xf>
    <xf numFmtId="0" fontId="49" fillId="26" borderId="0" xfId="0" applyFont="1" applyFill="1" applyBorder="1" applyAlignment="1">
      <alignment horizontal="center" vertical="center"/>
    </xf>
    <xf numFmtId="0" fontId="49" fillId="26" borderId="14" xfId="0" applyFont="1" applyFill="1" applyBorder="1" applyAlignment="1">
      <alignment horizontal="center" vertical="center"/>
    </xf>
    <xf numFmtId="0" fontId="49" fillId="26" borderId="15" xfId="0" applyFont="1" applyFill="1" applyBorder="1" applyAlignment="1">
      <alignment horizontal="center" vertical="center"/>
    </xf>
    <xf numFmtId="0" fontId="49" fillId="26" borderId="17" xfId="0" applyFont="1" applyFill="1" applyBorder="1" applyAlignment="1">
      <alignment horizontal="center" vertical="center"/>
    </xf>
    <xf numFmtId="0" fontId="49" fillId="26" borderId="16" xfId="0" applyFont="1" applyFill="1" applyBorder="1" applyAlignment="1">
      <alignment horizontal="center" vertical="center"/>
    </xf>
    <xf numFmtId="188" fontId="49" fillId="26" borderId="22" xfId="29" applyNumberFormat="1" applyFont="1" applyFill="1" applyBorder="1" applyAlignment="1">
      <alignment horizontal="center" vertical="center" wrapText="1"/>
    </xf>
    <xf numFmtId="188" fontId="49" fillId="26" borderId="22" xfId="29" applyNumberFormat="1" applyFont="1" applyFill="1" applyBorder="1" applyAlignment="1">
      <alignment horizontal="center" vertical="center"/>
    </xf>
    <xf numFmtId="188" fontId="49" fillId="26" borderId="23" xfId="29" applyNumberFormat="1" applyFont="1" applyFill="1" applyBorder="1" applyAlignment="1">
      <alignment horizontal="center" vertical="center"/>
    </xf>
    <xf numFmtId="0" fontId="47" fillId="0" borderId="11" xfId="51" applyFont="1" applyBorder="1" applyAlignment="1" applyProtection="1">
      <alignment horizontal="left" shrinkToFit="1"/>
      <protection hidden="1"/>
    </xf>
    <xf numFmtId="0" fontId="30" fillId="0" borderId="0" xfId="51" applyFont="1" applyFill="1" applyBorder="1" applyAlignment="1" applyProtection="1">
      <alignment horizontal="left" shrinkToFit="1"/>
      <protection hidden="1"/>
    </xf>
    <xf numFmtId="0" fontId="30" fillId="0" borderId="0" xfId="51" applyFont="1" applyFill="1" applyBorder="1" applyAlignment="1" applyProtection="1">
      <alignment horizontal="center" shrinkToFit="1"/>
      <protection hidden="1"/>
    </xf>
    <xf numFmtId="0" fontId="51" fillId="27" borderId="0" xfId="51" applyFont="1" applyFill="1" applyBorder="1" applyAlignment="1" applyProtection="1">
      <alignment horizontal="center" vertical="center"/>
      <protection hidden="1"/>
    </xf>
    <xf numFmtId="0" fontId="30" fillId="0" borderId="0" xfId="51" applyFont="1" applyBorder="1" applyAlignment="1" applyProtection="1">
      <alignment horizontal="left" shrinkToFit="1"/>
      <protection hidden="1"/>
    </xf>
    <xf numFmtId="0" fontId="52" fillId="0" borderId="27" xfId="51" applyFont="1" applyBorder="1" applyAlignment="1" applyProtection="1">
      <alignment horizontal="left" vertical="top" wrapText="1"/>
      <protection hidden="1"/>
    </xf>
    <xf numFmtId="0" fontId="54" fillId="0" borderId="28" xfId="51" applyFont="1" applyBorder="1" applyAlignment="1" applyProtection="1">
      <alignment horizontal="left" vertical="top" wrapText="1"/>
      <protection hidden="1"/>
    </xf>
    <xf numFmtId="0" fontId="54" fillId="0" borderId="29" xfId="51" applyFont="1" applyBorder="1" applyAlignment="1" applyProtection="1">
      <alignment horizontal="left" vertical="top" wrapText="1"/>
      <protection hidden="1"/>
    </xf>
    <xf numFmtId="0" fontId="30" fillId="0" borderId="0" xfId="51" applyFont="1" applyBorder="1" applyAlignment="1" applyProtection="1">
      <alignment horizontal="center"/>
      <protection hidden="1"/>
    </xf>
    <xf numFmtId="0" fontId="30" fillId="0" borderId="14" xfId="51" applyFont="1" applyBorder="1" applyAlignment="1" applyProtection="1">
      <alignment horizontal="center"/>
      <protection hidden="1"/>
    </xf>
    <xf numFmtId="192" fontId="30" fillId="0" borderId="17" xfId="51" applyNumberFormat="1" applyFont="1" applyBorder="1" applyAlignment="1" applyProtection="1">
      <alignment horizontal="center"/>
      <protection hidden="1"/>
    </xf>
    <xf numFmtId="192" fontId="30" fillId="0" borderId="16" xfId="51" applyNumberFormat="1" applyFont="1" applyBorder="1" applyAlignment="1" applyProtection="1">
      <alignment horizontal="center"/>
      <protection hidden="1"/>
    </xf>
    <xf numFmtId="0" fontId="62" fillId="0" borderId="0" xfId="0" applyFont="1" applyAlignment="1">
      <alignment horizontal="left"/>
    </xf>
    <xf numFmtId="0" fontId="62" fillId="0" borderId="0" xfId="0" applyFont="1" applyBorder="1" applyAlignment="1">
      <alignment horizontal="center"/>
    </xf>
    <xf numFmtId="193" fontId="62" fillId="0" borderId="0" xfId="29" applyNumberFormat="1" applyFont="1" applyFill="1" applyAlignment="1">
      <alignment horizontal="center"/>
    </xf>
    <xf numFmtId="193" fontId="62" fillId="0" borderId="0" xfId="29" applyNumberFormat="1" applyFont="1" applyFill="1" applyAlignment="1"/>
    <xf numFmtId="0" fontId="62" fillId="0" borderId="20" xfId="0" applyFont="1" applyFill="1" applyBorder="1" applyAlignment="1">
      <alignment horizontal="center"/>
    </xf>
    <xf numFmtId="193" fontId="62" fillId="0" borderId="20" xfId="29" applyNumberFormat="1" applyFont="1" applyFill="1" applyBorder="1" applyAlignment="1"/>
    <xf numFmtId="0" fontId="62" fillId="29" borderId="20" xfId="0" applyFont="1" applyFill="1" applyBorder="1" applyAlignment="1">
      <alignment horizontal="center"/>
    </xf>
    <xf numFmtId="193" fontId="62" fillId="29" borderId="20" xfId="29" applyNumberFormat="1" applyFont="1" applyFill="1" applyBorder="1" applyAlignment="1"/>
    <xf numFmtId="0" fontId="63" fillId="0" borderId="0" xfId="0" applyFont="1"/>
    <xf numFmtId="0" fontId="63" fillId="0" borderId="0" xfId="0" applyFont="1" applyAlignment="1">
      <alignment horizontal="right"/>
    </xf>
    <xf numFmtId="0" fontId="62" fillId="30" borderId="0" xfId="0" applyFont="1" applyFill="1"/>
    <xf numFmtId="0" fontId="63" fillId="30" borderId="0" xfId="0" applyFont="1" applyFill="1"/>
    <xf numFmtId="0" fontId="63" fillId="30" borderId="0" xfId="0" applyFont="1" applyFill="1" applyAlignment="1">
      <alignment horizontal="right"/>
    </xf>
    <xf numFmtId="2" fontId="63" fillId="30" borderId="0" xfId="0" applyNumberFormat="1" applyFont="1" applyFill="1"/>
    <xf numFmtId="0" fontId="64" fillId="0" borderId="0" xfId="0" applyFont="1"/>
    <xf numFmtId="0" fontId="11" fillId="31" borderId="0" xfId="0" applyFont="1" applyFill="1"/>
    <xf numFmtId="0" fontId="65" fillId="0" borderId="0" xfId="0" applyFont="1"/>
    <xf numFmtId="0" fontId="65" fillId="30" borderId="0" xfId="0" applyFont="1" applyFill="1"/>
    <xf numFmtId="0" fontId="0" fillId="26" borderId="0" xfId="0" applyFill="1"/>
    <xf numFmtId="0" fontId="0" fillId="26" borderId="0" xfId="0" applyFill="1" applyAlignment="1">
      <alignment horizontal="left"/>
    </xf>
    <xf numFmtId="0" fontId="3" fillId="0" borderId="0" xfId="0" applyFont="1" applyFill="1"/>
    <xf numFmtId="0" fontId="0" fillId="0" borderId="0" xfId="0" applyFill="1"/>
    <xf numFmtId="0" fontId="3" fillId="26" borderId="0" xfId="0" applyFont="1" applyFill="1"/>
    <xf numFmtId="0" fontId="68" fillId="0" borderId="0" xfId="0" applyFont="1"/>
    <xf numFmtId="0" fontId="69" fillId="30" borderId="0" xfId="0" applyFont="1" applyFill="1"/>
    <xf numFmtId="0" fontId="64" fillId="0" borderId="0" xfId="0" applyFont="1" applyFill="1"/>
    <xf numFmtId="0" fontId="70" fillId="32" borderId="0" xfId="0" applyFont="1" applyFill="1"/>
    <xf numFmtId="43" fontId="0" fillId="0" borderId="0" xfId="29" applyFont="1"/>
    <xf numFmtId="0" fontId="50" fillId="31" borderId="0" xfId="0" applyFont="1" applyFill="1"/>
    <xf numFmtId="43" fontId="50" fillId="0" borderId="0" xfId="29" applyFont="1"/>
    <xf numFmtId="0" fontId="66" fillId="0" borderId="0" xfId="0" applyFont="1" applyFill="1"/>
    <xf numFmtId="0" fontId="67" fillId="0" borderId="0" xfId="0" applyFont="1" applyFill="1"/>
    <xf numFmtId="0" fontId="3" fillId="28" borderId="0" xfId="0" applyFont="1" applyFill="1"/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FE" xfId="25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Comma 2" xfId="30"/>
    <cellStyle name="Comma 3" xfId="31"/>
    <cellStyle name="Comma 3 2" xfId="53"/>
    <cellStyle name="Comma 4" xfId="55"/>
    <cellStyle name="Comma 5" xfId="56"/>
    <cellStyle name="Currency 2" xfId="54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/>
    <cellStyle name="Normal 2 2" xfId="50"/>
    <cellStyle name="Normal 3" xfId="42"/>
    <cellStyle name="Normal 4" xfId="49"/>
    <cellStyle name="Normal 5" xfId="51"/>
    <cellStyle name="Normal 6" xfId="52"/>
    <cellStyle name="Note" xfId="43" builtinId="10" customBuiltin="1"/>
    <cellStyle name="Output" xfId="44" builtinId="21" customBuiltin="1"/>
    <cellStyle name="Percent 2" xfId="57"/>
    <cellStyle name="Percent 3" xfId="58"/>
    <cellStyle name="Percent 4" xfId="59"/>
    <cellStyle name="Title" xfId="45" builtinId="15" customBuiltin="1"/>
    <cellStyle name="Total" xfId="46" builtinId="25" customBuiltin="1"/>
    <cellStyle name="Warning Text" xfId="47" builtinId="11" customBuiltin="1"/>
    <cellStyle name="ปกติ_09-08-01 Program 12PL-Agent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6309</xdr:colOff>
      <xdr:row>0</xdr:row>
      <xdr:rowOff>3281</xdr:rowOff>
    </xdr:from>
    <xdr:to>
      <xdr:col>3</xdr:col>
      <xdr:colOff>42671</xdr:colOff>
      <xdr:row>2</xdr:row>
      <xdr:rowOff>9525</xdr:rowOff>
    </xdr:to>
    <xdr:pic>
      <xdr:nvPicPr>
        <xdr:cNvPr id="2" name="Picture 22" descr="KTAXA_CMYK_t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7759" y="3281"/>
          <a:ext cx="1026962" cy="7491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ongkotkan\My%20Documents\Re-pricing%20product\Pricing%20Model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L%20-%20Stand%20alone%20Final--be%20check%20WLNP85\Testing%20ETI%20and%20RPU\Pricing%20Model%20-%20Whole%20Life%20(CH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L\06-10-18%20compare%20Retirement%20(Chg%20AV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NEES~1\LOCALS~1\Temp\Temporary%20Directory%203%20for%20Data%20to%20MKT.zip\Pricing%20Model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Excel\Bank\2010\Tax%2009\Table%20-%20PR6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Excel\AD\Tax%2009\Table%20-%20PR6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ricing%202009\2009%20New%20Plan\Pricing%20Model-25EG%20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T-Product\Ordinary%20Life\Basic\GenLife%205\GL5_ProfitTest_ChangeExpRes%20(20051220)%20_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 Table"/>
      <sheetName val="THRegulation"/>
      <sheetName val="Global Assumption"/>
      <sheetName val="Table"/>
      <sheetName val="Premium"/>
      <sheetName val="PremiumReport"/>
      <sheetName val="CVCalculation"/>
      <sheetName val="PolicyValueGrossCV"/>
      <sheetName val="GPolicyValueMDTA"/>
      <sheetName val="GPolicyValueFDTA"/>
      <sheetName val="Commutation Table"/>
      <sheetName val="PolicyValue"/>
      <sheetName val="Reserve"/>
      <sheetName val="PolicyValueFDTA"/>
      <sheetName val="PolicyValueMDTA"/>
      <sheetName val="PolicyValueTable"/>
      <sheetName val="Extra Premium"/>
      <sheetName val="SV RPU ETI"/>
      <sheetName val="Decrement"/>
    </sheetNames>
    <sheetDataSet>
      <sheetData sheetId="0"/>
      <sheetData sheetId="1"/>
      <sheetData sheetId="2">
        <row r="13">
          <cell r="D13">
            <v>50</v>
          </cell>
        </row>
      </sheetData>
      <sheetData sheetId="3"/>
      <sheetData sheetId="4"/>
      <sheetData sheetId="5">
        <row r="2">
          <cell r="A2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tation Table"/>
      <sheetName val="Mortality Table"/>
      <sheetName val="THRegulation"/>
      <sheetName val="Global Assumption"/>
      <sheetName val="Table"/>
      <sheetName val="Premium"/>
      <sheetName val="PRM-BK"/>
      <sheetName val="Audit Trail"/>
      <sheetName val="CVCalculation"/>
      <sheetName val="ETI-RPU"/>
      <sheetName val="Reserve"/>
      <sheetName val="Extra Premium"/>
      <sheetName val="SV RPU ETI"/>
      <sheetName val="Decrement"/>
      <sheetName val="Expen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8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O97"/>
      <sheetName val="TB_DV"/>
      <sheetName val="TB_CV"/>
      <sheetName val="Premium"/>
      <sheetName val="UL-Retirement"/>
      <sheetName val="compare (EA60&amp;Retirement)"/>
      <sheetName val="Premium(Bumnan)"/>
      <sheetName val="CV(Bumnan)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 Table"/>
      <sheetName val="THRegulation"/>
      <sheetName val="Global Assumption"/>
      <sheetName val="Table"/>
      <sheetName val="Premium"/>
      <sheetName val="PremiumReport"/>
      <sheetName val="CVCalculation"/>
      <sheetName val="PolicyValueGrossCV"/>
      <sheetName val="GPolicyValueMDTA"/>
      <sheetName val="GPolicyValueFDTA"/>
      <sheetName val="Commutation Table"/>
      <sheetName val="PolicyValue"/>
      <sheetName val="Reserve"/>
      <sheetName val="PolicyValueFDTA"/>
      <sheetName val="PolicyValueMDTA"/>
      <sheetName val="PolicyValueTable"/>
      <sheetName val="Extra Premium"/>
      <sheetName val="SV RPU ETI"/>
      <sheetName val="Decrement"/>
    </sheetNames>
    <sheetDataSet>
      <sheetData sheetId="0"/>
      <sheetData sheetId="1"/>
      <sheetData sheetId="2">
        <row r="13">
          <cell r="D13">
            <v>50</v>
          </cell>
        </row>
      </sheetData>
      <sheetData sheetId="3"/>
      <sheetData sheetId="4"/>
      <sheetData sheetId="5">
        <row r="2">
          <cell r="A2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BENCS"/>
      <sheetName val="LFPDVDGF"/>
      <sheetName val="LFPDVDG"/>
      <sheetName val="LFPISSAGE"/>
      <sheetName val="lfpprlvd"/>
      <sheetName val="LFPUNCV1"/>
      <sheetName val="LFPUNCV2"/>
      <sheetName val="TABCOMM"/>
      <sheetName val="TABCV1"/>
      <sheetName val="TABCV2"/>
      <sheetName val="Table Summary"/>
      <sheetName val="TABPR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PR60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BENCS"/>
      <sheetName val="LFPDVDGF"/>
      <sheetName val="LFPDVDG"/>
      <sheetName val="LFPISSAGE"/>
      <sheetName val="lfpprlvd"/>
      <sheetName val="LFPUNCV1"/>
      <sheetName val="LFPUNCV2"/>
      <sheetName val="TABCOMM"/>
      <sheetName val="TABCV1"/>
      <sheetName val="TABCV2"/>
      <sheetName val="Table Summary"/>
      <sheetName val="TABPR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 t="str">
            <v>PR60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 Table"/>
      <sheetName val="Commutation Table"/>
      <sheetName val="THRegulation"/>
      <sheetName val="Global Assumption"/>
      <sheetName val="Table"/>
      <sheetName val="Premium"/>
      <sheetName val="PremiumReport"/>
      <sheetName val="CVCalculation"/>
      <sheetName val="PolicyValue"/>
      <sheetName val="PolicyValueGrossCV"/>
      <sheetName val="GPolicyValueFDTA"/>
      <sheetName val="GPolicyValueMDTA"/>
      <sheetName val="Reserve"/>
      <sheetName val="PolicyValueFDTA"/>
      <sheetName val="PolicyValueMDTA"/>
      <sheetName val="PolicyValueTable"/>
      <sheetName val="Extra Premium"/>
      <sheetName val="SV RPU ETI"/>
      <sheetName val="Decrement"/>
    </sheetNames>
    <sheetDataSet>
      <sheetData sheetId="0"/>
      <sheetData sheetId="1"/>
      <sheetData sheetId="2"/>
      <sheetData sheetId="3">
        <row r="8">
          <cell r="D8">
            <v>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"/>
      <sheetName val="ProfitTest"/>
      <sheetName val="PremCal"/>
      <sheetName val="TV"/>
      <sheetName val="PremDOI"/>
      <sheetName val="DMN"/>
      <sheetName val="GL5_ProfitTest_ChangeExpRes (20"/>
    </sheetNames>
    <sheetDataSet>
      <sheetData sheetId="0"/>
      <sheetData sheetId="1">
        <row r="8">
          <cell r="E8" t="str">
            <v>M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accent1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8" sqref="H8"/>
    </sheetView>
  </sheetViews>
  <sheetFormatPr defaultRowHeight="21.75" x14ac:dyDescent="0.5"/>
  <cols>
    <col min="4" max="4" width="10.28515625" bestFit="1" customWidth="1"/>
    <col min="6" max="6" width="10.28515625" customWidth="1"/>
    <col min="8" max="8" width="10.42578125" customWidth="1"/>
    <col min="9" max="9" width="12.140625" customWidth="1"/>
  </cols>
  <sheetData>
    <row r="1" spans="1:9" x14ac:dyDescent="0.5">
      <c r="A1" s="206" t="s">
        <v>97</v>
      </c>
      <c r="B1" s="206"/>
      <c r="C1" s="207"/>
    </row>
    <row r="2" spans="1:9" x14ac:dyDescent="0.5">
      <c r="A2" s="206"/>
      <c r="B2" s="208" t="s">
        <v>98</v>
      </c>
      <c r="C2" s="208"/>
      <c r="D2" s="208" t="s">
        <v>98</v>
      </c>
      <c r="E2" s="209"/>
      <c r="F2" s="208" t="s">
        <v>98</v>
      </c>
      <c r="G2" s="209" t="s">
        <v>99</v>
      </c>
      <c r="H2" s="208"/>
      <c r="I2" s="209"/>
    </row>
    <row r="3" spans="1:9" x14ac:dyDescent="0.5">
      <c r="A3" s="210" t="s">
        <v>88</v>
      </c>
      <c r="B3" s="211">
        <v>100000</v>
      </c>
      <c r="C3" s="210" t="s">
        <v>100</v>
      </c>
      <c r="D3" s="211">
        <v>500000</v>
      </c>
      <c r="E3" s="210" t="s">
        <v>101</v>
      </c>
      <c r="F3" s="211">
        <v>500000</v>
      </c>
      <c r="G3" s="211">
        <v>1000</v>
      </c>
    </row>
    <row r="4" spans="1:9" x14ac:dyDescent="0.5">
      <c r="A4" s="212" t="s">
        <v>89</v>
      </c>
      <c r="B4" s="213">
        <v>150000</v>
      </c>
      <c r="C4" s="212" t="s">
        <v>102</v>
      </c>
      <c r="D4" s="213">
        <v>750000</v>
      </c>
      <c r="E4" s="212" t="s">
        <v>103</v>
      </c>
      <c r="F4" s="213">
        <v>750000</v>
      </c>
      <c r="G4" s="213">
        <v>1250</v>
      </c>
    </row>
    <row r="5" spans="1:9" x14ac:dyDescent="0.5">
      <c r="A5" s="210" t="s">
        <v>90</v>
      </c>
      <c r="B5" s="211">
        <v>200000</v>
      </c>
      <c r="C5" s="210" t="s">
        <v>104</v>
      </c>
      <c r="D5" s="211">
        <v>1000000</v>
      </c>
      <c r="E5" s="210" t="s">
        <v>105</v>
      </c>
      <c r="F5" s="211">
        <v>1000000</v>
      </c>
      <c r="G5" s="211">
        <v>1500</v>
      </c>
    </row>
    <row r="6" spans="1:9" x14ac:dyDescent="0.5">
      <c r="A6" s="212" t="s">
        <v>91</v>
      </c>
      <c r="B6" s="213">
        <v>250000</v>
      </c>
      <c r="C6" s="212" t="s">
        <v>106</v>
      </c>
      <c r="D6" s="213">
        <v>2000000</v>
      </c>
      <c r="E6" s="212" t="s">
        <v>107</v>
      </c>
      <c r="F6" s="213">
        <v>2000000</v>
      </c>
      <c r="G6" s="213">
        <v>2000</v>
      </c>
    </row>
    <row r="7" spans="1:9" x14ac:dyDescent="0.5">
      <c r="A7" s="210" t="s">
        <v>92</v>
      </c>
      <c r="B7" s="211">
        <v>300000</v>
      </c>
      <c r="C7" s="210" t="s">
        <v>108</v>
      </c>
      <c r="D7" s="211">
        <v>3000000</v>
      </c>
      <c r="E7" s="210" t="s">
        <v>109</v>
      </c>
      <c r="F7" s="211">
        <v>3000000</v>
      </c>
      <c r="G7" s="211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101"/>
  <sheetViews>
    <sheetView showGridLines="0" zoomScaleNormal="100" workbookViewId="0">
      <selection activeCell="K3" sqref="K3"/>
    </sheetView>
  </sheetViews>
  <sheetFormatPr defaultRowHeight="21.75" x14ac:dyDescent="0.5"/>
  <cols>
    <col min="1" max="1" width="19.5703125" style="4" customWidth="1"/>
    <col min="2" max="2" width="7" style="4" customWidth="1"/>
    <col min="3" max="3" width="22.28515625" style="4" customWidth="1"/>
    <col min="4" max="4" width="5.140625" style="4" customWidth="1"/>
    <col min="5" max="5" width="16.28515625" style="4" customWidth="1"/>
    <col min="6" max="6" width="24" style="4" customWidth="1"/>
    <col min="7" max="7" width="22" style="4" customWidth="1"/>
    <col min="8" max="8" width="14.7109375" style="4" customWidth="1"/>
    <col min="9" max="9" width="7.140625" style="4" bestFit="1" customWidth="1"/>
    <col min="10" max="10" width="14.28515625" style="4" bestFit="1" customWidth="1"/>
    <col min="11" max="13" width="12.140625" style="4" customWidth="1"/>
    <col min="14" max="15" width="9.140625" style="4" customWidth="1"/>
    <col min="16" max="16384" width="9.140625" style="4"/>
  </cols>
  <sheetData>
    <row r="1" spans="1:14" s="18" customFormat="1" ht="40.5" customHeight="1" x14ac:dyDescent="0.5">
      <c r="A1" s="180" t="s">
        <v>44</v>
      </c>
      <c r="B1" s="180"/>
      <c r="C1" s="180"/>
      <c r="D1" s="180"/>
      <c r="E1" s="180"/>
      <c r="F1" s="180"/>
      <c r="G1" s="180"/>
      <c r="J1" s="64" t="s">
        <v>84</v>
      </c>
      <c r="K1" s="64" t="s">
        <v>85</v>
      </c>
      <c r="L1" s="64" t="s">
        <v>11</v>
      </c>
    </row>
    <row r="2" spans="1:14" ht="23.25" x14ac:dyDescent="0.5">
      <c r="A2" s="1" t="s">
        <v>0</v>
      </c>
      <c r="B2" s="6"/>
      <c r="C2" s="6"/>
      <c r="D2" s="6"/>
      <c r="E2" s="6"/>
      <c r="I2" s="30" t="str">
        <f>J16&amp;E6</f>
        <v>iFine3M</v>
      </c>
      <c r="J2" s="54">
        <f>ROUND(ROUNDDOWN(I5*C16,2)/1000,2)</f>
        <v>13078</v>
      </c>
      <c r="K2" s="6">
        <f>ROUNDDOWN(J2*$E$7,2)</f>
        <v>6800.56</v>
      </c>
      <c r="L2" s="63">
        <f>K2*E14</f>
        <v>13601.12</v>
      </c>
    </row>
    <row r="3" spans="1:14" ht="23.25" x14ac:dyDescent="0.5">
      <c r="A3" s="1" t="s">
        <v>10</v>
      </c>
      <c r="B3" s="7"/>
      <c r="C3" s="7"/>
      <c r="D3" s="7"/>
      <c r="E3" s="19"/>
      <c r="F3" s="76"/>
      <c r="G3" s="10"/>
      <c r="H3" s="172" t="s">
        <v>81</v>
      </c>
      <c r="I3" s="31">
        <f>HLOOKUP(I2,premium!$O$1:$X$59,C5,0)</f>
        <v>29.54</v>
      </c>
      <c r="J3" s="54"/>
      <c r="K3" s="6"/>
    </row>
    <row r="4" spans="1:14" ht="24" x14ac:dyDescent="0.55000000000000004">
      <c r="A4" s="74" t="s">
        <v>12</v>
      </c>
      <c r="C4" s="181" t="s">
        <v>86</v>
      </c>
      <c r="D4" s="181"/>
      <c r="E4" s="13"/>
      <c r="F4" s="174"/>
      <c r="G4" s="175"/>
      <c r="H4" s="172" t="s">
        <v>82</v>
      </c>
      <c r="I4" s="171">
        <f>HLOOKUP(I2,premium!$AK$1:$AT$59,C5,0)</f>
        <v>65.39</v>
      </c>
      <c r="J4" s="54"/>
      <c r="K4" s="6"/>
    </row>
    <row r="5" spans="1:14" ht="24" x14ac:dyDescent="0.55000000000000004">
      <c r="A5" s="74" t="s">
        <v>13</v>
      </c>
      <c r="C5" s="3">
        <v>18</v>
      </c>
      <c r="D5" s="2" t="s">
        <v>1</v>
      </c>
      <c r="E5" s="21"/>
      <c r="F5" s="176"/>
      <c r="G5" s="175"/>
      <c r="I5" s="30">
        <f>IF(C17="ปกติ",I3,I4)</f>
        <v>65.39</v>
      </c>
      <c r="J5" s="6"/>
      <c r="K5" s="6"/>
    </row>
    <row r="6" spans="1:14" ht="24" x14ac:dyDescent="0.55000000000000004">
      <c r="A6" s="74" t="s">
        <v>14</v>
      </c>
      <c r="C6" s="5" t="s">
        <v>32</v>
      </c>
      <c r="D6" s="11"/>
      <c r="E6" s="13" t="str">
        <f>IF(C6="ชาย","M","F")</f>
        <v>M</v>
      </c>
      <c r="F6" s="176"/>
      <c r="G6" s="177"/>
    </row>
    <row r="7" spans="1:14" ht="27" customHeight="1" x14ac:dyDescent="0.5">
      <c r="A7" s="75" t="s">
        <v>15</v>
      </c>
      <c r="C7" s="5" t="s">
        <v>17</v>
      </c>
      <c r="D7" s="9"/>
      <c r="E7" s="61">
        <f>IF(C7=$E$25,0.52,IF(C7=$E$26,0.27,IF(C7=$E$27,0.09,1)))</f>
        <v>0.52</v>
      </c>
      <c r="G7" s="12">
        <f>IF(กรอกข้อมูล!$C$7="รายเดือน",12,IF(กรอกข้อมูล!$C$7="ราย 6 เดือน",2,IF(กรอกข้อมูล!$C$7="ราย 3 เดือน",4,IF(กรอกข้อมูล!$C$7="รายปี",1))))</f>
        <v>2</v>
      </c>
    </row>
    <row r="8" spans="1:14" ht="23.25" x14ac:dyDescent="0.5">
      <c r="A8" s="16"/>
      <c r="B8" s="16"/>
      <c r="C8" s="32"/>
      <c r="D8" s="3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23.25" x14ac:dyDescent="0.5">
      <c r="A9" s="41"/>
      <c r="B9" s="38"/>
      <c r="C9" s="38"/>
      <c r="D9" s="39"/>
      <c r="E9" s="42"/>
      <c r="F9" s="40"/>
      <c r="G9" s="37"/>
      <c r="H9" s="13"/>
      <c r="I9" s="13"/>
      <c r="J9" s="13"/>
      <c r="K9" s="13"/>
      <c r="L9" s="13"/>
      <c r="M9" s="13"/>
      <c r="N9" s="13"/>
    </row>
    <row r="10" spans="1:14" ht="24.75" customHeight="1" x14ac:dyDescent="0.5">
      <c r="A10" s="34"/>
      <c r="B10" s="35"/>
      <c r="C10" s="35"/>
      <c r="D10" s="35"/>
      <c r="E10" s="43"/>
      <c r="F10" s="40"/>
      <c r="G10" s="40"/>
      <c r="H10" s="44" t="s">
        <v>6</v>
      </c>
      <c r="I10" s="45">
        <v>1</v>
      </c>
      <c r="J10" s="46">
        <v>1</v>
      </c>
      <c r="K10" s="13"/>
      <c r="L10" s="13"/>
      <c r="M10" s="13"/>
      <c r="N10" s="13"/>
    </row>
    <row r="11" spans="1:14" ht="16.5" customHeight="1" x14ac:dyDescent="0.5">
      <c r="A11" s="34"/>
      <c r="B11" s="35"/>
      <c r="C11" s="35"/>
      <c r="D11" s="35"/>
      <c r="E11" s="36"/>
      <c r="F11" s="40"/>
      <c r="G11" s="40"/>
      <c r="H11" s="47" t="s">
        <v>7</v>
      </c>
      <c r="I11" s="48">
        <v>0.52</v>
      </c>
      <c r="J11" s="49">
        <v>2</v>
      </c>
      <c r="K11" s="13"/>
      <c r="L11" s="13"/>
      <c r="M11" s="13"/>
      <c r="N11" s="13"/>
    </row>
    <row r="12" spans="1:14" ht="16.5" customHeight="1" x14ac:dyDescent="0.5">
      <c r="A12" s="34"/>
      <c r="B12" s="35"/>
      <c r="C12" s="35"/>
      <c r="D12" s="35"/>
      <c r="E12" s="36"/>
      <c r="F12" s="40"/>
      <c r="G12" s="40"/>
      <c r="H12" s="47" t="s">
        <v>8</v>
      </c>
      <c r="I12" s="48">
        <v>0.27</v>
      </c>
      <c r="J12" s="49">
        <v>4</v>
      </c>
      <c r="K12" s="13"/>
      <c r="L12" s="13"/>
      <c r="M12" s="13"/>
      <c r="N12" s="13"/>
    </row>
    <row r="13" spans="1:14" ht="16.5" customHeight="1" x14ac:dyDescent="0.5">
      <c r="A13" s="34"/>
      <c r="B13" s="35"/>
      <c r="C13" s="35"/>
      <c r="D13" s="35"/>
      <c r="E13" s="36"/>
      <c r="F13" s="40"/>
      <c r="G13" s="40"/>
      <c r="H13" s="50" t="s">
        <v>9</v>
      </c>
      <c r="I13" s="51">
        <v>0.09</v>
      </c>
      <c r="J13" s="52">
        <v>12</v>
      </c>
      <c r="K13" s="13"/>
      <c r="L13" s="13"/>
      <c r="M13" s="13"/>
      <c r="N13" s="13"/>
    </row>
    <row r="14" spans="1:14" ht="16.5" customHeight="1" x14ac:dyDescent="0.5">
      <c r="A14" s="34"/>
      <c r="B14" s="35"/>
      <c r="C14" s="35"/>
      <c r="D14" s="35"/>
      <c r="E14" s="36">
        <f>IF(C7=E25,2,IF(C7=E26,4,IF(C7=E27,12,1)))</f>
        <v>2</v>
      </c>
      <c r="F14" s="40"/>
      <c r="G14" s="40"/>
      <c r="H14" s="13"/>
      <c r="I14" s="13"/>
      <c r="J14" s="13"/>
      <c r="K14" s="13"/>
      <c r="L14" s="13"/>
      <c r="M14" s="13"/>
      <c r="N14" s="13"/>
    </row>
    <row r="15" spans="1:14" s="13" customFormat="1" ht="25.5" customHeight="1" x14ac:dyDescent="0.5">
      <c r="A15" s="53" t="s">
        <v>5</v>
      </c>
      <c r="B15" s="27"/>
      <c r="C15" s="28"/>
      <c r="D15" s="28"/>
      <c r="E15" s="27"/>
      <c r="F15" s="27"/>
      <c r="G15" s="27"/>
      <c r="I15" s="15"/>
    </row>
    <row r="16" spans="1:14" s="13" customFormat="1" ht="29.25" x14ac:dyDescent="0.6">
      <c r="A16" s="60" t="s">
        <v>20</v>
      </c>
      <c r="B16" s="60"/>
      <c r="C16" s="65">
        <v>200000</v>
      </c>
      <c r="D16" s="14"/>
      <c r="E16" s="78" t="str">
        <f>"เบี้ยประกันภัยงวดแรก ("&amp;C7&amp;")"</f>
        <v>เบี้ยประกันภัยงวดแรก (ราย 6 เดือน)</v>
      </c>
      <c r="F16" s="20"/>
      <c r="G16" s="62" t="str">
        <f>TEXT(K2,"0,000.00")&amp;" บาท"</f>
        <v>6,800.56 บาท</v>
      </c>
      <c r="H16" s="125">
        <v>100000</v>
      </c>
      <c r="I16" s="126" t="s">
        <v>43</v>
      </c>
      <c r="J16" s="23" t="str">
        <f>IF($C$16=H16,I16,IF($C$16=H17,I17,IF($C$16=H18,I18,IF($C$16=H19,I19,IF($C$16=H20,I20)))))</f>
        <v>iFine3</v>
      </c>
      <c r="K16" s="77"/>
      <c r="L16" s="25"/>
      <c r="M16" s="56"/>
    </row>
    <row r="17" spans="1:13" s="13" customFormat="1" ht="32.25" customHeight="1" x14ac:dyDescent="0.6">
      <c r="A17" s="60" t="s">
        <v>45</v>
      </c>
      <c r="B17" s="4"/>
      <c r="C17" s="65" t="s">
        <v>388</v>
      </c>
      <c r="D17" s="4"/>
      <c r="E17" s="4"/>
      <c r="F17" s="4"/>
      <c r="G17" s="173" t="str">
        <f>IF(K2&lt;1000,"เบี้ยประกันภัยรายเดือนน้อยกว่า 1,000 บาท","")</f>
        <v/>
      </c>
      <c r="H17" s="125">
        <v>150000</v>
      </c>
      <c r="I17" s="126" t="s">
        <v>46</v>
      </c>
      <c r="J17" s="23"/>
      <c r="K17" s="77"/>
      <c r="L17" s="25"/>
      <c r="M17" s="56"/>
    </row>
    <row r="18" spans="1:13" s="13" customFormat="1" ht="25.5" customHeight="1" x14ac:dyDescent="0.6">
      <c r="A18" s="60"/>
      <c r="B18" s="4"/>
      <c r="C18" s="4"/>
      <c r="D18" s="4"/>
      <c r="E18" s="4"/>
      <c r="F18" s="4"/>
      <c r="H18" s="127">
        <v>200000</v>
      </c>
      <c r="I18" s="126" t="s">
        <v>47</v>
      </c>
      <c r="J18" s="23"/>
      <c r="K18" s="77"/>
      <c r="L18" s="25"/>
      <c r="M18" s="56"/>
    </row>
    <row r="19" spans="1:13" s="13" customFormat="1" ht="25.5" customHeight="1" x14ac:dyDescent="0.5">
      <c r="H19" s="127">
        <v>250000</v>
      </c>
      <c r="I19" s="126" t="s">
        <v>48</v>
      </c>
      <c r="J19" s="23"/>
      <c r="K19" s="77"/>
      <c r="L19" s="25"/>
      <c r="M19" s="56"/>
    </row>
    <row r="20" spans="1:13" s="13" customFormat="1" ht="25.5" customHeight="1" x14ac:dyDescent="0.5">
      <c r="G20" s="20"/>
      <c r="H20" s="127">
        <v>300000</v>
      </c>
      <c r="I20" s="126" t="s">
        <v>49</v>
      </c>
      <c r="J20" s="23"/>
      <c r="K20" s="77"/>
      <c r="L20" s="25"/>
      <c r="M20" s="56"/>
    </row>
    <row r="21" spans="1:13" s="13" customFormat="1" ht="25.5" customHeight="1" x14ac:dyDescent="0.5">
      <c r="D21" s="17"/>
      <c r="E21" s="59"/>
      <c r="G21" s="20"/>
      <c r="H21" s="22"/>
      <c r="I21" s="55"/>
      <c r="J21" s="23"/>
      <c r="K21" s="77"/>
      <c r="L21" s="25"/>
      <c r="M21" s="26"/>
    </row>
    <row r="22" spans="1:13" s="13" customFormat="1" ht="25.5" customHeight="1" x14ac:dyDescent="0.5">
      <c r="D22" s="17"/>
      <c r="E22" s="56"/>
      <c r="G22" s="20"/>
      <c r="H22" s="22"/>
      <c r="I22" s="55"/>
      <c r="J22" s="23"/>
      <c r="K22" s="77"/>
      <c r="L22" s="25"/>
      <c r="M22" s="26"/>
    </row>
    <row r="23" spans="1:13" s="13" customFormat="1" ht="25.5" customHeight="1" x14ac:dyDescent="0.5">
      <c r="D23" s="18"/>
      <c r="E23" s="18"/>
      <c r="G23" s="24"/>
      <c r="I23" s="15"/>
    </row>
    <row r="24" spans="1:13" s="13" customFormat="1" ht="25.5" customHeight="1" x14ac:dyDescent="0.5">
      <c r="D24" s="18" t="s">
        <v>4</v>
      </c>
      <c r="E24" s="18" t="s">
        <v>16</v>
      </c>
      <c r="G24" s="20"/>
      <c r="I24" s="15"/>
    </row>
    <row r="25" spans="1:13" s="13" customFormat="1" ht="25.5" customHeight="1" x14ac:dyDescent="0.5">
      <c r="D25" s="18"/>
      <c r="E25" s="18" t="s">
        <v>17</v>
      </c>
      <c r="G25" s="20"/>
      <c r="I25" s="15"/>
    </row>
    <row r="26" spans="1:13" customFormat="1" x14ac:dyDescent="0.5">
      <c r="B26" s="13"/>
      <c r="C26" s="13"/>
      <c r="D26" s="18"/>
      <c r="E26" s="18" t="s">
        <v>18</v>
      </c>
      <c r="F26" s="13"/>
      <c r="G26" s="4"/>
      <c r="H26" s="4"/>
      <c r="I26" s="4"/>
      <c r="J26" s="4"/>
    </row>
    <row r="27" spans="1:13" customFormat="1" x14ac:dyDescent="0.5">
      <c r="B27" s="13"/>
      <c r="C27" s="13"/>
      <c r="D27" s="18"/>
      <c r="E27" s="18" t="s">
        <v>19</v>
      </c>
      <c r="F27" s="13"/>
      <c r="G27" s="4"/>
      <c r="H27" s="4"/>
      <c r="I27" s="4"/>
      <c r="J27" s="4"/>
    </row>
    <row r="28" spans="1:13" s="13" customFormat="1" x14ac:dyDescent="0.5"/>
    <row r="29" spans="1:13" s="13" customFormat="1" x14ac:dyDescent="0.5"/>
    <row r="30" spans="1:13" s="13" customFormat="1" x14ac:dyDescent="0.5"/>
    <row r="31" spans="1:13" s="13" customFormat="1" x14ac:dyDescent="0.5"/>
    <row r="32" spans="1:13" s="13" customFormat="1" x14ac:dyDescent="0.5"/>
    <row r="33" s="13" customFormat="1" x14ac:dyDescent="0.5"/>
    <row r="34" s="13" customFormat="1" x14ac:dyDescent="0.5"/>
    <row r="35" s="13" customFormat="1" x14ac:dyDescent="0.5"/>
    <row r="36" s="13" customFormat="1" x14ac:dyDescent="0.5"/>
    <row r="37" s="13" customFormat="1" x14ac:dyDescent="0.5"/>
    <row r="38" s="13" customFormat="1" x14ac:dyDescent="0.5"/>
    <row r="39" s="13" customFormat="1" x14ac:dyDescent="0.5"/>
    <row r="40" s="13" customFormat="1" x14ac:dyDescent="0.5"/>
    <row r="41" s="13" customFormat="1" x14ac:dyDescent="0.5"/>
    <row r="42" s="13" customFormat="1" x14ac:dyDescent="0.5"/>
    <row r="43" s="13" customFormat="1" x14ac:dyDescent="0.5"/>
    <row r="44" s="13" customFormat="1" x14ac:dyDescent="0.5"/>
    <row r="45" s="13" customFormat="1" x14ac:dyDescent="0.5"/>
    <row r="46" s="13" customFormat="1" x14ac:dyDescent="0.5"/>
    <row r="47" s="13" customFormat="1" x14ac:dyDescent="0.5"/>
    <row r="48" s="13" customFormat="1" x14ac:dyDescent="0.5"/>
    <row r="49" s="13" customFormat="1" x14ac:dyDescent="0.5"/>
    <row r="50" s="13" customFormat="1" x14ac:dyDescent="0.5"/>
    <row r="51" s="13" customFormat="1" x14ac:dyDescent="0.5"/>
    <row r="52" s="13" customFormat="1" x14ac:dyDescent="0.5"/>
    <row r="53" s="13" customFormat="1" x14ac:dyDescent="0.5"/>
    <row r="54" s="13" customFormat="1" x14ac:dyDescent="0.5"/>
    <row r="55" s="13" customFormat="1" x14ac:dyDescent="0.5"/>
    <row r="56" s="13" customFormat="1" x14ac:dyDescent="0.5"/>
    <row r="57" s="13" customFormat="1" x14ac:dyDescent="0.5"/>
    <row r="58" s="13" customFormat="1" x14ac:dyDescent="0.5"/>
    <row r="59" s="13" customFormat="1" x14ac:dyDescent="0.5"/>
    <row r="60" s="13" customFormat="1" x14ac:dyDescent="0.5"/>
    <row r="61" s="13" customFormat="1" x14ac:dyDescent="0.5"/>
    <row r="62" s="13" customFormat="1" x14ac:dyDescent="0.5"/>
    <row r="63" s="13" customFormat="1" x14ac:dyDescent="0.5"/>
    <row r="64" s="13" customFormat="1" x14ac:dyDescent="0.5"/>
    <row r="65" s="13" customFormat="1" x14ac:dyDescent="0.5"/>
    <row r="66" s="13" customFormat="1" x14ac:dyDescent="0.5"/>
    <row r="67" s="13" customFormat="1" x14ac:dyDescent="0.5"/>
    <row r="68" s="13" customFormat="1" x14ac:dyDescent="0.5"/>
    <row r="69" s="13" customFormat="1" x14ac:dyDescent="0.5"/>
    <row r="70" s="13" customFormat="1" x14ac:dyDescent="0.5"/>
    <row r="71" s="13" customFormat="1" x14ac:dyDescent="0.5"/>
    <row r="72" s="13" customFormat="1" x14ac:dyDescent="0.5"/>
    <row r="73" s="13" customFormat="1" x14ac:dyDescent="0.5"/>
    <row r="74" s="13" customFormat="1" x14ac:dyDescent="0.5"/>
    <row r="75" s="13" customFormat="1" x14ac:dyDescent="0.5"/>
    <row r="76" s="13" customFormat="1" x14ac:dyDescent="0.5"/>
    <row r="77" s="13" customFormat="1" x14ac:dyDescent="0.5"/>
    <row r="78" s="13" customFormat="1" x14ac:dyDescent="0.5"/>
    <row r="79" s="13" customFormat="1" x14ac:dyDescent="0.5"/>
    <row r="80" s="13" customFormat="1" x14ac:dyDescent="0.5"/>
    <row r="81" spans="2:6" s="13" customFormat="1" x14ac:dyDescent="0.5"/>
    <row r="82" spans="2:6" s="13" customFormat="1" x14ac:dyDescent="0.5">
      <c r="B82" s="8"/>
      <c r="C82" s="8"/>
      <c r="D82" s="8"/>
      <c r="E82" s="8"/>
      <c r="F82" s="8"/>
    </row>
    <row r="83" spans="2:6" s="13" customFormat="1" x14ac:dyDescent="0.5">
      <c r="B83" s="8"/>
      <c r="C83" s="8"/>
      <c r="D83" s="8"/>
      <c r="E83" s="8"/>
      <c r="F83" s="8"/>
    </row>
    <row r="84" spans="2:6" s="13" customFormat="1" x14ac:dyDescent="0.5">
      <c r="B84" s="8"/>
      <c r="C84" s="8"/>
      <c r="D84" s="8"/>
      <c r="E84" s="8"/>
      <c r="F84" s="8"/>
    </row>
    <row r="85" spans="2:6" s="13" customFormat="1" x14ac:dyDescent="0.5">
      <c r="B85" s="8"/>
      <c r="C85" s="8"/>
      <c r="D85" s="8"/>
      <c r="E85" s="8"/>
      <c r="F85" s="8"/>
    </row>
    <row r="86" spans="2:6" s="13" customFormat="1" x14ac:dyDescent="0.5">
      <c r="B86" s="8"/>
      <c r="C86" s="8"/>
      <c r="D86" s="8"/>
      <c r="E86" s="8"/>
      <c r="F86" s="8"/>
    </row>
    <row r="87" spans="2:6" s="13" customFormat="1" x14ac:dyDescent="0.5">
      <c r="B87" s="8"/>
      <c r="C87" s="8"/>
      <c r="D87" s="8"/>
      <c r="E87" s="8"/>
      <c r="F87" s="8"/>
    </row>
    <row r="88" spans="2:6" s="13" customFormat="1" x14ac:dyDescent="0.5">
      <c r="B88" s="8"/>
      <c r="C88" s="8"/>
      <c r="D88" s="8"/>
      <c r="E88" s="8"/>
      <c r="F88" s="8"/>
    </row>
    <row r="89" spans="2:6" s="13" customFormat="1" x14ac:dyDescent="0.5">
      <c r="B89" s="8"/>
      <c r="C89" s="8"/>
      <c r="D89" s="8"/>
      <c r="E89" s="8"/>
      <c r="F89" s="8"/>
    </row>
    <row r="90" spans="2:6" s="13" customFormat="1" x14ac:dyDescent="0.5">
      <c r="B90" s="8"/>
      <c r="C90" s="8"/>
      <c r="D90" s="8"/>
      <c r="E90" s="8"/>
      <c r="F90" s="8"/>
    </row>
    <row r="91" spans="2:6" s="8" customFormat="1" x14ac:dyDescent="0.5"/>
    <row r="92" spans="2:6" s="8" customFormat="1" x14ac:dyDescent="0.5"/>
    <row r="93" spans="2:6" s="8" customFormat="1" x14ac:dyDescent="0.5">
      <c r="B93" s="4"/>
      <c r="C93" s="4"/>
      <c r="D93" s="4"/>
      <c r="E93" s="4"/>
      <c r="F93" s="4"/>
    </row>
    <row r="94" spans="2:6" s="8" customFormat="1" x14ac:dyDescent="0.5">
      <c r="B94" s="4"/>
      <c r="C94" s="4"/>
      <c r="D94" s="4"/>
      <c r="E94" s="4"/>
      <c r="F94" s="4"/>
    </row>
    <row r="95" spans="2:6" s="8" customFormat="1" x14ac:dyDescent="0.5">
      <c r="B95" s="4"/>
      <c r="C95" s="4"/>
      <c r="D95" s="4"/>
      <c r="E95" s="4"/>
      <c r="F95" s="4"/>
    </row>
    <row r="96" spans="2:6" s="8" customFormat="1" x14ac:dyDescent="0.5">
      <c r="B96" s="4"/>
      <c r="C96" s="4"/>
      <c r="D96" s="4"/>
      <c r="E96" s="4"/>
      <c r="F96" s="4"/>
    </row>
    <row r="97" spans="2:6" s="8" customFormat="1" x14ac:dyDescent="0.5">
      <c r="B97" s="4"/>
      <c r="C97" s="4"/>
      <c r="D97" s="4"/>
      <c r="E97" s="4"/>
      <c r="F97" s="4"/>
    </row>
    <row r="98" spans="2:6" s="8" customFormat="1" x14ac:dyDescent="0.5">
      <c r="B98" s="4"/>
      <c r="C98" s="4"/>
      <c r="D98" s="4"/>
      <c r="E98" s="4"/>
      <c r="F98" s="4"/>
    </row>
    <row r="99" spans="2:6" s="8" customFormat="1" x14ac:dyDescent="0.5">
      <c r="B99" s="4"/>
      <c r="C99" s="4"/>
      <c r="D99" s="4"/>
      <c r="E99" s="4"/>
      <c r="F99" s="4"/>
    </row>
    <row r="100" spans="2:6" s="8" customFormat="1" x14ac:dyDescent="0.5">
      <c r="B100" s="4"/>
      <c r="C100" s="4"/>
      <c r="D100" s="4"/>
      <c r="E100" s="4"/>
      <c r="F100" s="4"/>
    </row>
    <row r="101" spans="2:6" s="8" customFormat="1" x14ac:dyDescent="0.5">
      <c r="B101" s="4"/>
      <c r="C101" s="4"/>
      <c r="D101" s="4"/>
      <c r="E101" s="4"/>
      <c r="F101" s="4"/>
    </row>
  </sheetData>
  <mergeCells count="2">
    <mergeCell ref="A1:G1"/>
    <mergeCell ref="C4:D4"/>
  </mergeCells>
  <phoneticPr fontId="0" type="noConversion"/>
  <dataValidations count="8">
    <dataValidation type="whole" allowBlank="1" showInputMessage="1" showErrorMessage="1" errorTitle="จำนวนเงินเอาประกันภัย" error="ไม่สามารถซื้อนอกเหนือจากที่กำหนด" sqref="D9">
      <formula1>B9</formula1>
      <formula2>C9</formula2>
    </dataValidation>
    <dataValidation type="list" allowBlank="1" showInputMessage="1" showErrorMessage="1" sqref="C16">
      <formula1>$H$16:$H$20</formula1>
    </dataValidation>
    <dataValidation type="list" allowBlank="1" showInputMessage="1" showErrorMessage="1" sqref="A9 C8">
      <formula1>#REF!</formula1>
    </dataValidation>
    <dataValidation operator="greaterThan" allowBlank="1" showInputMessage="1" showErrorMessage="1" sqref="F10"/>
    <dataValidation type="whole" allowBlank="1" showInputMessage="1" showErrorMessage="1" errorTitle="อายุผู้เอาประกันภัย" error="อายุรับประกัน 18 - 59 ปี" sqref="C5">
      <formula1>18</formula1>
      <formula2>59</formula2>
    </dataValidation>
    <dataValidation type="list" allowBlank="1" showInputMessage="1" showErrorMessage="1" sqref="C6">
      <formula1>"ชาย,หญิง"</formula1>
    </dataValidation>
    <dataValidation type="list" allowBlank="1" showInputMessage="1" showErrorMessage="1" sqref="C7">
      <formula1>$E$24:$E$27</formula1>
    </dataValidation>
    <dataValidation type="list" allowBlank="1" showInputMessage="1" showErrorMessage="1" sqref="C17">
      <formula1>"ปกติ,เสี่ยง"</formula1>
    </dataValidation>
  </dataValidations>
  <pageMargins left="0.38" right="0.27" top="0.59" bottom="0.75" header="0.42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0"/>
  <sheetViews>
    <sheetView tabSelected="1" workbookViewId="0">
      <selection activeCell="I9" sqref="I9"/>
    </sheetView>
  </sheetViews>
  <sheetFormatPr defaultRowHeight="21.75" x14ac:dyDescent="0.5"/>
  <cols>
    <col min="1" max="1" width="16.7109375" bestFit="1" customWidth="1"/>
    <col min="2" max="2" width="13.42578125" customWidth="1"/>
    <col min="4" max="4" width="12.7109375" bestFit="1" customWidth="1"/>
    <col min="5" max="5" width="13" customWidth="1"/>
    <col min="7" max="7" width="24.5703125" bestFit="1" customWidth="1"/>
    <col min="8" max="8" width="15.85546875" customWidth="1"/>
    <col min="9" max="9" width="36.85546875" customWidth="1"/>
  </cols>
  <sheetData>
    <row r="1" spans="1:8" ht="31.5" x14ac:dyDescent="0.65">
      <c r="A1" s="220" t="s">
        <v>338</v>
      </c>
      <c r="B1" s="220"/>
      <c r="G1" s="220" t="s">
        <v>389</v>
      </c>
    </row>
    <row r="2" spans="1:8" x14ac:dyDescent="0.5">
      <c r="A2" s="238" t="s">
        <v>339</v>
      </c>
      <c r="B2" s="224" t="s">
        <v>344</v>
      </c>
      <c r="D2" s="238" t="s">
        <v>343</v>
      </c>
      <c r="E2" s="224" t="s">
        <v>90</v>
      </c>
      <c r="G2" s="221" t="s">
        <v>394</v>
      </c>
      <c r="H2" s="227">
        <f>VLOOKUP(B8,'Premium Rate'!$A$1:$GZ$47,B3+9,FALSE)</f>
        <v>5.63</v>
      </c>
    </row>
    <row r="3" spans="1:8" x14ac:dyDescent="0.5">
      <c r="A3" s="238" t="s">
        <v>340</v>
      </c>
      <c r="B3" s="225">
        <v>18</v>
      </c>
      <c r="D3" s="238" t="s">
        <v>342</v>
      </c>
      <c r="E3" s="224" t="s">
        <v>345</v>
      </c>
      <c r="G3" s="221" t="s">
        <v>395</v>
      </c>
      <c r="H3" s="227">
        <f>VLOOKUP(B9,'Premium Rate'!$A$1:$GZ$47,B3+9,FALSE)</f>
        <v>23.91</v>
      </c>
    </row>
    <row r="4" spans="1:8" x14ac:dyDescent="0.5">
      <c r="A4" s="238" t="s">
        <v>341</v>
      </c>
      <c r="B4" s="228" t="s">
        <v>387</v>
      </c>
      <c r="G4" s="221" t="s">
        <v>391</v>
      </c>
      <c r="H4" s="227">
        <f>IF(B4="Risk",VLOOKUP(B10,'Premium Rate'!$A$1:$GZ$47,B3+9,FALSE),0)</f>
        <v>35.85</v>
      </c>
    </row>
    <row r="5" spans="1:8" s="227" customFormat="1" x14ac:dyDescent="0.5">
      <c r="A5" s="226"/>
    </row>
    <row r="6" spans="1:8" s="227" customFormat="1" ht="31.5" x14ac:dyDescent="0.65">
      <c r="A6" s="226"/>
      <c r="G6" s="231" t="s">
        <v>396</v>
      </c>
    </row>
    <row r="7" spans="1:8" ht="26.25" x14ac:dyDescent="0.55000000000000004">
      <c r="G7" s="234" t="s">
        <v>392</v>
      </c>
      <c r="H7" s="235">
        <f>H8+H9</f>
        <v>13078</v>
      </c>
    </row>
    <row r="8" spans="1:8" x14ac:dyDescent="0.5">
      <c r="A8" s="236" t="s">
        <v>346</v>
      </c>
      <c r="B8" s="237" t="str">
        <f>"TAX"&amp;""&amp;E2&amp;"S"&amp;IF(B2="Male","M","F")</f>
        <v>TAXIFINE3SM</v>
      </c>
      <c r="G8" s="232" t="s">
        <v>390</v>
      </c>
      <c r="H8" s="233">
        <f>(H2*(VLOOKUP(E2,'Package Plan code relation'!$A$1:$G$7,2,FALSE)/1000))*IF(E3="Semi-Annually", 0.52, IF(E3="Qaurterly",0.27,IF(E3="Monthly",0.09,1)))</f>
        <v>1126</v>
      </c>
    </row>
    <row r="9" spans="1:8" x14ac:dyDescent="0.5">
      <c r="A9" s="237"/>
      <c r="B9" s="237" t="str">
        <f>"NTAX"&amp;""&amp;E2&amp;"S"&amp;IF(B2="Male","M","F")</f>
        <v>NTAXIFINE3SM</v>
      </c>
      <c r="G9" s="232" t="s">
        <v>393</v>
      </c>
      <c r="H9" s="233">
        <f>((H3*(VLOOKUP(E2,'Package Plan code relation'!$A$1:$G$7,2,FALSE)/1000)) + (H4*(VLOOKUP(E2,'Package Plan code relation'!$A$1:$G$7,2,FALSE)/1000)))*IF(E3="Semi-Annually", 0.52, IF(E3="Qaurterly",0.27,IF(E3="Monthly",0.09,1)))</f>
        <v>11952</v>
      </c>
    </row>
    <row r="10" spans="1:8" x14ac:dyDescent="0.5">
      <c r="A10" s="237"/>
      <c r="B10" s="237" t="str">
        <f>"NTAX"&amp;""&amp;E2&amp;"A"&amp;IF(B2="Male","M","F")</f>
        <v>NTAXIFINE3AM</v>
      </c>
    </row>
    <row r="11" spans="1:8" x14ac:dyDescent="0.5">
      <c r="B11" s="29"/>
      <c r="G11" s="29"/>
    </row>
    <row r="12" spans="1:8" x14ac:dyDescent="0.5">
      <c r="B12" s="29"/>
    </row>
    <row r="13" spans="1:8" x14ac:dyDescent="0.5">
      <c r="B13" s="29"/>
    </row>
    <row r="14" spans="1:8" x14ac:dyDescent="0.5">
      <c r="B14" s="29"/>
    </row>
    <row r="15" spans="1:8" x14ac:dyDescent="0.5">
      <c r="B15" s="29"/>
    </row>
    <row r="16" spans="1:8" x14ac:dyDescent="0.5">
      <c r="B16" s="29"/>
    </row>
    <row r="17" spans="2:2" x14ac:dyDescent="0.5">
      <c r="B17" s="29"/>
    </row>
    <row r="18" spans="2:2" x14ac:dyDescent="0.5">
      <c r="B18" s="29"/>
    </row>
    <row r="19" spans="2:2" x14ac:dyDescent="0.5">
      <c r="B19" s="29"/>
    </row>
    <row r="20" spans="2:2" x14ac:dyDescent="0.5">
      <c r="B20" s="29"/>
    </row>
    <row r="21" spans="2:2" x14ac:dyDescent="0.5">
      <c r="B21" s="29"/>
    </row>
    <row r="22" spans="2:2" x14ac:dyDescent="0.5">
      <c r="B22" s="29"/>
    </row>
    <row r="23" spans="2:2" x14ac:dyDescent="0.5">
      <c r="B23" s="29"/>
    </row>
    <row r="24" spans="2:2" x14ac:dyDescent="0.5">
      <c r="B24" s="29"/>
    </row>
    <row r="25" spans="2:2" x14ac:dyDescent="0.5">
      <c r="B25" s="29"/>
    </row>
    <row r="26" spans="2:2" x14ac:dyDescent="0.5">
      <c r="B26" s="29"/>
    </row>
    <row r="27" spans="2:2" x14ac:dyDescent="0.5">
      <c r="B27" s="29"/>
    </row>
    <row r="28" spans="2:2" x14ac:dyDescent="0.5">
      <c r="B28" s="29"/>
    </row>
    <row r="29" spans="2:2" x14ac:dyDescent="0.5">
      <c r="B29" s="29"/>
    </row>
    <row r="30" spans="2:2" x14ac:dyDescent="0.5">
      <c r="B30" s="29"/>
    </row>
    <row r="31" spans="2:2" x14ac:dyDescent="0.5">
      <c r="B31" s="29"/>
    </row>
    <row r="32" spans="2:2" x14ac:dyDescent="0.5">
      <c r="B32" s="29"/>
    </row>
    <row r="33" spans="2:2" x14ac:dyDescent="0.5">
      <c r="B33" s="29"/>
    </row>
    <row r="34" spans="2:2" x14ac:dyDescent="0.5">
      <c r="B34" s="29"/>
    </row>
    <row r="35" spans="2:2" x14ac:dyDescent="0.5">
      <c r="B35" s="29"/>
    </row>
    <row r="36" spans="2:2" x14ac:dyDescent="0.5">
      <c r="B36" s="29"/>
    </row>
    <row r="37" spans="2:2" x14ac:dyDescent="0.5">
      <c r="B37" s="29"/>
    </row>
    <row r="38" spans="2:2" x14ac:dyDescent="0.5">
      <c r="B38" s="29"/>
    </row>
    <row r="39" spans="2:2" x14ac:dyDescent="0.5">
      <c r="B39" s="29"/>
    </row>
    <row r="40" spans="2:2" x14ac:dyDescent="0.5">
      <c r="B40" s="29"/>
    </row>
    <row r="41" spans="2:2" x14ac:dyDescent="0.5">
      <c r="B41" s="29"/>
    </row>
    <row r="42" spans="2:2" x14ac:dyDescent="0.5">
      <c r="B42" s="29"/>
    </row>
    <row r="43" spans="2:2" x14ac:dyDescent="0.5">
      <c r="B43" s="29"/>
    </row>
    <row r="44" spans="2:2" x14ac:dyDescent="0.5">
      <c r="B44" s="29"/>
    </row>
    <row r="45" spans="2:2" x14ac:dyDescent="0.5">
      <c r="B45" s="29"/>
    </row>
    <row r="46" spans="2:2" x14ac:dyDescent="0.5">
      <c r="B46" s="29"/>
    </row>
    <row r="47" spans="2:2" x14ac:dyDescent="0.5">
      <c r="B47" s="29"/>
    </row>
    <row r="48" spans="2:2" x14ac:dyDescent="0.5">
      <c r="B48" s="29"/>
    </row>
    <row r="49" spans="2:2" x14ac:dyDescent="0.5">
      <c r="B49" s="29"/>
    </row>
    <row r="50" spans="2:2" x14ac:dyDescent="0.5">
      <c r="B50" s="29"/>
    </row>
  </sheetData>
  <dataValidations count="6">
    <dataValidation type="list" allowBlank="1" showInputMessage="1" showErrorMessage="1" sqref="B2">
      <formula1>"Male, Female"</formula1>
    </dataValidation>
    <dataValidation type="list" allowBlank="1" showInputMessage="1" showErrorMessage="1" sqref="B3">
      <formula1>"18, 19, 20, 21, 22, 23, 24, 25, 26, 27, 28, 29, 30, 31, 32, 33, 34, 35, 36, 37, 38, 39, 40, 41, 42, 43, 44, 45, 46, 47, 48, 49, 50, 51, 52, 53, 54, 55, 56, 57, 58, 59"</formula1>
    </dataValidation>
    <dataValidation type="list" allowBlank="1" showInputMessage="1" showErrorMessage="1" sqref="B5:B6">
      <formula1>"Nomal, Risk"</formula1>
    </dataValidation>
    <dataValidation type="list" allowBlank="1" showInputMessage="1" showErrorMessage="1" sqref="E2">
      <formula1>"IFINE1, IFINE2, IFINE3, IFINE4, IFINE5"</formula1>
    </dataValidation>
    <dataValidation type="list" allowBlank="1" showInputMessage="1" showErrorMessage="1" sqref="E3">
      <formula1>"Annually, Semi-Annually, Qaurterly, Monthly"</formula1>
    </dataValidation>
    <dataValidation type="list" allowBlank="1" showInputMessage="1" showErrorMessage="1" sqref="B4">
      <formula1>"Normal, Risk"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opLeftCell="N1" workbookViewId="0">
      <selection activeCell="AO18" sqref="AO18"/>
    </sheetView>
  </sheetViews>
  <sheetFormatPr defaultRowHeight="21.75" x14ac:dyDescent="0.5"/>
  <cols>
    <col min="1" max="13" width="0" hidden="1" customWidth="1"/>
    <col min="26" max="36" width="0" hidden="1" customWidth="1"/>
  </cols>
  <sheetData>
    <row r="1" spans="2:46" x14ac:dyDescent="0.5">
      <c r="B1" s="29" t="s">
        <v>2</v>
      </c>
      <c r="C1" s="29" t="s">
        <v>3</v>
      </c>
      <c r="D1" s="29" t="s">
        <v>33</v>
      </c>
      <c r="E1" s="29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29" t="s">
        <v>39</v>
      </c>
      <c r="K1" s="29" t="s">
        <v>40</v>
      </c>
      <c r="L1" s="29" t="s">
        <v>41</v>
      </c>
      <c r="M1" s="29" t="s">
        <v>42</v>
      </c>
      <c r="O1" s="29" t="s">
        <v>33</v>
      </c>
      <c r="P1" s="29" t="s">
        <v>34</v>
      </c>
      <c r="Q1" s="29" t="s">
        <v>35</v>
      </c>
      <c r="R1" s="29" t="s">
        <v>36</v>
      </c>
      <c r="S1" s="29" t="s">
        <v>37</v>
      </c>
      <c r="T1" s="29" t="s">
        <v>38</v>
      </c>
      <c r="U1" s="29" t="s">
        <v>39</v>
      </c>
      <c r="V1" s="29" t="s">
        <v>40</v>
      </c>
      <c r="W1" s="29" t="s">
        <v>41</v>
      </c>
      <c r="X1" s="29" t="s">
        <v>42</v>
      </c>
      <c r="Z1" s="29" t="s">
        <v>83</v>
      </c>
      <c r="AK1" s="29" t="s">
        <v>33</v>
      </c>
      <c r="AL1" s="29" t="s">
        <v>34</v>
      </c>
      <c r="AM1" s="29" t="s">
        <v>35</v>
      </c>
      <c r="AN1" s="29" t="s">
        <v>36</v>
      </c>
      <c r="AO1" s="29" t="s">
        <v>37</v>
      </c>
      <c r="AP1" s="29" t="s">
        <v>38</v>
      </c>
      <c r="AQ1" s="29" t="s">
        <v>39</v>
      </c>
      <c r="AR1" s="29" t="s">
        <v>40</v>
      </c>
      <c r="AS1" s="29" t="s">
        <v>41</v>
      </c>
      <c r="AT1" s="29" t="s">
        <v>42</v>
      </c>
    </row>
    <row r="3" spans="2:46" x14ac:dyDescent="0.5">
      <c r="B3" s="29"/>
      <c r="C3" s="29"/>
    </row>
    <row r="4" spans="2:46" x14ac:dyDescent="0.5">
      <c r="B4" s="29"/>
      <c r="C4" s="29"/>
    </row>
    <row r="5" spans="2:46" x14ac:dyDescent="0.5">
      <c r="B5" s="29"/>
      <c r="C5" s="29"/>
    </row>
    <row r="6" spans="2:46" x14ac:dyDescent="0.5">
      <c r="B6" s="29"/>
      <c r="C6" s="29"/>
    </row>
    <row r="7" spans="2:46" x14ac:dyDescent="0.5">
      <c r="B7" s="29"/>
      <c r="C7" s="29"/>
    </row>
    <row r="8" spans="2:46" x14ac:dyDescent="0.5">
      <c r="B8" s="29"/>
      <c r="C8" s="29"/>
    </row>
    <row r="9" spans="2:46" x14ac:dyDescent="0.5">
      <c r="B9" s="29"/>
      <c r="C9" s="29"/>
    </row>
    <row r="10" spans="2:46" x14ac:dyDescent="0.5">
      <c r="B10" s="29"/>
      <c r="C10" s="29"/>
    </row>
    <row r="11" spans="2:46" x14ac:dyDescent="0.5">
      <c r="B11" s="29"/>
      <c r="C11" s="29"/>
    </row>
    <row r="12" spans="2:46" x14ac:dyDescent="0.5">
      <c r="B12" s="29"/>
      <c r="C12" s="29"/>
    </row>
    <row r="13" spans="2:46" x14ac:dyDescent="0.5">
      <c r="B13" s="29"/>
      <c r="C13" s="29"/>
    </row>
    <row r="14" spans="2:46" x14ac:dyDescent="0.5">
      <c r="B14" s="29"/>
      <c r="C14" s="29"/>
    </row>
    <row r="15" spans="2:46" x14ac:dyDescent="0.5">
      <c r="B15" s="29"/>
      <c r="C15" s="29"/>
    </row>
    <row r="16" spans="2:46" x14ac:dyDescent="0.5">
      <c r="B16" s="29"/>
      <c r="C16" s="29"/>
    </row>
    <row r="17" spans="1:46" x14ac:dyDescent="0.5">
      <c r="B17" s="29"/>
      <c r="C17" s="29"/>
    </row>
    <row r="18" spans="1:46" x14ac:dyDescent="0.5">
      <c r="A18">
        <v>18</v>
      </c>
      <c r="B18" s="58">
        <v>5.63</v>
      </c>
      <c r="C18" s="58">
        <v>3.25</v>
      </c>
      <c r="D18">
        <v>25.990000000000002</v>
      </c>
      <c r="E18">
        <v>25.99</v>
      </c>
      <c r="F18">
        <v>24.6</v>
      </c>
      <c r="G18">
        <v>24.6</v>
      </c>
      <c r="H18">
        <v>23.91</v>
      </c>
      <c r="I18">
        <v>23.91</v>
      </c>
      <c r="J18">
        <v>36.349999999999994</v>
      </c>
      <c r="K18">
        <v>36.35</v>
      </c>
      <c r="L18">
        <v>44.65</v>
      </c>
      <c r="M18">
        <v>44.65</v>
      </c>
      <c r="O18">
        <f>$B18+D18</f>
        <v>31.62</v>
      </c>
      <c r="P18">
        <f>$C18+E18</f>
        <v>29.24</v>
      </c>
      <c r="Q18">
        <f>$B18+F18</f>
        <v>30.23</v>
      </c>
      <c r="R18">
        <f>$C18+G18</f>
        <v>27.85</v>
      </c>
      <c r="S18" s="229">
        <f t="shared" ref="S18:S59" si="0">$B18+H18</f>
        <v>29.54</v>
      </c>
      <c r="T18">
        <f t="shared" ref="T18:T59" si="1">$C18+I18</f>
        <v>27.16</v>
      </c>
      <c r="U18">
        <f t="shared" ref="U18:U59" si="2">$B18+J18</f>
        <v>41.98</v>
      </c>
      <c r="V18">
        <f t="shared" ref="V18:V59" si="3">$C18+K18</f>
        <v>39.6</v>
      </c>
      <c r="W18">
        <f t="shared" ref="W18:W59" si="4">$B18+L18</f>
        <v>50.28</v>
      </c>
      <c r="X18">
        <f t="shared" ref="X18:X59" si="5">$C18+M18</f>
        <v>47.9</v>
      </c>
      <c r="Z18">
        <v>38.989999999999995</v>
      </c>
      <c r="AA18">
        <v>38.990000000000009</v>
      </c>
      <c r="AB18">
        <v>36.899999999999991</v>
      </c>
      <c r="AC18">
        <v>36.9</v>
      </c>
      <c r="AD18">
        <v>35.85</v>
      </c>
      <c r="AE18">
        <v>35.849999999999994</v>
      </c>
      <c r="AF18">
        <v>54.530000000000008</v>
      </c>
      <c r="AG18">
        <v>54.529999999999994</v>
      </c>
      <c r="AH18">
        <v>66.98</v>
      </c>
      <c r="AI18">
        <v>66.97999999999999</v>
      </c>
      <c r="AK18">
        <f>O18+Z18</f>
        <v>70.61</v>
      </c>
      <c r="AL18">
        <f t="shared" ref="AL18:AL59" si="6">P18+AA18</f>
        <v>68.23</v>
      </c>
      <c r="AM18">
        <f t="shared" ref="AM18:AM59" si="7">Q18+AB18</f>
        <v>67.13</v>
      </c>
      <c r="AN18">
        <f t="shared" ref="AN18:AN59" si="8">R18+AC18</f>
        <v>64.75</v>
      </c>
      <c r="AO18" s="229">
        <f t="shared" ref="AO18:AO59" si="9">S18+AD18</f>
        <v>65.39</v>
      </c>
      <c r="AP18">
        <f t="shared" ref="AP18:AP59" si="10">T18+AE18</f>
        <v>63.009999999999991</v>
      </c>
      <c r="AQ18">
        <f t="shared" ref="AQ18:AQ59" si="11">U18+AF18</f>
        <v>96.51</v>
      </c>
      <c r="AR18">
        <f t="shared" ref="AR18:AR59" si="12">V18+AG18</f>
        <v>94.13</v>
      </c>
      <c r="AS18">
        <f t="shared" ref="AS18:AS59" si="13">W18+AH18</f>
        <v>117.26</v>
      </c>
      <c r="AT18">
        <f t="shared" ref="AT18:AT59" si="14">X18+AI18</f>
        <v>114.88</v>
      </c>
    </row>
    <row r="19" spans="1:46" x14ac:dyDescent="0.5">
      <c r="A19">
        <v>19</v>
      </c>
      <c r="B19" s="58">
        <v>5.75</v>
      </c>
      <c r="C19" s="58">
        <v>3.28</v>
      </c>
      <c r="D19">
        <v>25.99</v>
      </c>
      <c r="E19">
        <v>25.99</v>
      </c>
      <c r="F19">
        <v>24.6</v>
      </c>
      <c r="G19">
        <v>24.599999999999998</v>
      </c>
      <c r="H19">
        <v>23.91</v>
      </c>
      <c r="I19">
        <v>23.91</v>
      </c>
      <c r="J19">
        <v>36.35</v>
      </c>
      <c r="K19">
        <v>36.35</v>
      </c>
      <c r="L19">
        <v>44.65</v>
      </c>
      <c r="M19">
        <v>44.65</v>
      </c>
      <c r="O19">
        <f t="shared" ref="O19:O59" si="15">$B19+D19</f>
        <v>31.74</v>
      </c>
      <c r="P19">
        <f t="shared" ref="P19:P59" si="16">$C19+E19</f>
        <v>29.27</v>
      </c>
      <c r="Q19">
        <f t="shared" ref="Q19:Q59" si="17">$B19+F19</f>
        <v>30.35</v>
      </c>
      <c r="R19">
        <f t="shared" ref="R19:R59" si="18">$C19+G19</f>
        <v>27.88</v>
      </c>
      <c r="S19">
        <f t="shared" si="0"/>
        <v>29.66</v>
      </c>
      <c r="T19">
        <f t="shared" si="1"/>
        <v>27.19</v>
      </c>
      <c r="U19">
        <f t="shared" si="2"/>
        <v>42.1</v>
      </c>
      <c r="V19">
        <f t="shared" si="3"/>
        <v>39.630000000000003</v>
      </c>
      <c r="W19">
        <f t="shared" si="4"/>
        <v>50.4</v>
      </c>
      <c r="X19">
        <f t="shared" si="5"/>
        <v>47.93</v>
      </c>
      <c r="Z19">
        <v>38.990000000000009</v>
      </c>
      <c r="AA19">
        <v>38.990000000000009</v>
      </c>
      <c r="AB19">
        <v>36.9</v>
      </c>
      <c r="AC19">
        <v>36.900000000000006</v>
      </c>
      <c r="AD19">
        <v>35.850000000000009</v>
      </c>
      <c r="AE19">
        <v>35.849999999999994</v>
      </c>
      <c r="AF19">
        <v>54.529999999999994</v>
      </c>
      <c r="AG19">
        <v>54.529999999999994</v>
      </c>
      <c r="AH19">
        <v>66.97999999999999</v>
      </c>
      <c r="AI19">
        <v>66.97999999999999</v>
      </c>
      <c r="AK19">
        <f t="shared" ref="AK19:AK59" si="19">O19+Z19</f>
        <v>70.73</v>
      </c>
      <c r="AL19">
        <f t="shared" si="6"/>
        <v>68.260000000000005</v>
      </c>
      <c r="AM19">
        <f t="shared" si="7"/>
        <v>67.25</v>
      </c>
      <c r="AN19">
        <f t="shared" si="8"/>
        <v>64.78</v>
      </c>
      <c r="AO19">
        <f t="shared" si="9"/>
        <v>65.510000000000005</v>
      </c>
      <c r="AP19">
        <f t="shared" si="10"/>
        <v>63.039999999999992</v>
      </c>
      <c r="AQ19">
        <f t="shared" si="11"/>
        <v>96.63</v>
      </c>
      <c r="AR19">
        <f t="shared" si="12"/>
        <v>94.16</v>
      </c>
      <c r="AS19">
        <f t="shared" si="13"/>
        <v>117.38</v>
      </c>
      <c r="AT19">
        <f t="shared" si="14"/>
        <v>114.91</v>
      </c>
    </row>
    <row r="20" spans="1:46" x14ac:dyDescent="0.5">
      <c r="A20">
        <v>20</v>
      </c>
      <c r="B20" s="58">
        <v>5.84</v>
      </c>
      <c r="C20" s="58">
        <v>3.31</v>
      </c>
      <c r="D20">
        <v>25.99</v>
      </c>
      <c r="E20">
        <v>25.990000000000002</v>
      </c>
      <c r="F20">
        <v>24.6</v>
      </c>
      <c r="G20">
        <v>24.6</v>
      </c>
      <c r="H20">
        <v>23.91</v>
      </c>
      <c r="I20">
        <v>23.91</v>
      </c>
      <c r="J20">
        <v>36.349999999999994</v>
      </c>
      <c r="K20">
        <v>36.349999999999994</v>
      </c>
      <c r="L20">
        <v>44.650000000000006</v>
      </c>
      <c r="M20">
        <v>44.65</v>
      </c>
      <c r="O20">
        <f t="shared" si="15"/>
        <v>31.83</v>
      </c>
      <c r="P20">
        <f t="shared" si="16"/>
        <v>29.3</v>
      </c>
      <c r="Q20">
        <f t="shared" si="17"/>
        <v>30.44</v>
      </c>
      <c r="R20">
        <f t="shared" si="18"/>
        <v>27.91</v>
      </c>
      <c r="S20">
        <f t="shared" si="0"/>
        <v>29.75</v>
      </c>
      <c r="T20">
        <f t="shared" si="1"/>
        <v>27.22</v>
      </c>
      <c r="U20">
        <f t="shared" si="2"/>
        <v>42.19</v>
      </c>
      <c r="V20">
        <f t="shared" si="3"/>
        <v>39.659999999999997</v>
      </c>
      <c r="W20">
        <f t="shared" si="4"/>
        <v>50.490000000000009</v>
      </c>
      <c r="X20">
        <f t="shared" si="5"/>
        <v>47.96</v>
      </c>
      <c r="Z20">
        <v>38.989999999999995</v>
      </c>
      <c r="AA20">
        <v>38.990000000000009</v>
      </c>
      <c r="AB20">
        <v>36.900000000000006</v>
      </c>
      <c r="AC20">
        <v>36.900000000000006</v>
      </c>
      <c r="AD20">
        <v>35.849999999999994</v>
      </c>
      <c r="AE20">
        <v>35.85</v>
      </c>
      <c r="AF20">
        <v>54.53</v>
      </c>
      <c r="AG20">
        <v>54.53</v>
      </c>
      <c r="AH20">
        <v>66.97999999999999</v>
      </c>
      <c r="AI20">
        <v>66.97999999999999</v>
      </c>
      <c r="AK20">
        <f t="shared" si="19"/>
        <v>70.819999999999993</v>
      </c>
      <c r="AL20">
        <f t="shared" si="6"/>
        <v>68.290000000000006</v>
      </c>
      <c r="AM20">
        <f t="shared" si="7"/>
        <v>67.34</v>
      </c>
      <c r="AN20">
        <f t="shared" si="8"/>
        <v>64.81</v>
      </c>
      <c r="AO20">
        <f t="shared" si="9"/>
        <v>65.599999999999994</v>
      </c>
      <c r="AP20">
        <f t="shared" si="10"/>
        <v>63.07</v>
      </c>
      <c r="AQ20">
        <f t="shared" si="11"/>
        <v>96.72</v>
      </c>
      <c r="AR20">
        <f t="shared" si="12"/>
        <v>94.19</v>
      </c>
      <c r="AS20">
        <f t="shared" si="13"/>
        <v>117.47</v>
      </c>
      <c r="AT20">
        <f t="shared" si="14"/>
        <v>114.94</v>
      </c>
    </row>
    <row r="21" spans="1:46" x14ac:dyDescent="0.5">
      <c r="A21">
        <v>21</v>
      </c>
      <c r="B21" s="58">
        <v>5.89</v>
      </c>
      <c r="C21" s="58">
        <v>3.34</v>
      </c>
      <c r="D21">
        <v>25.99</v>
      </c>
      <c r="E21">
        <v>25.99</v>
      </c>
      <c r="F21">
        <v>24.599999999999998</v>
      </c>
      <c r="G21">
        <v>24.6</v>
      </c>
      <c r="H21">
        <v>23.91</v>
      </c>
      <c r="I21">
        <v>23.91</v>
      </c>
      <c r="J21">
        <v>36.35</v>
      </c>
      <c r="K21">
        <v>36.349999999999994</v>
      </c>
      <c r="L21">
        <v>44.65</v>
      </c>
      <c r="M21">
        <v>44.650000000000006</v>
      </c>
      <c r="O21">
        <f t="shared" si="15"/>
        <v>31.88</v>
      </c>
      <c r="P21">
        <f t="shared" si="16"/>
        <v>29.33</v>
      </c>
      <c r="Q21">
        <f t="shared" si="17"/>
        <v>30.49</v>
      </c>
      <c r="R21">
        <f t="shared" si="18"/>
        <v>27.94</v>
      </c>
      <c r="S21">
        <f t="shared" si="0"/>
        <v>29.8</v>
      </c>
      <c r="T21">
        <f t="shared" si="1"/>
        <v>27.25</v>
      </c>
      <c r="U21">
        <f t="shared" si="2"/>
        <v>42.24</v>
      </c>
      <c r="V21">
        <f t="shared" si="3"/>
        <v>39.69</v>
      </c>
      <c r="W21">
        <f t="shared" si="4"/>
        <v>50.54</v>
      </c>
      <c r="X21">
        <f t="shared" si="5"/>
        <v>47.990000000000009</v>
      </c>
      <c r="Z21">
        <v>38.990000000000009</v>
      </c>
      <c r="AA21">
        <v>38.989999999999995</v>
      </c>
      <c r="AB21">
        <v>36.900000000000006</v>
      </c>
      <c r="AC21">
        <v>36.900000000000006</v>
      </c>
      <c r="AD21">
        <v>35.850000000000009</v>
      </c>
      <c r="AE21">
        <v>35.85</v>
      </c>
      <c r="AF21">
        <v>54.529999999999994</v>
      </c>
      <c r="AG21">
        <v>54.53</v>
      </c>
      <c r="AH21">
        <v>66.97999999999999</v>
      </c>
      <c r="AI21">
        <v>66.97999999999999</v>
      </c>
      <c r="AK21">
        <f t="shared" si="19"/>
        <v>70.87</v>
      </c>
      <c r="AL21">
        <f t="shared" si="6"/>
        <v>68.319999999999993</v>
      </c>
      <c r="AM21">
        <f t="shared" si="7"/>
        <v>67.39</v>
      </c>
      <c r="AN21">
        <f t="shared" si="8"/>
        <v>64.84</v>
      </c>
      <c r="AO21">
        <f t="shared" si="9"/>
        <v>65.650000000000006</v>
      </c>
      <c r="AP21">
        <f t="shared" si="10"/>
        <v>63.1</v>
      </c>
      <c r="AQ21">
        <f t="shared" si="11"/>
        <v>96.77</v>
      </c>
      <c r="AR21">
        <f t="shared" si="12"/>
        <v>94.22</v>
      </c>
      <c r="AS21">
        <f t="shared" si="13"/>
        <v>117.51999999999998</v>
      </c>
      <c r="AT21">
        <f t="shared" si="14"/>
        <v>114.97</v>
      </c>
    </row>
    <row r="22" spans="1:46" x14ac:dyDescent="0.5">
      <c r="A22">
        <v>22</v>
      </c>
      <c r="B22" s="58">
        <v>5.93</v>
      </c>
      <c r="C22" s="58">
        <v>3.37</v>
      </c>
      <c r="D22">
        <v>25.990000000000002</v>
      </c>
      <c r="E22">
        <v>25.99</v>
      </c>
      <c r="F22">
        <v>24.6</v>
      </c>
      <c r="G22">
        <v>24.599999999999998</v>
      </c>
      <c r="H22">
        <v>23.91</v>
      </c>
      <c r="I22">
        <v>23.91</v>
      </c>
      <c r="J22">
        <v>36.35</v>
      </c>
      <c r="K22">
        <v>36.35</v>
      </c>
      <c r="L22">
        <v>44.65</v>
      </c>
      <c r="M22">
        <v>44.650000000000006</v>
      </c>
      <c r="O22">
        <f t="shared" si="15"/>
        <v>31.92</v>
      </c>
      <c r="P22">
        <f t="shared" si="16"/>
        <v>29.36</v>
      </c>
      <c r="Q22">
        <f t="shared" si="17"/>
        <v>30.53</v>
      </c>
      <c r="R22">
        <f t="shared" si="18"/>
        <v>27.97</v>
      </c>
      <c r="S22">
        <f t="shared" si="0"/>
        <v>29.84</v>
      </c>
      <c r="T22">
        <f t="shared" si="1"/>
        <v>27.28</v>
      </c>
      <c r="U22">
        <f t="shared" si="2"/>
        <v>42.28</v>
      </c>
      <c r="V22">
        <f t="shared" si="3"/>
        <v>39.72</v>
      </c>
      <c r="W22">
        <f t="shared" si="4"/>
        <v>50.58</v>
      </c>
      <c r="X22">
        <f t="shared" si="5"/>
        <v>48.02</v>
      </c>
      <c r="Z22">
        <v>38.989999999999995</v>
      </c>
      <c r="AA22">
        <v>38.989999999999995</v>
      </c>
      <c r="AB22">
        <v>36.900000000000006</v>
      </c>
      <c r="AC22">
        <v>36.900000000000006</v>
      </c>
      <c r="AD22">
        <v>35.849999999999994</v>
      </c>
      <c r="AE22">
        <v>35.85</v>
      </c>
      <c r="AF22">
        <v>54.53</v>
      </c>
      <c r="AG22">
        <v>54.53</v>
      </c>
      <c r="AH22">
        <v>66.98</v>
      </c>
      <c r="AI22">
        <v>66.97999999999999</v>
      </c>
      <c r="AK22">
        <f t="shared" si="19"/>
        <v>70.91</v>
      </c>
      <c r="AL22">
        <f t="shared" si="6"/>
        <v>68.349999999999994</v>
      </c>
      <c r="AM22">
        <f t="shared" si="7"/>
        <v>67.430000000000007</v>
      </c>
      <c r="AN22">
        <f t="shared" si="8"/>
        <v>64.87</v>
      </c>
      <c r="AO22">
        <f t="shared" si="9"/>
        <v>65.69</v>
      </c>
      <c r="AP22">
        <f t="shared" si="10"/>
        <v>63.13</v>
      </c>
      <c r="AQ22">
        <f t="shared" si="11"/>
        <v>96.81</v>
      </c>
      <c r="AR22">
        <f t="shared" si="12"/>
        <v>94.25</v>
      </c>
      <c r="AS22">
        <f t="shared" si="13"/>
        <v>117.56</v>
      </c>
      <c r="AT22">
        <f t="shared" si="14"/>
        <v>115</v>
      </c>
    </row>
    <row r="23" spans="1:46" x14ac:dyDescent="0.5">
      <c r="A23">
        <v>23</v>
      </c>
      <c r="B23" s="58">
        <v>5.96</v>
      </c>
      <c r="C23" s="58">
        <v>3.4</v>
      </c>
      <c r="D23">
        <v>25.99</v>
      </c>
      <c r="E23">
        <v>25.990000000000002</v>
      </c>
      <c r="F23">
        <v>24.599999999999998</v>
      </c>
      <c r="G23">
        <v>24.6</v>
      </c>
      <c r="H23">
        <v>23.91</v>
      </c>
      <c r="I23">
        <v>23.91</v>
      </c>
      <c r="J23">
        <v>36.35</v>
      </c>
      <c r="K23">
        <v>36.35</v>
      </c>
      <c r="L23">
        <v>44.65</v>
      </c>
      <c r="M23">
        <v>44.65</v>
      </c>
      <c r="O23">
        <f t="shared" si="15"/>
        <v>31.95</v>
      </c>
      <c r="P23">
        <f t="shared" si="16"/>
        <v>29.39</v>
      </c>
      <c r="Q23">
        <f t="shared" si="17"/>
        <v>30.56</v>
      </c>
      <c r="R23">
        <f t="shared" si="18"/>
        <v>28</v>
      </c>
      <c r="S23">
        <f t="shared" si="0"/>
        <v>29.87</v>
      </c>
      <c r="T23">
        <f t="shared" si="1"/>
        <v>27.31</v>
      </c>
      <c r="U23">
        <f t="shared" si="2"/>
        <v>42.31</v>
      </c>
      <c r="V23">
        <f t="shared" si="3"/>
        <v>39.75</v>
      </c>
      <c r="W23">
        <f t="shared" si="4"/>
        <v>50.61</v>
      </c>
      <c r="X23">
        <f t="shared" si="5"/>
        <v>48.05</v>
      </c>
      <c r="Z23">
        <v>38.989999999999995</v>
      </c>
      <c r="AA23">
        <v>38.989999999999995</v>
      </c>
      <c r="AB23">
        <v>36.899999999999991</v>
      </c>
      <c r="AC23">
        <v>36.900000000000006</v>
      </c>
      <c r="AD23">
        <v>35.849999999999994</v>
      </c>
      <c r="AE23">
        <v>35.849999999999994</v>
      </c>
      <c r="AF23">
        <v>54.53</v>
      </c>
      <c r="AG23">
        <v>54.53</v>
      </c>
      <c r="AH23">
        <v>66.98</v>
      </c>
      <c r="AI23">
        <v>66.98</v>
      </c>
      <c r="AK23">
        <f t="shared" si="19"/>
        <v>70.94</v>
      </c>
      <c r="AL23">
        <f t="shared" si="6"/>
        <v>68.38</v>
      </c>
      <c r="AM23">
        <f t="shared" si="7"/>
        <v>67.459999999999994</v>
      </c>
      <c r="AN23">
        <f t="shared" si="8"/>
        <v>64.900000000000006</v>
      </c>
      <c r="AO23">
        <f t="shared" si="9"/>
        <v>65.72</v>
      </c>
      <c r="AP23">
        <f t="shared" si="10"/>
        <v>63.16</v>
      </c>
      <c r="AQ23">
        <f t="shared" si="11"/>
        <v>96.84</v>
      </c>
      <c r="AR23">
        <f t="shared" si="12"/>
        <v>94.28</v>
      </c>
      <c r="AS23">
        <f t="shared" si="13"/>
        <v>117.59</v>
      </c>
      <c r="AT23">
        <f t="shared" si="14"/>
        <v>115.03</v>
      </c>
    </row>
    <row r="24" spans="1:46" x14ac:dyDescent="0.5">
      <c r="A24">
        <v>24</v>
      </c>
      <c r="B24" s="58">
        <v>5.99</v>
      </c>
      <c r="C24" s="58">
        <v>3.44</v>
      </c>
      <c r="D24">
        <v>25.990000000000002</v>
      </c>
      <c r="E24">
        <v>25.99</v>
      </c>
      <c r="F24">
        <v>24.6</v>
      </c>
      <c r="G24">
        <v>24.599999999999998</v>
      </c>
      <c r="H24">
        <v>23.909999999999997</v>
      </c>
      <c r="I24">
        <v>23.91</v>
      </c>
      <c r="J24">
        <v>36.35</v>
      </c>
      <c r="K24">
        <v>36.35</v>
      </c>
      <c r="L24">
        <v>44.65</v>
      </c>
      <c r="M24">
        <v>44.650000000000006</v>
      </c>
      <c r="O24">
        <f t="shared" si="15"/>
        <v>31.980000000000004</v>
      </c>
      <c r="P24">
        <f t="shared" si="16"/>
        <v>29.43</v>
      </c>
      <c r="Q24">
        <f t="shared" si="17"/>
        <v>30.590000000000003</v>
      </c>
      <c r="R24">
        <f t="shared" si="18"/>
        <v>28.04</v>
      </c>
      <c r="S24">
        <f t="shared" si="0"/>
        <v>29.9</v>
      </c>
      <c r="T24">
        <f t="shared" si="1"/>
        <v>27.35</v>
      </c>
      <c r="U24">
        <f t="shared" si="2"/>
        <v>42.34</v>
      </c>
      <c r="V24">
        <f t="shared" si="3"/>
        <v>39.79</v>
      </c>
      <c r="W24">
        <f t="shared" si="4"/>
        <v>50.64</v>
      </c>
      <c r="X24">
        <f t="shared" si="5"/>
        <v>48.09</v>
      </c>
      <c r="Z24">
        <v>38.989999999999995</v>
      </c>
      <c r="AA24">
        <v>38.99</v>
      </c>
      <c r="AB24">
        <v>36.899999999999991</v>
      </c>
      <c r="AC24">
        <v>36.9</v>
      </c>
      <c r="AD24">
        <v>35.85</v>
      </c>
      <c r="AE24">
        <v>35.85</v>
      </c>
      <c r="AF24">
        <v>54.53</v>
      </c>
      <c r="AG24">
        <v>54.529999999999994</v>
      </c>
      <c r="AH24">
        <v>66.98</v>
      </c>
      <c r="AI24">
        <v>66.97999999999999</v>
      </c>
      <c r="AK24">
        <f t="shared" si="19"/>
        <v>70.97</v>
      </c>
      <c r="AL24">
        <f t="shared" si="6"/>
        <v>68.42</v>
      </c>
      <c r="AM24">
        <f t="shared" si="7"/>
        <v>67.489999999999995</v>
      </c>
      <c r="AN24">
        <f t="shared" si="8"/>
        <v>64.94</v>
      </c>
      <c r="AO24">
        <f t="shared" si="9"/>
        <v>65.75</v>
      </c>
      <c r="AP24">
        <f t="shared" si="10"/>
        <v>63.2</v>
      </c>
      <c r="AQ24">
        <f t="shared" si="11"/>
        <v>96.87</v>
      </c>
      <c r="AR24">
        <f t="shared" si="12"/>
        <v>94.32</v>
      </c>
      <c r="AS24">
        <f t="shared" si="13"/>
        <v>117.62</v>
      </c>
      <c r="AT24">
        <f t="shared" si="14"/>
        <v>115.07</v>
      </c>
    </row>
    <row r="25" spans="1:46" x14ac:dyDescent="0.5">
      <c r="A25">
        <v>25</v>
      </c>
      <c r="B25" s="58">
        <v>6.03</v>
      </c>
      <c r="C25" s="58">
        <v>3.48</v>
      </c>
      <c r="D25">
        <v>25.990000000000002</v>
      </c>
      <c r="E25">
        <v>25.99</v>
      </c>
      <c r="F25">
        <v>24.599999999999998</v>
      </c>
      <c r="G25">
        <v>24.599999999999998</v>
      </c>
      <c r="H25">
        <v>23.91</v>
      </c>
      <c r="I25">
        <v>23.91</v>
      </c>
      <c r="J25">
        <v>36.35</v>
      </c>
      <c r="K25">
        <v>36.35</v>
      </c>
      <c r="L25">
        <v>44.65</v>
      </c>
      <c r="M25">
        <v>44.650000000000006</v>
      </c>
      <c r="O25">
        <f t="shared" si="15"/>
        <v>32.020000000000003</v>
      </c>
      <c r="P25">
        <f t="shared" si="16"/>
        <v>29.47</v>
      </c>
      <c r="Q25">
        <f t="shared" si="17"/>
        <v>30.63</v>
      </c>
      <c r="R25">
        <f t="shared" si="18"/>
        <v>28.08</v>
      </c>
      <c r="S25">
        <f t="shared" si="0"/>
        <v>29.94</v>
      </c>
      <c r="T25">
        <f t="shared" si="1"/>
        <v>27.39</v>
      </c>
      <c r="U25">
        <f t="shared" si="2"/>
        <v>42.38</v>
      </c>
      <c r="V25">
        <f t="shared" si="3"/>
        <v>39.83</v>
      </c>
      <c r="W25">
        <f t="shared" si="4"/>
        <v>50.68</v>
      </c>
      <c r="X25">
        <f t="shared" si="5"/>
        <v>48.13</v>
      </c>
      <c r="Z25">
        <v>38.99</v>
      </c>
      <c r="AA25">
        <v>38.989999999999995</v>
      </c>
      <c r="AB25">
        <v>36.900000000000006</v>
      </c>
      <c r="AC25">
        <v>36.900000000000006</v>
      </c>
      <c r="AD25">
        <v>35.850000000000009</v>
      </c>
      <c r="AE25">
        <v>35.85</v>
      </c>
      <c r="AF25">
        <v>54.529999999999994</v>
      </c>
      <c r="AG25">
        <v>54.53</v>
      </c>
      <c r="AH25">
        <v>66.97999999999999</v>
      </c>
      <c r="AI25">
        <v>66.97999999999999</v>
      </c>
      <c r="AK25">
        <f t="shared" si="19"/>
        <v>71.010000000000005</v>
      </c>
      <c r="AL25">
        <f t="shared" si="6"/>
        <v>68.459999999999994</v>
      </c>
      <c r="AM25">
        <f t="shared" si="7"/>
        <v>67.53</v>
      </c>
      <c r="AN25">
        <f t="shared" si="8"/>
        <v>64.98</v>
      </c>
      <c r="AO25">
        <f t="shared" si="9"/>
        <v>65.790000000000006</v>
      </c>
      <c r="AP25">
        <f t="shared" si="10"/>
        <v>63.24</v>
      </c>
      <c r="AQ25">
        <f t="shared" si="11"/>
        <v>96.91</v>
      </c>
      <c r="AR25">
        <f t="shared" si="12"/>
        <v>94.36</v>
      </c>
      <c r="AS25">
        <f t="shared" si="13"/>
        <v>117.66</v>
      </c>
      <c r="AT25">
        <f t="shared" si="14"/>
        <v>115.10999999999999</v>
      </c>
    </row>
    <row r="26" spans="1:46" x14ac:dyDescent="0.5">
      <c r="A26">
        <v>26</v>
      </c>
      <c r="B26" s="58">
        <v>6.08</v>
      </c>
      <c r="C26" s="58">
        <v>3.53</v>
      </c>
      <c r="D26">
        <v>25.990000000000002</v>
      </c>
      <c r="E26">
        <v>25.99</v>
      </c>
      <c r="F26">
        <v>24.6</v>
      </c>
      <c r="G26">
        <v>24.599999999999998</v>
      </c>
      <c r="H26">
        <v>23.909999999999997</v>
      </c>
      <c r="I26">
        <v>23.91</v>
      </c>
      <c r="J26">
        <v>36.35</v>
      </c>
      <c r="K26">
        <v>36.35</v>
      </c>
      <c r="L26">
        <v>44.65</v>
      </c>
      <c r="M26">
        <v>44.65</v>
      </c>
      <c r="O26">
        <f t="shared" si="15"/>
        <v>32.07</v>
      </c>
      <c r="P26">
        <f t="shared" si="16"/>
        <v>29.52</v>
      </c>
      <c r="Q26">
        <f t="shared" si="17"/>
        <v>30.68</v>
      </c>
      <c r="R26">
        <f t="shared" si="18"/>
        <v>28.13</v>
      </c>
      <c r="S26">
        <f t="shared" si="0"/>
        <v>29.989999999999995</v>
      </c>
      <c r="T26">
        <f t="shared" si="1"/>
        <v>27.44</v>
      </c>
      <c r="U26">
        <f t="shared" si="2"/>
        <v>42.43</v>
      </c>
      <c r="V26">
        <f t="shared" si="3"/>
        <v>39.880000000000003</v>
      </c>
      <c r="W26">
        <f t="shared" si="4"/>
        <v>50.73</v>
      </c>
      <c r="X26">
        <f t="shared" si="5"/>
        <v>48.18</v>
      </c>
      <c r="Z26">
        <v>38.99</v>
      </c>
      <c r="AA26">
        <v>38.990000000000009</v>
      </c>
      <c r="AB26">
        <v>36.9</v>
      </c>
      <c r="AC26">
        <v>36.900000000000006</v>
      </c>
      <c r="AD26">
        <v>35.850000000000009</v>
      </c>
      <c r="AE26">
        <v>35.849999999999994</v>
      </c>
      <c r="AF26">
        <v>54.529999999999994</v>
      </c>
      <c r="AG26">
        <v>54.529999999999994</v>
      </c>
      <c r="AH26">
        <v>66.97999999999999</v>
      </c>
      <c r="AI26">
        <v>66.97999999999999</v>
      </c>
      <c r="AK26">
        <f t="shared" si="19"/>
        <v>71.06</v>
      </c>
      <c r="AL26">
        <f t="shared" si="6"/>
        <v>68.510000000000005</v>
      </c>
      <c r="AM26">
        <f t="shared" si="7"/>
        <v>67.58</v>
      </c>
      <c r="AN26">
        <f t="shared" si="8"/>
        <v>65.03</v>
      </c>
      <c r="AO26">
        <f t="shared" si="9"/>
        <v>65.84</v>
      </c>
      <c r="AP26">
        <f t="shared" si="10"/>
        <v>63.289999999999992</v>
      </c>
      <c r="AQ26">
        <f t="shared" si="11"/>
        <v>96.96</v>
      </c>
      <c r="AR26">
        <f t="shared" si="12"/>
        <v>94.41</v>
      </c>
      <c r="AS26">
        <f t="shared" si="13"/>
        <v>117.70999999999998</v>
      </c>
      <c r="AT26">
        <f t="shared" si="14"/>
        <v>115.16</v>
      </c>
    </row>
    <row r="27" spans="1:46" x14ac:dyDescent="0.5">
      <c r="A27">
        <v>27</v>
      </c>
      <c r="B27" s="58">
        <v>6.15</v>
      </c>
      <c r="C27" s="58">
        <v>3.59</v>
      </c>
      <c r="D27">
        <v>25.990000000000002</v>
      </c>
      <c r="E27">
        <v>25.99</v>
      </c>
      <c r="F27">
        <v>24.6</v>
      </c>
      <c r="G27">
        <v>24.6</v>
      </c>
      <c r="H27">
        <v>23.909999999999997</v>
      </c>
      <c r="I27">
        <v>23.91</v>
      </c>
      <c r="J27">
        <v>36.35</v>
      </c>
      <c r="K27">
        <v>36.349999999999994</v>
      </c>
      <c r="L27">
        <v>44.65</v>
      </c>
      <c r="M27">
        <v>44.650000000000006</v>
      </c>
      <c r="O27">
        <f t="shared" si="15"/>
        <v>32.14</v>
      </c>
      <c r="P27">
        <f t="shared" si="16"/>
        <v>29.58</v>
      </c>
      <c r="Q27">
        <f t="shared" si="17"/>
        <v>30.75</v>
      </c>
      <c r="R27">
        <f t="shared" si="18"/>
        <v>28.19</v>
      </c>
      <c r="S27">
        <f t="shared" si="0"/>
        <v>30.059999999999995</v>
      </c>
      <c r="T27">
        <f t="shared" si="1"/>
        <v>27.5</v>
      </c>
      <c r="U27">
        <f t="shared" si="2"/>
        <v>42.5</v>
      </c>
      <c r="V27">
        <f t="shared" si="3"/>
        <v>39.94</v>
      </c>
      <c r="W27">
        <f t="shared" si="4"/>
        <v>50.8</v>
      </c>
      <c r="X27">
        <f t="shared" si="5"/>
        <v>48.240000000000009</v>
      </c>
      <c r="Z27">
        <v>38.989999999999995</v>
      </c>
      <c r="AA27">
        <v>38.989999999999995</v>
      </c>
      <c r="AB27">
        <v>36.900000000000006</v>
      </c>
      <c r="AC27">
        <v>36.900000000000006</v>
      </c>
      <c r="AD27">
        <v>35.849999999999994</v>
      </c>
      <c r="AE27">
        <v>35.85</v>
      </c>
      <c r="AF27">
        <v>54.53</v>
      </c>
      <c r="AG27">
        <v>54.53</v>
      </c>
      <c r="AH27">
        <v>66.98</v>
      </c>
      <c r="AI27">
        <v>66.97999999999999</v>
      </c>
      <c r="AK27">
        <f t="shared" si="19"/>
        <v>71.13</v>
      </c>
      <c r="AL27">
        <f t="shared" si="6"/>
        <v>68.569999999999993</v>
      </c>
      <c r="AM27">
        <f t="shared" si="7"/>
        <v>67.650000000000006</v>
      </c>
      <c r="AN27">
        <f t="shared" si="8"/>
        <v>65.09</v>
      </c>
      <c r="AO27">
        <f t="shared" si="9"/>
        <v>65.91</v>
      </c>
      <c r="AP27">
        <f t="shared" si="10"/>
        <v>63.35</v>
      </c>
      <c r="AQ27">
        <f t="shared" si="11"/>
        <v>97.03</v>
      </c>
      <c r="AR27">
        <f t="shared" si="12"/>
        <v>94.47</v>
      </c>
      <c r="AS27">
        <f t="shared" si="13"/>
        <v>117.78</v>
      </c>
      <c r="AT27">
        <f t="shared" si="14"/>
        <v>115.22</v>
      </c>
    </row>
    <row r="28" spans="1:46" x14ac:dyDescent="0.5">
      <c r="A28">
        <v>28</v>
      </c>
      <c r="B28" s="58">
        <v>6.23</v>
      </c>
      <c r="C28" s="58">
        <v>3.66</v>
      </c>
      <c r="D28">
        <v>25.99</v>
      </c>
      <c r="E28">
        <v>25.99</v>
      </c>
      <c r="F28">
        <v>24.599999999999998</v>
      </c>
      <c r="G28">
        <v>24.6</v>
      </c>
      <c r="H28">
        <v>23.91</v>
      </c>
      <c r="I28">
        <v>23.91</v>
      </c>
      <c r="J28">
        <v>36.349999999999994</v>
      </c>
      <c r="K28">
        <v>36.349999999999994</v>
      </c>
      <c r="L28">
        <v>44.650000000000006</v>
      </c>
      <c r="M28">
        <v>44.650000000000006</v>
      </c>
      <c r="O28">
        <f t="shared" si="15"/>
        <v>32.22</v>
      </c>
      <c r="P28">
        <f t="shared" si="16"/>
        <v>29.65</v>
      </c>
      <c r="Q28">
        <f t="shared" si="17"/>
        <v>30.83</v>
      </c>
      <c r="R28">
        <f t="shared" si="18"/>
        <v>28.26</v>
      </c>
      <c r="S28">
        <f t="shared" si="0"/>
        <v>30.14</v>
      </c>
      <c r="T28">
        <f t="shared" si="1"/>
        <v>27.57</v>
      </c>
      <c r="U28">
        <f t="shared" si="2"/>
        <v>42.58</v>
      </c>
      <c r="V28">
        <f t="shared" si="3"/>
        <v>40.009999999999991</v>
      </c>
      <c r="W28">
        <f t="shared" si="4"/>
        <v>50.88000000000001</v>
      </c>
      <c r="X28">
        <f t="shared" si="5"/>
        <v>48.31</v>
      </c>
      <c r="Z28">
        <v>38.989999999999995</v>
      </c>
      <c r="AA28">
        <v>38.99</v>
      </c>
      <c r="AB28">
        <v>36.900000000000006</v>
      </c>
      <c r="AC28">
        <v>36.899999999999991</v>
      </c>
      <c r="AD28">
        <v>35.849999999999994</v>
      </c>
      <c r="AE28">
        <v>35.85</v>
      </c>
      <c r="AF28">
        <v>54.53</v>
      </c>
      <c r="AG28">
        <v>54.530000000000008</v>
      </c>
      <c r="AH28">
        <v>66.97999999999999</v>
      </c>
      <c r="AI28">
        <v>66.98</v>
      </c>
      <c r="AK28">
        <f t="shared" si="19"/>
        <v>71.209999999999994</v>
      </c>
      <c r="AL28">
        <f t="shared" si="6"/>
        <v>68.64</v>
      </c>
      <c r="AM28">
        <f t="shared" si="7"/>
        <v>67.73</v>
      </c>
      <c r="AN28">
        <f t="shared" si="8"/>
        <v>65.16</v>
      </c>
      <c r="AO28">
        <f t="shared" si="9"/>
        <v>65.989999999999995</v>
      </c>
      <c r="AP28">
        <f t="shared" si="10"/>
        <v>63.42</v>
      </c>
      <c r="AQ28">
        <f t="shared" si="11"/>
        <v>97.11</v>
      </c>
      <c r="AR28">
        <f t="shared" si="12"/>
        <v>94.539999999999992</v>
      </c>
      <c r="AS28">
        <f t="shared" si="13"/>
        <v>117.86</v>
      </c>
      <c r="AT28">
        <f t="shared" si="14"/>
        <v>115.29</v>
      </c>
    </row>
    <row r="29" spans="1:46" x14ac:dyDescent="0.5">
      <c r="A29">
        <v>29</v>
      </c>
      <c r="B29" s="58">
        <v>6.34</v>
      </c>
      <c r="C29" s="58">
        <v>3.73</v>
      </c>
      <c r="D29">
        <v>25.99</v>
      </c>
      <c r="E29">
        <v>25.99</v>
      </c>
      <c r="F29">
        <v>24.6</v>
      </c>
      <c r="G29">
        <v>24.599999999999998</v>
      </c>
      <c r="H29">
        <v>23.91</v>
      </c>
      <c r="I29">
        <v>23.91</v>
      </c>
      <c r="J29">
        <v>36.349999999999994</v>
      </c>
      <c r="K29">
        <v>36.35</v>
      </c>
      <c r="L29">
        <v>44.650000000000006</v>
      </c>
      <c r="M29">
        <v>44.650000000000006</v>
      </c>
      <c r="O29">
        <f t="shared" si="15"/>
        <v>32.33</v>
      </c>
      <c r="P29">
        <f t="shared" si="16"/>
        <v>29.72</v>
      </c>
      <c r="Q29">
        <f t="shared" si="17"/>
        <v>30.94</v>
      </c>
      <c r="R29">
        <f t="shared" si="18"/>
        <v>28.33</v>
      </c>
      <c r="S29">
        <f t="shared" si="0"/>
        <v>30.25</v>
      </c>
      <c r="T29">
        <f t="shared" si="1"/>
        <v>27.64</v>
      </c>
      <c r="U29">
        <f t="shared" si="2"/>
        <v>42.69</v>
      </c>
      <c r="V29">
        <f t="shared" si="3"/>
        <v>40.08</v>
      </c>
      <c r="W29">
        <f t="shared" si="4"/>
        <v>50.990000000000009</v>
      </c>
      <c r="X29">
        <f t="shared" si="5"/>
        <v>48.38</v>
      </c>
      <c r="Z29">
        <v>38.989999999999995</v>
      </c>
      <c r="AA29">
        <v>38.989999999999995</v>
      </c>
      <c r="AB29">
        <v>36.900000000000006</v>
      </c>
      <c r="AC29">
        <v>36.900000000000006</v>
      </c>
      <c r="AD29">
        <v>35.849999999999994</v>
      </c>
      <c r="AE29">
        <v>35.85</v>
      </c>
      <c r="AF29">
        <v>54.53</v>
      </c>
      <c r="AG29">
        <v>54.53</v>
      </c>
      <c r="AH29">
        <v>66.97999999999999</v>
      </c>
      <c r="AI29">
        <v>66.97999999999999</v>
      </c>
      <c r="AK29">
        <f t="shared" si="19"/>
        <v>71.319999999999993</v>
      </c>
      <c r="AL29">
        <f t="shared" si="6"/>
        <v>68.709999999999994</v>
      </c>
      <c r="AM29">
        <f t="shared" si="7"/>
        <v>67.84</v>
      </c>
      <c r="AN29">
        <f t="shared" si="8"/>
        <v>65.23</v>
      </c>
      <c r="AO29">
        <f t="shared" si="9"/>
        <v>66.099999999999994</v>
      </c>
      <c r="AP29">
        <f t="shared" si="10"/>
        <v>63.49</v>
      </c>
      <c r="AQ29">
        <f t="shared" si="11"/>
        <v>97.22</v>
      </c>
      <c r="AR29">
        <f t="shared" si="12"/>
        <v>94.61</v>
      </c>
      <c r="AS29">
        <f t="shared" si="13"/>
        <v>117.97</v>
      </c>
      <c r="AT29">
        <f t="shared" si="14"/>
        <v>115.35999999999999</v>
      </c>
    </row>
    <row r="30" spans="1:46" x14ac:dyDescent="0.5">
      <c r="A30">
        <v>30</v>
      </c>
      <c r="B30" s="58">
        <v>6.48</v>
      </c>
      <c r="C30" s="58">
        <v>3.81</v>
      </c>
      <c r="D30">
        <v>25.99</v>
      </c>
      <c r="E30">
        <v>25.990000000000002</v>
      </c>
      <c r="F30">
        <v>24.599999999999998</v>
      </c>
      <c r="G30">
        <v>24.6</v>
      </c>
      <c r="H30">
        <v>23.91</v>
      </c>
      <c r="I30">
        <v>23.91</v>
      </c>
      <c r="J30">
        <v>36.349999999999994</v>
      </c>
      <c r="K30">
        <v>36.349999999999994</v>
      </c>
      <c r="L30">
        <v>44.650000000000006</v>
      </c>
      <c r="M30">
        <v>44.65</v>
      </c>
      <c r="O30">
        <f t="shared" si="15"/>
        <v>32.47</v>
      </c>
      <c r="P30">
        <f t="shared" si="16"/>
        <v>29.8</v>
      </c>
      <c r="Q30">
        <f t="shared" si="17"/>
        <v>31.08</v>
      </c>
      <c r="R30">
        <f t="shared" si="18"/>
        <v>28.41</v>
      </c>
      <c r="S30">
        <f t="shared" si="0"/>
        <v>30.39</v>
      </c>
      <c r="T30">
        <f t="shared" si="1"/>
        <v>27.72</v>
      </c>
      <c r="U30">
        <f t="shared" si="2"/>
        <v>42.83</v>
      </c>
      <c r="V30">
        <f t="shared" si="3"/>
        <v>40.159999999999997</v>
      </c>
      <c r="W30">
        <f t="shared" si="4"/>
        <v>51.13000000000001</v>
      </c>
      <c r="X30">
        <f t="shared" si="5"/>
        <v>48.46</v>
      </c>
      <c r="Z30">
        <v>38.989999999999995</v>
      </c>
      <c r="AA30">
        <v>38.990000000000009</v>
      </c>
      <c r="AB30">
        <v>36.900000000000006</v>
      </c>
      <c r="AC30">
        <v>36.900000000000006</v>
      </c>
      <c r="AD30">
        <v>35.849999999999994</v>
      </c>
      <c r="AE30">
        <v>35.85</v>
      </c>
      <c r="AF30">
        <v>54.53</v>
      </c>
      <c r="AG30">
        <v>54.53</v>
      </c>
      <c r="AH30">
        <v>66.97999999999999</v>
      </c>
      <c r="AI30">
        <v>66.97999999999999</v>
      </c>
      <c r="AK30">
        <f t="shared" si="19"/>
        <v>71.459999999999994</v>
      </c>
      <c r="AL30">
        <f t="shared" si="6"/>
        <v>68.790000000000006</v>
      </c>
      <c r="AM30">
        <f t="shared" si="7"/>
        <v>67.98</v>
      </c>
      <c r="AN30">
        <f t="shared" si="8"/>
        <v>65.31</v>
      </c>
      <c r="AO30">
        <f t="shared" si="9"/>
        <v>66.239999999999995</v>
      </c>
      <c r="AP30">
        <f t="shared" si="10"/>
        <v>63.57</v>
      </c>
      <c r="AQ30">
        <f t="shared" si="11"/>
        <v>97.36</v>
      </c>
      <c r="AR30">
        <f t="shared" si="12"/>
        <v>94.69</v>
      </c>
      <c r="AS30">
        <f t="shared" si="13"/>
        <v>118.11</v>
      </c>
      <c r="AT30">
        <f t="shared" si="14"/>
        <v>115.44</v>
      </c>
    </row>
    <row r="31" spans="1:46" x14ac:dyDescent="0.5">
      <c r="A31">
        <v>31</v>
      </c>
      <c r="B31" s="58">
        <v>6.64</v>
      </c>
      <c r="C31" s="58">
        <v>3.9</v>
      </c>
      <c r="D31">
        <v>25.990000000000002</v>
      </c>
      <c r="E31">
        <v>25.990000000000002</v>
      </c>
      <c r="F31">
        <v>24.599999999999998</v>
      </c>
      <c r="G31">
        <v>24.6</v>
      </c>
      <c r="H31">
        <v>23.91</v>
      </c>
      <c r="I31">
        <v>23.91</v>
      </c>
      <c r="J31">
        <v>36.35</v>
      </c>
      <c r="K31">
        <v>36.35</v>
      </c>
      <c r="L31">
        <v>44.65</v>
      </c>
      <c r="M31">
        <v>44.65</v>
      </c>
      <c r="O31">
        <f t="shared" si="15"/>
        <v>32.630000000000003</v>
      </c>
      <c r="P31">
        <f t="shared" si="16"/>
        <v>29.89</v>
      </c>
      <c r="Q31">
        <f t="shared" si="17"/>
        <v>31.24</v>
      </c>
      <c r="R31">
        <f t="shared" si="18"/>
        <v>28.5</v>
      </c>
      <c r="S31">
        <f t="shared" si="0"/>
        <v>30.55</v>
      </c>
      <c r="T31">
        <f t="shared" si="1"/>
        <v>27.81</v>
      </c>
      <c r="U31">
        <f t="shared" si="2"/>
        <v>42.99</v>
      </c>
      <c r="V31">
        <f t="shared" si="3"/>
        <v>40.25</v>
      </c>
      <c r="W31">
        <f t="shared" si="4"/>
        <v>51.29</v>
      </c>
      <c r="X31">
        <f t="shared" si="5"/>
        <v>48.55</v>
      </c>
      <c r="Z31">
        <v>38.99</v>
      </c>
      <c r="AA31">
        <v>38.989999999999995</v>
      </c>
      <c r="AB31">
        <v>36.900000000000006</v>
      </c>
      <c r="AC31">
        <v>36.900000000000006</v>
      </c>
      <c r="AD31">
        <v>35.850000000000009</v>
      </c>
      <c r="AE31">
        <v>35.849999999999994</v>
      </c>
      <c r="AF31">
        <v>54.529999999999994</v>
      </c>
      <c r="AG31">
        <v>54.53</v>
      </c>
      <c r="AH31">
        <v>66.97999999999999</v>
      </c>
      <c r="AI31">
        <v>66.98</v>
      </c>
      <c r="AK31">
        <f t="shared" si="19"/>
        <v>71.62</v>
      </c>
      <c r="AL31">
        <f t="shared" si="6"/>
        <v>68.88</v>
      </c>
      <c r="AM31">
        <f t="shared" si="7"/>
        <v>68.14</v>
      </c>
      <c r="AN31">
        <f t="shared" si="8"/>
        <v>65.400000000000006</v>
      </c>
      <c r="AO31">
        <f t="shared" si="9"/>
        <v>66.400000000000006</v>
      </c>
      <c r="AP31">
        <f t="shared" si="10"/>
        <v>63.66</v>
      </c>
      <c r="AQ31">
        <f t="shared" si="11"/>
        <v>97.52</v>
      </c>
      <c r="AR31">
        <f t="shared" si="12"/>
        <v>94.78</v>
      </c>
      <c r="AS31">
        <f t="shared" si="13"/>
        <v>118.26999999999998</v>
      </c>
      <c r="AT31">
        <f t="shared" si="14"/>
        <v>115.53</v>
      </c>
    </row>
    <row r="32" spans="1:46" x14ac:dyDescent="0.5">
      <c r="A32">
        <v>32</v>
      </c>
      <c r="B32" s="58">
        <v>6.83</v>
      </c>
      <c r="C32" s="58">
        <v>3.98</v>
      </c>
      <c r="D32">
        <v>25.990000000000002</v>
      </c>
      <c r="E32">
        <v>25.99</v>
      </c>
      <c r="F32">
        <v>24.6</v>
      </c>
      <c r="G32">
        <v>24.599999999999998</v>
      </c>
      <c r="H32">
        <v>23.909999999999997</v>
      </c>
      <c r="I32">
        <v>23.91</v>
      </c>
      <c r="J32">
        <v>36.35</v>
      </c>
      <c r="K32">
        <v>36.35</v>
      </c>
      <c r="L32">
        <v>44.65</v>
      </c>
      <c r="M32">
        <v>44.650000000000006</v>
      </c>
      <c r="O32">
        <f t="shared" si="15"/>
        <v>32.82</v>
      </c>
      <c r="P32">
        <f t="shared" si="16"/>
        <v>29.97</v>
      </c>
      <c r="Q32">
        <f t="shared" si="17"/>
        <v>31.43</v>
      </c>
      <c r="R32">
        <f t="shared" si="18"/>
        <v>28.58</v>
      </c>
      <c r="S32">
        <f t="shared" si="0"/>
        <v>30.739999999999995</v>
      </c>
      <c r="T32">
        <f t="shared" si="1"/>
        <v>27.89</v>
      </c>
      <c r="U32">
        <f t="shared" si="2"/>
        <v>43.18</v>
      </c>
      <c r="V32">
        <f t="shared" si="3"/>
        <v>40.33</v>
      </c>
      <c r="W32">
        <f t="shared" si="4"/>
        <v>51.48</v>
      </c>
      <c r="X32">
        <f t="shared" si="5"/>
        <v>48.63</v>
      </c>
      <c r="Z32">
        <v>38.99</v>
      </c>
      <c r="AA32">
        <v>38.989999999999995</v>
      </c>
      <c r="AB32">
        <v>36.9</v>
      </c>
      <c r="AC32">
        <v>36.900000000000006</v>
      </c>
      <c r="AD32">
        <v>35.850000000000009</v>
      </c>
      <c r="AE32">
        <v>35.85</v>
      </c>
      <c r="AF32">
        <v>54.529999999999994</v>
      </c>
      <c r="AG32">
        <v>54.53</v>
      </c>
      <c r="AH32">
        <v>66.97999999999999</v>
      </c>
      <c r="AI32">
        <v>66.97999999999999</v>
      </c>
      <c r="AK32">
        <f t="shared" si="19"/>
        <v>71.81</v>
      </c>
      <c r="AL32">
        <f t="shared" si="6"/>
        <v>68.959999999999994</v>
      </c>
      <c r="AM32">
        <f t="shared" si="7"/>
        <v>68.33</v>
      </c>
      <c r="AN32">
        <f t="shared" si="8"/>
        <v>65.48</v>
      </c>
      <c r="AO32">
        <f t="shared" si="9"/>
        <v>66.59</v>
      </c>
      <c r="AP32">
        <f t="shared" si="10"/>
        <v>63.74</v>
      </c>
      <c r="AQ32">
        <f t="shared" si="11"/>
        <v>97.71</v>
      </c>
      <c r="AR32">
        <f t="shared" si="12"/>
        <v>94.86</v>
      </c>
      <c r="AS32">
        <f t="shared" si="13"/>
        <v>118.45999999999998</v>
      </c>
      <c r="AT32">
        <f t="shared" si="14"/>
        <v>115.60999999999999</v>
      </c>
    </row>
    <row r="33" spans="1:46" x14ac:dyDescent="0.5">
      <c r="A33">
        <v>33</v>
      </c>
      <c r="B33" s="58">
        <v>7.04</v>
      </c>
      <c r="C33" s="58">
        <v>4.07</v>
      </c>
      <c r="D33">
        <v>25.990000000000002</v>
      </c>
      <c r="E33">
        <v>25.99</v>
      </c>
      <c r="F33">
        <v>24.6</v>
      </c>
      <c r="G33">
        <v>24.6</v>
      </c>
      <c r="H33">
        <v>23.91</v>
      </c>
      <c r="I33">
        <v>23.91</v>
      </c>
      <c r="J33">
        <v>36.35</v>
      </c>
      <c r="K33">
        <v>36.35</v>
      </c>
      <c r="L33">
        <v>44.65</v>
      </c>
      <c r="M33">
        <v>44.65</v>
      </c>
      <c r="O33">
        <f t="shared" si="15"/>
        <v>33.03</v>
      </c>
      <c r="P33">
        <f t="shared" si="16"/>
        <v>30.06</v>
      </c>
      <c r="Q33">
        <f t="shared" si="17"/>
        <v>31.64</v>
      </c>
      <c r="R33">
        <f t="shared" si="18"/>
        <v>28.67</v>
      </c>
      <c r="S33">
        <f t="shared" si="0"/>
        <v>30.95</v>
      </c>
      <c r="T33">
        <f t="shared" si="1"/>
        <v>27.98</v>
      </c>
      <c r="U33">
        <f t="shared" si="2"/>
        <v>43.39</v>
      </c>
      <c r="V33">
        <f t="shared" si="3"/>
        <v>40.42</v>
      </c>
      <c r="W33">
        <f t="shared" si="4"/>
        <v>51.69</v>
      </c>
      <c r="X33">
        <f t="shared" si="5"/>
        <v>48.72</v>
      </c>
      <c r="Z33">
        <v>38.989999999999995</v>
      </c>
      <c r="AA33">
        <v>38.989999999999995</v>
      </c>
      <c r="AB33">
        <v>36.900000000000006</v>
      </c>
      <c r="AC33">
        <v>36.899999999999991</v>
      </c>
      <c r="AD33">
        <v>35.849999999999994</v>
      </c>
      <c r="AE33">
        <v>35.849999999999994</v>
      </c>
      <c r="AF33">
        <v>54.53</v>
      </c>
      <c r="AG33">
        <v>54.53</v>
      </c>
      <c r="AH33">
        <v>66.98</v>
      </c>
      <c r="AI33">
        <v>66.98</v>
      </c>
      <c r="AK33">
        <f t="shared" si="19"/>
        <v>72.02</v>
      </c>
      <c r="AL33">
        <f t="shared" si="6"/>
        <v>69.05</v>
      </c>
      <c r="AM33">
        <f t="shared" si="7"/>
        <v>68.540000000000006</v>
      </c>
      <c r="AN33">
        <f t="shared" si="8"/>
        <v>65.569999999999993</v>
      </c>
      <c r="AO33">
        <f t="shared" si="9"/>
        <v>66.8</v>
      </c>
      <c r="AP33">
        <f t="shared" si="10"/>
        <v>63.83</v>
      </c>
      <c r="AQ33">
        <f t="shared" si="11"/>
        <v>97.92</v>
      </c>
      <c r="AR33">
        <f t="shared" si="12"/>
        <v>94.95</v>
      </c>
      <c r="AS33">
        <f t="shared" si="13"/>
        <v>118.67</v>
      </c>
      <c r="AT33">
        <f t="shared" si="14"/>
        <v>115.7</v>
      </c>
    </row>
    <row r="34" spans="1:46" x14ac:dyDescent="0.5">
      <c r="A34">
        <v>34</v>
      </c>
      <c r="B34" s="58">
        <v>7.28</v>
      </c>
      <c r="C34" s="58">
        <v>4.17</v>
      </c>
      <c r="D34">
        <v>25.990000000000002</v>
      </c>
      <c r="E34">
        <v>25.990000000000002</v>
      </c>
      <c r="F34">
        <v>24.599999999999998</v>
      </c>
      <c r="G34">
        <v>24.6</v>
      </c>
      <c r="H34">
        <v>23.91</v>
      </c>
      <c r="I34">
        <v>23.909999999999997</v>
      </c>
      <c r="J34">
        <v>36.35</v>
      </c>
      <c r="K34">
        <v>36.35</v>
      </c>
      <c r="L34">
        <v>44.65</v>
      </c>
      <c r="M34">
        <v>44.65</v>
      </c>
      <c r="O34">
        <f t="shared" si="15"/>
        <v>33.270000000000003</v>
      </c>
      <c r="P34">
        <f t="shared" si="16"/>
        <v>30.160000000000004</v>
      </c>
      <c r="Q34">
        <f t="shared" si="17"/>
        <v>31.88</v>
      </c>
      <c r="R34">
        <f t="shared" si="18"/>
        <v>28.770000000000003</v>
      </c>
      <c r="S34">
        <f t="shared" si="0"/>
        <v>31.19</v>
      </c>
      <c r="T34">
        <f t="shared" si="1"/>
        <v>28.08</v>
      </c>
      <c r="U34">
        <f t="shared" si="2"/>
        <v>43.63</v>
      </c>
      <c r="V34">
        <f t="shared" si="3"/>
        <v>40.520000000000003</v>
      </c>
      <c r="W34">
        <f t="shared" si="4"/>
        <v>51.93</v>
      </c>
      <c r="X34">
        <f t="shared" si="5"/>
        <v>48.82</v>
      </c>
      <c r="Z34">
        <v>38.99</v>
      </c>
      <c r="AA34">
        <v>38.990000000000009</v>
      </c>
      <c r="AB34">
        <v>36.900000000000006</v>
      </c>
      <c r="AC34">
        <v>36.900000000000006</v>
      </c>
      <c r="AD34">
        <v>35.850000000000009</v>
      </c>
      <c r="AE34">
        <v>35.85</v>
      </c>
      <c r="AF34">
        <v>54.529999999999994</v>
      </c>
      <c r="AG34">
        <v>54.529999999999994</v>
      </c>
      <c r="AH34">
        <v>66.97999999999999</v>
      </c>
      <c r="AI34">
        <v>66.97999999999999</v>
      </c>
      <c r="AK34">
        <f t="shared" si="19"/>
        <v>72.260000000000005</v>
      </c>
      <c r="AL34">
        <f t="shared" si="6"/>
        <v>69.150000000000006</v>
      </c>
      <c r="AM34">
        <f t="shared" si="7"/>
        <v>68.78</v>
      </c>
      <c r="AN34">
        <f t="shared" si="8"/>
        <v>65.670000000000016</v>
      </c>
      <c r="AO34">
        <f t="shared" si="9"/>
        <v>67.040000000000006</v>
      </c>
      <c r="AP34">
        <f t="shared" si="10"/>
        <v>63.93</v>
      </c>
      <c r="AQ34">
        <f t="shared" si="11"/>
        <v>98.16</v>
      </c>
      <c r="AR34">
        <f t="shared" si="12"/>
        <v>95.05</v>
      </c>
      <c r="AS34">
        <f t="shared" si="13"/>
        <v>118.91</v>
      </c>
      <c r="AT34">
        <f t="shared" si="14"/>
        <v>115.79999999999998</v>
      </c>
    </row>
    <row r="35" spans="1:46" x14ac:dyDescent="0.5">
      <c r="A35">
        <v>35</v>
      </c>
      <c r="B35" s="58">
        <v>7.56</v>
      </c>
      <c r="C35" s="58">
        <v>4.2699999999999996</v>
      </c>
      <c r="D35">
        <v>25.99</v>
      </c>
      <c r="E35">
        <v>25.990000000000002</v>
      </c>
      <c r="F35">
        <v>24.599999999999998</v>
      </c>
      <c r="G35">
        <v>24.6</v>
      </c>
      <c r="H35">
        <v>23.91</v>
      </c>
      <c r="I35">
        <v>23.91</v>
      </c>
      <c r="J35">
        <v>36.349999999999994</v>
      </c>
      <c r="K35">
        <v>36.349999999999994</v>
      </c>
      <c r="L35">
        <v>44.65</v>
      </c>
      <c r="M35">
        <v>44.650000000000006</v>
      </c>
      <c r="O35">
        <f t="shared" si="15"/>
        <v>33.549999999999997</v>
      </c>
      <c r="P35">
        <f t="shared" si="16"/>
        <v>30.26</v>
      </c>
      <c r="Q35">
        <f t="shared" si="17"/>
        <v>32.159999999999997</v>
      </c>
      <c r="R35">
        <f t="shared" si="18"/>
        <v>28.87</v>
      </c>
      <c r="S35">
        <f t="shared" si="0"/>
        <v>31.47</v>
      </c>
      <c r="T35">
        <f t="shared" si="1"/>
        <v>28.18</v>
      </c>
      <c r="U35">
        <f t="shared" si="2"/>
        <v>43.91</v>
      </c>
      <c r="V35">
        <f t="shared" si="3"/>
        <v>40.61999999999999</v>
      </c>
      <c r="W35">
        <f t="shared" si="4"/>
        <v>52.21</v>
      </c>
      <c r="X35">
        <f t="shared" si="5"/>
        <v>48.92</v>
      </c>
      <c r="Z35">
        <v>38.990000000000009</v>
      </c>
      <c r="AA35">
        <v>38.989999999999995</v>
      </c>
      <c r="AB35">
        <v>36.900000000000006</v>
      </c>
      <c r="AC35">
        <v>36.899999999999991</v>
      </c>
      <c r="AD35">
        <v>35.849999999999994</v>
      </c>
      <c r="AE35">
        <v>35.85</v>
      </c>
      <c r="AF35">
        <v>54.53</v>
      </c>
      <c r="AG35">
        <v>54.530000000000008</v>
      </c>
      <c r="AH35">
        <v>66.97999999999999</v>
      </c>
      <c r="AI35">
        <v>66.98</v>
      </c>
      <c r="AK35">
        <f t="shared" si="19"/>
        <v>72.540000000000006</v>
      </c>
      <c r="AL35">
        <f t="shared" si="6"/>
        <v>69.25</v>
      </c>
      <c r="AM35">
        <f t="shared" si="7"/>
        <v>69.06</v>
      </c>
      <c r="AN35">
        <f t="shared" si="8"/>
        <v>65.77</v>
      </c>
      <c r="AO35">
        <f t="shared" si="9"/>
        <v>67.319999999999993</v>
      </c>
      <c r="AP35">
        <f t="shared" si="10"/>
        <v>64.03</v>
      </c>
      <c r="AQ35">
        <f t="shared" si="11"/>
        <v>98.44</v>
      </c>
      <c r="AR35">
        <f t="shared" si="12"/>
        <v>95.15</v>
      </c>
      <c r="AS35">
        <f t="shared" si="13"/>
        <v>119.19</v>
      </c>
      <c r="AT35">
        <f t="shared" si="14"/>
        <v>115.9</v>
      </c>
    </row>
    <row r="36" spans="1:46" x14ac:dyDescent="0.5">
      <c r="A36">
        <v>36</v>
      </c>
      <c r="B36" s="58">
        <v>7.87</v>
      </c>
      <c r="C36" s="58">
        <v>4.3899999999999997</v>
      </c>
      <c r="D36">
        <v>25.99</v>
      </c>
      <c r="E36">
        <v>25.99</v>
      </c>
      <c r="F36">
        <v>24.599999999999998</v>
      </c>
      <c r="G36">
        <v>24.599999999999998</v>
      </c>
      <c r="H36">
        <v>23.91</v>
      </c>
      <c r="I36">
        <v>23.91</v>
      </c>
      <c r="J36">
        <v>36.35</v>
      </c>
      <c r="K36">
        <v>36.35</v>
      </c>
      <c r="L36">
        <v>44.650000000000006</v>
      </c>
      <c r="M36">
        <v>44.65</v>
      </c>
      <c r="O36">
        <f t="shared" si="15"/>
        <v>33.86</v>
      </c>
      <c r="P36">
        <f t="shared" si="16"/>
        <v>30.38</v>
      </c>
      <c r="Q36">
        <f t="shared" si="17"/>
        <v>32.47</v>
      </c>
      <c r="R36">
        <f t="shared" si="18"/>
        <v>28.99</v>
      </c>
      <c r="S36">
        <f t="shared" si="0"/>
        <v>31.78</v>
      </c>
      <c r="T36">
        <f t="shared" si="1"/>
        <v>28.3</v>
      </c>
      <c r="U36">
        <f t="shared" si="2"/>
        <v>44.22</v>
      </c>
      <c r="V36">
        <f t="shared" si="3"/>
        <v>40.74</v>
      </c>
      <c r="W36">
        <f t="shared" si="4"/>
        <v>52.52</v>
      </c>
      <c r="X36">
        <f t="shared" si="5"/>
        <v>49.04</v>
      </c>
      <c r="Z36">
        <v>38.989999999999995</v>
      </c>
      <c r="AA36">
        <v>38.990000000000009</v>
      </c>
      <c r="AB36">
        <v>36.900000000000006</v>
      </c>
      <c r="AC36">
        <v>36.900000000000006</v>
      </c>
      <c r="AD36">
        <v>35.849999999999994</v>
      </c>
      <c r="AE36">
        <v>35.850000000000009</v>
      </c>
      <c r="AF36">
        <v>54.53</v>
      </c>
      <c r="AG36">
        <v>54.529999999999994</v>
      </c>
      <c r="AH36">
        <v>66.97999999999999</v>
      </c>
      <c r="AI36">
        <v>66.97999999999999</v>
      </c>
      <c r="AK36">
        <f t="shared" si="19"/>
        <v>72.849999999999994</v>
      </c>
      <c r="AL36">
        <f t="shared" si="6"/>
        <v>69.37</v>
      </c>
      <c r="AM36">
        <f t="shared" si="7"/>
        <v>69.37</v>
      </c>
      <c r="AN36">
        <f t="shared" si="8"/>
        <v>65.89</v>
      </c>
      <c r="AO36">
        <f t="shared" si="9"/>
        <v>67.63</v>
      </c>
      <c r="AP36">
        <f t="shared" si="10"/>
        <v>64.150000000000006</v>
      </c>
      <c r="AQ36">
        <f t="shared" si="11"/>
        <v>98.75</v>
      </c>
      <c r="AR36">
        <f t="shared" si="12"/>
        <v>95.27</v>
      </c>
      <c r="AS36">
        <f t="shared" si="13"/>
        <v>119.5</v>
      </c>
      <c r="AT36">
        <f t="shared" si="14"/>
        <v>116.01999999999998</v>
      </c>
    </row>
    <row r="37" spans="1:46" x14ac:dyDescent="0.5">
      <c r="A37">
        <v>37</v>
      </c>
      <c r="B37" s="58">
        <v>8.19</v>
      </c>
      <c r="C37" s="58">
        <v>4.5199999999999996</v>
      </c>
      <c r="D37">
        <v>25.990000000000002</v>
      </c>
      <c r="E37">
        <v>25.990000000000002</v>
      </c>
      <c r="F37">
        <v>24.6</v>
      </c>
      <c r="G37">
        <v>24.6</v>
      </c>
      <c r="H37">
        <v>23.910000000000004</v>
      </c>
      <c r="I37">
        <v>23.91</v>
      </c>
      <c r="J37">
        <v>36.35</v>
      </c>
      <c r="K37">
        <v>36.349999999999994</v>
      </c>
      <c r="L37">
        <v>44.650000000000006</v>
      </c>
      <c r="M37">
        <v>44.650000000000006</v>
      </c>
      <c r="O37">
        <f t="shared" si="15"/>
        <v>34.18</v>
      </c>
      <c r="P37">
        <f t="shared" si="16"/>
        <v>30.51</v>
      </c>
      <c r="Q37">
        <f t="shared" si="17"/>
        <v>32.79</v>
      </c>
      <c r="R37">
        <f t="shared" si="18"/>
        <v>29.12</v>
      </c>
      <c r="S37">
        <f t="shared" si="0"/>
        <v>32.1</v>
      </c>
      <c r="T37">
        <f t="shared" si="1"/>
        <v>28.43</v>
      </c>
      <c r="U37">
        <f t="shared" si="2"/>
        <v>44.54</v>
      </c>
      <c r="V37">
        <f t="shared" si="3"/>
        <v>40.86999999999999</v>
      </c>
      <c r="W37">
        <f t="shared" si="4"/>
        <v>52.84</v>
      </c>
      <c r="X37">
        <f t="shared" si="5"/>
        <v>49.17</v>
      </c>
      <c r="Z37">
        <v>38.99</v>
      </c>
      <c r="AA37">
        <v>38.989999999999995</v>
      </c>
      <c r="AB37">
        <v>36.9</v>
      </c>
      <c r="AC37">
        <v>36.899999999999991</v>
      </c>
      <c r="AD37">
        <v>35.85</v>
      </c>
      <c r="AE37">
        <v>35.85</v>
      </c>
      <c r="AF37">
        <v>54.529999999999994</v>
      </c>
      <c r="AG37">
        <v>54.530000000000008</v>
      </c>
      <c r="AH37">
        <v>66.97999999999999</v>
      </c>
      <c r="AI37">
        <v>66.98</v>
      </c>
      <c r="AK37">
        <f t="shared" si="19"/>
        <v>73.17</v>
      </c>
      <c r="AL37">
        <f t="shared" si="6"/>
        <v>69.5</v>
      </c>
      <c r="AM37">
        <f t="shared" si="7"/>
        <v>69.69</v>
      </c>
      <c r="AN37">
        <f t="shared" si="8"/>
        <v>66.02</v>
      </c>
      <c r="AO37">
        <f t="shared" si="9"/>
        <v>67.95</v>
      </c>
      <c r="AP37">
        <f t="shared" si="10"/>
        <v>64.28</v>
      </c>
      <c r="AQ37">
        <f t="shared" si="11"/>
        <v>99.07</v>
      </c>
      <c r="AR37">
        <f t="shared" si="12"/>
        <v>95.4</v>
      </c>
      <c r="AS37">
        <f t="shared" si="13"/>
        <v>119.82</v>
      </c>
      <c r="AT37">
        <f t="shared" si="14"/>
        <v>116.15</v>
      </c>
    </row>
    <row r="38" spans="1:46" x14ac:dyDescent="0.5">
      <c r="A38">
        <v>38</v>
      </c>
      <c r="B38" s="58">
        <v>8.5299999999999994</v>
      </c>
      <c r="C38" s="58">
        <v>4.66</v>
      </c>
      <c r="D38">
        <v>25.990000000000002</v>
      </c>
      <c r="E38">
        <v>25.99</v>
      </c>
      <c r="F38">
        <v>24.6</v>
      </c>
      <c r="G38">
        <v>24.6</v>
      </c>
      <c r="H38">
        <v>23.909999999999997</v>
      </c>
      <c r="I38">
        <v>23.91</v>
      </c>
      <c r="J38">
        <v>36.35</v>
      </c>
      <c r="K38">
        <v>36.349999999999994</v>
      </c>
      <c r="L38">
        <v>44.65</v>
      </c>
      <c r="M38">
        <v>44.650000000000006</v>
      </c>
      <c r="O38">
        <f t="shared" si="15"/>
        <v>34.520000000000003</v>
      </c>
      <c r="P38">
        <f t="shared" si="16"/>
        <v>30.65</v>
      </c>
      <c r="Q38">
        <f t="shared" si="17"/>
        <v>33.130000000000003</v>
      </c>
      <c r="R38">
        <f t="shared" si="18"/>
        <v>29.26</v>
      </c>
      <c r="S38">
        <f t="shared" si="0"/>
        <v>32.44</v>
      </c>
      <c r="T38">
        <f t="shared" si="1"/>
        <v>28.57</v>
      </c>
      <c r="U38">
        <f t="shared" si="2"/>
        <v>44.88</v>
      </c>
      <c r="V38">
        <f t="shared" si="3"/>
        <v>41.009999999999991</v>
      </c>
      <c r="W38">
        <f t="shared" si="4"/>
        <v>53.18</v>
      </c>
      <c r="X38">
        <f t="shared" si="5"/>
        <v>49.31</v>
      </c>
      <c r="Z38">
        <v>38.99</v>
      </c>
      <c r="AA38">
        <v>38.99</v>
      </c>
      <c r="AB38">
        <v>36.9</v>
      </c>
      <c r="AC38">
        <v>36.899999999999991</v>
      </c>
      <c r="AD38">
        <v>35.850000000000009</v>
      </c>
      <c r="AE38">
        <v>35.85</v>
      </c>
      <c r="AF38">
        <v>54.529999999999994</v>
      </c>
      <c r="AG38">
        <v>54.530000000000008</v>
      </c>
      <c r="AH38">
        <v>66.97999999999999</v>
      </c>
      <c r="AI38">
        <v>66.98</v>
      </c>
      <c r="AK38">
        <f t="shared" si="19"/>
        <v>73.510000000000005</v>
      </c>
      <c r="AL38">
        <f t="shared" si="6"/>
        <v>69.64</v>
      </c>
      <c r="AM38">
        <f t="shared" si="7"/>
        <v>70.03</v>
      </c>
      <c r="AN38">
        <f t="shared" si="8"/>
        <v>66.16</v>
      </c>
      <c r="AO38">
        <f t="shared" si="9"/>
        <v>68.290000000000006</v>
      </c>
      <c r="AP38">
        <f t="shared" si="10"/>
        <v>64.42</v>
      </c>
      <c r="AQ38">
        <f t="shared" si="11"/>
        <v>99.41</v>
      </c>
      <c r="AR38">
        <f t="shared" si="12"/>
        <v>95.539999999999992</v>
      </c>
      <c r="AS38">
        <f t="shared" si="13"/>
        <v>120.16</v>
      </c>
      <c r="AT38">
        <f t="shared" si="14"/>
        <v>116.29</v>
      </c>
    </row>
    <row r="39" spans="1:46" x14ac:dyDescent="0.5">
      <c r="A39">
        <v>39</v>
      </c>
      <c r="B39">
        <v>8.92</v>
      </c>
      <c r="C39">
        <v>4.82</v>
      </c>
      <c r="D39">
        <v>25.989999999999995</v>
      </c>
      <c r="E39">
        <v>25.99</v>
      </c>
      <c r="F39">
        <v>24.6</v>
      </c>
      <c r="G39">
        <v>24.6</v>
      </c>
      <c r="H39">
        <v>23.909999999999997</v>
      </c>
      <c r="I39">
        <v>23.91</v>
      </c>
      <c r="J39">
        <v>36.35</v>
      </c>
      <c r="K39">
        <v>36.35</v>
      </c>
      <c r="L39">
        <v>44.65</v>
      </c>
      <c r="M39">
        <v>44.65</v>
      </c>
      <c r="O39">
        <f t="shared" si="15"/>
        <v>34.909999999999997</v>
      </c>
      <c r="P39">
        <f t="shared" si="16"/>
        <v>30.81</v>
      </c>
      <c r="Q39">
        <f t="shared" si="17"/>
        <v>33.520000000000003</v>
      </c>
      <c r="R39">
        <f t="shared" si="18"/>
        <v>29.42</v>
      </c>
      <c r="S39">
        <f t="shared" si="0"/>
        <v>32.83</v>
      </c>
      <c r="T39">
        <f t="shared" si="1"/>
        <v>28.73</v>
      </c>
      <c r="U39">
        <f t="shared" si="2"/>
        <v>45.27</v>
      </c>
      <c r="V39">
        <f t="shared" si="3"/>
        <v>41.17</v>
      </c>
      <c r="W39">
        <f t="shared" si="4"/>
        <v>53.57</v>
      </c>
      <c r="X39">
        <f t="shared" si="5"/>
        <v>49.47</v>
      </c>
      <c r="Z39">
        <v>38.990000000000009</v>
      </c>
      <c r="AA39">
        <v>38.989999999999995</v>
      </c>
      <c r="AB39">
        <v>36.9</v>
      </c>
      <c r="AC39">
        <v>36.899999999999991</v>
      </c>
      <c r="AD39">
        <v>35.850000000000009</v>
      </c>
      <c r="AE39">
        <v>35.849999999999994</v>
      </c>
      <c r="AF39">
        <v>54.529999999999994</v>
      </c>
      <c r="AG39">
        <v>54.53</v>
      </c>
      <c r="AH39">
        <v>66.97999999999999</v>
      </c>
      <c r="AI39">
        <v>66.98</v>
      </c>
      <c r="AK39">
        <f t="shared" si="19"/>
        <v>73.900000000000006</v>
      </c>
      <c r="AL39">
        <f t="shared" si="6"/>
        <v>69.8</v>
      </c>
      <c r="AM39">
        <f t="shared" si="7"/>
        <v>70.42</v>
      </c>
      <c r="AN39">
        <f t="shared" si="8"/>
        <v>66.319999999999993</v>
      </c>
      <c r="AO39">
        <f t="shared" si="9"/>
        <v>68.680000000000007</v>
      </c>
      <c r="AP39">
        <f t="shared" si="10"/>
        <v>64.58</v>
      </c>
      <c r="AQ39">
        <f t="shared" si="11"/>
        <v>99.8</v>
      </c>
      <c r="AR39">
        <f t="shared" si="12"/>
        <v>95.7</v>
      </c>
      <c r="AS39">
        <f t="shared" si="13"/>
        <v>120.54999999999998</v>
      </c>
      <c r="AT39">
        <f t="shared" si="14"/>
        <v>116.45</v>
      </c>
    </row>
    <row r="40" spans="1:46" x14ac:dyDescent="0.5">
      <c r="A40">
        <v>40</v>
      </c>
      <c r="B40">
        <v>9.34</v>
      </c>
      <c r="C40">
        <v>5</v>
      </c>
      <c r="D40">
        <v>25.99</v>
      </c>
      <c r="E40">
        <v>25.99</v>
      </c>
      <c r="F40">
        <v>24.599999999999998</v>
      </c>
      <c r="G40">
        <v>24.6</v>
      </c>
      <c r="H40">
        <v>23.91</v>
      </c>
      <c r="I40">
        <v>23.91</v>
      </c>
      <c r="J40">
        <v>36.349999999999994</v>
      </c>
      <c r="K40">
        <v>36.35</v>
      </c>
      <c r="L40">
        <v>44.650000000000006</v>
      </c>
      <c r="M40">
        <v>44.65</v>
      </c>
      <c r="O40">
        <f t="shared" si="15"/>
        <v>35.33</v>
      </c>
      <c r="P40">
        <f t="shared" si="16"/>
        <v>30.99</v>
      </c>
      <c r="Q40">
        <f t="shared" si="17"/>
        <v>33.94</v>
      </c>
      <c r="R40">
        <f t="shared" si="18"/>
        <v>29.6</v>
      </c>
      <c r="S40">
        <f t="shared" si="0"/>
        <v>33.25</v>
      </c>
      <c r="T40">
        <f t="shared" si="1"/>
        <v>28.91</v>
      </c>
      <c r="U40">
        <f t="shared" si="2"/>
        <v>45.69</v>
      </c>
      <c r="V40">
        <f t="shared" si="3"/>
        <v>41.35</v>
      </c>
      <c r="W40">
        <f t="shared" si="4"/>
        <v>53.990000000000009</v>
      </c>
      <c r="X40">
        <f t="shared" si="5"/>
        <v>49.65</v>
      </c>
      <c r="Z40">
        <v>38.989999999999995</v>
      </c>
      <c r="AA40">
        <v>38.990000000000009</v>
      </c>
      <c r="AB40">
        <v>36.900000000000006</v>
      </c>
      <c r="AC40">
        <v>36.9</v>
      </c>
      <c r="AD40">
        <v>35.849999999999994</v>
      </c>
      <c r="AE40">
        <v>35.850000000000009</v>
      </c>
      <c r="AF40">
        <v>54.53</v>
      </c>
      <c r="AG40">
        <v>54.529999999999994</v>
      </c>
      <c r="AH40">
        <v>66.97999999999999</v>
      </c>
      <c r="AI40">
        <v>66.97999999999999</v>
      </c>
      <c r="AK40">
        <f t="shared" si="19"/>
        <v>74.319999999999993</v>
      </c>
      <c r="AL40">
        <f t="shared" si="6"/>
        <v>69.98</v>
      </c>
      <c r="AM40">
        <f t="shared" si="7"/>
        <v>70.84</v>
      </c>
      <c r="AN40">
        <f t="shared" si="8"/>
        <v>66.5</v>
      </c>
      <c r="AO40">
        <f t="shared" si="9"/>
        <v>69.099999999999994</v>
      </c>
      <c r="AP40">
        <f t="shared" si="10"/>
        <v>64.760000000000005</v>
      </c>
      <c r="AQ40">
        <f t="shared" si="11"/>
        <v>100.22</v>
      </c>
      <c r="AR40">
        <f t="shared" si="12"/>
        <v>95.88</v>
      </c>
      <c r="AS40">
        <f t="shared" si="13"/>
        <v>120.97</v>
      </c>
      <c r="AT40">
        <f t="shared" si="14"/>
        <v>116.63</v>
      </c>
    </row>
    <row r="41" spans="1:46" x14ac:dyDescent="0.5">
      <c r="A41">
        <v>41</v>
      </c>
      <c r="B41">
        <v>9.8000000000000007</v>
      </c>
      <c r="C41">
        <v>5.22</v>
      </c>
      <c r="D41">
        <v>25.99</v>
      </c>
      <c r="E41">
        <v>25.990000000000002</v>
      </c>
      <c r="F41">
        <v>24.599999999999998</v>
      </c>
      <c r="G41">
        <v>24.6</v>
      </c>
      <c r="H41">
        <v>23.91</v>
      </c>
      <c r="I41">
        <v>23.91</v>
      </c>
      <c r="J41">
        <v>36.349999999999994</v>
      </c>
      <c r="K41">
        <v>36.35</v>
      </c>
      <c r="L41">
        <v>44.650000000000006</v>
      </c>
      <c r="M41">
        <v>44.65</v>
      </c>
      <c r="O41">
        <f t="shared" si="15"/>
        <v>35.79</v>
      </c>
      <c r="P41">
        <f t="shared" si="16"/>
        <v>31.21</v>
      </c>
      <c r="Q41">
        <f t="shared" si="17"/>
        <v>34.4</v>
      </c>
      <c r="R41">
        <f t="shared" si="18"/>
        <v>29.82</v>
      </c>
      <c r="S41">
        <f t="shared" si="0"/>
        <v>33.71</v>
      </c>
      <c r="T41">
        <f t="shared" si="1"/>
        <v>29.13</v>
      </c>
      <c r="U41">
        <f t="shared" si="2"/>
        <v>46.149999999999991</v>
      </c>
      <c r="V41">
        <f t="shared" si="3"/>
        <v>41.57</v>
      </c>
      <c r="W41">
        <f t="shared" si="4"/>
        <v>54.45</v>
      </c>
      <c r="X41">
        <f t="shared" si="5"/>
        <v>49.87</v>
      </c>
      <c r="Z41">
        <v>38.99</v>
      </c>
      <c r="AA41">
        <v>38.99</v>
      </c>
      <c r="AB41">
        <v>36.9</v>
      </c>
      <c r="AC41">
        <v>36.9</v>
      </c>
      <c r="AD41">
        <v>35.85</v>
      </c>
      <c r="AE41">
        <v>35.850000000000009</v>
      </c>
      <c r="AF41">
        <v>54.530000000000008</v>
      </c>
      <c r="AG41">
        <v>54.529999999999994</v>
      </c>
      <c r="AH41">
        <v>66.98</v>
      </c>
      <c r="AI41">
        <v>66.97999999999999</v>
      </c>
      <c r="AK41">
        <f t="shared" si="19"/>
        <v>74.78</v>
      </c>
      <c r="AL41">
        <f t="shared" si="6"/>
        <v>70.2</v>
      </c>
      <c r="AM41">
        <f t="shared" si="7"/>
        <v>71.3</v>
      </c>
      <c r="AN41">
        <f t="shared" si="8"/>
        <v>66.72</v>
      </c>
      <c r="AO41">
        <f t="shared" si="9"/>
        <v>69.56</v>
      </c>
      <c r="AP41">
        <f t="shared" si="10"/>
        <v>64.98</v>
      </c>
      <c r="AQ41">
        <f t="shared" si="11"/>
        <v>100.68</v>
      </c>
      <c r="AR41">
        <f t="shared" si="12"/>
        <v>96.1</v>
      </c>
      <c r="AS41">
        <f t="shared" si="13"/>
        <v>121.43</v>
      </c>
      <c r="AT41">
        <f t="shared" si="14"/>
        <v>116.85</v>
      </c>
    </row>
    <row r="42" spans="1:46" x14ac:dyDescent="0.5">
      <c r="A42">
        <v>42</v>
      </c>
      <c r="B42">
        <v>10.32</v>
      </c>
      <c r="C42">
        <v>5.48</v>
      </c>
      <c r="D42">
        <v>25.990000000000002</v>
      </c>
      <c r="E42">
        <v>25.99</v>
      </c>
      <c r="F42">
        <v>24.6</v>
      </c>
      <c r="G42">
        <v>24.599999999999998</v>
      </c>
      <c r="H42">
        <v>23.909999999999997</v>
      </c>
      <c r="I42">
        <v>23.91</v>
      </c>
      <c r="J42">
        <v>36.35</v>
      </c>
      <c r="K42">
        <v>36.349999999999994</v>
      </c>
      <c r="L42">
        <v>44.65</v>
      </c>
      <c r="M42">
        <v>44.650000000000006</v>
      </c>
      <c r="O42">
        <f t="shared" si="15"/>
        <v>36.31</v>
      </c>
      <c r="P42">
        <f t="shared" si="16"/>
        <v>31.47</v>
      </c>
      <c r="Q42">
        <f t="shared" si="17"/>
        <v>34.92</v>
      </c>
      <c r="R42">
        <f t="shared" si="18"/>
        <v>30.08</v>
      </c>
      <c r="S42">
        <f t="shared" si="0"/>
        <v>34.229999999999997</v>
      </c>
      <c r="T42">
        <f t="shared" si="1"/>
        <v>29.39</v>
      </c>
      <c r="U42">
        <f t="shared" si="2"/>
        <v>46.67</v>
      </c>
      <c r="V42">
        <f t="shared" si="3"/>
        <v>41.83</v>
      </c>
      <c r="W42">
        <f t="shared" si="4"/>
        <v>54.97</v>
      </c>
      <c r="X42">
        <f t="shared" si="5"/>
        <v>50.13000000000001</v>
      </c>
      <c r="Z42">
        <v>38.989999999999995</v>
      </c>
      <c r="AA42">
        <v>38.989999999999995</v>
      </c>
      <c r="AB42">
        <v>36.899999999999991</v>
      </c>
      <c r="AC42">
        <v>36.900000000000006</v>
      </c>
      <c r="AD42">
        <v>35.85</v>
      </c>
      <c r="AE42">
        <v>35.849999999999994</v>
      </c>
      <c r="AF42">
        <v>54.53</v>
      </c>
      <c r="AG42">
        <v>54.53</v>
      </c>
      <c r="AH42">
        <v>66.98</v>
      </c>
      <c r="AI42">
        <v>66.97999999999999</v>
      </c>
      <c r="AK42">
        <f t="shared" si="19"/>
        <v>75.3</v>
      </c>
      <c r="AL42">
        <f t="shared" si="6"/>
        <v>70.459999999999994</v>
      </c>
      <c r="AM42">
        <f t="shared" si="7"/>
        <v>71.819999999999993</v>
      </c>
      <c r="AN42">
        <f t="shared" si="8"/>
        <v>66.98</v>
      </c>
      <c r="AO42">
        <f t="shared" si="9"/>
        <v>70.08</v>
      </c>
      <c r="AP42">
        <f t="shared" si="10"/>
        <v>65.239999999999995</v>
      </c>
      <c r="AQ42">
        <f t="shared" si="11"/>
        <v>101.2</v>
      </c>
      <c r="AR42">
        <f t="shared" si="12"/>
        <v>96.36</v>
      </c>
      <c r="AS42">
        <f t="shared" si="13"/>
        <v>121.95</v>
      </c>
      <c r="AT42">
        <f t="shared" si="14"/>
        <v>117.11</v>
      </c>
    </row>
    <row r="43" spans="1:46" x14ac:dyDescent="0.5">
      <c r="A43">
        <v>43</v>
      </c>
      <c r="B43">
        <v>10.9</v>
      </c>
      <c r="C43">
        <v>5.78</v>
      </c>
      <c r="D43">
        <v>25.990000000000002</v>
      </c>
      <c r="E43">
        <v>25.99</v>
      </c>
      <c r="F43">
        <v>24.6</v>
      </c>
      <c r="G43">
        <v>24.599999999999998</v>
      </c>
      <c r="H43">
        <v>23.910000000000004</v>
      </c>
      <c r="I43">
        <v>23.91</v>
      </c>
      <c r="J43">
        <v>36.35</v>
      </c>
      <c r="K43">
        <v>36.35</v>
      </c>
      <c r="L43">
        <v>44.65</v>
      </c>
      <c r="M43">
        <v>44.65</v>
      </c>
      <c r="O43">
        <f t="shared" si="15"/>
        <v>36.89</v>
      </c>
      <c r="P43">
        <f t="shared" si="16"/>
        <v>31.77</v>
      </c>
      <c r="Q43">
        <f t="shared" si="17"/>
        <v>35.5</v>
      </c>
      <c r="R43">
        <f t="shared" si="18"/>
        <v>30.38</v>
      </c>
      <c r="S43">
        <f t="shared" si="0"/>
        <v>34.81</v>
      </c>
      <c r="T43">
        <f t="shared" si="1"/>
        <v>29.69</v>
      </c>
      <c r="U43">
        <f t="shared" si="2"/>
        <v>47.25</v>
      </c>
      <c r="V43">
        <f t="shared" si="3"/>
        <v>42.13</v>
      </c>
      <c r="W43">
        <f t="shared" si="4"/>
        <v>55.55</v>
      </c>
      <c r="X43">
        <f t="shared" si="5"/>
        <v>50.43</v>
      </c>
      <c r="Z43">
        <v>38.989999999999995</v>
      </c>
      <c r="AA43">
        <v>38.990000000000009</v>
      </c>
      <c r="AB43">
        <v>36.900000000000006</v>
      </c>
      <c r="AC43">
        <v>36.900000000000006</v>
      </c>
      <c r="AD43">
        <v>35.849999999999994</v>
      </c>
      <c r="AE43">
        <v>35.850000000000009</v>
      </c>
      <c r="AF43">
        <v>54.53</v>
      </c>
      <c r="AG43">
        <v>54.529999999999994</v>
      </c>
      <c r="AH43">
        <v>66.98</v>
      </c>
      <c r="AI43">
        <v>66.97999999999999</v>
      </c>
      <c r="AK43">
        <f t="shared" si="19"/>
        <v>75.88</v>
      </c>
      <c r="AL43">
        <f t="shared" si="6"/>
        <v>70.760000000000005</v>
      </c>
      <c r="AM43">
        <f t="shared" si="7"/>
        <v>72.400000000000006</v>
      </c>
      <c r="AN43">
        <f t="shared" si="8"/>
        <v>67.28</v>
      </c>
      <c r="AO43">
        <f t="shared" si="9"/>
        <v>70.66</v>
      </c>
      <c r="AP43">
        <f t="shared" si="10"/>
        <v>65.540000000000006</v>
      </c>
      <c r="AQ43">
        <f t="shared" si="11"/>
        <v>101.78</v>
      </c>
      <c r="AR43">
        <f t="shared" si="12"/>
        <v>96.66</v>
      </c>
      <c r="AS43">
        <f t="shared" si="13"/>
        <v>122.53</v>
      </c>
      <c r="AT43">
        <f t="shared" si="14"/>
        <v>117.41</v>
      </c>
    </row>
    <row r="44" spans="1:46" x14ac:dyDescent="0.5">
      <c r="A44">
        <v>44</v>
      </c>
      <c r="B44">
        <v>11.53</v>
      </c>
      <c r="C44">
        <v>6.15</v>
      </c>
      <c r="D44">
        <v>25.990000000000002</v>
      </c>
      <c r="E44">
        <v>25.990000000000002</v>
      </c>
      <c r="F44">
        <v>24.6</v>
      </c>
      <c r="G44">
        <v>24.6</v>
      </c>
      <c r="H44">
        <v>23.909999999999997</v>
      </c>
      <c r="I44">
        <v>23.909999999999997</v>
      </c>
      <c r="J44">
        <v>36.35</v>
      </c>
      <c r="K44">
        <v>36.35</v>
      </c>
      <c r="L44">
        <v>44.65</v>
      </c>
      <c r="M44">
        <v>44.65</v>
      </c>
      <c r="O44">
        <f t="shared" si="15"/>
        <v>37.520000000000003</v>
      </c>
      <c r="P44">
        <f t="shared" si="16"/>
        <v>32.14</v>
      </c>
      <c r="Q44">
        <f t="shared" si="17"/>
        <v>36.130000000000003</v>
      </c>
      <c r="R44">
        <f t="shared" si="18"/>
        <v>30.75</v>
      </c>
      <c r="S44">
        <f t="shared" si="0"/>
        <v>35.44</v>
      </c>
      <c r="T44">
        <f t="shared" si="1"/>
        <v>30.059999999999995</v>
      </c>
      <c r="U44">
        <f t="shared" si="2"/>
        <v>47.88</v>
      </c>
      <c r="V44">
        <f t="shared" si="3"/>
        <v>42.5</v>
      </c>
      <c r="W44">
        <f t="shared" si="4"/>
        <v>56.18</v>
      </c>
      <c r="X44">
        <f t="shared" si="5"/>
        <v>50.8</v>
      </c>
      <c r="Z44">
        <v>38.99</v>
      </c>
      <c r="AA44">
        <v>38.989999999999995</v>
      </c>
      <c r="AB44">
        <v>36.9</v>
      </c>
      <c r="AC44">
        <v>36.900000000000006</v>
      </c>
      <c r="AD44">
        <v>35.850000000000009</v>
      </c>
      <c r="AE44">
        <v>35.849999999999994</v>
      </c>
      <c r="AF44">
        <v>54.529999999999994</v>
      </c>
      <c r="AG44">
        <v>54.53</v>
      </c>
      <c r="AH44">
        <v>66.97999999999999</v>
      </c>
      <c r="AI44">
        <v>66.98</v>
      </c>
      <c r="AK44">
        <f t="shared" si="19"/>
        <v>76.510000000000005</v>
      </c>
      <c r="AL44">
        <f t="shared" si="6"/>
        <v>71.13</v>
      </c>
      <c r="AM44">
        <f t="shared" si="7"/>
        <v>73.03</v>
      </c>
      <c r="AN44">
        <f t="shared" si="8"/>
        <v>67.650000000000006</v>
      </c>
      <c r="AO44">
        <f t="shared" si="9"/>
        <v>71.290000000000006</v>
      </c>
      <c r="AP44">
        <f t="shared" si="10"/>
        <v>65.91</v>
      </c>
      <c r="AQ44">
        <f t="shared" si="11"/>
        <v>102.41</v>
      </c>
      <c r="AR44">
        <f t="shared" si="12"/>
        <v>97.03</v>
      </c>
      <c r="AS44">
        <f t="shared" si="13"/>
        <v>123.16</v>
      </c>
      <c r="AT44">
        <f t="shared" si="14"/>
        <v>117.78</v>
      </c>
    </row>
    <row r="45" spans="1:46" x14ac:dyDescent="0.5">
      <c r="A45">
        <v>45</v>
      </c>
      <c r="B45">
        <v>12.24</v>
      </c>
      <c r="C45">
        <v>6.57</v>
      </c>
      <c r="D45">
        <v>25.989999999999995</v>
      </c>
      <c r="E45">
        <v>25.990000000000002</v>
      </c>
      <c r="F45">
        <v>24.6</v>
      </c>
      <c r="G45">
        <v>24.6</v>
      </c>
      <c r="H45">
        <v>23.909999999999997</v>
      </c>
      <c r="I45">
        <v>23.91</v>
      </c>
      <c r="J45">
        <v>36.35</v>
      </c>
      <c r="K45">
        <v>36.35</v>
      </c>
      <c r="L45">
        <v>44.65</v>
      </c>
      <c r="M45">
        <v>44.65</v>
      </c>
      <c r="O45">
        <f t="shared" si="15"/>
        <v>38.229999999999997</v>
      </c>
      <c r="P45">
        <f t="shared" si="16"/>
        <v>32.56</v>
      </c>
      <c r="Q45">
        <f t="shared" si="17"/>
        <v>36.840000000000003</v>
      </c>
      <c r="R45">
        <f t="shared" si="18"/>
        <v>31.17</v>
      </c>
      <c r="S45">
        <f t="shared" si="0"/>
        <v>36.15</v>
      </c>
      <c r="T45">
        <f t="shared" si="1"/>
        <v>30.48</v>
      </c>
      <c r="U45">
        <f t="shared" si="2"/>
        <v>48.59</v>
      </c>
      <c r="V45">
        <f t="shared" si="3"/>
        <v>42.92</v>
      </c>
      <c r="W45">
        <f t="shared" si="4"/>
        <v>56.89</v>
      </c>
      <c r="X45">
        <f t="shared" si="5"/>
        <v>51.22</v>
      </c>
      <c r="Z45">
        <v>38.99</v>
      </c>
      <c r="AA45">
        <v>38.989999999999995</v>
      </c>
      <c r="AB45">
        <v>36.899999999999991</v>
      </c>
      <c r="AC45">
        <v>36.899999999999991</v>
      </c>
      <c r="AD45">
        <v>35.85</v>
      </c>
      <c r="AE45">
        <v>35.849999999999994</v>
      </c>
      <c r="AF45">
        <v>54.53</v>
      </c>
      <c r="AG45">
        <v>54.53</v>
      </c>
      <c r="AH45">
        <v>66.98</v>
      </c>
      <c r="AI45">
        <v>66.98</v>
      </c>
      <c r="AK45">
        <f t="shared" si="19"/>
        <v>77.22</v>
      </c>
      <c r="AL45">
        <f t="shared" si="6"/>
        <v>71.55</v>
      </c>
      <c r="AM45">
        <f t="shared" si="7"/>
        <v>73.739999999999995</v>
      </c>
      <c r="AN45">
        <f t="shared" si="8"/>
        <v>68.069999999999993</v>
      </c>
      <c r="AO45">
        <f t="shared" si="9"/>
        <v>72</v>
      </c>
      <c r="AP45">
        <f t="shared" si="10"/>
        <v>66.33</v>
      </c>
      <c r="AQ45">
        <f t="shared" si="11"/>
        <v>103.12</v>
      </c>
      <c r="AR45">
        <f t="shared" si="12"/>
        <v>97.45</v>
      </c>
      <c r="AS45">
        <f t="shared" si="13"/>
        <v>123.87</v>
      </c>
      <c r="AT45">
        <f t="shared" si="14"/>
        <v>118.2</v>
      </c>
    </row>
    <row r="46" spans="1:46" x14ac:dyDescent="0.5">
      <c r="A46">
        <v>46</v>
      </c>
      <c r="B46">
        <v>13.02</v>
      </c>
      <c r="C46">
        <v>7.07</v>
      </c>
      <c r="D46">
        <v>25.99</v>
      </c>
      <c r="E46">
        <v>25.990000000000002</v>
      </c>
      <c r="F46">
        <v>24.599999999999998</v>
      </c>
      <c r="G46">
        <v>24.6</v>
      </c>
      <c r="H46">
        <v>23.91</v>
      </c>
      <c r="I46">
        <v>23.91</v>
      </c>
      <c r="J46">
        <v>36.349999999999994</v>
      </c>
      <c r="K46">
        <v>36.35</v>
      </c>
      <c r="L46">
        <v>44.650000000000006</v>
      </c>
      <c r="M46">
        <v>44.65</v>
      </c>
      <c r="O46">
        <f t="shared" si="15"/>
        <v>39.01</v>
      </c>
      <c r="P46">
        <f t="shared" si="16"/>
        <v>33.06</v>
      </c>
      <c r="Q46">
        <f t="shared" si="17"/>
        <v>37.619999999999997</v>
      </c>
      <c r="R46">
        <f t="shared" si="18"/>
        <v>31.67</v>
      </c>
      <c r="S46">
        <f t="shared" si="0"/>
        <v>36.93</v>
      </c>
      <c r="T46">
        <f t="shared" si="1"/>
        <v>30.98</v>
      </c>
      <c r="U46">
        <f t="shared" si="2"/>
        <v>49.36999999999999</v>
      </c>
      <c r="V46">
        <f t="shared" si="3"/>
        <v>43.42</v>
      </c>
      <c r="W46">
        <f t="shared" si="4"/>
        <v>57.67</v>
      </c>
      <c r="X46">
        <f t="shared" si="5"/>
        <v>51.72</v>
      </c>
      <c r="Z46">
        <v>38.99</v>
      </c>
      <c r="AA46">
        <v>38.989999999999995</v>
      </c>
      <c r="AB46">
        <v>36.9</v>
      </c>
      <c r="AC46">
        <v>36.899999999999991</v>
      </c>
      <c r="AD46">
        <v>35.85</v>
      </c>
      <c r="AE46">
        <v>35.849999999999994</v>
      </c>
      <c r="AF46">
        <v>54.530000000000008</v>
      </c>
      <c r="AG46">
        <v>54.53</v>
      </c>
      <c r="AH46">
        <v>66.98</v>
      </c>
      <c r="AI46">
        <v>66.98</v>
      </c>
      <c r="AK46">
        <f t="shared" si="19"/>
        <v>78</v>
      </c>
      <c r="AL46">
        <f t="shared" si="6"/>
        <v>72.05</v>
      </c>
      <c r="AM46">
        <f t="shared" si="7"/>
        <v>74.52</v>
      </c>
      <c r="AN46">
        <f t="shared" si="8"/>
        <v>68.569999999999993</v>
      </c>
      <c r="AO46">
        <f t="shared" si="9"/>
        <v>72.78</v>
      </c>
      <c r="AP46">
        <f t="shared" si="10"/>
        <v>66.83</v>
      </c>
      <c r="AQ46">
        <f t="shared" si="11"/>
        <v>103.9</v>
      </c>
      <c r="AR46">
        <f t="shared" si="12"/>
        <v>97.95</v>
      </c>
      <c r="AS46">
        <f t="shared" si="13"/>
        <v>124.65</v>
      </c>
      <c r="AT46">
        <f t="shared" si="14"/>
        <v>118.7</v>
      </c>
    </row>
    <row r="47" spans="1:46" x14ac:dyDescent="0.5">
      <c r="A47">
        <v>47</v>
      </c>
      <c r="B47">
        <v>13.94</v>
      </c>
      <c r="C47">
        <v>7.65</v>
      </c>
      <c r="D47">
        <v>25.990000000000002</v>
      </c>
      <c r="E47">
        <v>25.990000000000002</v>
      </c>
      <c r="F47">
        <v>24.6</v>
      </c>
      <c r="G47">
        <v>24.6</v>
      </c>
      <c r="H47">
        <v>23.910000000000004</v>
      </c>
      <c r="I47">
        <v>23.909999999999997</v>
      </c>
      <c r="J47">
        <v>36.35</v>
      </c>
      <c r="K47">
        <v>36.35</v>
      </c>
      <c r="L47">
        <v>44.650000000000006</v>
      </c>
      <c r="M47">
        <v>44.65</v>
      </c>
      <c r="O47">
        <f t="shared" si="15"/>
        <v>39.93</v>
      </c>
      <c r="P47">
        <f t="shared" si="16"/>
        <v>33.64</v>
      </c>
      <c r="Q47">
        <f t="shared" si="17"/>
        <v>38.54</v>
      </c>
      <c r="R47">
        <f t="shared" si="18"/>
        <v>32.25</v>
      </c>
      <c r="S47">
        <f t="shared" si="0"/>
        <v>37.85</v>
      </c>
      <c r="T47">
        <f t="shared" si="1"/>
        <v>31.559999999999995</v>
      </c>
      <c r="U47">
        <f t="shared" si="2"/>
        <v>50.29</v>
      </c>
      <c r="V47">
        <f t="shared" si="3"/>
        <v>44</v>
      </c>
      <c r="W47">
        <f t="shared" si="4"/>
        <v>58.59</v>
      </c>
      <c r="X47">
        <f t="shared" si="5"/>
        <v>52.3</v>
      </c>
      <c r="Z47">
        <v>38.99</v>
      </c>
      <c r="AA47">
        <v>38.989999999999995</v>
      </c>
      <c r="AB47">
        <v>36.9</v>
      </c>
      <c r="AC47">
        <v>36.900000000000006</v>
      </c>
      <c r="AD47">
        <v>35.85</v>
      </c>
      <c r="AE47">
        <v>35.849999999999994</v>
      </c>
      <c r="AF47">
        <v>54.529999999999994</v>
      </c>
      <c r="AG47">
        <v>54.53</v>
      </c>
      <c r="AH47">
        <v>66.97999999999999</v>
      </c>
      <c r="AI47">
        <v>66.98</v>
      </c>
      <c r="AK47">
        <f t="shared" si="19"/>
        <v>78.92</v>
      </c>
      <c r="AL47">
        <f t="shared" si="6"/>
        <v>72.63</v>
      </c>
      <c r="AM47">
        <f t="shared" si="7"/>
        <v>75.44</v>
      </c>
      <c r="AN47">
        <f t="shared" si="8"/>
        <v>69.150000000000006</v>
      </c>
      <c r="AO47">
        <f t="shared" si="9"/>
        <v>73.7</v>
      </c>
      <c r="AP47">
        <f t="shared" si="10"/>
        <v>67.41</v>
      </c>
      <c r="AQ47">
        <f t="shared" si="11"/>
        <v>104.82</v>
      </c>
      <c r="AR47">
        <f t="shared" si="12"/>
        <v>98.53</v>
      </c>
      <c r="AS47">
        <f t="shared" si="13"/>
        <v>125.57</v>
      </c>
      <c r="AT47">
        <f t="shared" si="14"/>
        <v>119.28</v>
      </c>
    </row>
    <row r="48" spans="1:46" x14ac:dyDescent="0.5">
      <c r="A48">
        <v>48</v>
      </c>
      <c r="B48">
        <v>14.96</v>
      </c>
      <c r="C48">
        <v>8.32</v>
      </c>
      <c r="D48">
        <v>25.990000000000002</v>
      </c>
      <c r="E48">
        <v>25.990000000000002</v>
      </c>
      <c r="F48">
        <v>24.6</v>
      </c>
      <c r="G48">
        <v>24.6</v>
      </c>
      <c r="H48">
        <v>23.909999999999997</v>
      </c>
      <c r="I48">
        <v>23.909999999999997</v>
      </c>
      <c r="J48">
        <v>36.35</v>
      </c>
      <c r="K48">
        <v>36.35</v>
      </c>
      <c r="L48">
        <v>44.65</v>
      </c>
      <c r="M48">
        <v>44.65</v>
      </c>
      <c r="O48">
        <f t="shared" si="15"/>
        <v>40.950000000000003</v>
      </c>
      <c r="P48">
        <f t="shared" si="16"/>
        <v>34.31</v>
      </c>
      <c r="Q48">
        <f t="shared" si="17"/>
        <v>39.56</v>
      </c>
      <c r="R48">
        <f t="shared" si="18"/>
        <v>32.92</v>
      </c>
      <c r="S48">
        <f t="shared" si="0"/>
        <v>38.869999999999997</v>
      </c>
      <c r="T48">
        <f t="shared" si="1"/>
        <v>32.229999999999997</v>
      </c>
      <c r="U48">
        <f t="shared" si="2"/>
        <v>51.31</v>
      </c>
      <c r="V48">
        <f t="shared" si="3"/>
        <v>44.67</v>
      </c>
      <c r="W48">
        <f t="shared" si="4"/>
        <v>59.61</v>
      </c>
      <c r="X48">
        <f t="shared" si="5"/>
        <v>52.97</v>
      </c>
      <c r="Z48">
        <v>38.989999999999995</v>
      </c>
      <c r="AA48">
        <v>38.989999999999995</v>
      </c>
      <c r="AB48">
        <v>36.899999999999991</v>
      </c>
      <c r="AC48">
        <v>36.899999999999991</v>
      </c>
      <c r="AD48">
        <v>35.85</v>
      </c>
      <c r="AE48">
        <v>35.85</v>
      </c>
      <c r="AF48">
        <v>54.53</v>
      </c>
      <c r="AG48">
        <v>54.53</v>
      </c>
      <c r="AH48">
        <v>66.98</v>
      </c>
      <c r="AI48">
        <v>66.98</v>
      </c>
      <c r="AK48">
        <f t="shared" si="19"/>
        <v>79.94</v>
      </c>
      <c r="AL48">
        <f t="shared" si="6"/>
        <v>73.3</v>
      </c>
      <c r="AM48">
        <f t="shared" si="7"/>
        <v>76.459999999999994</v>
      </c>
      <c r="AN48">
        <f t="shared" si="8"/>
        <v>69.819999999999993</v>
      </c>
      <c r="AO48">
        <f t="shared" si="9"/>
        <v>74.72</v>
      </c>
      <c r="AP48">
        <f t="shared" si="10"/>
        <v>68.08</v>
      </c>
      <c r="AQ48">
        <f t="shared" si="11"/>
        <v>105.84</v>
      </c>
      <c r="AR48">
        <f t="shared" si="12"/>
        <v>99.2</v>
      </c>
      <c r="AS48">
        <f t="shared" si="13"/>
        <v>126.59</v>
      </c>
      <c r="AT48">
        <f t="shared" si="14"/>
        <v>119.95</v>
      </c>
    </row>
    <row r="49" spans="1:46" x14ac:dyDescent="0.5">
      <c r="A49">
        <v>49</v>
      </c>
      <c r="B49">
        <v>16.11</v>
      </c>
      <c r="C49">
        <v>9.09</v>
      </c>
      <c r="D49">
        <v>25.990000000000002</v>
      </c>
      <c r="E49">
        <v>25.99</v>
      </c>
      <c r="F49">
        <v>24.6</v>
      </c>
      <c r="G49">
        <v>24.599999999999998</v>
      </c>
      <c r="H49">
        <v>23.910000000000004</v>
      </c>
      <c r="I49">
        <v>23.91</v>
      </c>
      <c r="J49">
        <v>36.35</v>
      </c>
      <c r="K49">
        <v>36.349999999999994</v>
      </c>
      <c r="L49">
        <v>44.65</v>
      </c>
      <c r="M49">
        <v>44.650000000000006</v>
      </c>
      <c r="O49">
        <f t="shared" si="15"/>
        <v>42.1</v>
      </c>
      <c r="P49">
        <f t="shared" si="16"/>
        <v>35.08</v>
      </c>
      <c r="Q49">
        <f t="shared" si="17"/>
        <v>40.71</v>
      </c>
      <c r="R49">
        <f t="shared" si="18"/>
        <v>33.69</v>
      </c>
      <c r="S49">
        <f t="shared" si="0"/>
        <v>40.020000000000003</v>
      </c>
      <c r="T49">
        <f t="shared" si="1"/>
        <v>33</v>
      </c>
      <c r="U49">
        <f t="shared" si="2"/>
        <v>52.46</v>
      </c>
      <c r="V49">
        <f t="shared" si="3"/>
        <v>45.44</v>
      </c>
      <c r="W49">
        <f t="shared" si="4"/>
        <v>60.76</v>
      </c>
      <c r="X49">
        <f t="shared" si="5"/>
        <v>53.740000000000009</v>
      </c>
      <c r="Z49">
        <v>38.99</v>
      </c>
      <c r="AA49">
        <v>38.989999999999995</v>
      </c>
      <c r="AB49">
        <v>36.9</v>
      </c>
      <c r="AC49">
        <v>36.900000000000006</v>
      </c>
      <c r="AD49">
        <v>35.85</v>
      </c>
      <c r="AE49">
        <v>35.849999999999994</v>
      </c>
      <c r="AF49">
        <v>54.529999999999994</v>
      </c>
      <c r="AG49">
        <v>54.53</v>
      </c>
      <c r="AH49">
        <v>66.97999999999999</v>
      </c>
      <c r="AI49">
        <v>66.97999999999999</v>
      </c>
      <c r="AK49">
        <f t="shared" si="19"/>
        <v>81.09</v>
      </c>
      <c r="AL49">
        <f t="shared" si="6"/>
        <v>74.069999999999993</v>
      </c>
      <c r="AM49">
        <f t="shared" si="7"/>
        <v>77.61</v>
      </c>
      <c r="AN49">
        <f t="shared" si="8"/>
        <v>70.59</v>
      </c>
      <c r="AO49">
        <f t="shared" si="9"/>
        <v>75.87</v>
      </c>
      <c r="AP49">
        <f t="shared" si="10"/>
        <v>68.849999999999994</v>
      </c>
      <c r="AQ49">
        <f t="shared" si="11"/>
        <v>106.99</v>
      </c>
      <c r="AR49">
        <f t="shared" si="12"/>
        <v>99.97</v>
      </c>
      <c r="AS49">
        <f t="shared" si="13"/>
        <v>127.73999999999998</v>
      </c>
      <c r="AT49">
        <f t="shared" si="14"/>
        <v>120.72</v>
      </c>
    </row>
    <row r="50" spans="1:46" x14ac:dyDescent="0.5">
      <c r="A50">
        <v>50</v>
      </c>
      <c r="B50">
        <v>17.39</v>
      </c>
      <c r="C50">
        <v>9.9700000000000006</v>
      </c>
      <c r="D50">
        <v>25.990000000000002</v>
      </c>
      <c r="E50">
        <v>25.990000000000002</v>
      </c>
      <c r="F50">
        <v>24.6</v>
      </c>
      <c r="G50">
        <v>24.6</v>
      </c>
      <c r="H50">
        <v>23.909999999999997</v>
      </c>
      <c r="I50">
        <v>23.910000000000004</v>
      </c>
      <c r="J50">
        <v>36.35</v>
      </c>
      <c r="K50">
        <v>36.35</v>
      </c>
      <c r="L50">
        <v>44.65</v>
      </c>
      <c r="M50">
        <v>44.65</v>
      </c>
      <c r="O50">
        <f t="shared" si="15"/>
        <v>43.38</v>
      </c>
      <c r="P50">
        <f t="shared" si="16"/>
        <v>35.96</v>
      </c>
      <c r="Q50">
        <f t="shared" si="17"/>
        <v>41.99</v>
      </c>
      <c r="R50">
        <f t="shared" si="18"/>
        <v>34.57</v>
      </c>
      <c r="S50">
        <f t="shared" si="0"/>
        <v>41.3</v>
      </c>
      <c r="T50">
        <f t="shared" si="1"/>
        <v>33.880000000000003</v>
      </c>
      <c r="U50">
        <f t="shared" si="2"/>
        <v>53.74</v>
      </c>
      <c r="V50">
        <f t="shared" si="3"/>
        <v>46.32</v>
      </c>
      <c r="W50">
        <f t="shared" si="4"/>
        <v>62.04</v>
      </c>
      <c r="X50">
        <f t="shared" si="5"/>
        <v>54.62</v>
      </c>
      <c r="Z50">
        <v>38.99</v>
      </c>
      <c r="AA50">
        <v>38.99</v>
      </c>
      <c r="AB50">
        <v>36.9</v>
      </c>
      <c r="AC50">
        <v>36.9</v>
      </c>
      <c r="AD50">
        <v>35.850000000000009</v>
      </c>
      <c r="AE50">
        <v>35.85</v>
      </c>
      <c r="AF50">
        <v>54.529999999999994</v>
      </c>
      <c r="AG50">
        <v>54.529999999999994</v>
      </c>
      <c r="AH50">
        <v>66.980000000000018</v>
      </c>
      <c r="AI50">
        <v>66.97999999999999</v>
      </c>
      <c r="AK50">
        <f t="shared" si="19"/>
        <v>82.37</v>
      </c>
      <c r="AL50">
        <f t="shared" si="6"/>
        <v>74.95</v>
      </c>
      <c r="AM50">
        <f t="shared" si="7"/>
        <v>78.89</v>
      </c>
      <c r="AN50">
        <f t="shared" si="8"/>
        <v>71.47</v>
      </c>
      <c r="AO50">
        <f t="shared" si="9"/>
        <v>77.150000000000006</v>
      </c>
      <c r="AP50">
        <f t="shared" si="10"/>
        <v>69.73</v>
      </c>
      <c r="AQ50">
        <f t="shared" si="11"/>
        <v>108.27</v>
      </c>
      <c r="AR50">
        <f t="shared" si="12"/>
        <v>100.85</v>
      </c>
      <c r="AS50">
        <f t="shared" si="13"/>
        <v>129.02000000000001</v>
      </c>
      <c r="AT50">
        <f t="shared" si="14"/>
        <v>121.6</v>
      </c>
    </row>
    <row r="51" spans="1:46" x14ac:dyDescent="0.5">
      <c r="A51">
        <v>51</v>
      </c>
      <c r="B51">
        <v>18.84</v>
      </c>
      <c r="C51">
        <v>10.97</v>
      </c>
      <c r="D51">
        <v>25.99</v>
      </c>
      <c r="E51">
        <v>25.990000000000002</v>
      </c>
      <c r="F51">
        <v>24.599999999999998</v>
      </c>
      <c r="G51">
        <v>24.6</v>
      </c>
      <c r="H51">
        <v>23.91</v>
      </c>
      <c r="I51">
        <v>23.910000000000004</v>
      </c>
      <c r="J51">
        <v>36.349999999999994</v>
      </c>
      <c r="K51">
        <v>36.35</v>
      </c>
      <c r="L51">
        <v>44.650000000000006</v>
      </c>
      <c r="M51">
        <v>44.65</v>
      </c>
      <c r="O51">
        <f t="shared" si="15"/>
        <v>44.83</v>
      </c>
      <c r="P51">
        <f t="shared" si="16"/>
        <v>36.96</v>
      </c>
      <c r="Q51">
        <f t="shared" si="17"/>
        <v>43.44</v>
      </c>
      <c r="R51">
        <f t="shared" si="18"/>
        <v>35.57</v>
      </c>
      <c r="S51">
        <f t="shared" si="0"/>
        <v>42.75</v>
      </c>
      <c r="T51">
        <f t="shared" si="1"/>
        <v>34.880000000000003</v>
      </c>
      <c r="U51">
        <f t="shared" si="2"/>
        <v>55.19</v>
      </c>
      <c r="V51">
        <f t="shared" si="3"/>
        <v>47.32</v>
      </c>
      <c r="W51">
        <f t="shared" si="4"/>
        <v>63.490000000000009</v>
      </c>
      <c r="X51">
        <f t="shared" si="5"/>
        <v>55.62</v>
      </c>
      <c r="Z51">
        <v>38.989999999999995</v>
      </c>
      <c r="AA51">
        <v>38.99</v>
      </c>
      <c r="AB51">
        <v>36.900000000000006</v>
      </c>
      <c r="AC51">
        <v>36.9</v>
      </c>
      <c r="AD51">
        <v>35.849999999999994</v>
      </c>
      <c r="AE51">
        <v>35.85</v>
      </c>
      <c r="AF51">
        <v>54.53</v>
      </c>
      <c r="AG51">
        <v>54.529999999999994</v>
      </c>
      <c r="AH51">
        <v>66.97999999999999</v>
      </c>
      <c r="AI51">
        <v>66.97999999999999</v>
      </c>
      <c r="AK51">
        <f t="shared" si="19"/>
        <v>83.82</v>
      </c>
      <c r="AL51">
        <f t="shared" si="6"/>
        <v>75.95</v>
      </c>
      <c r="AM51">
        <f t="shared" si="7"/>
        <v>80.34</v>
      </c>
      <c r="AN51">
        <f t="shared" si="8"/>
        <v>72.47</v>
      </c>
      <c r="AO51">
        <f t="shared" si="9"/>
        <v>78.599999999999994</v>
      </c>
      <c r="AP51">
        <f t="shared" si="10"/>
        <v>70.73</v>
      </c>
      <c r="AQ51">
        <f t="shared" si="11"/>
        <v>109.72</v>
      </c>
      <c r="AR51">
        <f t="shared" si="12"/>
        <v>101.85</v>
      </c>
      <c r="AS51">
        <f t="shared" si="13"/>
        <v>130.47</v>
      </c>
      <c r="AT51">
        <f t="shared" si="14"/>
        <v>122.6</v>
      </c>
    </row>
    <row r="52" spans="1:46" x14ac:dyDescent="0.5">
      <c r="A52">
        <v>52</v>
      </c>
      <c r="B52">
        <v>20.46</v>
      </c>
      <c r="C52">
        <v>12.1</v>
      </c>
      <c r="D52">
        <v>25.990000000000002</v>
      </c>
      <c r="E52">
        <v>25.990000000000002</v>
      </c>
      <c r="F52">
        <v>24.6</v>
      </c>
      <c r="G52">
        <v>24.6</v>
      </c>
      <c r="H52">
        <v>23.909999999999997</v>
      </c>
      <c r="I52">
        <v>23.909999999999997</v>
      </c>
      <c r="J52">
        <v>36.35</v>
      </c>
      <c r="K52">
        <v>36.35</v>
      </c>
      <c r="L52">
        <v>44.65</v>
      </c>
      <c r="M52">
        <v>44.65</v>
      </c>
      <c r="O52">
        <f t="shared" si="15"/>
        <v>46.45</v>
      </c>
      <c r="P52">
        <f t="shared" si="16"/>
        <v>38.090000000000003</v>
      </c>
      <c r="Q52">
        <f t="shared" si="17"/>
        <v>45.06</v>
      </c>
      <c r="R52">
        <f t="shared" si="18"/>
        <v>36.700000000000003</v>
      </c>
      <c r="S52">
        <f t="shared" si="0"/>
        <v>44.37</v>
      </c>
      <c r="T52">
        <f t="shared" si="1"/>
        <v>36.01</v>
      </c>
      <c r="U52">
        <f t="shared" si="2"/>
        <v>56.81</v>
      </c>
      <c r="V52">
        <f t="shared" si="3"/>
        <v>48.45</v>
      </c>
      <c r="W52">
        <f t="shared" si="4"/>
        <v>65.11</v>
      </c>
      <c r="X52">
        <f t="shared" si="5"/>
        <v>56.75</v>
      </c>
      <c r="Z52">
        <v>38.989999999999995</v>
      </c>
      <c r="AA52">
        <v>38.989999999999995</v>
      </c>
      <c r="AB52">
        <v>36.899999999999991</v>
      </c>
      <c r="AC52">
        <v>36.899999999999991</v>
      </c>
      <c r="AD52">
        <v>35.85</v>
      </c>
      <c r="AE52">
        <v>35.85</v>
      </c>
      <c r="AF52">
        <v>54.53</v>
      </c>
      <c r="AG52">
        <v>54.53</v>
      </c>
      <c r="AH52">
        <v>66.98</v>
      </c>
      <c r="AI52">
        <v>66.98</v>
      </c>
      <c r="AK52">
        <f t="shared" si="19"/>
        <v>85.44</v>
      </c>
      <c r="AL52">
        <f t="shared" si="6"/>
        <v>77.08</v>
      </c>
      <c r="AM52">
        <f t="shared" si="7"/>
        <v>81.96</v>
      </c>
      <c r="AN52">
        <f t="shared" si="8"/>
        <v>73.599999999999994</v>
      </c>
      <c r="AO52">
        <f t="shared" si="9"/>
        <v>80.22</v>
      </c>
      <c r="AP52">
        <f t="shared" si="10"/>
        <v>71.86</v>
      </c>
      <c r="AQ52">
        <f t="shared" si="11"/>
        <v>111.34</v>
      </c>
      <c r="AR52">
        <f t="shared" si="12"/>
        <v>102.98</v>
      </c>
      <c r="AS52">
        <f t="shared" si="13"/>
        <v>132.09</v>
      </c>
      <c r="AT52">
        <f t="shared" si="14"/>
        <v>123.73</v>
      </c>
    </row>
    <row r="53" spans="1:46" x14ac:dyDescent="0.5">
      <c r="A53">
        <v>53</v>
      </c>
      <c r="B53">
        <v>22.27</v>
      </c>
      <c r="C53">
        <v>13.36</v>
      </c>
      <c r="D53">
        <v>25.99</v>
      </c>
      <c r="E53">
        <v>25.990000000000002</v>
      </c>
      <c r="F53">
        <v>24.599999999999998</v>
      </c>
      <c r="G53">
        <v>24.6</v>
      </c>
      <c r="H53">
        <v>23.91</v>
      </c>
      <c r="I53">
        <v>23.910000000000004</v>
      </c>
      <c r="J53">
        <v>36.349999999999994</v>
      </c>
      <c r="K53">
        <v>36.35</v>
      </c>
      <c r="L53">
        <v>44.650000000000006</v>
      </c>
      <c r="M53">
        <v>44.65</v>
      </c>
      <c r="O53">
        <f t="shared" si="15"/>
        <v>48.26</v>
      </c>
      <c r="P53">
        <f t="shared" si="16"/>
        <v>39.35</v>
      </c>
      <c r="Q53">
        <f t="shared" si="17"/>
        <v>46.87</v>
      </c>
      <c r="R53">
        <f t="shared" si="18"/>
        <v>37.96</v>
      </c>
      <c r="S53">
        <f t="shared" si="0"/>
        <v>46.18</v>
      </c>
      <c r="T53">
        <f t="shared" si="1"/>
        <v>37.270000000000003</v>
      </c>
      <c r="U53">
        <f t="shared" si="2"/>
        <v>58.61999999999999</v>
      </c>
      <c r="V53">
        <f t="shared" si="3"/>
        <v>49.71</v>
      </c>
      <c r="W53">
        <f t="shared" si="4"/>
        <v>66.92</v>
      </c>
      <c r="X53">
        <f t="shared" si="5"/>
        <v>58.01</v>
      </c>
      <c r="Z53">
        <v>38.99</v>
      </c>
      <c r="AA53">
        <v>38.99</v>
      </c>
      <c r="AB53">
        <v>36.9</v>
      </c>
      <c r="AC53">
        <v>36.9</v>
      </c>
      <c r="AD53">
        <v>35.85</v>
      </c>
      <c r="AE53">
        <v>35.85</v>
      </c>
      <c r="AF53">
        <v>54.530000000000008</v>
      </c>
      <c r="AG53">
        <v>54.529999999999994</v>
      </c>
      <c r="AH53">
        <v>66.98</v>
      </c>
      <c r="AI53">
        <v>66.97999999999999</v>
      </c>
      <c r="AK53">
        <f t="shared" si="19"/>
        <v>87.25</v>
      </c>
      <c r="AL53">
        <f t="shared" si="6"/>
        <v>78.34</v>
      </c>
      <c r="AM53">
        <f t="shared" si="7"/>
        <v>83.77</v>
      </c>
      <c r="AN53">
        <f t="shared" si="8"/>
        <v>74.86</v>
      </c>
      <c r="AO53">
        <f t="shared" si="9"/>
        <v>82.03</v>
      </c>
      <c r="AP53">
        <f t="shared" si="10"/>
        <v>73.12</v>
      </c>
      <c r="AQ53">
        <f t="shared" si="11"/>
        <v>113.15</v>
      </c>
      <c r="AR53">
        <f t="shared" si="12"/>
        <v>104.24</v>
      </c>
      <c r="AS53">
        <f t="shared" si="13"/>
        <v>133.9</v>
      </c>
      <c r="AT53">
        <f t="shared" si="14"/>
        <v>124.98999999999998</v>
      </c>
    </row>
    <row r="54" spans="1:46" x14ac:dyDescent="0.5">
      <c r="A54">
        <v>54</v>
      </c>
      <c r="B54">
        <v>24.3</v>
      </c>
      <c r="C54">
        <v>14.78</v>
      </c>
      <c r="D54">
        <v>25.99</v>
      </c>
      <c r="E54">
        <v>25.990000000000002</v>
      </c>
      <c r="F54">
        <v>24.599999999999998</v>
      </c>
      <c r="G54">
        <v>24.6</v>
      </c>
      <c r="H54">
        <v>23.91</v>
      </c>
      <c r="I54">
        <v>23.909999999999997</v>
      </c>
      <c r="J54">
        <v>36.349999999999994</v>
      </c>
      <c r="K54">
        <v>36.35</v>
      </c>
      <c r="L54">
        <v>44.650000000000006</v>
      </c>
      <c r="M54">
        <v>44.65</v>
      </c>
      <c r="O54">
        <f t="shared" si="15"/>
        <v>50.29</v>
      </c>
      <c r="P54">
        <f t="shared" si="16"/>
        <v>40.770000000000003</v>
      </c>
      <c r="Q54">
        <f t="shared" si="17"/>
        <v>48.9</v>
      </c>
      <c r="R54">
        <f t="shared" si="18"/>
        <v>39.380000000000003</v>
      </c>
      <c r="S54">
        <f t="shared" si="0"/>
        <v>48.21</v>
      </c>
      <c r="T54">
        <f t="shared" si="1"/>
        <v>38.69</v>
      </c>
      <c r="U54">
        <f t="shared" si="2"/>
        <v>60.649999999999991</v>
      </c>
      <c r="V54">
        <f t="shared" si="3"/>
        <v>51.13</v>
      </c>
      <c r="W54">
        <f t="shared" si="4"/>
        <v>68.95</v>
      </c>
      <c r="X54">
        <f t="shared" si="5"/>
        <v>59.43</v>
      </c>
      <c r="Z54">
        <v>38.99</v>
      </c>
      <c r="AA54">
        <v>38.99</v>
      </c>
      <c r="AB54">
        <v>36.9</v>
      </c>
      <c r="AC54">
        <v>36.9</v>
      </c>
      <c r="AD54">
        <v>35.85</v>
      </c>
      <c r="AE54">
        <v>35.850000000000009</v>
      </c>
      <c r="AF54">
        <v>54.530000000000008</v>
      </c>
      <c r="AG54">
        <v>54.529999999999994</v>
      </c>
      <c r="AH54">
        <v>66.98</v>
      </c>
      <c r="AI54">
        <v>66.97999999999999</v>
      </c>
      <c r="AK54">
        <f t="shared" si="19"/>
        <v>89.28</v>
      </c>
      <c r="AL54">
        <f t="shared" si="6"/>
        <v>79.760000000000005</v>
      </c>
      <c r="AM54">
        <f t="shared" si="7"/>
        <v>85.8</v>
      </c>
      <c r="AN54">
        <f t="shared" si="8"/>
        <v>76.28</v>
      </c>
      <c r="AO54">
        <f t="shared" si="9"/>
        <v>84.06</v>
      </c>
      <c r="AP54">
        <f t="shared" si="10"/>
        <v>74.540000000000006</v>
      </c>
      <c r="AQ54">
        <f t="shared" si="11"/>
        <v>115.18</v>
      </c>
      <c r="AR54">
        <f t="shared" si="12"/>
        <v>105.66</v>
      </c>
      <c r="AS54">
        <f t="shared" si="13"/>
        <v>135.93</v>
      </c>
      <c r="AT54">
        <f t="shared" si="14"/>
        <v>126.41</v>
      </c>
    </row>
    <row r="55" spans="1:46" x14ac:dyDescent="0.5">
      <c r="A55">
        <v>55</v>
      </c>
      <c r="B55">
        <v>26.57</v>
      </c>
      <c r="C55">
        <v>16.36</v>
      </c>
      <c r="D55">
        <v>25.990000000000002</v>
      </c>
      <c r="E55">
        <v>25.990000000000002</v>
      </c>
      <c r="F55">
        <v>24.6</v>
      </c>
      <c r="G55">
        <v>24.6</v>
      </c>
      <c r="H55">
        <v>23.909999999999997</v>
      </c>
      <c r="I55">
        <v>23.910000000000004</v>
      </c>
      <c r="J55">
        <v>36.35</v>
      </c>
      <c r="K55">
        <v>36.35</v>
      </c>
      <c r="L55">
        <v>44.65</v>
      </c>
      <c r="M55">
        <v>44.65</v>
      </c>
      <c r="O55">
        <f t="shared" si="15"/>
        <v>52.56</v>
      </c>
      <c r="P55">
        <f t="shared" si="16"/>
        <v>42.35</v>
      </c>
      <c r="Q55">
        <f t="shared" si="17"/>
        <v>51.17</v>
      </c>
      <c r="R55">
        <f t="shared" si="18"/>
        <v>40.96</v>
      </c>
      <c r="S55">
        <f t="shared" si="0"/>
        <v>50.48</v>
      </c>
      <c r="T55">
        <f t="shared" si="1"/>
        <v>40.270000000000003</v>
      </c>
      <c r="U55">
        <f t="shared" si="2"/>
        <v>62.92</v>
      </c>
      <c r="V55">
        <f t="shared" si="3"/>
        <v>52.71</v>
      </c>
      <c r="W55">
        <f t="shared" si="4"/>
        <v>71.22</v>
      </c>
      <c r="X55">
        <f t="shared" si="5"/>
        <v>61.01</v>
      </c>
      <c r="Z55">
        <v>38.989999999999995</v>
      </c>
      <c r="AA55">
        <v>38.99</v>
      </c>
      <c r="AB55">
        <v>36.899999999999991</v>
      </c>
      <c r="AC55">
        <v>36.9</v>
      </c>
      <c r="AD55">
        <v>35.85</v>
      </c>
      <c r="AE55">
        <v>35.85</v>
      </c>
      <c r="AF55">
        <v>54.53</v>
      </c>
      <c r="AG55">
        <v>54.529999999999994</v>
      </c>
      <c r="AH55">
        <v>66.97999999999999</v>
      </c>
      <c r="AI55">
        <v>66.97999999999999</v>
      </c>
      <c r="AK55">
        <f t="shared" si="19"/>
        <v>91.55</v>
      </c>
      <c r="AL55">
        <f t="shared" si="6"/>
        <v>81.34</v>
      </c>
      <c r="AM55">
        <f t="shared" si="7"/>
        <v>88.07</v>
      </c>
      <c r="AN55">
        <f t="shared" si="8"/>
        <v>77.86</v>
      </c>
      <c r="AO55">
        <f t="shared" si="9"/>
        <v>86.33</v>
      </c>
      <c r="AP55">
        <f t="shared" si="10"/>
        <v>76.12</v>
      </c>
      <c r="AQ55">
        <f t="shared" si="11"/>
        <v>117.45</v>
      </c>
      <c r="AR55">
        <f t="shared" si="12"/>
        <v>107.24</v>
      </c>
      <c r="AS55">
        <f t="shared" si="13"/>
        <v>138.19999999999999</v>
      </c>
      <c r="AT55">
        <f t="shared" si="14"/>
        <v>127.98999999999998</v>
      </c>
    </row>
    <row r="56" spans="1:46" x14ac:dyDescent="0.5">
      <c r="A56">
        <v>56</v>
      </c>
      <c r="B56">
        <v>29.09</v>
      </c>
      <c r="C56">
        <v>18.13</v>
      </c>
      <c r="D56">
        <v>25.99</v>
      </c>
      <c r="E56">
        <v>25.99</v>
      </c>
      <c r="F56">
        <v>24.599999999999998</v>
      </c>
      <c r="G56">
        <v>24.599999999999998</v>
      </c>
      <c r="H56">
        <v>23.91</v>
      </c>
      <c r="I56">
        <v>23.91</v>
      </c>
      <c r="J56">
        <v>36.349999999999994</v>
      </c>
      <c r="K56">
        <v>36.349999999999994</v>
      </c>
      <c r="L56">
        <v>44.649999999999991</v>
      </c>
      <c r="M56">
        <v>44.650000000000006</v>
      </c>
      <c r="O56">
        <f t="shared" si="15"/>
        <v>55.08</v>
      </c>
      <c r="P56">
        <f t="shared" si="16"/>
        <v>44.12</v>
      </c>
      <c r="Q56">
        <f t="shared" si="17"/>
        <v>53.69</v>
      </c>
      <c r="R56">
        <f t="shared" si="18"/>
        <v>42.73</v>
      </c>
      <c r="S56">
        <f t="shared" si="0"/>
        <v>53</v>
      </c>
      <c r="T56">
        <f t="shared" si="1"/>
        <v>42.04</v>
      </c>
      <c r="U56">
        <f t="shared" si="2"/>
        <v>65.44</v>
      </c>
      <c r="V56">
        <f t="shared" si="3"/>
        <v>54.47999999999999</v>
      </c>
      <c r="W56">
        <f t="shared" si="4"/>
        <v>73.739999999999995</v>
      </c>
      <c r="X56">
        <f t="shared" si="5"/>
        <v>62.78</v>
      </c>
      <c r="Z56">
        <v>38.989999999999995</v>
      </c>
      <c r="AA56">
        <v>38.99</v>
      </c>
      <c r="AB56">
        <v>36.900000000000006</v>
      </c>
      <c r="AC56">
        <v>36.9</v>
      </c>
      <c r="AD56">
        <v>35.849999999999994</v>
      </c>
      <c r="AE56">
        <v>35.85</v>
      </c>
      <c r="AF56">
        <v>54.53</v>
      </c>
      <c r="AG56">
        <v>54.530000000000008</v>
      </c>
      <c r="AH56">
        <v>66.98</v>
      </c>
      <c r="AI56">
        <v>66.97999999999999</v>
      </c>
      <c r="AK56">
        <f t="shared" si="19"/>
        <v>94.07</v>
      </c>
      <c r="AL56">
        <f t="shared" si="6"/>
        <v>83.11</v>
      </c>
      <c r="AM56">
        <f t="shared" si="7"/>
        <v>90.59</v>
      </c>
      <c r="AN56">
        <f t="shared" si="8"/>
        <v>79.63</v>
      </c>
      <c r="AO56">
        <f t="shared" si="9"/>
        <v>88.85</v>
      </c>
      <c r="AP56">
        <f t="shared" si="10"/>
        <v>77.89</v>
      </c>
      <c r="AQ56">
        <f t="shared" si="11"/>
        <v>119.97</v>
      </c>
      <c r="AR56">
        <f t="shared" si="12"/>
        <v>109.00999999999999</v>
      </c>
      <c r="AS56">
        <f t="shared" si="13"/>
        <v>140.72</v>
      </c>
      <c r="AT56">
        <f t="shared" si="14"/>
        <v>129.76</v>
      </c>
    </row>
    <row r="57" spans="1:46" x14ac:dyDescent="0.5">
      <c r="A57">
        <v>57</v>
      </c>
      <c r="B57">
        <v>31.87</v>
      </c>
      <c r="C57">
        <v>20.11</v>
      </c>
      <c r="D57">
        <v>25.99</v>
      </c>
      <c r="E57">
        <v>25.990000000000002</v>
      </c>
      <c r="F57">
        <v>24.599999999999998</v>
      </c>
      <c r="G57">
        <v>24.6</v>
      </c>
      <c r="H57">
        <v>23.91</v>
      </c>
      <c r="I57">
        <v>23.910000000000004</v>
      </c>
      <c r="J57">
        <v>36.349999999999994</v>
      </c>
      <c r="K57">
        <v>36.35</v>
      </c>
      <c r="L57">
        <v>44.649999999999991</v>
      </c>
      <c r="M57">
        <v>44.650000000000006</v>
      </c>
      <c r="O57">
        <f t="shared" si="15"/>
        <v>57.86</v>
      </c>
      <c r="P57">
        <f t="shared" si="16"/>
        <v>46.1</v>
      </c>
      <c r="Q57">
        <f t="shared" si="17"/>
        <v>56.47</v>
      </c>
      <c r="R57">
        <f t="shared" si="18"/>
        <v>44.71</v>
      </c>
      <c r="S57">
        <f t="shared" si="0"/>
        <v>55.78</v>
      </c>
      <c r="T57">
        <f t="shared" si="1"/>
        <v>44.02</v>
      </c>
      <c r="U57">
        <f t="shared" si="2"/>
        <v>68.22</v>
      </c>
      <c r="V57">
        <f t="shared" si="3"/>
        <v>56.46</v>
      </c>
      <c r="W57">
        <f t="shared" si="4"/>
        <v>76.52</v>
      </c>
      <c r="X57">
        <f t="shared" si="5"/>
        <v>64.760000000000005</v>
      </c>
      <c r="Z57">
        <v>38.989999999999995</v>
      </c>
      <c r="AA57">
        <v>38.99</v>
      </c>
      <c r="AB57">
        <v>36.900000000000006</v>
      </c>
      <c r="AC57">
        <v>36.9</v>
      </c>
      <c r="AD57">
        <v>35.849999999999994</v>
      </c>
      <c r="AE57">
        <v>35.85</v>
      </c>
      <c r="AF57">
        <v>54.53</v>
      </c>
      <c r="AG57">
        <v>54.529999999999994</v>
      </c>
      <c r="AH57">
        <v>66.98</v>
      </c>
      <c r="AI57">
        <v>66.98</v>
      </c>
      <c r="AK57">
        <f t="shared" si="19"/>
        <v>96.85</v>
      </c>
      <c r="AL57">
        <f t="shared" si="6"/>
        <v>85.09</v>
      </c>
      <c r="AM57">
        <f t="shared" si="7"/>
        <v>93.37</v>
      </c>
      <c r="AN57">
        <f t="shared" si="8"/>
        <v>81.61</v>
      </c>
      <c r="AO57">
        <f t="shared" si="9"/>
        <v>91.63</v>
      </c>
      <c r="AP57">
        <f t="shared" si="10"/>
        <v>79.87</v>
      </c>
      <c r="AQ57">
        <f t="shared" si="11"/>
        <v>122.75</v>
      </c>
      <c r="AR57">
        <f t="shared" si="12"/>
        <v>110.99</v>
      </c>
      <c r="AS57">
        <f t="shared" si="13"/>
        <v>143.5</v>
      </c>
      <c r="AT57">
        <f t="shared" si="14"/>
        <v>131.74</v>
      </c>
    </row>
    <row r="58" spans="1:46" x14ac:dyDescent="0.5">
      <c r="A58">
        <v>58</v>
      </c>
      <c r="B58">
        <v>34.92</v>
      </c>
      <c r="C58">
        <v>22.31</v>
      </c>
      <c r="D58">
        <v>25.989999999999995</v>
      </c>
      <c r="E58">
        <v>25.99</v>
      </c>
      <c r="F58">
        <v>24.6</v>
      </c>
      <c r="G58">
        <v>24.599999999999998</v>
      </c>
      <c r="H58">
        <v>23.909999999999997</v>
      </c>
      <c r="I58">
        <v>23.91</v>
      </c>
      <c r="J58">
        <v>36.349999999999994</v>
      </c>
      <c r="K58">
        <v>36.349999999999994</v>
      </c>
      <c r="L58">
        <v>44.649999999999991</v>
      </c>
      <c r="M58">
        <v>44.649999999999991</v>
      </c>
      <c r="O58">
        <f t="shared" si="15"/>
        <v>60.91</v>
      </c>
      <c r="P58">
        <f t="shared" si="16"/>
        <v>48.3</v>
      </c>
      <c r="Q58">
        <f t="shared" si="17"/>
        <v>59.52</v>
      </c>
      <c r="R58">
        <f t="shared" si="18"/>
        <v>46.91</v>
      </c>
      <c r="S58">
        <f t="shared" si="0"/>
        <v>58.83</v>
      </c>
      <c r="T58">
        <f t="shared" si="1"/>
        <v>46.22</v>
      </c>
      <c r="U58">
        <f t="shared" si="2"/>
        <v>71.27</v>
      </c>
      <c r="V58">
        <f t="shared" si="3"/>
        <v>58.66</v>
      </c>
      <c r="W58">
        <f t="shared" si="4"/>
        <v>79.569999999999993</v>
      </c>
      <c r="X58">
        <f t="shared" si="5"/>
        <v>66.959999999999994</v>
      </c>
      <c r="Z58">
        <v>38.990000000000009</v>
      </c>
      <c r="AA58">
        <v>38.990000000000009</v>
      </c>
      <c r="AB58">
        <v>36.9</v>
      </c>
      <c r="AC58">
        <v>36.900000000000006</v>
      </c>
      <c r="AD58">
        <v>35.850000000000009</v>
      </c>
      <c r="AE58">
        <v>35.849999999999994</v>
      </c>
      <c r="AF58">
        <v>54.53</v>
      </c>
      <c r="AG58">
        <v>54.53</v>
      </c>
      <c r="AH58">
        <v>66.980000000000018</v>
      </c>
      <c r="AI58">
        <v>66.98</v>
      </c>
      <c r="AK58">
        <f t="shared" si="19"/>
        <v>99.9</v>
      </c>
      <c r="AL58">
        <f t="shared" si="6"/>
        <v>87.29</v>
      </c>
      <c r="AM58">
        <f t="shared" si="7"/>
        <v>96.42</v>
      </c>
      <c r="AN58">
        <f t="shared" si="8"/>
        <v>83.81</v>
      </c>
      <c r="AO58">
        <f t="shared" si="9"/>
        <v>94.68</v>
      </c>
      <c r="AP58">
        <f t="shared" si="10"/>
        <v>82.07</v>
      </c>
      <c r="AQ58">
        <f t="shared" si="11"/>
        <v>125.8</v>
      </c>
      <c r="AR58">
        <f t="shared" si="12"/>
        <v>113.19</v>
      </c>
      <c r="AS58">
        <f t="shared" si="13"/>
        <v>146.55000000000001</v>
      </c>
      <c r="AT58">
        <f t="shared" si="14"/>
        <v>133.94</v>
      </c>
    </row>
    <row r="59" spans="1:46" x14ac:dyDescent="0.5">
      <c r="A59">
        <v>59</v>
      </c>
      <c r="B59">
        <v>38.25</v>
      </c>
      <c r="C59">
        <v>24.77</v>
      </c>
      <c r="D59">
        <v>25.989999999999995</v>
      </c>
      <c r="E59">
        <v>25.99</v>
      </c>
      <c r="F59">
        <v>24.6</v>
      </c>
      <c r="G59">
        <v>24.599999999999998</v>
      </c>
      <c r="H59">
        <v>23.909999999999997</v>
      </c>
      <c r="I59">
        <v>23.91</v>
      </c>
      <c r="J59">
        <v>36.349999999999994</v>
      </c>
      <c r="K59">
        <v>36.349999999999994</v>
      </c>
      <c r="L59">
        <v>44.650000000000006</v>
      </c>
      <c r="M59">
        <v>44.650000000000006</v>
      </c>
      <c r="O59">
        <f t="shared" si="15"/>
        <v>64.239999999999995</v>
      </c>
      <c r="P59">
        <f t="shared" si="16"/>
        <v>50.76</v>
      </c>
      <c r="Q59">
        <f t="shared" si="17"/>
        <v>62.85</v>
      </c>
      <c r="R59">
        <f t="shared" si="18"/>
        <v>49.37</v>
      </c>
      <c r="S59">
        <f t="shared" si="0"/>
        <v>62.16</v>
      </c>
      <c r="T59">
        <f t="shared" si="1"/>
        <v>48.68</v>
      </c>
      <c r="U59">
        <f t="shared" si="2"/>
        <v>74.599999999999994</v>
      </c>
      <c r="V59">
        <f t="shared" si="3"/>
        <v>61.11999999999999</v>
      </c>
      <c r="W59">
        <f t="shared" si="4"/>
        <v>82.9</v>
      </c>
      <c r="X59">
        <f t="shared" si="5"/>
        <v>69.42</v>
      </c>
      <c r="Z59">
        <v>38.990000000000009</v>
      </c>
      <c r="AA59">
        <v>38.99</v>
      </c>
      <c r="AB59">
        <v>36.9</v>
      </c>
      <c r="AC59">
        <v>36.9</v>
      </c>
      <c r="AD59">
        <v>35.850000000000009</v>
      </c>
      <c r="AE59">
        <v>35.85</v>
      </c>
      <c r="AF59">
        <v>54.53</v>
      </c>
      <c r="AG59">
        <v>54.530000000000008</v>
      </c>
      <c r="AH59">
        <v>66.97999999999999</v>
      </c>
      <c r="AI59">
        <v>66.98</v>
      </c>
      <c r="AK59">
        <f t="shared" si="19"/>
        <v>103.23</v>
      </c>
      <c r="AL59">
        <f t="shared" si="6"/>
        <v>89.75</v>
      </c>
      <c r="AM59">
        <f t="shared" si="7"/>
        <v>99.75</v>
      </c>
      <c r="AN59">
        <f t="shared" si="8"/>
        <v>86.27</v>
      </c>
      <c r="AO59">
        <f t="shared" si="9"/>
        <v>98.01</v>
      </c>
      <c r="AP59">
        <f t="shared" si="10"/>
        <v>84.53</v>
      </c>
      <c r="AQ59">
        <f t="shared" si="11"/>
        <v>129.13</v>
      </c>
      <c r="AR59">
        <f t="shared" si="12"/>
        <v>115.65</v>
      </c>
      <c r="AS59">
        <f t="shared" si="13"/>
        <v>149.88</v>
      </c>
      <c r="AT59">
        <f t="shared" si="14"/>
        <v>136.4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showGridLines="0" workbookViewId="0">
      <selection activeCell="D10" sqref="D10"/>
    </sheetView>
  </sheetViews>
  <sheetFormatPr defaultRowHeight="21.75" x14ac:dyDescent="0.5"/>
  <cols>
    <col min="1" max="1" width="2.7109375" style="57" customWidth="1"/>
    <col min="2" max="2" width="13.42578125" style="57" customWidth="1"/>
    <col min="3" max="3" width="34.5703125" style="57" customWidth="1"/>
    <col min="4" max="4" width="45.7109375" style="57" customWidth="1"/>
    <col min="5" max="5" width="17.85546875" style="129" customWidth="1"/>
    <col min="6" max="9" width="17.85546875" style="57" customWidth="1"/>
    <col min="10" max="250" width="9.140625" style="57"/>
    <col min="251" max="251" width="2.7109375" style="57" customWidth="1"/>
    <col min="252" max="252" width="13.42578125" style="57" customWidth="1"/>
    <col min="253" max="253" width="13.5703125" style="57" customWidth="1"/>
    <col min="254" max="254" width="28.140625" style="57" bestFit="1" customWidth="1"/>
    <col min="255" max="255" width="21.85546875" style="57" customWidth="1"/>
    <col min="256" max="265" width="17.7109375" style="57" customWidth="1"/>
    <col min="266" max="506" width="9.140625" style="57"/>
    <col min="507" max="507" width="2.7109375" style="57" customWidth="1"/>
    <col min="508" max="508" width="13.42578125" style="57" customWidth="1"/>
    <col min="509" max="509" width="13.5703125" style="57" customWidth="1"/>
    <col min="510" max="510" width="28.140625" style="57" bestFit="1" customWidth="1"/>
    <col min="511" max="511" width="21.85546875" style="57" customWidth="1"/>
    <col min="512" max="521" width="17.7109375" style="57" customWidth="1"/>
    <col min="522" max="762" width="9.140625" style="57"/>
    <col min="763" max="763" width="2.7109375" style="57" customWidth="1"/>
    <col min="764" max="764" width="13.42578125" style="57" customWidth="1"/>
    <col min="765" max="765" width="13.5703125" style="57" customWidth="1"/>
    <col min="766" max="766" width="28.140625" style="57" bestFit="1" customWidth="1"/>
    <col min="767" max="767" width="21.85546875" style="57" customWidth="1"/>
    <col min="768" max="777" width="17.7109375" style="57" customWidth="1"/>
    <col min="778" max="1018" width="9.140625" style="57"/>
    <col min="1019" max="1019" width="2.7109375" style="57" customWidth="1"/>
    <col min="1020" max="1020" width="13.42578125" style="57" customWidth="1"/>
    <col min="1021" max="1021" width="13.5703125" style="57" customWidth="1"/>
    <col min="1022" max="1022" width="28.140625" style="57" bestFit="1" customWidth="1"/>
    <col min="1023" max="1023" width="21.85546875" style="57" customWidth="1"/>
    <col min="1024" max="1033" width="17.7109375" style="57" customWidth="1"/>
    <col min="1034" max="1274" width="9.140625" style="57"/>
    <col min="1275" max="1275" width="2.7109375" style="57" customWidth="1"/>
    <col min="1276" max="1276" width="13.42578125" style="57" customWidth="1"/>
    <col min="1277" max="1277" width="13.5703125" style="57" customWidth="1"/>
    <col min="1278" max="1278" width="28.140625" style="57" bestFit="1" customWidth="1"/>
    <col min="1279" max="1279" width="21.85546875" style="57" customWidth="1"/>
    <col min="1280" max="1289" width="17.7109375" style="57" customWidth="1"/>
    <col min="1290" max="1530" width="9.140625" style="57"/>
    <col min="1531" max="1531" width="2.7109375" style="57" customWidth="1"/>
    <col min="1532" max="1532" width="13.42578125" style="57" customWidth="1"/>
    <col min="1533" max="1533" width="13.5703125" style="57" customWidth="1"/>
    <col min="1534" max="1534" width="28.140625" style="57" bestFit="1" customWidth="1"/>
    <col min="1535" max="1535" width="21.85546875" style="57" customWidth="1"/>
    <col min="1536" max="1545" width="17.7109375" style="57" customWidth="1"/>
    <col min="1546" max="1786" width="9.140625" style="57"/>
    <col min="1787" max="1787" width="2.7109375" style="57" customWidth="1"/>
    <col min="1788" max="1788" width="13.42578125" style="57" customWidth="1"/>
    <col min="1789" max="1789" width="13.5703125" style="57" customWidth="1"/>
    <col min="1790" max="1790" width="28.140625" style="57" bestFit="1" customWidth="1"/>
    <col min="1791" max="1791" width="21.85546875" style="57" customWidth="1"/>
    <col min="1792" max="1801" width="17.7109375" style="57" customWidth="1"/>
    <col min="1802" max="2042" width="9.140625" style="57"/>
    <col min="2043" max="2043" width="2.7109375" style="57" customWidth="1"/>
    <col min="2044" max="2044" width="13.42578125" style="57" customWidth="1"/>
    <col min="2045" max="2045" width="13.5703125" style="57" customWidth="1"/>
    <col min="2046" max="2046" width="28.140625" style="57" bestFit="1" customWidth="1"/>
    <col min="2047" max="2047" width="21.85546875" style="57" customWidth="1"/>
    <col min="2048" max="2057" width="17.7109375" style="57" customWidth="1"/>
    <col min="2058" max="2298" width="9.140625" style="57"/>
    <col min="2299" max="2299" width="2.7109375" style="57" customWidth="1"/>
    <col min="2300" max="2300" width="13.42578125" style="57" customWidth="1"/>
    <col min="2301" max="2301" width="13.5703125" style="57" customWidth="1"/>
    <col min="2302" max="2302" width="28.140625" style="57" bestFit="1" customWidth="1"/>
    <col min="2303" max="2303" width="21.85546875" style="57" customWidth="1"/>
    <col min="2304" max="2313" width="17.7109375" style="57" customWidth="1"/>
    <col min="2314" max="2554" width="9.140625" style="57"/>
    <col min="2555" max="2555" width="2.7109375" style="57" customWidth="1"/>
    <col min="2556" max="2556" width="13.42578125" style="57" customWidth="1"/>
    <col min="2557" max="2557" width="13.5703125" style="57" customWidth="1"/>
    <col min="2558" max="2558" width="28.140625" style="57" bestFit="1" customWidth="1"/>
    <col min="2559" max="2559" width="21.85546875" style="57" customWidth="1"/>
    <col min="2560" max="2569" width="17.7109375" style="57" customWidth="1"/>
    <col min="2570" max="2810" width="9.140625" style="57"/>
    <col min="2811" max="2811" width="2.7109375" style="57" customWidth="1"/>
    <col min="2812" max="2812" width="13.42578125" style="57" customWidth="1"/>
    <col min="2813" max="2813" width="13.5703125" style="57" customWidth="1"/>
    <col min="2814" max="2814" width="28.140625" style="57" bestFit="1" customWidth="1"/>
    <col min="2815" max="2815" width="21.85546875" style="57" customWidth="1"/>
    <col min="2816" max="2825" width="17.7109375" style="57" customWidth="1"/>
    <col min="2826" max="3066" width="9.140625" style="57"/>
    <col min="3067" max="3067" width="2.7109375" style="57" customWidth="1"/>
    <col min="3068" max="3068" width="13.42578125" style="57" customWidth="1"/>
    <col min="3069" max="3069" width="13.5703125" style="57" customWidth="1"/>
    <col min="3070" max="3070" width="28.140625" style="57" bestFit="1" customWidth="1"/>
    <col min="3071" max="3071" width="21.85546875" style="57" customWidth="1"/>
    <col min="3072" max="3081" width="17.7109375" style="57" customWidth="1"/>
    <col min="3082" max="3322" width="9.140625" style="57"/>
    <col min="3323" max="3323" width="2.7109375" style="57" customWidth="1"/>
    <col min="3324" max="3324" width="13.42578125" style="57" customWidth="1"/>
    <col min="3325" max="3325" width="13.5703125" style="57" customWidth="1"/>
    <col min="3326" max="3326" width="28.140625" style="57" bestFit="1" customWidth="1"/>
    <col min="3327" max="3327" width="21.85546875" style="57" customWidth="1"/>
    <col min="3328" max="3337" width="17.7109375" style="57" customWidth="1"/>
    <col min="3338" max="3578" width="9.140625" style="57"/>
    <col min="3579" max="3579" width="2.7109375" style="57" customWidth="1"/>
    <col min="3580" max="3580" width="13.42578125" style="57" customWidth="1"/>
    <col min="3581" max="3581" width="13.5703125" style="57" customWidth="1"/>
    <col min="3582" max="3582" width="28.140625" style="57" bestFit="1" customWidth="1"/>
    <col min="3583" max="3583" width="21.85546875" style="57" customWidth="1"/>
    <col min="3584" max="3593" width="17.7109375" style="57" customWidth="1"/>
    <col min="3594" max="3834" width="9.140625" style="57"/>
    <col min="3835" max="3835" width="2.7109375" style="57" customWidth="1"/>
    <col min="3836" max="3836" width="13.42578125" style="57" customWidth="1"/>
    <col min="3837" max="3837" width="13.5703125" style="57" customWidth="1"/>
    <col min="3838" max="3838" width="28.140625" style="57" bestFit="1" customWidth="1"/>
    <col min="3839" max="3839" width="21.85546875" style="57" customWidth="1"/>
    <col min="3840" max="3849" width="17.7109375" style="57" customWidth="1"/>
    <col min="3850" max="4090" width="9.140625" style="57"/>
    <col min="4091" max="4091" width="2.7109375" style="57" customWidth="1"/>
    <col min="4092" max="4092" width="13.42578125" style="57" customWidth="1"/>
    <col min="4093" max="4093" width="13.5703125" style="57" customWidth="1"/>
    <col min="4094" max="4094" width="28.140625" style="57" bestFit="1" customWidth="1"/>
    <col min="4095" max="4095" width="21.85546875" style="57" customWidth="1"/>
    <col min="4096" max="4105" width="17.7109375" style="57" customWidth="1"/>
    <col min="4106" max="4346" width="9.140625" style="57"/>
    <col min="4347" max="4347" width="2.7109375" style="57" customWidth="1"/>
    <col min="4348" max="4348" width="13.42578125" style="57" customWidth="1"/>
    <col min="4349" max="4349" width="13.5703125" style="57" customWidth="1"/>
    <col min="4350" max="4350" width="28.140625" style="57" bestFit="1" customWidth="1"/>
    <col min="4351" max="4351" width="21.85546875" style="57" customWidth="1"/>
    <col min="4352" max="4361" width="17.7109375" style="57" customWidth="1"/>
    <col min="4362" max="4602" width="9.140625" style="57"/>
    <col min="4603" max="4603" width="2.7109375" style="57" customWidth="1"/>
    <col min="4604" max="4604" width="13.42578125" style="57" customWidth="1"/>
    <col min="4605" max="4605" width="13.5703125" style="57" customWidth="1"/>
    <col min="4606" max="4606" width="28.140625" style="57" bestFit="1" customWidth="1"/>
    <col min="4607" max="4607" width="21.85546875" style="57" customWidth="1"/>
    <col min="4608" max="4617" width="17.7109375" style="57" customWidth="1"/>
    <col min="4618" max="4858" width="9.140625" style="57"/>
    <col min="4859" max="4859" width="2.7109375" style="57" customWidth="1"/>
    <col min="4860" max="4860" width="13.42578125" style="57" customWidth="1"/>
    <col min="4861" max="4861" width="13.5703125" style="57" customWidth="1"/>
    <col min="4862" max="4862" width="28.140625" style="57" bestFit="1" customWidth="1"/>
    <col min="4863" max="4863" width="21.85546875" style="57" customWidth="1"/>
    <col min="4864" max="4873" width="17.7109375" style="57" customWidth="1"/>
    <col min="4874" max="5114" width="9.140625" style="57"/>
    <col min="5115" max="5115" width="2.7109375" style="57" customWidth="1"/>
    <col min="5116" max="5116" width="13.42578125" style="57" customWidth="1"/>
    <col min="5117" max="5117" width="13.5703125" style="57" customWidth="1"/>
    <col min="5118" max="5118" width="28.140625" style="57" bestFit="1" customWidth="1"/>
    <col min="5119" max="5119" width="21.85546875" style="57" customWidth="1"/>
    <col min="5120" max="5129" width="17.7109375" style="57" customWidth="1"/>
    <col min="5130" max="5370" width="9.140625" style="57"/>
    <col min="5371" max="5371" width="2.7109375" style="57" customWidth="1"/>
    <col min="5372" max="5372" width="13.42578125" style="57" customWidth="1"/>
    <col min="5373" max="5373" width="13.5703125" style="57" customWidth="1"/>
    <col min="5374" max="5374" width="28.140625" style="57" bestFit="1" customWidth="1"/>
    <col min="5375" max="5375" width="21.85546875" style="57" customWidth="1"/>
    <col min="5376" max="5385" width="17.7109375" style="57" customWidth="1"/>
    <col min="5386" max="5626" width="9.140625" style="57"/>
    <col min="5627" max="5627" width="2.7109375" style="57" customWidth="1"/>
    <col min="5628" max="5628" width="13.42578125" style="57" customWidth="1"/>
    <col min="5629" max="5629" width="13.5703125" style="57" customWidth="1"/>
    <col min="5630" max="5630" width="28.140625" style="57" bestFit="1" customWidth="1"/>
    <col min="5631" max="5631" width="21.85546875" style="57" customWidth="1"/>
    <col min="5632" max="5641" width="17.7109375" style="57" customWidth="1"/>
    <col min="5642" max="5882" width="9.140625" style="57"/>
    <col min="5883" max="5883" width="2.7109375" style="57" customWidth="1"/>
    <col min="5884" max="5884" width="13.42578125" style="57" customWidth="1"/>
    <col min="5885" max="5885" width="13.5703125" style="57" customWidth="1"/>
    <col min="5886" max="5886" width="28.140625" style="57" bestFit="1" customWidth="1"/>
    <col min="5887" max="5887" width="21.85546875" style="57" customWidth="1"/>
    <col min="5888" max="5897" width="17.7109375" style="57" customWidth="1"/>
    <col min="5898" max="6138" width="9.140625" style="57"/>
    <col min="6139" max="6139" width="2.7109375" style="57" customWidth="1"/>
    <col min="6140" max="6140" width="13.42578125" style="57" customWidth="1"/>
    <col min="6141" max="6141" width="13.5703125" style="57" customWidth="1"/>
    <col min="6142" max="6142" width="28.140625" style="57" bestFit="1" customWidth="1"/>
    <col min="6143" max="6143" width="21.85546875" style="57" customWidth="1"/>
    <col min="6144" max="6153" width="17.7109375" style="57" customWidth="1"/>
    <col min="6154" max="6394" width="9.140625" style="57"/>
    <col min="6395" max="6395" width="2.7109375" style="57" customWidth="1"/>
    <col min="6396" max="6396" width="13.42578125" style="57" customWidth="1"/>
    <col min="6397" max="6397" width="13.5703125" style="57" customWidth="1"/>
    <col min="6398" max="6398" width="28.140625" style="57" bestFit="1" customWidth="1"/>
    <col min="6399" max="6399" width="21.85546875" style="57" customWidth="1"/>
    <col min="6400" max="6409" width="17.7109375" style="57" customWidth="1"/>
    <col min="6410" max="6650" width="9.140625" style="57"/>
    <col min="6651" max="6651" width="2.7109375" style="57" customWidth="1"/>
    <col min="6652" max="6652" width="13.42578125" style="57" customWidth="1"/>
    <col min="6653" max="6653" width="13.5703125" style="57" customWidth="1"/>
    <col min="6654" max="6654" width="28.140625" style="57" bestFit="1" customWidth="1"/>
    <col min="6655" max="6655" width="21.85546875" style="57" customWidth="1"/>
    <col min="6656" max="6665" width="17.7109375" style="57" customWidth="1"/>
    <col min="6666" max="6906" width="9.140625" style="57"/>
    <col min="6907" max="6907" width="2.7109375" style="57" customWidth="1"/>
    <col min="6908" max="6908" width="13.42578125" style="57" customWidth="1"/>
    <col min="6909" max="6909" width="13.5703125" style="57" customWidth="1"/>
    <col min="6910" max="6910" width="28.140625" style="57" bestFit="1" customWidth="1"/>
    <col min="6911" max="6911" width="21.85546875" style="57" customWidth="1"/>
    <col min="6912" max="6921" width="17.7109375" style="57" customWidth="1"/>
    <col min="6922" max="7162" width="9.140625" style="57"/>
    <col min="7163" max="7163" width="2.7109375" style="57" customWidth="1"/>
    <col min="7164" max="7164" width="13.42578125" style="57" customWidth="1"/>
    <col min="7165" max="7165" width="13.5703125" style="57" customWidth="1"/>
    <col min="7166" max="7166" width="28.140625" style="57" bestFit="1" customWidth="1"/>
    <col min="7167" max="7167" width="21.85546875" style="57" customWidth="1"/>
    <col min="7168" max="7177" width="17.7109375" style="57" customWidth="1"/>
    <col min="7178" max="7418" width="9.140625" style="57"/>
    <col min="7419" max="7419" width="2.7109375" style="57" customWidth="1"/>
    <col min="7420" max="7420" width="13.42578125" style="57" customWidth="1"/>
    <col min="7421" max="7421" width="13.5703125" style="57" customWidth="1"/>
    <col min="7422" max="7422" width="28.140625" style="57" bestFit="1" customWidth="1"/>
    <col min="7423" max="7423" width="21.85546875" style="57" customWidth="1"/>
    <col min="7424" max="7433" width="17.7109375" style="57" customWidth="1"/>
    <col min="7434" max="7674" width="9.140625" style="57"/>
    <col min="7675" max="7675" width="2.7109375" style="57" customWidth="1"/>
    <col min="7676" max="7676" width="13.42578125" style="57" customWidth="1"/>
    <col min="7677" max="7677" width="13.5703125" style="57" customWidth="1"/>
    <col min="7678" max="7678" width="28.140625" style="57" bestFit="1" customWidth="1"/>
    <col min="7679" max="7679" width="21.85546875" style="57" customWidth="1"/>
    <col min="7680" max="7689" width="17.7109375" style="57" customWidth="1"/>
    <col min="7690" max="7930" width="9.140625" style="57"/>
    <col min="7931" max="7931" width="2.7109375" style="57" customWidth="1"/>
    <col min="7932" max="7932" width="13.42578125" style="57" customWidth="1"/>
    <col min="7933" max="7933" width="13.5703125" style="57" customWidth="1"/>
    <col min="7934" max="7934" width="28.140625" style="57" bestFit="1" customWidth="1"/>
    <col min="7935" max="7935" width="21.85546875" style="57" customWidth="1"/>
    <col min="7936" max="7945" width="17.7109375" style="57" customWidth="1"/>
    <col min="7946" max="8186" width="9.140625" style="57"/>
    <col min="8187" max="8187" width="2.7109375" style="57" customWidth="1"/>
    <col min="8188" max="8188" width="13.42578125" style="57" customWidth="1"/>
    <col min="8189" max="8189" width="13.5703125" style="57" customWidth="1"/>
    <col min="8190" max="8190" width="28.140625" style="57" bestFit="1" customWidth="1"/>
    <col min="8191" max="8191" width="21.85546875" style="57" customWidth="1"/>
    <col min="8192" max="8201" width="17.7109375" style="57" customWidth="1"/>
    <col min="8202" max="8442" width="9.140625" style="57"/>
    <col min="8443" max="8443" width="2.7109375" style="57" customWidth="1"/>
    <col min="8444" max="8444" width="13.42578125" style="57" customWidth="1"/>
    <col min="8445" max="8445" width="13.5703125" style="57" customWidth="1"/>
    <col min="8446" max="8446" width="28.140625" style="57" bestFit="1" customWidth="1"/>
    <col min="8447" max="8447" width="21.85546875" style="57" customWidth="1"/>
    <col min="8448" max="8457" width="17.7109375" style="57" customWidth="1"/>
    <col min="8458" max="8698" width="9.140625" style="57"/>
    <col min="8699" max="8699" width="2.7109375" style="57" customWidth="1"/>
    <col min="8700" max="8700" width="13.42578125" style="57" customWidth="1"/>
    <col min="8701" max="8701" width="13.5703125" style="57" customWidth="1"/>
    <col min="8702" max="8702" width="28.140625" style="57" bestFit="1" customWidth="1"/>
    <col min="8703" max="8703" width="21.85546875" style="57" customWidth="1"/>
    <col min="8704" max="8713" width="17.7109375" style="57" customWidth="1"/>
    <col min="8714" max="8954" width="9.140625" style="57"/>
    <col min="8955" max="8955" width="2.7109375" style="57" customWidth="1"/>
    <col min="8956" max="8956" width="13.42578125" style="57" customWidth="1"/>
    <col min="8957" max="8957" width="13.5703125" style="57" customWidth="1"/>
    <col min="8958" max="8958" width="28.140625" style="57" bestFit="1" customWidth="1"/>
    <col min="8959" max="8959" width="21.85546875" style="57" customWidth="1"/>
    <col min="8960" max="8969" width="17.7109375" style="57" customWidth="1"/>
    <col min="8970" max="9210" width="9.140625" style="57"/>
    <col min="9211" max="9211" width="2.7109375" style="57" customWidth="1"/>
    <col min="9212" max="9212" width="13.42578125" style="57" customWidth="1"/>
    <col min="9213" max="9213" width="13.5703125" style="57" customWidth="1"/>
    <col min="9214" max="9214" width="28.140625" style="57" bestFit="1" customWidth="1"/>
    <col min="9215" max="9215" width="21.85546875" style="57" customWidth="1"/>
    <col min="9216" max="9225" width="17.7109375" style="57" customWidth="1"/>
    <col min="9226" max="9466" width="9.140625" style="57"/>
    <col min="9467" max="9467" width="2.7109375" style="57" customWidth="1"/>
    <col min="9468" max="9468" width="13.42578125" style="57" customWidth="1"/>
    <col min="9469" max="9469" width="13.5703125" style="57" customWidth="1"/>
    <col min="9470" max="9470" width="28.140625" style="57" bestFit="1" customWidth="1"/>
    <col min="9471" max="9471" width="21.85546875" style="57" customWidth="1"/>
    <col min="9472" max="9481" width="17.7109375" style="57" customWidth="1"/>
    <col min="9482" max="9722" width="9.140625" style="57"/>
    <col min="9723" max="9723" width="2.7109375" style="57" customWidth="1"/>
    <col min="9724" max="9724" width="13.42578125" style="57" customWidth="1"/>
    <col min="9725" max="9725" width="13.5703125" style="57" customWidth="1"/>
    <col min="9726" max="9726" width="28.140625" style="57" bestFit="1" customWidth="1"/>
    <col min="9727" max="9727" width="21.85546875" style="57" customWidth="1"/>
    <col min="9728" max="9737" width="17.7109375" style="57" customWidth="1"/>
    <col min="9738" max="9978" width="9.140625" style="57"/>
    <col min="9979" max="9979" width="2.7109375" style="57" customWidth="1"/>
    <col min="9980" max="9980" width="13.42578125" style="57" customWidth="1"/>
    <col min="9981" max="9981" width="13.5703125" style="57" customWidth="1"/>
    <col min="9982" max="9982" width="28.140625" style="57" bestFit="1" customWidth="1"/>
    <col min="9983" max="9983" width="21.85546875" style="57" customWidth="1"/>
    <col min="9984" max="9993" width="17.7109375" style="57" customWidth="1"/>
    <col min="9994" max="10234" width="9.140625" style="57"/>
    <col min="10235" max="10235" width="2.7109375" style="57" customWidth="1"/>
    <col min="10236" max="10236" width="13.42578125" style="57" customWidth="1"/>
    <col min="10237" max="10237" width="13.5703125" style="57" customWidth="1"/>
    <col min="10238" max="10238" width="28.140625" style="57" bestFit="1" customWidth="1"/>
    <col min="10239" max="10239" width="21.85546875" style="57" customWidth="1"/>
    <col min="10240" max="10249" width="17.7109375" style="57" customWidth="1"/>
    <col min="10250" max="10490" width="9.140625" style="57"/>
    <col min="10491" max="10491" width="2.7109375" style="57" customWidth="1"/>
    <col min="10492" max="10492" width="13.42578125" style="57" customWidth="1"/>
    <col min="10493" max="10493" width="13.5703125" style="57" customWidth="1"/>
    <col min="10494" max="10494" width="28.140625" style="57" bestFit="1" customWidth="1"/>
    <col min="10495" max="10495" width="21.85546875" style="57" customWidth="1"/>
    <col min="10496" max="10505" width="17.7109375" style="57" customWidth="1"/>
    <col min="10506" max="10746" width="9.140625" style="57"/>
    <col min="10747" max="10747" width="2.7109375" style="57" customWidth="1"/>
    <col min="10748" max="10748" width="13.42578125" style="57" customWidth="1"/>
    <col min="10749" max="10749" width="13.5703125" style="57" customWidth="1"/>
    <col min="10750" max="10750" width="28.140625" style="57" bestFit="1" customWidth="1"/>
    <col min="10751" max="10751" width="21.85546875" style="57" customWidth="1"/>
    <col min="10752" max="10761" width="17.7109375" style="57" customWidth="1"/>
    <col min="10762" max="11002" width="9.140625" style="57"/>
    <col min="11003" max="11003" width="2.7109375" style="57" customWidth="1"/>
    <col min="11004" max="11004" width="13.42578125" style="57" customWidth="1"/>
    <col min="11005" max="11005" width="13.5703125" style="57" customWidth="1"/>
    <col min="11006" max="11006" width="28.140625" style="57" bestFit="1" customWidth="1"/>
    <col min="11007" max="11007" width="21.85546875" style="57" customWidth="1"/>
    <col min="11008" max="11017" width="17.7109375" style="57" customWidth="1"/>
    <col min="11018" max="11258" width="9.140625" style="57"/>
    <col min="11259" max="11259" width="2.7109375" style="57" customWidth="1"/>
    <col min="11260" max="11260" width="13.42578125" style="57" customWidth="1"/>
    <col min="11261" max="11261" width="13.5703125" style="57" customWidth="1"/>
    <col min="11262" max="11262" width="28.140625" style="57" bestFit="1" customWidth="1"/>
    <col min="11263" max="11263" width="21.85546875" style="57" customWidth="1"/>
    <col min="11264" max="11273" width="17.7109375" style="57" customWidth="1"/>
    <col min="11274" max="11514" width="9.140625" style="57"/>
    <col min="11515" max="11515" width="2.7109375" style="57" customWidth="1"/>
    <col min="11516" max="11516" width="13.42578125" style="57" customWidth="1"/>
    <col min="11517" max="11517" width="13.5703125" style="57" customWidth="1"/>
    <col min="11518" max="11518" width="28.140625" style="57" bestFit="1" customWidth="1"/>
    <col min="11519" max="11519" width="21.85546875" style="57" customWidth="1"/>
    <col min="11520" max="11529" width="17.7109375" style="57" customWidth="1"/>
    <col min="11530" max="11770" width="9.140625" style="57"/>
    <col min="11771" max="11771" width="2.7109375" style="57" customWidth="1"/>
    <col min="11772" max="11772" width="13.42578125" style="57" customWidth="1"/>
    <col min="11773" max="11773" width="13.5703125" style="57" customWidth="1"/>
    <col min="11774" max="11774" width="28.140625" style="57" bestFit="1" customWidth="1"/>
    <col min="11775" max="11775" width="21.85546875" style="57" customWidth="1"/>
    <col min="11776" max="11785" width="17.7109375" style="57" customWidth="1"/>
    <col min="11786" max="12026" width="9.140625" style="57"/>
    <col min="12027" max="12027" width="2.7109375" style="57" customWidth="1"/>
    <col min="12028" max="12028" width="13.42578125" style="57" customWidth="1"/>
    <col min="12029" max="12029" width="13.5703125" style="57" customWidth="1"/>
    <col min="12030" max="12030" width="28.140625" style="57" bestFit="1" customWidth="1"/>
    <col min="12031" max="12031" width="21.85546875" style="57" customWidth="1"/>
    <col min="12032" max="12041" width="17.7109375" style="57" customWidth="1"/>
    <col min="12042" max="12282" width="9.140625" style="57"/>
    <col min="12283" max="12283" width="2.7109375" style="57" customWidth="1"/>
    <col min="12284" max="12284" width="13.42578125" style="57" customWidth="1"/>
    <col min="12285" max="12285" width="13.5703125" style="57" customWidth="1"/>
    <col min="12286" max="12286" width="28.140625" style="57" bestFit="1" customWidth="1"/>
    <col min="12287" max="12287" width="21.85546875" style="57" customWidth="1"/>
    <col min="12288" max="12297" width="17.7109375" style="57" customWidth="1"/>
    <col min="12298" max="12538" width="9.140625" style="57"/>
    <col min="12539" max="12539" width="2.7109375" style="57" customWidth="1"/>
    <col min="12540" max="12540" width="13.42578125" style="57" customWidth="1"/>
    <col min="12541" max="12541" width="13.5703125" style="57" customWidth="1"/>
    <col min="12542" max="12542" width="28.140625" style="57" bestFit="1" customWidth="1"/>
    <col min="12543" max="12543" width="21.85546875" style="57" customWidth="1"/>
    <col min="12544" max="12553" width="17.7109375" style="57" customWidth="1"/>
    <col min="12554" max="12794" width="9.140625" style="57"/>
    <col min="12795" max="12795" width="2.7109375" style="57" customWidth="1"/>
    <col min="12796" max="12796" width="13.42578125" style="57" customWidth="1"/>
    <col min="12797" max="12797" width="13.5703125" style="57" customWidth="1"/>
    <col min="12798" max="12798" width="28.140625" style="57" bestFit="1" customWidth="1"/>
    <col min="12799" max="12799" width="21.85546875" style="57" customWidth="1"/>
    <col min="12800" max="12809" width="17.7109375" style="57" customWidth="1"/>
    <col min="12810" max="13050" width="9.140625" style="57"/>
    <col min="13051" max="13051" width="2.7109375" style="57" customWidth="1"/>
    <col min="13052" max="13052" width="13.42578125" style="57" customWidth="1"/>
    <col min="13053" max="13053" width="13.5703125" style="57" customWidth="1"/>
    <col min="13054" max="13054" width="28.140625" style="57" bestFit="1" customWidth="1"/>
    <col min="13055" max="13055" width="21.85546875" style="57" customWidth="1"/>
    <col min="13056" max="13065" width="17.7109375" style="57" customWidth="1"/>
    <col min="13066" max="13306" width="9.140625" style="57"/>
    <col min="13307" max="13307" width="2.7109375" style="57" customWidth="1"/>
    <col min="13308" max="13308" width="13.42578125" style="57" customWidth="1"/>
    <col min="13309" max="13309" width="13.5703125" style="57" customWidth="1"/>
    <col min="13310" max="13310" width="28.140625" style="57" bestFit="1" customWidth="1"/>
    <col min="13311" max="13311" width="21.85546875" style="57" customWidth="1"/>
    <col min="13312" max="13321" width="17.7109375" style="57" customWidth="1"/>
    <col min="13322" max="13562" width="9.140625" style="57"/>
    <col min="13563" max="13563" width="2.7109375" style="57" customWidth="1"/>
    <col min="13564" max="13564" width="13.42578125" style="57" customWidth="1"/>
    <col min="13565" max="13565" width="13.5703125" style="57" customWidth="1"/>
    <col min="13566" max="13566" width="28.140625" style="57" bestFit="1" customWidth="1"/>
    <col min="13567" max="13567" width="21.85546875" style="57" customWidth="1"/>
    <col min="13568" max="13577" width="17.7109375" style="57" customWidth="1"/>
    <col min="13578" max="13818" width="9.140625" style="57"/>
    <col min="13819" max="13819" width="2.7109375" style="57" customWidth="1"/>
    <col min="13820" max="13820" width="13.42578125" style="57" customWidth="1"/>
    <col min="13821" max="13821" width="13.5703125" style="57" customWidth="1"/>
    <col min="13822" max="13822" width="28.140625" style="57" bestFit="1" customWidth="1"/>
    <col min="13823" max="13823" width="21.85546875" style="57" customWidth="1"/>
    <col min="13824" max="13833" width="17.7109375" style="57" customWidth="1"/>
    <col min="13834" max="14074" width="9.140625" style="57"/>
    <col min="14075" max="14075" width="2.7109375" style="57" customWidth="1"/>
    <col min="14076" max="14076" width="13.42578125" style="57" customWidth="1"/>
    <col min="14077" max="14077" width="13.5703125" style="57" customWidth="1"/>
    <col min="14078" max="14078" width="28.140625" style="57" bestFit="1" customWidth="1"/>
    <col min="14079" max="14079" width="21.85546875" style="57" customWidth="1"/>
    <col min="14080" max="14089" width="17.7109375" style="57" customWidth="1"/>
    <col min="14090" max="14330" width="9.140625" style="57"/>
    <col min="14331" max="14331" width="2.7109375" style="57" customWidth="1"/>
    <col min="14332" max="14332" width="13.42578125" style="57" customWidth="1"/>
    <col min="14333" max="14333" width="13.5703125" style="57" customWidth="1"/>
    <col min="14334" max="14334" width="28.140625" style="57" bestFit="1" customWidth="1"/>
    <col min="14335" max="14335" width="21.85546875" style="57" customWidth="1"/>
    <col min="14336" max="14345" width="17.7109375" style="57" customWidth="1"/>
    <col min="14346" max="14586" width="9.140625" style="57"/>
    <col min="14587" max="14587" width="2.7109375" style="57" customWidth="1"/>
    <col min="14588" max="14588" width="13.42578125" style="57" customWidth="1"/>
    <col min="14589" max="14589" width="13.5703125" style="57" customWidth="1"/>
    <col min="14590" max="14590" width="28.140625" style="57" bestFit="1" customWidth="1"/>
    <col min="14591" max="14591" width="21.85546875" style="57" customWidth="1"/>
    <col min="14592" max="14601" width="17.7109375" style="57" customWidth="1"/>
    <col min="14602" max="14842" width="9.140625" style="57"/>
    <col min="14843" max="14843" width="2.7109375" style="57" customWidth="1"/>
    <col min="14844" max="14844" width="13.42578125" style="57" customWidth="1"/>
    <col min="14845" max="14845" width="13.5703125" style="57" customWidth="1"/>
    <col min="14846" max="14846" width="28.140625" style="57" bestFit="1" customWidth="1"/>
    <col min="14847" max="14847" width="21.85546875" style="57" customWidth="1"/>
    <col min="14848" max="14857" width="17.7109375" style="57" customWidth="1"/>
    <col min="14858" max="15098" width="9.140625" style="57"/>
    <col min="15099" max="15099" width="2.7109375" style="57" customWidth="1"/>
    <col min="15100" max="15100" width="13.42578125" style="57" customWidth="1"/>
    <col min="15101" max="15101" width="13.5703125" style="57" customWidth="1"/>
    <col min="15102" max="15102" width="28.140625" style="57" bestFit="1" customWidth="1"/>
    <col min="15103" max="15103" width="21.85546875" style="57" customWidth="1"/>
    <col min="15104" max="15113" width="17.7109375" style="57" customWidth="1"/>
    <col min="15114" max="15354" width="9.140625" style="57"/>
    <col min="15355" max="15355" width="2.7109375" style="57" customWidth="1"/>
    <col min="15356" max="15356" width="13.42578125" style="57" customWidth="1"/>
    <col min="15357" max="15357" width="13.5703125" style="57" customWidth="1"/>
    <col min="15358" max="15358" width="28.140625" style="57" bestFit="1" customWidth="1"/>
    <col min="15359" max="15359" width="21.85546875" style="57" customWidth="1"/>
    <col min="15360" max="15369" width="17.7109375" style="57" customWidth="1"/>
    <col min="15370" max="15610" width="9.140625" style="57"/>
    <col min="15611" max="15611" width="2.7109375" style="57" customWidth="1"/>
    <col min="15612" max="15612" width="13.42578125" style="57" customWidth="1"/>
    <col min="15613" max="15613" width="13.5703125" style="57" customWidth="1"/>
    <col min="15614" max="15614" width="28.140625" style="57" bestFit="1" customWidth="1"/>
    <col min="15615" max="15615" width="21.85546875" style="57" customWidth="1"/>
    <col min="15616" max="15625" width="17.7109375" style="57" customWidth="1"/>
    <col min="15626" max="15866" width="9.140625" style="57"/>
    <col min="15867" max="15867" width="2.7109375" style="57" customWidth="1"/>
    <col min="15868" max="15868" width="13.42578125" style="57" customWidth="1"/>
    <col min="15869" max="15869" width="13.5703125" style="57" customWidth="1"/>
    <col min="15870" max="15870" width="28.140625" style="57" bestFit="1" customWidth="1"/>
    <col min="15871" max="15871" width="21.85546875" style="57" customWidth="1"/>
    <col min="15872" max="15881" width="17.7109375" style="57" customWidth="1"/>
    <col min="15882" max="16122" width="9.140625" style="57"/>
    <col min="16123" max="16123" width="2.7109375" style="57" customWidth="1"/>
    <col min="16124" max="16124" width="13.42578125" style="57" customWidth="1"/>
    <col min="16125" max="16125" width="13.5703125" style="57" customWidth="1"/>
    <col min="16126" max="16126" width="28.140625" style="57" bestFit="1" customWidth="1"/>
    <col min="16127" max="16127" width="21.85546875" style="57" customWidth="1"/>
    <col min="16128" max="16137" width="17.7109375" style="57" customWidth="1"/>
    <col min="16138" max="16384" width="9.140625" style="57"/>
  </cols>
  <sheetData>
    <row r="1" spans="1:9" ht="30" customHeight="1" x14ac:dyDescent="0.5">
      <c r="B1" s="128" t="s">
        <v>93</v>
      </c>
    </row>
    <row r="2" spans="1:9" ht="38.25" customHeight="1" x14ac:dyDescent="0.5">
      <c r="A2" s="182" t="s">
        <v>95</v>
      </c>
      <c r="B2" s="183"/>
      <c r="C2" s="183"/>
      <c r="D2" s="184"/>
      <c r="E2" s="191" t="s">
        <v>94</v>
      </c>
      <c r="F2" s="192"/>
      <c r="G2" s="192"/>
      <c r="H2" s="192"/>
      <c r="I2" s="193"/>
    </row>
    <row r="3" spans="1:9" ht="20.25" customHeight="1" x14ac:dyDescent="0.5">
      <c r="A3" s="185"/>
      <c r="B3" s="186"/>
      <c r="C3" s="186"/>
      <c r="D3" s="187"/>
      <c r="E3" s="179" t="s">
        <v>88</v>
      </c>
      <c r="F3" s="179" t="s">
        <v>89</v>
      </c>
      <c r="G3" s="179" t="s">
        <v>90</v>
      </c>
      <c r="H3" s="179" t="s">
        <v>91</v>
      </c>
      <c r="I3" s="179" t="s">
        <v>92</v>
      </c>
    </row>
    <row r="4" spans="1:9" ht="23.25" x14ac:dyDescent="0.5">
      <c r="A4" s="188"/>
      <c r="B4" s="189"/>
      <c r="C4" s="189"/>
      <c r="D4" s="190"/>
      <c r="E4" s="178">
        <v>100000</v>
      </c>
      <c r="F4" s="131">
        <v>150000</v>
      </c>
      <c r="G4" s="131">
        <v>200000</v>
      </c>
      <c r="H4" s="131">
        <v>250000</v>
      </c>
      <c r="I4" s="131">
        <v>300000</v>
      </c>
    </row>
    <row r="5" spans="1:9" x14ac:dyDescent="0.5">
      <c r="A5" s="132">
        <v>1</v>
      </c>
      <c r="B5" s="133" t="s">
        <v>96</v>
      </c>
      <c r="C5" s="133"/>
      <c r="D5" s="134"/>
      <c r="E5" s="135">
        <v>100000</v>
      </c>
      <c r="F5" s="135">
        <v>150000</v>
      </c>
      <c r="G5" s="135">
        <v>200000</v>
      </c>
      <c r="H5" s="135">
        <v>250000</v>
      </c>
      <c r="I5" s="135">
        <v>300000</v>
      </c>
    </row>
    <row r="6" spans="1:9" x14ac:dyDescent="0.5">
      <c r="A6" s="136">
        <v>2</v>
      </c>
      <c r="B6" s="137" t="s">
        <v>125</v>
      </c>
      <c r="C6" s="138"/>
      <c r="D6" s="138"/>
      <c r="E6" s="139"/>
      <c r="F6" s="139"/>
      <c r="G6" s="139"/>
      <c r="H6" s="139"/>
      <c r="I6" s="140"/>
    </row>
    <row r="7" spans="1:9" x14ac:dyDescent="0.5">
      <c r="A7" s="141"/>
      <c r="B7" s="142" t="s">
        <v>112</v>
      </c>
      <c r="C7" s="143"/>
      <c r="D7" s="143"/>
      <c r="E7" s="144"/>
      <c r="F7" s="145"/>
      <c r="G7" s="145"/>
      <c r="H7" s="145"/>
      <c r="I7" s="145"/>
    </row>
    <row r="8" spans="1:9" x14ac:dyDescent="0.5">
      <c r="A8" s="146"/>
      <c r="B8" s="147"/>
      <c r="C8" s="148" t="s">
        <v>111</v>
      </c>
      <c r="D8" s="147"/>
      <c r="E8" s="135">
        <v>500000</v>
      </c>
      <c r="F8" s="135">
        <v>750000</v>
      </c>
      <c r="G8" s="135">
        <v>1000000</v>
      </c>
      <c r="H8" s="135">
        <v>2000000</v>
      </c>
      <c r="I8" s="135">
        <v>3000000</v>
      </c>
    </row>
    <row r="9" spans="1:9" x14ac:dyDescent="0.5">
      <c r="A9" s="149"/>
      <c r="B9" s="150"/>
      <c r="C9" s="151" t="s">
        <v>110</v>
      </c>
      <c r="D9" s="150"/>
      <c r="E9" s="152">
        <f>E8*2</f>
        <v>1000000</v>
      </c>
      <c r="F9" s="152">
        <f t="shared" ref="F9:I9" si="0">F8*2</f>
        <v>1500000</v>
      </c>
      <c r="G9" s="152">
        <f t="shared" si="0"/>
        <v>2000000</v>
      </c>
      <c r="H9" s="152">
        <f t="shared" si="0"/>
        <v>4000000</v>
      </c>
      <c r="I9" s="152">
        <f t="shared" si="0"/>
        <v>6000000</v>
      </c>
    </row>
    <row r="10" spans="1:9" x14ac:dyDescent="0.5">
      <c r="A10" s="146"/>
      <c r="B10" s="153" t="s">
        <v>113</v>
      </c>
      <c r="C10" s="147"/>
      <c r="D10" s="147"/>
      <c r="E10" s="154" t="str">
        <f>TEXT((2%*E$8),"0,000")&amp;"-"&amp;TEXT((100%*E$8),"0,000")</f>
        <v>10,000-500,000</v>
      </c>
      <c r="F10" s="154" t="str">
        <f t="shared" ref="F10:I10" si="1">TEXT((2%*F$8),"0,000")&amp;"-"&amp;TEXT((100%*F$8),"0,000")</f>
        <v>15,000-750,000</v>
      </c>
      <c r="G10" s="154" t="str">
        <f t="shared" si="1"/>
        <v>20,000-1,000,000</v>
      </c>
      <c r="H10" s="154" t="str">
        <f t="shared" si="1"/>
        <v>40,000-2,000,000</v>
      </c>
      <c r="I10" s="154" t="str">
        <f t="shared" si="1"/>
        <v>60,000-3,000,000</v>
      </c>
    </row>
    <row r="11" spans="1:9" x14ac:dyDescent="0.5">
      <c r="A11" s="146"/>
      <c r="B11" s="153"/>
      <c r="C11" s="148" t="s">
        <v>115</v>
      </c>
      <c r="D11" s="147"/>
      <c r="E11" s="155">
        <f>E8</f>
        <v>500000</v>
      </c>
      <c r="F11" s="155">
        <f t="shared" ref="F11:I11" si="2">F8</f>
        <v>750000</v>
      </c>
      <c r="G11" s="155">
        <f t="shared" si="2"/>
        <v>1000000</v>
      </c>
      <c r="H11" s="155">
        <f t="shared" si="2"/>
        <v>2000000</v>
      </c>
      <c r="I11" s="155">
        <f t="shared" si="2"/>
        <v>3000000</v>
      </c>
    </row>
    <row r="12" spans="1:9" x14ac:dyDescent="0.5">
      <c r="A12" s="146"/>
      <c r="B12" s="153"/>
      <c r="C12" s="148" t="s">
        <v>114</v>
      </c>
      <c r="D12" s="147"/>
      <c r="E12" s="155">
        <f>E8</f>
        <v>500000</v>
      </c>
      <c r="F12" s="155">
        <f t="shared" ref="F12:I12" si="3">F8</f>
        <v>750000</v>
      </c>
      <c r="G12" s="155">
        <f t="shared" si="3"/>
        <v>1000000</v>
      </c>
      <c r="H12" s="155">
        <f t="shared" si="3"/>
        <v>2000000</v>
      </c>
      <c r="I12" s="155">
        <f t="shared" si="3"/>
        <v>3000000</v>
      </c>
    </row>
    <row r="13" spans="1:9" x14ac:dyDescent="0.5">
      <c r="A13" s="146"/>
      <c r="B13" s="147"/>
      <c r="C13" s="148" t="s">
        <v>116</v>
      </c>
      <c r="D13" s="148"/>
      <c r="E13" s="154" t="str">
        <f>TEXT((15%*E$8),"0,000")&amp;"-"&amp;TEXT((75%*E$8),"0,000")</f>
        <v>75,000-375,000</v>
      </c>
      <c r="F13" s="155" t="str">
        <f t="shared" ref="F13:I13" si="4">TEXT((15%*F$8),"0,000")&amp;"-"&amp;TEXT((75%*F$8),"0,000")</f>
        <v>112,500-562,500</v>
      </c>
      <c r="G13" s="155" t="str">
        <f t="shared" si="4"/>
        <v>150,000-750,000</v>
      </c>
      <c r="H13" s="155" t="str">
        <f t="shared" si="4"/>
        <v>300,000-1,500,000</v>
      </c>
      <c r="I13" s="155" t="str">
        <f t="shared" si="4"/>
        <v>450,000-2,250,000</v>
      </c>
    </row>
    <row r="14" spans="1:9" x14ac:dyDescent="0.5">
      <c r="A14" s="146"/>
      <c r="B14" s="147"/>
      <c r="C14" s="148" t="s">
        <v>117</v>
      </c>
      <c r="D14" s="148"/>
      <c r="E14" s="135">
        <f>E8*50%</f>
        <v>250000</v>
      </c>
      <c r="F14" s="135">
        <f t="shared" ref="F14:I14" si="5">F8*50%</f>
        <v>375000</v>
      </c>
      <c r="G14" s="135">
        <f t="shared" si="5"/>
        <v>500000</v>
      </c>
      <c r="H14" s="135">
        <f t="shared" si="5"/>
        <v>1000000</v>
      </c>
      <c r="I14" s="135">
        <f t="shared" si="5"/>
        <v>1500000</v>
      </c>
    </row>
    <row r="15" spans="1:9" x14ac:dyDescent="0.5">
      <c r="A15" s="146"/>
      <c r="B15" s="147"/>
      <c r="C15" s="148" t="s">
        <v>118</v>
      </c>
      <c r="E15" s="155">
        <f>E8*50%</f>
        <v>250000</v>
      </c>
      <c r="F15" s="155">
        <f t="shared" ref="F15:I15" si="6">F8*50%</f>
        <v>375000</v>
      </c>
      <c r="G15" s="155">
        <f t="shared" si="6"/>
        <v>500000</v>
      </c>
      <c r="H15" s="155">
        <f t="shared" si="6"/>
        <v>1000000</v>
      </c>
      <c r="I15" s="155">
        <f t="shared" si="6"/>
        <v>1500000</v>
      </c>
    </row>
    <row r="16" spans="1:9" x14ac:dyDescent="0.5">
      <c r="A16" s="146"/>
      <c r="B16" s="147"/>
      <c r="C16" s="148" t="s">
        <v>119</v>
      </c>
      <c r="D16" s="148"/>
      <c r="E16" s="155" t="str">
        <f>TEXT((2%*E$8),"0,000")&amp;"-"&amp;TEXT((70%*E$8),"0,000")</f>
        <v>10,000-350,000</v>
      </c>
      <c r="F16" s="155" t="str">
        <f t="shared" ref="F16:I16" si="7">TEXT((2%*F$8),"0,000")&amp;"-"&amp;TEXT((70%*F$8),"0,000")</f>
        <v>15,000-525,000</v>
      </c>
      <c r="G16" s="155" t="str">
        <f t="shared" si="7"/>
        <v>20,000-700,000</v>
      </c>
      <c r="H16" s="155" t="str">
        <f t="shared" si="7"/>
        <v>40,000-1,400,000</v>
      </c>
      <c r="I16" s="155" t="str">
        <f t="shared" si="7"/>
        <v>60,000-2,100,000</v>
      </c>
    </row>
    <row r="17" spans="1:9" x14ac:dyDescent="0.5">
      <c r="A17" s="146"/>
      <c r="B17" s="147"/>
      <c r="C17" s="148" t="s">
        <v>120</v>
      </c>
      <c r="E17" s="135">
        <f>E8*10%</f>
        <v>50000</v>
      </c>
      <c r="F17" s="135">
        <f t="shared" ref="F17:I17" si="8">F8*10%</f>
        <v>75000</v>
      </c>
      <c r="G17" s="135">
        <f t="shared" si="8"/>
        <v>100000</v>
      </c>
      <c r="H17" s="135">
        <f t="shared" si="8"/>
        <v>200000</v>
      </c>
      <c r="I17" s="135">
        <f t="shared" si="8"/>
        <v>300000</v>
      </c>
    </row>
    <row r="18" spans="1:9" x14ac:dyDescent="0.5">
      <c r="A18" s="146"/>
      <c r="B18" s="147"/>
      <c r="C18" s="148" t="s">
        <v>121</v>
      </c>
      <c r="D18" s="156"/>
      <c r="E18" s="135">
        <f>E8*7.5%</f>
        <v>37500</v>
      </c>
      <c r="F18" s="135">
        <f t="shared" ref="F18:I18" si="9">F8*7.5%</f>
        <v>56250</v>
      </c>
      <c r="G18" s="135">
        <f t="shared" si="9"/>
        <v>75000</v>
      </c>
      <c r="H18" s="135">
        <f t="shared" si="9"/>
        <v>150000</v>
      </c>
      <c r="I18" s="135">
        <f t="shared" si="9"/>
        <v>225000</v>
      </c>
    </row>
    <row r="19" spans="1:9" x14ac:dyDescent="0.5">
      <c r="A19" s="157"/>
      <c r="B19" s="158" t="s">
        <v>122</v>
      </c>
      <c r="C19" s="159"/>
      <c r="D19" s="159"/>
      <c r="E19" s="160" t="str">
        <f>TEXT((25%*E$8),"0,000")&amp;"-"&amp;TEXT((100%*E$8),"0,000")</f>
        <v>125,000-500,000</v>
      </c>
      <c r="F19" s="160" t="str">
        <f t="shared" ref="F19:I19" si="10">TEXT((25%*F$8),"0,000")&amp;"-"&amp;TEXT((100%*F$8),"0,000")</f>
        <v>187,500-750,000</v>
      </c>
      <c r="G19" s="160" t="str">
        <f t="shared" si="10"/>
        <v>250,000-1,000,000</v>
      </c>
      <c r="H19" s="160" t="str">
        <f t="shared" si="10"/>
        <v>500,000-2,000,000</v>
      </c>
      <c r="I19" s="160" t="str">
        <f t="shared" si="10"/>
        <v>750,000-3,000,000</v>
      </c>
    </row>
    <row r="20" spans="1:9" hidden="1" x14ac:dyDescent="0.5">
      <c r="A20" s="146"/>
      <c r="B20" s="147"/>
      <c r="C20" s="161" t="s">
        <v>67</v>
      </c>
      <c r="D20" s="147"/>
      <c r="E20" s="135"/>
      <c r="F20" s="135"/>
      <c r="G20" s="135"/>
      <c r="H20" s="135"/>
      <c r="I20" s="135"/>
    </row>
    <row r="21" spans="1:9" hidden="1" x14ac:dyDescent="0.5">
      <c r="A21" s="146"/>
      <c r="B21" s="147"/>
      <c r="C21" s="147" t="s">
        <v>68</v>
      </c>
      <c r="D21" s="147"/>
      <c r="E21" s="135">
        <v>25000</v>
      </c>
      <c r="F21" s="135">
        <v>50000</v>
      </c>
      <c r="G21" s="135">
        <v>75000</v>
      </c>
      <c r="H21" s="135">
        <v>100000</v>
      </c>
      <c r="I21" s="135">
        <v>125000</v>
      </c>
    </row>
    <row r="22" spans="1:9" hidden="1" x14ac:dyDescent="0.5">
      <c r="A22" s="146"/>
      <c r="B22" s="147"/>
      <c r="C22" s="147"/>
      <c r="D22" s="147"/>
      <c r="E22" s="135">
        <v>50000</v>
      </c>
      <c r="F22" s="135">
        <v>100000</v>
      </c>
      <c r="G22" s="135">
        <v>150000</v>
      </c>
      <c r="H22" s="135">
        <v>200000</v>
      </c>
      <c r="I22" s="135">
        <v>250000</v>
      </c>
    </row>
    <row r="23" spans="1:9" hidden="1" x14ac:dyDescent="0.5">
      <c r="A23" s="146"/>
      <c r="B23" s="147"/>
      <c r="C23" s="147"/>
      <c r="D23" s="147"/>
      <c r="E23" s="135">
        <v>75000</v>
      </c>
      <c r="F23" s="135">
        <v>150000</v>
      </c>
      <c r="G23" s="135">
        <v>225000</v>
      </c>
      <c r="H23" s="135">
        <v>300000</v>
      </c>
      <c r="I23" s="135">
        <v>375000</v>
      </c>
    </row>
    <row r="24" spans="1:9" hidden="1" x14ac:dyDescent="0.5">
      <c r="A24" s="146"/>
      <c r="B24" s="147"/>
      <c r="C24" s="147"/>
      <c r="D24" s="147"/>
      <c r="E24" s="135">
        <v>100000</v>
      </c>
      <c r="F24" s="135">
        <v>200000</v>
      </c>
      <c r="G24" s="135">
        <v>300000</v>
      </c>
      <c r="H24" s="135">
        <v>400000</v>
      </c>
      <c r="I24" s="135">
        <v>500000</v>
      </c>
    </row>
    <row r="25" spans="1:9" hidden="1" x14ac:dyDescent="0.5">
      <c r="A25" s="146"/>
      <c r="B25" s="147"/>
      <c r="C25" s="147" t="s">
        <v>69</v>
      </c>
      <c r="D25" s="147"/>
      <c r="E25" s="135">
        <v>25000</v>
      </c>
      <c r="F25" s="135">
        <v>50000</v>
      </c>
      <c r="G25" s="135">
        <v>75000</v>
      </c>
      <c r="H25" s="135">
        <v>100000</v>
      </c>
      <c r="I25" s="135">
        <v>125000</v>
      </c>
    </row>
    <row r="26" spans="1:9" hidden="1" x14ac:dyDescent="0.5">
      <c r="A26" s="146"/>
      <c r="B26" s="147"/>
      <c r="C26" s="147"/>
      <c r="D26" s="147"/>
      <c r="E26" s="135">
        <v>50000</v>
      </c>
      <c r="F26" s="135">
        <v>100000</v>
      </c>
      <c r="G26" s="135">
        <v>150000</v>
      </c>
      <c r="H26" s="135">
        <v>200000</v>
      </c>
      <c r="I26" s="135">
        <v>250000</v>
      </c>
    </row>
    <row r="27" spans="1:9" hidden="1" x14ac:dyDescent="0.5">
      <c r="A27" s="146"/>
      <c r="B27" s="147"/>
      <c r="C27" s="147"/>
      <c r="D27" s="147"/>
      <c r="E27" s="135">
        <v>75000</v>
      </c>
      <c r="F27" s="135">
        <v>150000</v>
      </c>
      <c r="G27" s="135">
        <v>225000</v>
      </c>
      <c r="H27" s="135">
        <v>300000</v>
      </c>
      <c r="I27" s="135">
        <v>375000</v>
      </c>
    </row>
    <row r="28" spans="1:9" hidden="1" x14ac:dyDescent="0.5">
      <c r="A28" s="146"/>
      <c r="B28" s="147"/>
      <c r="C28" s="147"/>
      <c r="D28" s="147"/>
      <c r="E28" s="135">
        <v>100000</v>
      </c>
      <c r="F28" s="135">
        <v>200000</v>
      </c>
      <c r="G28" s="135">
        <v>300000</v>
      </c>
      <c r="H28" s="135">
        <v>400000</v>
      </c>
      <c r="I28" s="135">
        <v>500000</v>
      </c>
    </row>
    <row r="29" spans="1:9" x14ac:dyDescent="0.5">
      <c r="A29" s="162">
        <v>3</v>
      </c>
      <c r="B29" s="163" t="s">
        <v>123</v>
      </c>
      <c r="C29" s="164"/>
      <c r="D29" s="164"/>
      <c r="E29" s="165">
        <f>E8*10%</f>
        <v>50000</v>
      </c>
      <c r="F29" s="165">
        <f t="shared" ref="F29:I29" si="11">F8*10%</f>
        <v>75000</v>
      </c>
      <c r="G29" s="165">
        <f t="shared" si="11"/>
        <v>100000</v>
      </c>
      <c r="H29" s="165">
        <f t="shared" si="11"/>
        <v>200000</v>
      </c>
      <c r="I29" s="165">
        <f t="shared" si="11"/>
        <v>300000</v>
      </c>
    </row>
    <row r="30" spans="1:9" ht="16.5" hidden="1" customHeight="1" x14ac:dyDescent="0.5">
      <c r="A30" s="146"/>
      <c r="B30" s="166" t="s">
        <v>71</v>
      </c>
      <c r="C30" s="166"/>
      <c r="D30" s="147"/>
      <c r="E30" s="167"/>
      <c r="F30" s="168"/>
      <c r="G30" s="168"/>
      <c r="H30" s="168"/>
      <c r="I30" s="168"/>
    </row>
    <row r="31" spans="1:9" ht="16.5" hidden="1" customHeight="1" x14ac:dyDescent="0.5">
      <c r="A31" s="146"/>
      <c r="B31" s="166" t="s">
        <v>72</v>
      </c>
      <c r="C31" s="166"/>
      <c r="D31" s="147"/>
      <c r="E31" s="167"/>
      <c r="F31" s="168"/>
      <c r="G31" s="168"/>
      <c r="H31" s="168"/>
      <c r="I31" s="168"/>
    </row>
    <row r="32" spans="1:9" ht="16.5" hidden="1" customHeight="1" x14ac:dyDescent="0.5">
      <c r="A32" s="146"/>
      <c r="B32" s="166" t="s">
        <v>73</v>
      </c>
      <c r="C32" s="166"/>
      <c r="D32" s="147"/>
      <c r="E32" s="167"/>
      <c r="F32" s="168"/>
      <c r="G32" s="168"/>
      <c r="H32" s="168"/>
      <c r="I32" s="168"/>
    </row>
    <row r="33" spans="1:9" ht="16.5" hidden="1" customHeight="1" x14ac:dyDescent="0.5">
      <c r="A33" s="146"/>
      <c r="B33" s="166" t="s">
        <v>74</v>
      </c>
      <c r="C33" s="166"/>
      <c r="D33" s="147"/>
      <c r="E33" s="167"/>
      <c r="F33" s="168"/>
      <c r="G33" s="168"/>
      <c r="H33" s="168"/>
      <c r="I33" s="168"/>
    </row>
    <row r="34" spans="1:9" ht="16.5" hidden="1" customHeight="1" x14ac:dyDescent="0.5">
      <c r="A34" s="146"/>
      <c r="B34" s="166" t="s">
        <v>75</v>
      </c>
      <c r="C34" s="166"/>
      <c r="D34" s="147"/>
      <c r="E34" s="167"/>
      <c r="F34" s="168"/>
      <c r="G34" s="168"/>
      <c r="H34" s="168"/>
      <c r="I34" s="168"/>
    </row>
    <row r="35" spans="1:9" ht="16.5" hidden="1" customHeight="1" x14ac:dyDescent="0.5">
      <c r="A35" s="146"/>
      <c r="B35" s="166" t="s">
        <v>76</v>
      </c>
      <c r="C35" s="166"/>
      <c r="D35" s="147"/>
      <c r="E35" s="167"/>
      <c r="F35" s="168"/>
      <c r="G35" s="168"/>
      <c r="H35" s="168"/>
      <c r="I35" s="168"/>
    </row>
    <row r="36" spans="1:9" ht="16.5" hidden="1" customHeight="1" x14ac:dyDescent="0.5">
      <c r="A36" s="146"/>
      <c r="B36" s="166" t="s">
        <v>77</v>
      </c>
      <c r="C36" s="166"/>
      <c r="D36" s="147"/>
      <c r="E36" s="167"/>
      <c r="F36" s="168"/>
      <c r="G36" s="168"/>
      <c r="H36" s="168"/>
      <c r="I36" s="168"/>
    </row>
    <row r="37" spans="1:9" ht="16.5" hidden="1" customHeight="1" x14ac:dyDescent="0.5">
      <c r="A37" s="146"/>
      <c r="B37" s="166" t="s">
        <v>78</v>
      </c>
      <c r="C37" s="166"/>
      <c r="D37" s="147"/>
      <c r="E37" s="167"/>
      <c r="F37" s="168"/>
      <c r="G37" s="168"/>
      <c r="H37" s="168"/>
      <c r="I37" s="168"/>
    </row>
    <row r="38" spans="1:9" ht="16.5" hidden="1" customHeight="1" x14ac:dyDescent="0.5">
      <c r="A38" s="146"/>
      <c r="B38" s="166" t="s">
        <v>79</v>
      </c>
      <c r="C38" s="166"/>
      <c r="D38" s="147"/>
      <c r="E38" s="167"/>
      <c r="F38" s="168"/>
      <c r="G38" s="168"/>
      <c r="H38" s="168"/>
      <c r="I38" s="168"/>
    </row>
    <row r="39" spans="1:9" x14ac:dyDescent="0.5">
      <c r="A39" s="169">
        <v>4</v>
      </c>
      <c r="B39" s="170" t="s">
        <v>124</v>
      </c>
      <c r="C39" s="159"/>
      <c r="D39" s="159"/>
      <c r="E39" s="165">
        <v>1000</v>
      </c>
      <c r="F39" s="165">
        <v>1250</v>
      </c>
      <c r="G39" s="165">
        <v>1500</v>
      </c>
      <c r="H39" s="165">
        <v>2000</v>
      </c>
      <c r="I39" s="165">
        <v>2500</v>
      </c>
    </row>
  </sheetData>
  <mergeCells count="2">
    <mergeCell ref="A2:D4"/>
    <mergeCell ref="E2:I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47"/>
  <sheetViews>
    <sheetView workbookViewId="0">
      <selection activeCell="A3" sqref="A3"/>
    </sheetView>
  </sheetViews>
  <sheetFormatPr defaultColWidth="10.28515625" defaultRowHeight="12.75" x14ac:dyDescent="0.2"/>
  <cols>
    <col min="1" max="1" width="14.140625" style="222" bestFit="1" customWidth="1"/>
    <col min="2" max="8" width="10.28515625" style="214"/>
    <col min="9" max="26" width="10.28515625" style="214" customWidth="1"/>
    <col min="27" max="16384" width="10.28515625" style="214"/>
  </cols>
  <sheetData>
    <row r="1" spans="1:208" x14ac:dyDescent="0.2">
      <c r="A1" s="222" t="s">
        <v>346</v>
      </c>
      <c r="B1" s="214" t="s">
        <v>126</v>
      </c>
      <c r="C1" s="214" t="s">
        <v>127</v>
      </c>
      <c r="D1" s="214" t="s">
        <v>128</v>
      </c>
      <c r="E1" s="214" t="s">
        <v>129</v>
      </c>
      <c r="F1" s="214" t="s">
        <v>130</v>
      </c>
      <c r="G1" s="214" t="s">
        <v>131</v>
      </c>
      <c r="H1" s="214" t="s">
        <v>132</v>
      </c>
      <c r="I1" s="214" t="s">
        <v>133</v>
      </c>
      <c r="J1" s="214" t="s">
        <v>134</v>
      </c>
      <c r="K1" s="214" t="s">
        <v>135</v>
      </c>
      <c r="L1" s="214" t="s">
        <v>136</v>
      </c>
      <c r="M1" s="214" t="s">
        <v>137</v>
      </c>
      <c r="N1" s="214" t="s">
        <v>138</v>
      </c>
      <c r="O1" s="214" t="s">
        <v>139</v>
      </c>
      <c r="P1" s="214" t="s">
        <v>140</v>
      </c>
      <c r="Q1" s="214" t="s">
        <v>141</v>
      </c>
      <c r="R1" s="214" t="s">
        <v>142</v>
      </c>
      <c r="S1" s="214" t="s">
        <v>143</v>
      </c>
      <c r="T1" s="214" t="s">
        <v>144</v>
      </c>
      <c r="U1" s="214" t="s">
        <v>145</v>
      </c>
      <c r="V1" s="214" t="s">
        <v>146</v>
      </c>
      <c r="W1" s="214" t="s">
        <v>147</v>
      </c>
      <c r="X1" s="214" t="s">
        <v>148</v>
      </c>
      <c r="Y1" s="214" t="s">
        <v>149</v>
      </c>
      <c r="Z1" s="214" t="s">
        <v>150</v>
      </c>
      <c r="AA1" s="214" t="s">
        <v>151</v>
      </c>
      <c r="AB1" s="214" t="s">
        <v>152</v>
      </c>
      <c r="AC1" s="214" t="s">
        <v>153</v>
      </c>
      <c r="AD1" s="214" t="s">
        <v>154</v>
      </c>
      <c r="AE1" s="214" t="s">
        <v>155</v>
      </c>
      <c r="AF1" s="214" t="s">
        <v>156</v>
      </c>
      <c r="AG1" s="214" t="s">
        <v>157</v>
      </c>
      <c r="AH1" s="214" t="s">
        <v>158</v>
      </c>
      <c r="AI1" s="214" t="s">
        <v>159</v>
      </c>
      <c r="AJ1" s="214" t="s">
        <v>160</v>
      </c>
      <c r="AK1" s="214" t="s">
        <v>161</v>
      </c>
      <c r="AL1" s="214" t="s">
        <v>162</v>
      </c>
      <c r="AM1" s="214" t="s">
        <v>163</v>
      </c>
      <c r="AN1" s="214" t="s">
        <v>164</v>
      </c>
      <c r="AO1" s="214" t="s">
        <v>165</v>
      </c>
      <c r="AP1" s="214" t="s">
        <v>166</v>
      </c>
      <c r="AQ1" s="214" t="s">
        <v>167</v>
      </c>
      <c r="AR1" s="214" t="s">
        <v>168</v>
      </c>
      <c r="AS1" s="214" t="s">
        <v>169</v>
      </c>
      <c r="AT1" s="214" t="s">
        <v>170</v>
      </c>
      <c r="AU1" s="214" t="s">
        <v>171</v>
      </c>
      <c r="AV1" s="214" t="s">
        <v>172</v>
      </c>
      <c r="AW1" s="214" t="s">
        <v>173</v>
      </c>
      <c r="AX1" s="214" t="s">
        <v>174</v>
      </c>
      <c r="AY1" s="214" t="s">
        <v>175</v>
      </c>
      <c r="AZ1" s="214" t="s">
        <v>176</v>
      </c>
      <c r="BA1" s="214" t="s">
        <v>177</v>
      </c>
      <c r="BB1" s="214" t="s">
        <v>178</v>
      </c>
      <c r="BC1" s="214" t="s">
        <v>179</v>
      </c>
      <c r="BD1" s="214" t="s">
        <v>180</v>
      </c>
      <c r="BE1" s="214" t="s">
        <v>181</v>
      </c>
      <c r="BF1" s="214" t="s">
        <v>182</v>
      </c>
      <c r="BG1" s="214" t="s">
        <v>183</v>
      </c>
      <c r="BH1" s="214" t="s">
        <v>184</v>
      </c>
      <c r="BI1" s="214" t="s">
        <v>185</v>
      </c>
      <c r="BJ1" s="214" t="s">
        <v>186</v>
      </c>
      <c r="BK1" s="214" t="s">
        <v>187</v>
      </c>
      <c r="BL1" s="214" t="s">
        <v>188</v>
      </c>
      <c r="BM1" s="214" t="s">
        <v>189</v>
      </c>
      <c r="BN1" s="214" t="s">
        <v>190</v>
      </c>
      <c r="BO1" s="214" t="s">
        <v>191</v>
      </c>
      <c r="BP1" s="214" t="s">
        <v>192</v>
      </c>
      <c r="BQ1" s="214" t="s">
        <v>193</v>
      </c>
      <c r="BR1" s="214" t="s">
        <v>194</v>
      </c>
      <c r="BS1" s="214" t="s">
        <v>195</v>
      </c>
      <c r="BT1" s="214" t="s">
        <v>196</v>
      </c>
      <c r="BU1" s="214" t="s">
        <v>197</v>
      </c>
      <c r="BV1" s="214" t="s">
        <v>198</v>
      </c>
      <c r="BW1" s="214" t="s">
        <v>199</v>
      </c>
      <c r="BX1" s="214" t="s">
        <v>200</v>
      </c>
      <c r="BY1" s="214" t="s">
        <v>201</v>
      </c>
      <c r="BZ1" s="214" t="s">
        <v>202</v>
      </c>
      <c r="CA1" s="214" t="s">
        <v>203</v>
      </c>
      <c r="CB1" s="214" t="s">
        <v>204</v>
      </c>
      <c r="CC1" s="214" t="s">
        <v>205</v>
      </c>
      <c r="CD1" s="214" t="s">
        <v>206</v>
      </c>
      <c r="CE1" s="214" t="s">
        <v>207</v>
      </c>
      <c r="CF1" s="214" t="s">
        <v>208</v>
      </c>
      <c r="CG1" s="214" t="s">
        <v>209</v>
      </c>
      <c r="CH1" s="214" t="s">
        <v>210</v>
      </c>
      <c r="CI1" s="214" t="s">
        <v>211</v>
      </c>
      <c r="CJ1" s="214" t="s">
        <v>212</v>
      </c>
      <c r="CK1" s="214" t="s">
        <v>213</v>
      </c>
      <c r="CL1" s="214" t="s">
        <v>214</v>
      </c>
      <c r="CM1" s="214" t="s">
        <v>215</v>
      </c>
      <c r="CN1" s="214" t="s">
        <v>216</v>
      </c>
      <c r="CO1" s="214" t="s">
        <v>217</v>
      </c>
      <c r="CP1" s="214" t="s">
        <v>218</v>
      </c>
      <c r="CQ1" s="214" t="s">
        <v>219</v>
      </c>
      <c r="CR1" s="214" t="s">
        <v>220</v>
      </c>
      <c r="CS1" s="214" t="s">
        <v>221</v>
      </c>
      <c r="CT1" s="214" t="s">
        <v>222</v>
      </c>
      <c r="CU1" s="214" t="s">
        <v>223</v>
      </c>
      <c r="CV1" s="214" t="s">
        <v>224</v>
      </c>
      <c r="CW1" s="214" t="s">
        <v>225</v>
      </c>
      <c r="CX1" s="214" t="s">
        <v>226</v>
      </c>
      <c r="CY1" s="214" t="s">
        <v>227</v>
      </c>
      <c r="CZ1" s="214" t="s">
        <v>228</v>
      </c>
      <c r="DA1" s="214" t="s">
        <v>229</v>
      </c>
      <c r="DB1" s="214" t="s">
        <v>230</v>
      </c>
      <c r="DC1" s="214" t="s">
        <v>231</v>
      </c>
      <c r="DD1" s="214" t="s">
        <v>232</v>
      </c>
      <c r="DE1" s="214" t="s">
        <v>233</v>
      </c>
      <c r="DF1" s="214" t="s">
        <v>234</v>
      </c>
      <c r="DG1" s="214" t="s">
        <v>235</v>
      </c>
      <c r="DH1" s="214" t="s">
        <v>236</v>
      </c>
      <c r="DI1" s="214" t="s">
        <v>237</v>
      </c>
      <c r="DJ1" s="214" t="s">
        <v>238</v>
      </c>
      <c r="DK1" s="214" t="s">
        <v>239</v>
      </c>
      <c r="DL1" s="214" t="s">
        <v>240</v>
      </c>
      <c r="DM1" s="214" t="s">
        <v>241</v>
      </c>
      <c r="DN1" s="214" t="s">
        <v>242</v>
      </c>
      <c r="DO1" s="214" t="s">
        <v>243</v>
      </c>
      <c r="DP1" s="214" t="s">
        <v>244</v>
      </c>
      <c r="DQ1" s="214" t="s">
        <v>245</v>
      </c>
      <c r="DR1" s="214" t="s">
        <v>246</v>
      </c>
      <c r="DS1" s="214" t="s">
        <v>247</v>
      </c>
      <c r="DT1" s="214" t="s">
        <v>248</v>
      </c>
      <c r="DU1" s="214" t="s">
        <v>249</v>
      </c>
      <c r="DV1" s="214" t="s">
        <v>250</v>
      </c>
      <c r="DW1" s="214" t="s">
        <v>251</v>
      </c>
      <c r="DX1" s="214" t="s">
        <v>252</v>
      </c>
      <c r="DY1" s="214" t="s">
        <v>253</v>
      </c>
      <c r="DZ1" s="214" t="s">
        <v>254</v>
      </c>
      <c r="EA1" s="214" t="s">
        <v>255</v>
      </c>
      <c r="EB1" s="214" t="s">
        <v>256</v>
      </c>
      <c r="EC1" s="214" t="s">
        <v>257</v>
      </c>
      <c r="ED1" s="214" t="s">
        <v>258</v>
      </c>
      <c r="EE1" s="214" t="s">
        <v>259</v>
      </c>
      <c r="EF1" s="214" t="s">
        <v>260</v>
      </c>
      <c r="EG1" s="214" t="s">
        <v>261</v>
      </c>
      <c r="EH1" s="214" t="s">
        <v>262</v>
      </c>
      <c r="EI1" s="214" t="s">
        <v>263</v>
      </c>
      <c r="EJ1" s="214" t="s">
        <v>264</v>
      </c>
      <c r="EK1" s="214" t="s">
        <v>265</v>
      </c>
      <c r="EL1" s="214" t="s">
        <v>266</v>
      </c>
      <c r="EM1" s="214" t="s">
        <v>267</v>
      </c>
      <c r="EN1" s="214" t="s">
        <v>268</v>
      </c>
      <c r="EO1" s="214" t="s">
        <v>269</v>
      </c>
      <c r="EP1" s="214" t="s">
        <v>270</v>
      </c>
      <c r="EQ1" s="214" t="s">
        <v>271</v>
      </c>
      <c r="ER1" s="214" t="s">
        <v>272</v>
      </c>
      <c r="ES1" s="214" t="s">
        <v>273</v>
      </c>
      <c r="ET1" s="214" t="s">
        <v>274</v>
      </c>
      <c r="EU1" s="214" t="s">
        <v>275</v>
      </c>
      <c r="EV1" s="214" t="s">
        <v>276</v>
      </c>
      <c r="EW1" s="214" t="s">
        <v>277</v>
      </c>
      <c r="EX1" s="214" t="s">
        <v>278</v>
      </c>
      <c r="EY1" s="214" t="s">
        <v>279</v>
      </c>
      <c r="EZ1" s="214" t="s">
        <v>280</v>
      </c>
      <c r="FA1" s="214" t="s">
        <v>281</v>
      </c>
      <c r="FB1" s="214" t="s">
        <v>282</v>
      </c>
      <c r="FC1" s="214" t="s">
        <v>283</v>
      </c>
      <c r="FD1" s="214" t="s">
        <v>284</v>
      </c>
      <c r="FE1" s="214" t="s">
        <v>285</v>
      </c>
      <c r="FF1" s="214" t="s">
        <v>286</v>
      </c>
      <c r="FG1" s="214" t="s">
        <v>287</v>
      </c>
      <c r="FH1" s="214" t="s">
        <v>288</v>
      </c>
      <c r="FI1" s="214" t="s">
        <v>289</v>
      </c>
      <c r="FJ1" s="214" t="s">
        <v>290</v>
      </c>
      <c r="FK1" s="214" t="s">
        <v>291</v>
      </c>
      <c r="FL1" s="214" t="s">
        <v>292</v>
      </c>
      <c r="FM1" s="214" t="s">
        <v>293</v>
      </c>
      <c r="FN1" s="214" t="s">
        <v>294</v>
      </c>
      <c r="FO1" s="214" t="s">
        <v>295</v>
      </c>
      <c r="FP1" s="214" t="s">
        <v>296</v>
      </c>
      <c r="FQ1" s="214" t="s">
        <v>297</v>
      </c>
      <c r="FR1" s="214" t="s">
        <v>298</v>
      </c>
      <c r="FS1" s="214" t="s">
        <v>299</v>
      </c>
      <c r="FT1" s="214" t="s">
        <v>300</v>
      </c>
      <c r="FU1" s="214" t="s">
        <v>301</v>
      </c>
      <c r="FV1" s="214" t="s">
        <v>302</v>
      </c>
      <c r="FW1" s="214" t="s">
        <v>303</v>
      </c>
      <c r="FX1" s="214" t="s">
        <v>304</v>
      </c>
      <c r="FY1" s="214" t="s">
        <v>305</v>
      </c>
      <c r="FZ1" s="214" t="s">
        <v>306</v>
      </c>
      <c r="GA1" s="214" t="s">
        <v>307</v>
      </c>
      <c r="GB1" s="214" t="s">
        <v>308</v>
      </c>
      <c r="GC1" s="214" t="s">
        <v>309</v>
      </c>
      <c r="GD1" s="214" t="s">
        <v>310</v>
      </c>
      <c r="GE1" s="214" t="s">
        <v>311</v>
      </c>
      <c r="GF1" s="214" t="s">
        <v>312</v>
      </c>
      <c r="GG1" s="214" t="s">
        <v>313</v>
      </c>
      <c r="GH1" s="214" t="s">
        <v>314</v>
      </c>
      <c r="GI1" s="214" t="s">
        <v>315</v>
      </c>
      <c r="GJ1" s="214" t="s">
        <v>316</v>
      </c>
      <c r="GK1" s="214" t="s">
        <v>317</v>
      </c>
      <c r="GL1" s="214" t="s">
        <v>318</v>
      </c>
      <c r="GM1" s="214" t="s">
        <v>319</v>
      </c>
      <c r="GN1" s="214" t="s">
        <v>320</v>
      </c>
      <c r="GO1" s="214" t="s">
        <v>321</v>
      </c>
      <c r="GP1" s="214" t="s">
        <v>322</v>
      </c>
      <c r="GQ1" s="214" t="s">
        <v>323</v>
      </c>
      <c r="GR1" s="214" t="s">
        <v>324</v>
      </c>
      <c r="GS1" s="214" t="s">
        <v>325</v>
      </c>
      <c r="GT1" s="214" t="s">
        <v>326</v>
      </c>
      <c r="GU1" s="214" t="s">
        <v>327</v>
      </c>
      <c r="GV1" s="214" t="s">
        <v>328</v>
      </c>
      <c r="GW1" s="214" t="s">
        <v>329</v>
      </c>
      <c r="GX1" s="214" t="s">
        <v>330</v>
      </c>
      <c r="GY1" s="214" t="s">
        <v>331</v>
      </c>
      <c r="GZ1" s="214" t="s">
        <v>332</v>
      </c>
    </row>
    <row r="2" spans="1:208" x14ac:dyDescent="0.2">
      <c r="D2" s="215"/>
    </row>
    <row r="3" spans="1:208" s="217" customFormat="1" x14ac:dyDescent="0.2">
      <c r="A3" s="223"/>
      <c r="B3" s="216" t="s">
        <v>333</v>
      </c>
      <c r="D3" s="218"/>
    </row>
    <row r="4" spans="1:208" s="217" customFormat="1" x14ac:dyDescent="0.2">
      <c r="A4" s="223"/>
      <c r="B4" s="217" t="s">
        <v>126</v>
      </c>
      <c r="C4" s="217" t="s">
        <v>127</v>
      </c>
      <c r="D4" s="218" t="s">
        <v>128</v>
      </c>
      <c r="E4" s="217" t="s">
        <v>129</v>
      </c>
      <c r="F4" s="217" t="s">
        <v>130</v>
      </c>
      <c r="G4" s="217" t="s">
        <v>131</v>
      </c>
      <c r="H4" s="217" t="s">
        <v>132</v>
      </c>
      <c r="I4" s="217" t="s">
        <v>133</v>
      </c>
      <c r="J4" s="217" t="s">
        <v>134</v>
      </c>
      <c r="K4" s="217" t="s">
        <v>135</v>
      </c>
      <c r="L4" s="217" t="s">
        <v>136</v>
      </c>
      <c r="M4" s="217" t="s">
        <v>137</v>
      </c>
      <c r="N4" s="217" t="s">
        <v>138</v>
      </c>
      <c r="O4" s="217" t="s">
        <v>139</v>
      </c>
      <c r="P4" s="217" t="s">
        <v>140</v>
      </c>
      <c r="Q4" s="217" t="s">
        <v>141</v>
      </c>
      <c r="R4" s="217" t="s">
        <v>142</v>
      </c>
      <c r="S4" s="217" t="s">
        <v>143</v>
      </c>
      <c r="T4" s="217" t="s">
        <v>144</v>
      </c>
      <c r="U4" s="217" t="s">
        <v>145</v>
      </c>
      <c r="V4" s="217" t="s">
        <v>146</v>
      </c>
      <c r="W4" s="217" t="s">
        <v>147</v>
      </c>
      <c r="X4" s="217" t="s">
        <v>148</v>
      </c>
      <c r="Y4" s="217" t="s">
        <v>149</v>
      </c>
      <c r="Z4" s="217" t="s">
        <v>150</v>
      </c>
      <c r="AA4" s="217" t="s">
        <v>151</v>
      </c>
      <c r="AB4" s="217" t="s">
        <v>152</v>
      </c>
      <c r="AC4" s="217" t="s">
        <v>153</v>
      </c>
      <c r="AD4" s="217" t="s">
        <v>154</v>
      </c>
      <c r="AE4" s="217" t="s">
        <v>155</v>
      </c>
      <c r="AF4" s="217" t="s">
        <v>156</v>
      </c>
      <c r="AG4" s="217" t="s">
        <v>157</v>
      </c>
      <c r="AH4" s="217" t="s">
        <v>158</v>
      </c>
      <c r="AI4" s="217" t="s">
        <v>159</v>
      </c>
      <c r="AJ4" s="217" t="s">
        <v>160</v>
      </c>
      <c r="AK4" s="217" t="s">
        <v>161</v>
      </c>
      <c r="AL4" s="217" t="s">
        <v>162</v>
      </c>
      <c r="AM4" s="217" t="s">
        <v>163</v>
      </c>
      <c r="AN4" s="217" t="s">
        <v>164</v>
      </c>
      <c r="AO4" s="217" t="s">
        <v>165</v>
      </c>
      <c r="AP4" s="217" t="s">
        <v>166</v>
      </c>
      <c r="AQ4" s="217" t="s">
        <v>167</v>
      </c>
      <c r="AR4" s="217" t="s">
        <v>168</v>
      </c>
      <c r="AS4" s="217" t="s">
        <v>169</v>
      </c>
      <c r="AT4" s="217" t="s">
        <v>170</v>
      </c>
      <c r="AU4" s="217" t="s">
        <v>171</v>
      </c>
      <c r="AV4" s="217" t="s">
        <v>172</v>
      </c>
      <c r="AW4" s="217" t="s">
        <v>173</v>
      </c>
      <c r="AX4" s="217" t="s">
        <v>174</v>
      </c>
      <c r="AY4" s="217" t="s">
        <v>175</v>
      </c>
      <c r="AZ4" s="217" t="s">
        <v>176</v>
      </c>
      <c r="BA4" s="217" t="s">
        <v>177</v>
      </c>
      <c r="BB4" s="217" t="s">
        <v>178</v>
      </c>
      <c r="BC4" s="217" t="s">
        <v>179</v>
      </c>
      <c r="BD4" s="217" t="s">
        <v>180</v>
      </c>
      <c r="BE4" s="217" t="s">
        <v>181</v>
      </c>
      <c r="BF4" s="217" t="s">
        <v>182</v>
      </c>
      <c r="BG4" s="219" t="s">
        <v>183</v>
      </c>
      <c r="BH4" s="219" t="s">
        <v>184</v>
      </c>
      <c r="BI4" s="219" t="s">
        <v>185</v>
      </c>
      <c r="BJ4" s="219" t="s">
        <v>186</v>
      </c>
      <c r="BK4" s="219" t="s">
        <v>187</v>
      </c>
      <c r="BL4" s="219" t="s">
        <v>188</v>
      </c>
      <c r="BM4" s="219" t="s">
        <v>189</v>
      </c>
      <c r="BN4" s="219" t="s">
        <v>190</v>
      </c>
      <c r="BO4" s="219" t="s">
        <v>191</v>
      </c>
      <c r="BP4" s="219" t="s">
        <v>192</v>
      </c>
      <c r="BQ4" s="219" t="s">
        <v>193</v>
      </c>
      <c r="BR4" s="219" t="s">
        <v>194</v>
      </c>
      <c r="BS4" s="219" t="s">
        <v>195</v>
      </c>
      <c r="BT4" s="219" t="s">
        <v>196</v>
      </c>
      <c r="BU4" s="219" t="s">
        <v>197</v>
      </c>
      <c r="BV4" s="219" t="s">
        <v>198</v>
      </c>
      <c r="BW4" s="219" t="s">
        <v>199</v>
      </c>
      <c r="BX4" s="219" t="s">
        <v>200</v>
      </c>
      <c r="BY4" s="219" t="s">
        <v>201</v>
      </c>
      <c r="BZ4" s="219" t="s">
        <v>202</v>
      </c>
      <c r="CA4" s="219" t="s">
        <v>203</v>
      </c>
      <c r="CB4" s="217" t="s">
        <v>204</v>
      </c>
      <c r="CC4" s="217" t="s">
        <v>205</v>
      </c>
      <c r="CD4" s="217" t="s">
        <v>206</v>
      </c>
      <c r="CE4" s="217" t="s">
        <v>207</v>
      </c>
      <c r="CF4" s="217" t="s">
        <v>208</v>
      </c>
      <c r="CG4" s="217" t="s">
        <v>209</v>
      </c>
      <c r="CH4" s="217" t="s">
        <v>210</v>
      </c>
      <c r="CI4" s="217" t="s">
        <v>211</v>
      </c>
      <c r="CJ4" s="217" t="s">
        <v>212</v>
      </c>
      <c r="CK4" s="217" t="s">
        <v>213</v>
      </c>
      <c r="CL4" s="217" t="s">
        <v>214</v>
      </c>
      <c r="CM4" s="217" t="s">
        <v>215</v>
      </c>
      <c r="CN4" s="217" t="s">
        <v>216</v>
      </c>
      <c r="CO4" s="217" t="s">
        <v>217</v>
      </c>
      <c r="CP4" s="217" t="s">
        <v>218</v>
      </c>
      <c r="CQ4" s="217" t="s">
        <v>219</v>
      </c>
      <c r="CR4" s="217" t="s">
        <v>220</v>
      </c>
      <c r="CS4" s="217" t="s">
        <v>221</v>
      </c>
      <c r="CT4" s="217" t="s">
        <v>222</v>
      </c>
      <c r="CU4" s="217" t="s">
        <v>223</v>
      </c>
      <c r="CV4" s="217" t="s">
        <v>224</v>
      </c>
      <c r="CW4" s="217" t="s">
        <v>225</v>
      </c>
      <c r="CX4" s="217" t="s">
        <v>226</v>
      </c>
      <c r="CY4" s="217" t="s">
        <v>227</v>
      </c>
      <c r="CZ4" s="217" t="s">
        <v>228</v>
      </c>
      <c r="DA4" s="217" t="s">
        <v>229</v>
      </c>
      <c r="DB4" s="217" t="s">
        <v>230</v>
      </c>
      <c r="DC4" s="217" t="s">
        <v>231</v>
      </c>
      <c r="DD4" s="217" t="s">
        <v>232</v>
      </c>
      <c r="DE4" s="217" t="s">
        <v>233</v>
      </c>
      <c r="DF4" s="217" t="s">
        <v>234</v>
      </c>
      <c r="DG4" s="217" t="s">
        <v>235</v>
      </c>
      <c r="DH4" s="217" t="s">
        <v>236</v>
      </c>
      <c r="DI4" s="217" t="s">
        <v>237</v>
      </c>
      <c r="DJ4" s="217" t="s">
        <v>238</v>
      </c>
      <c r="DK4" s="217" t="s">
        <v>239</v>
      </c>
      <c r="DL4" s="217" t="s">
        <v>240</v>
      </c>
      <c r="DM4" s="217" t="s">
        <v>241</v>
      </c>
      <c r="DN4" s="217" t="s">
        <v>242</v>
      </c>
      <c r="DO4" s="217" t="s">
        <v>243</v>
      </c>
      <c r="DP4" s="217" t="s">
        <v>244</v>
      </c>
      <c r="DQ4" s="217" t="s">
        <v>245</v>
      </c>
      <c r="DR4" s="217" t="s">
        <v>246</v>
      </c>
      <c r="DS4" s="217" t="s">
        <v>247</v>
      </c>
      <c r="DT4" s="217" t="s">
        <v>248</v>
      </c>
      <c r="DU4" s="217" t="s">
        <v>249</v>
      </c>
      <c r="DV4" s="217" t="s">
        <v>250</v>
      </c>
      <c r="DW4" s="217" t="s">
        <v>251</v>
      </c>
      <c r="DX4" s="217" t="s">
        <v>252</v>
      </c>
      <c r="DY4" s="217" t="s">
        <v>253</v>
      </c>
      <c r="DZ4" s="217" t="s">
        <v>254</v>
      </c>
      <c r="EA4" s="217" t="s">
        <v>255</v>
      </c>
      <c r="EB4" s="217" t="s">
        <v>256</v>
      </c>
      <c r="EC4" s="217" t="s">
        <v>257</v>
      </c>
      <c r="ED4" s="217" t="s">
        <v>258</v>
      </c>
      <c r="EE4" s="217" t="s">
        <v>259</v>
      </c>
      <c r="EF4" s="217" t="s">
        <v>260</v>
      </c>
      <c r="EG4" s="217" t="s">
        <v>261</v>
      </c>
      <c r="EH4" s="217" t="s">
        <v>262</v>
      </c>
      <c r="EI4" s="217" t="s">
        <v>263</v>
      </c>
      <c r="EJ4" s="217" t="s">
        <v>264</v>
      </c>
      <c r="EK4" s="217" t="s">
        <v>265</v>
      </c>
      <c r="EL4" s="217" t="s">
        <v>266</v>
      </c>
      <c r="EM4" s="217" t="s">
        <v>267</v>
      </c>
      <c r="EN4" s="217" t="s">
        <v>268</v>
      </c>
      <c r="EO4" s="217" t="s">
        <v>269</v>
      </c>
      <c r="EP4" s="217" t="s">
        <v>270</v>
      </c>
      <c r="EQ4" s="217" t="s">
        <v>271</v>
      </c>
      <c r="ER4" s="217" t="s">
        <v>272</v>
      </c>
      <c r="ES4" s="217" t="s">
        <v>273</v>
      </c>
      <c r="ET4" s="217" t="s">
        <v>274</v>
      </c>
      <c r="EU4" s="217" t="s">
        <v>275</v>
      </c>
      <c r="EV4" s="217" t="s">
        <v>276</v>
      </c>
      <c r="EW4" s="217" t="s">
        <v>277</v>
      </c>
      <c r="EX4" s="217" t="s">
        <v>278</v>
      </c>
      <c r="EY4" s="217" t="s">
        <v>279</v>
      </c>
      <c r="EZ4" s="217" t="s">
        <v>280</v>
      </c>
      <c r="FA4" s="217" t="s">
        <v>281</v>
      </c>
      <c r="FB4" s="217" t="s">
        <v>282</v>
      </c>
      <c r="FC4" s="217" t="s">
        <v>283</v>
      </c>
      <c r="FD4" s="217" t="s">
        <v>284</v>
      </c>
      <c r="FE4" s="217" t="s">
        <v>285</v>
      </c>
      <c r="FF4" s="217" t="s">
        <v>286</v>
      </c>
      <c r="FG4" s="217" t="s">
        <v>287</v>
      </c>
      <c r="FH4" s="217" t="s">
        <v>288</v>
      </c>
      <c r="FI4" s="217" t="s">
        <v>289</v>
      </c>
      <c r="FJ4" s="217" t="s">
        <v>290</v>
      </c>
      <c r="FK4" s="217" t="s">
        <v>291</v>
      </c>
      <c r="FL4" s="217" t="s">
        <v>292</v>
      </c>
      <c r="FM4" s="217" t="s">
        <v>293</v>
      </c>
      <c r="FN4" s="217" t="s">
        <v>294</v>
      </c>
      <c r="FO4" s="217" t="s">
        <v>295</v>
      </c>
      <c r="FP4" s="217" t="s">
        <v>296</v>
      </c>
      <c r="FQ4" s="217" t="s">
        <v>297</v>
      </c>
      <c r="FR4" s="217" t="s">
        <v>298</v>
      </c>
      <c r="FS4" s="217" t="s">
        <v>299</v>
      </c>
      <c r="FT4" s="217" t="s">
        <v>300</v>
      </c>
      <c r="FU4" s="217" t="s">
        <v>301</v>
      </c>
      <c r="FV4" s="217" t="s">
        <v>302</v>
      </c>
      <c r="FW4" s="217" t="s">
        <v>303</v>
      </c>
      <c r="FX4" s="217" t="s">
        <v>304</v>
      </c>
      <c r="FY4" s="217" t="s">
        <v>305</v>
      </c>
      <c r="FZ4" s="217" t="s">
        <v>306</v>
      </c>
      <c r="GA4" s="217" t="s">
        <v>307</v>
      </c>
      <c r="GB4" s="217" t="s">
        <v>308</v>
      </c>
      <c r="GC4" s="217" t="s">
        <v>309</v>
      </c>
      <c r="GD4" s="217" t="s">
        <v>310</v>
      </c>
      <c r="GE4" s="217" t="s">
        <v>311</v>
      </c>
      <c r="GF4" s="217" t="s">
        <v>312</v>
      </c>
      <c r="GG4" s="217" t="s">
        <v>313</v>
      </c>
      <c r="GH4" s="217" t="s">
        <v>314</v>
      </c>
      <c r="GI4" s="217" t="s">
        <v>315</v>
      </c>
      <c r="GJ4" s="217" t="s">
        <v>316</v>
      </c>
      <c r="GK4" s="217" t="s">
        <v>317</v>
      </c>
      <c r="GL4" s="217" t="s">
        <v>318</v>
      </c>
      <c r="GM4" s="217" t="s">
        <v>319</v>
      </c>
      <c r="GN4" s="217" t="s">
        <v>320</v>
      </c>
      <c r="GO4" s="217" t="s">
        <v>321</v>
      </c>
      <c r="GP4" s="217" t="s">
        <v>322</v>
      </c>
      <c r="GQ4" s="217" t="s">
        <v>323</v>
      </c>
      <c r="GR4" s="217" t="s">
        <v>324</v>
      </c>
      <c r="GS4" s="217" t="s">
        <v>325</v>
      </c>
      <c r="GT4" s="217" t="s">
        <v>326</v>
      </c>
      <c r="GU4" s="217" t="s">
        <v>327</v>
      </c>
      <c r="GV4" s="217" t="s">
        <v>328</v>
      </c>
      <c r="GW4" s="217" t="s">
        <v>329</v>
      </c>
      <c r="GX4" s="217" t="s">
        <v>330</v>
      </c>
      <c r="GY4" s="217" t="s">
        <v>331</v>
      </c>
      <c r="GZ4" s="217" t="s">
        <v>332</v>
      </c>
    </row>
    <row r="5" spans="1:208" s="217" customFormat="1" x14ac:dyDescent="0.2">
      <c r="A5" s="223" t="s">
        <v>347</v>
      </c>
      <c r="B5" s="217" t="s">
        <v>88</v>
      </c>
      <c r="D5" s="217" t="s">
        <v>334</v>
      </c>
      <c r="E5" s="217" t="s">
        <v>2</v>
      </c>
      <c r="H5" s="217">
        <v>0</v>
      </c>
      <c r="I5" s="217">
        <v>0</v>
      </c>
      <c r="J5" s="217">
        <v>0</v>
      </c>
      <c r="K5" s="217">
        <v>0</v>
      </c>
      <c r="L5" s="217">
        <v>0</v>
      </c>
      <c r="M5" s="217">
        <v>0</v>
      </c>
      <c r="N5" s="217">
        <v>0</v>
      </c>
      <c r="O5" s="217">
        <v>0</v>
      </c>
      <c r="P5" s="217">
        <v>0</v>
      </c>
      <c r="Q5" s="217">
        <v>0</v>
      </c>
      <c r="R5" s="217">
        <v>0</v>
      </c>
      <c r="S5" s="217">
        <v>0</v>
      </c>
      <c r="T5" s="217">
        <v>0</v>
      </c>
      <c r="U5" s="217">
        <v>0</v>
      </c>
      <c r="V5" s="217">
        <v>0</v>
      </c>
      <c r="W5" s="217">
        <v>0</v>
      </c>
      <c r="X5" s="217">
        <v>0</v>
      </c>
      <c r="Y5" s="217">
        <v>0</v>
      </c>
      <c r="Z5" s="217">
        <v>0</v>
      </c>
      <c r="AA5" s="217">
        <v>5.63</v>
      </c>
      <c r="AB5" s="217">
        <v>5.75</v>
      </c>
      <c r="AC5" s="217">
        <v>5.84</v>
      </c>
      <c r="AD5" s="217">
        <v>5.89</v>
      </c>
      <c r="AE5" s="217">
        <v>5.93</v>
      </c>
      <c r="AF5" s="217">
        <v>5.96</v>
      </c>
      <c r="AG5" s="217">
        <v>5.99</v>
      </c>
      <c r="AH5" s="217">
        <v>6.03</v>
      </c>
      <c r="AI5" s="217">
        <v>6.08</v>
      </c>
      <c r="AJ5" s="217">
        <v>6.15</v>
      </c>
      <c r="AK5" s="217">
        <v>6.23</v>
      </c>
      <c r="AL5" s="217">
        <v>6.34</v>
      </c>
      <c r="AM5" s="217">
        <v>6.48</v>
      </c>
      <c r="AN5" s="217">
        <v>6.64</v>
      </c>
      <c r="AO5" s="217">
        <v>6.83</v>
      </c>
      <c r="AP5" s="217">
        <v>7.04</v>
      </c>
      <c r="AQ5" s="217">
        <v>7.28</v>
      </c>
      <c r="AR5" s="217">
        <v>7.56</v>
      </c>
      <c r="AS5" s="217">
        <v>7.87</v>
      </c>
      <c r="AT5" s="217">
        <v>8.19</v>
      </c>
      <c r="AU5" s="217">
        <v>8.5299999999999994</v>
      </c>
      <c r="AV5" s="217">
        <v>8.92</v>
      </c>
      <c r="AW5" s="217">
        <v>9.34</v>
      </c>
      <c r="AX5" s="217">
        <v>9.8000000000000007</v>
      </c>
      <c r="AY5" s="217">
        <v>10.32</v>
      </c>
      <c r="AZ5" s="217">
        <v>10.9</v>
      </c>
      <c r="BA5" s="217">
        <v>11.53</v>
      </c>
      <c r="BB5" s="217">
        <v>12.24</v>
      </c>
      <c r="BC5" s="217">
        <v>13.02</v>
      </c>
      <c r="BD5" s="217">
        <v>13.94</v>
      </c>
      <c r="BE5" s="217">
        <v>14.96</v>
      </c>
      <c r="BF5" s="217">
        <v>16.11</v>
      </c>
      <c r="BG5" s="219">
        <v>17.39</v>
      </c>
      <c r="BH5" s="219">
        <v>18.84</v>
      </c>
      <c r="BI5" s="219">
        <v>20.46</v>
      </c>
      <c r="BJ5" s="219">
        <v>22.27</v>
      </c>
      <c r="BK5" s="219">
        <v>24.3</v>
      </c>
      <c r="BL5" s="219">
        <v>26.57</v>
      </c>
      <c r="BM5" s="219">
        <v>29.09</v>
      </c>
      <c r="BN5" s="219">
        <v>31.87</v>
      </c>
      <c r="BO5" s="219">
        <v>34.92</v>
      </c>
      <c r="BP5" s="219">
        <v>38.25</v>
      </c>
      <c r="BQ5" s="219">
        <v>0</v>
      </c>
      <c r="BR5" s="219">
        <v>0</v>
      </c>
      <c r="BS5" s="219">
        <v>0</v>
      </c>
      <c r="BT5" s="219">
        <v>0</v>
      </c>
      <c r="BU5" s="219">
        <v>0</v>
      </c>
      <c r="BV5" s="219">
        <v>0</v>
      </c>
      <c r="BW5" s="219">
        <v>0</v>
      </c>
      <c r="BX5" s="219">
        <v>0</v>
      </c>
      <c r="BY5" s="219">
        <v>0</v>
      </c>
      <c r="BZ5" s="219">
        <v>0</v>
      </c>
      <c r="CA5" s="219">
        <v>0</v>
      </c>
      <c r="CB5" s="217">
        <v>0</v>
      </c>
      <c r="CC5" s="217">
        <v>0</v>
      </c>
      <c r="CD5" s="217">
        <v>0</v>
      </c>
      <c r="CE5" s="217">
        <v>0</v>
      </c>
      <c r="CF5" s="217">
        <v>0</v>
      </c>
      <c r="CG5" s="217">
        <v>0</v>
      </c>
      <c r="CH5" s="217">
        <v>0</v>
      </c>
      <c r="CI5" s="217">
        <v>0</v>
      </c>
      <c r="CJ5" s="217">
        <v>0</v>
      </c>
      <c r="CK5" s="217">
        <v>0</v>
      </c>
      <c r="CL5" s="217">
        <v>0</v>
      </c>
      <c r="CM5" s="217">
        <v>0</v>
      </c>
      <c r="CN5" s="217">
        <v>0</v>
      </c>
      <c r="CO5" s="217">
        <v>0</v>
      </c>
      <c r="CP5" s="217">
        <v>0</v>
      </c>
      <c r="CQ5" s="217">
        <v>0</v>
      </c>
      <c r="CR5" s="217">
        <v>0</v>
      </c>
      <c r="CS5" s="217">
        <v>0</v>
      </c>
      <c r="CT5" s="217">
        <v>0</v>
      </c>
      <c r="CU5" s="217">
        <v>0</v>
      </c>
      <c r="CV5" s="217">
        <v>0</v>
      </c>
      <c r="CW5" s="217">
        <v>0</v>
      </c>
      <c r="CX5" s="217">
        <v>0</v>
      </c>
      <c r="CY5" s="217">
        <v>0</v>
      </c>
      <c r="CZ5" s="217">
        <v>0</v>
      </c>
      <c r="DA5" s="217">
        <v>0</v>
      </c>
      <c r="DB5" s="217">
        <v>0</v>
      </c>
      <c r="DC5" s="217">
        <v>0</v>
      </c>
      <c r="DD5" s="217">
        <v>0</v>
      </c>
      <c r="DE5" s="217">
        <v>0</v>
      </c>
      <c r="DF5" s="217">
        <v>0</v>
      </c>
      <c r="DG5" s="217">
        <v>0</v>
      </c>
      <c r="DH5" s="217">
        <v>0</v>
      </c>
      <c r="DI5" s="217">
        <v>0</v>
      </c>
      <c r="DJ5" s="217">
        <v>0</v>
      </c>
      <c r="DK5" s="217">
        <v>0</v>
      </c>
      <c r="DL5" s="217">
        <v>0</v>
      </c>
      <c r="DM5" s="217">
        <v>0</v>
      </c>
      <c r="DN5" s="217">
        <v>0</v>
      </c>
      <c r="DO5" s="217">
        <v>0</v>
      </c>
      <c r="DP5" s="217">
        <v>0</v>
      </c>
      <c r="DQ5" s="217">
        <v>0</v>
      </c>
      <c r="DR5" s="217">
        <v>0</v>
      </c>
      <c r="DS5" s="217">
        <v>0</v>
      </c>
      <c r="DT5" s="217">
        <v>0</v>
      </c>
      <c r="DU5" s="217">
        <v>0</v>
      </c>
      <c r="DV5" s="217">
        <v>0</v>
      </c>
      <c r="DW5" s="217">
        <v>0</v>
      </c>
      <c r="DX5" s="217">
        <v>0</v>
      </c>
      <c r="DY5" s="217">
        <v>0</v>
      </c>
      <c r="DZ5" s="217">
        <v>0</v>
      </c>
      <c r="EA5" s="217">
        <v>0</v>
      </c>
      <c r="EB5" s="217">
        <v>0</v>
      </c>
      <c r="EC5" s="217">
        <v>0</v>
      </c>
      <c r="ED5" s="217">
        <v>0</v>
      </c>
      <c r="EE5" s="217">
        <v>0</v>
      </c>
      <c r="EF5" s="217">
        <v>0</v>
      </c>
      <c r="EG5" s="217">
        <v>0</v>
      </c>
      <c r="EH5" s="217">
        <v>0</v>
      </c>
      <c r="EI5" s="217">
        <v>0</v>
      </c>
      <c r="EJ5" s="217">
        <v>0</v>
      </c>
      <c r="EK5" s="217">
        <v>0</v>
      </c>
      <c r="EL5" s="217">
        <v>0</v>
      </c>
      <c r="EM5" s="217">
        <v>0</v>
      </c>
      <c r="EN5" s="217">
        <v>0</v>
      </c>
      <c r="EO5" s="217">
        <v>0</v>
      </c>
      <c r="EP5" s="217">
        <v>0</v>
      </c>
      <c r="EQ5" s="217">
        <v>0</v>
      </c>
      <c r="ER5" s="217">
        <v>0</v>
      </c>
      <c r="ES5" s="217">
        <v>0</v>
      </c>
      <c r="ET5" s="217">
        <v>0</v>
      </c>
      <c r="EU5" s="217">
        <v>0</v>
      </c>
      <c r="EV5" s="217">
        <v>0</v>
      </c>
      <c r="EW5" s="217">
        <v>0</v>
      </c>
      <c r="EX5" s="217">
        <v>0</v>
      </c>
      <c r="EY5" s="217">
        <v>0</v>
      </c>
      <c r="EZ5" s="217">
        <v>0</v>
      </c>
      <c r="FA5" s="217">
        <v>0</v>
      </c>
      <c r="FB5" s="217">
        <v>0</v>
      </c>
      <c r="FC5" s="217">
        <v>0</v>
      </c>
      <c r="FD5" s="217">
        <v>0</v>
      </c>
      <c r="FE5" s="217">
        <v>0</v>
      </c>
      <c r="FF5" s="217">
        <v>0</v>
      </c>
      <c r="FG5" s="217">
        <v>0</v>
      </c>
      <c r="FH5" s="217">
        <v>0</v>
      </c>
      <c r="FI5" s="217">
        <v>0</v>
      </c>
      <c r="FJ5" s="217">
        <v>0</v>
      </c>
      <c r="FK5" s="217">
        <v>0</v>
      </c>
      <c r="FL5" s="217">
        <v>0</v>
      </c>
      <c r="FM5" s="217">
        <v>0</v>
      </c>
      <c r="FN5" s="217">
        <v>0</v>
      </c>
      <c r="FO5" s="217">
        <v>0</v>
      </c>
      <c r="FP5" s="217">
        <v>0</v>
      </c>
      <c r="FQ5" s="217">
        <v>0</v>
      </c>
      <c r="FR5" s="217">
        <v>0</v>
      </c>
      <c r="FS5" s="217">
        <v>0</v>
      </c>
      <c r="FT5" s="217">
        <v>0</v>
      </c>
      <c r="FU5" s="217">
        <v>0</v>
      </c>
      <c r="FV5" s="217">
        <v>0</v>
      </c>
      <c r="FW5" s="217">
        <v>0</v>
      </c>
      <c r="FX5" s="217">
        <v>0</v>
      </c>
      <c r="FY5" s="217">
        <v>0</v>
      </c>
      <c r="FZ5" s="217">
        <v>0</v>
      </c>
      <c r="GA5" s="217">
        <v>0</v>
      </c>
      <c r="GB5" s="217">
        <v>0</v>
      </c>
      <c r="GC5" s="217">
        <v>0</v>
      </c>
      <c r="GD5" s="217">
        <v>0</v>
      </c>
      <c r="GE5" s="217">
        <v>0</v>
      </c>
      <c r="GF5" s="217">
        <v>0</v>
      </c>
      <c r="GG5" s="217">
        <v>0</v>
      </c>
      <c r="GH5" s="217">
        <v>0</v>
      </c>
      <c r="GI5" s="217">
        <v>0</v>
      </c>
      <c r="GJ5" s="217">
        <v>0</v>
      </c>
      <c r="GK5" s="217">
        <v>0</v>
      </c>
      <c r="GL5" s="217">
        <v>0</v>
      </c>
      <c r="GM5" s="217">
        <v>0</v>
      </c>
      <c r="GN5" s="217">
        <v>0</v>
      </c>
      <c r="GO5" s="217">
        <v>0</v>
      </c>
      <c r="GP5" s="217">
        <v>0</v>
      </c>
      <c r="GQ5" s="217">
        <v>0</v>
      </c>
      <c r="GR5" s="217">
        <v>0</v>
      </c>
      <c r="GS5" s="217">
        <v>0</v>
      </c>
      <c r="GT5" s="217">
        <v>0</v>
      </c>
      <c r="GU5" s="217">
        <v>0</v>
      </c>
      <c r="GV5" s="217">
        <v>0</v>
      </c>
      <c r="GW5" s="217">
        <v>0</v>
      </c>
      <c r="GX5" s="217">
        <v>0</v>
      </c>
      <c r="GY5" s="217">
        <v>0</v>
      </c>
      <c r="GZ5" s="217">
        <v>0</v>
      </c>
    </row>
    <row r="6" spans="1:208" s="217" customFormat="1" x14ac:dyDescent="0.2">
      <c r="A6" s="223" t="s">
        <v>348</v>
      </c>
      <c r="B6" s="217" t="s">
        <v>88</v>
      </c>
      <c r="C6" s="217" t="s">
        <v>335</v>
      </c>
      <c r="D6" s="217" t="s">
        <v>334</v>
      </c>
      <c r="E6" s="217" t="s">
        <v>3</v>
      </c>
      <c r="F6" s="217" t="s">
        <v>335</v>
      </c>
      <c r="G6" s="217" t="s">
        <v>335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217">
        <v>0</v>
      </c>
      <c r="N6" s="217">
        <v>0</v>
      </c>
      <c r="O6" s="217">
        <v>0</v>
      </c>
      <c r="P6" s="217">
        <v>0</v>
      </c>
      <c r="Q6" s="217">
        <v>0</v>
      </c>
      <c r="R6" s="217">
        <v>0</v>
      </c>
      <c r="S6" s="217">
        <v>0</v>
      </c>
      <c r="T6" s="217">
        <v>0</v>
      </c>
      <c r="U6" s="217">
        <v>0</v>
      </c>
      <c r="V6" s="217">
        <v>0</v>
      </c>
      <c r="W6" s="217">
        <v>0</v>
      </c>
      <c r="X6" s="217">
        <v>0</v>
      </c>
      <c r="Y6" s="217">
        <v>0</v>
      </c>
      <c r="Z6" s="217">
        <v>0</v>
      </c>
      <c r="AA6" s="217">
        <v>3.25</v>
      </c>
      <c r="AB6" s="217">
        <v>3.28</v>
      </c>
      <c r="AC6" s="217">
        <v>3.31</v>
      </c>
      <c r="AD6" s="217">
        <v>3.34</v>
      </c>
      <c r="AE6" s="217">
        <v>3.37</v>
      </c>
      <c r="AF6" s="217">
        <v>3.4</v>
      </c>
      <c r="AG6" s="217">
        <v>3.44</v>
      </c>
      <c r="AH6" s="217">
        <v>3.48</v>
      </c>
      <c r="AI6" s="217">
        <v>3.53</v>
      </c>
      <c r="AJ6" s="217">
        <v>3.59</v>
      </c>
      <c r="AK6" s="217">
        <v>3.66</v>
      </c>
      <c r="AL6" s="217">
        <v>3.73</v>
      </c>
      <c r="AM6" s="217">
        <v>3.81</v>
      </c>
      <c r="AN6" s="217">
        <v>3.9</v>
      </c>
      <c r="AO6" s="217">
        <v>3.98</v>
      </c>
      <c r="AP6" s="217">
        <v>4.07</v>
      </c>
      <c r="AQ6" s="217">
        <v>4.17</v>
      </c>
      <c r="AR6" s="217">
        <v>4.2699999999999996</v>
      </c>
      <c r="AS6" s="217">
        <v>4.3899999999999997</v>
      </c>
      <c r="AT6" s="217">
        <v>4.5199999999999996</v>
      </c>
      <c r="AU6" s="217">
        <v>4.66</v>
      </c>
      <c r="AV6" s="217">
        <v>4.82</v>
      </c>
      <c r="AW6" s="217">
        <v>5</v>
      </c>
      <c r="AX6" s="217">
        <v>5.22</v>
      </c>
      <c r="AY6" s="217">
        <v>5.48</v>
      </c>
      <c r="AZ6" s="217">
        <v>5.78</v>
      </c>
      <c r="BA6" s="217">
        <v>6.15</v>
      </c>
      <c r="BB6" s="217">
        <v>6.57</v>
      </c>
      <c r="BC6" s="217">
        <v>7.07</v>
      </c>
      <c r="BD6" s="217">
        <v>7.65</v>
      </c>
      <c r="BE6" s="217">
        <v>8.32</v>
      </c>
      <c r="BF6" s="217">
        <v>9.09</v>
      </c>
      <c r="BG6" s="219">
        <v>9.9700000000000006</v>
      </c>
      <c r="BH6" s="219">
        <v>10.97</v>
      </c>
      <c r="BI6" s="219">
        <v>12.1</v>
      </c>
      <c r="BJ6" s="219">
        <v>13.36</v>
      </c>
      <c r="BK6" s="219">
        <v>14.78</v>
      </c>
      <c r="BL6" s="219">
        <v>16.36</v>
      </c>
      <c r="BM6" s="219">
        <v>18.13</v>
      </c>
      <c r="BN6" s="219">
        <v>20.11</v>
      </c>
      <c r="BO6" s="219">
        <v>22.31</v>
      </c>
      <c r="BP6" s="219">
        <v>24.77</v>
      </c>
      <c r="BQ6" s="219">
        <v>0</v>
      </c>
      <c r="BR6" s="219">
        <v>0</v>
      </c>
      <c r="BS6" s="219">
        <v>0</v>
      </c>
      <c r="BT6" s="219">
        <v>0</v>
      </c>
      <c r="BU6" s="219">
        <v>0</v>
      </c>
      <c r="BV6" s="219">
        <v>0</v>
      </c>
      <c r="BW6" s="219">
        <v>0</v>
      </c>
      <c r="BX6" s="219">
        <v>0</v>
      </c>
      <c r="BY6" s="219">
        <v>0</v>
      </c>
      <c r="BZ6" s="219">
        <v>0</v>
      </c>
      <c r="CA6" s="219">
        <v>0</v>
      </c>
      <c r="CB6" s="217">
        <v>0</v>
      </c>
      <c r="CC6" s="217">
        <v>0</v>
      </c>
      <c r="CD6" s="217">
        <v>0</v>
      </c>
      <c r="CE6" s="217">
        <v>0</v>
      </c>
      <c r="CF6" s="217">
        <v>0</v>
      </c>
      <c r="CG6" s="217">
        <v>0</v>
      </c>
      <c r="CH6" s="217">
        <v>0</v>
      </c>
      <c r="CI6" s="217">
        <v>0</v>
      </c>
      <c r="CJ6" s="217">
        <v>0</v>
      </c>
      <c r="CK6" s="217">
        <v>0</v>
      </c>
      <c r="CL6" s="217">
        <v>0</v>
      </c>
      <c r="CM6" s="217">
        <v>0</v>
      </c>
      <c r="CN6" s="217">
        <v>0</v>
      </c>
      <c r="CO6" s="217">
        <v>0</v>
      </c>
      <c r="CP6" s="217">
        <v>0</v>
      </c>
      <c r="CQ6" s="217">
        <v>0</v>
      </c>
      <c r="CR6" s="217">
        <v>0</v>
      </c>
      <c r="CS6" s="217">
        <v>0</v>
      </c>
      <c r="CT6" s="217">
        <v>0</v>
      </c>
      <c r="CU6" s="217">
        <v>0</v>
      </c>
      <c r="CV6" s="217">
        <v>0</v>
      </c>
      <c r="CW6" s="217">
        <v>0</v>
      </c>
      <c r="CX6" s="217">
        <v>0</v>
      </c>
      <c r="CY6" s="217">
        <v>0</v>
      </c>
      <c r="CZ6" s="217">
        <v>0</v>
      </c>
      <c r="DA6" s="217">
        <v>0</v>
      </c>
      <c r="DB6" s="217">
        <v>0</v>
      </c>
      <c r="DC6" s="217">
        <v>0</v>
      </c>
      <c r="DD6" s="217">
        <v>0</v>
      </c>
      <c r="DE6" s="217">
        <v>0</v>
      </c>
      <c r="DF6" s="217">
        <v>0</v>
      </c>
      <c r="DG6" s="217">
        <v>0</v>
      </c>
      <c r="DH6" s="217">
        <v>0</v>
      </c>
      <c r="DI6" s="217">
        <v>0</v>
      </c>
      <c r="DJ6" s="217">
        <v>0</v>
      </c>
      <c r="DK6" s="217">
        <v>0</v>
      </c>
      <c r="DL6" s="217">
        <v>0</v>
      </c>
      <c r="DM6" s="217">
        <v>0</v>
      </c>
      <c r="DN6" s="217">
        <v>0</v>
      </c>
      <c r="DO6" s="217">
        <v>0</v>
      </c>
      <c r="DP6" s="217">
        <v>0</v>
      </c>
      <c r="DQ6" s="217">
        <v>0</v>
      </c>
      <c r="DR6" s="217">
        <v>0</v>
      </c>
      <c r="DS6" s="217">
        <v>0</v>
      </c>
      <c r="DT6" s="217">
        <v>0</v>
      </c>
      <c r="DU6" s="217">
        <v>0</v>
      </c>
      <c r="DV6" s="217">
        <v>0</v>
      </c>
      <c r="DW6" s="217">
        <v>0</v>
      </c>
      <c r="DX6" s="217">
        <v>0</v>
      </c>
      <c r="DY6" s="217">
        <v>0</v>
      </c>
      <c r="DZ6" s="217">
        <v>0</v>
      </c>
      <c r="EA6" s="217">
        <v>0</v>
      </c>
      <c r="EB6" s="217">
        <v>0</v>
      </c>
      <c r="EC6" s="217">
        <v>0</v>
      </c>
      <c r="ED6" s="217">
        <v>0</v>
      </c>
      <c r="EE6" s="217">
        <v>0</v>
      </c>
      <c r="EF6" s="217">
        <v>0</v>
      </c>
      <c r="EG6" s="217">
        <v>0</v>
      </c>
      <c r="EH6" s="217">
        <v>0</v>
      </c>
      <c r="EI6" s="217">
        <v>0</v>
      </c>
      <c r="EJ6" s="217">
        <v>0</v>
      </c>
      <c r="EK6" s="217">
        <v>0</v>
      </c>
      <c r="EL6" s="217">
        <v>0</v>
      </c>
      <c r="EM6" s="217">
        <v>0</v>
      </c>
      <c r="EN6" s="217">
        <v>0</v>
      </c>
      <c r="EO6" s="217">
        <v>0</v>
      </c>
      <c r="EP6" s="217">
        <v>0</v>
      </c>
      <c r="EQ6" s="217">
        <v>0</v>
      </c>
      <c r="ER6" s="217">
        <v>0</v>
      </c>
      <c r="ES6" s="217">
        <v>0</v>
      </c>
      <c r="ET6" s="217">
        <v>0</v>
      </c>
      <c r="EU6" s="217">
        <v>0</v>
      </c>
      <c r="EV6" s="217">
        <v>0</v>
      </c>
      <c r="EW6" s="217">
        <v>0</v>
      </c>
      <c r="EX6" s="217">
        <v>0</v>
      </c>
      <c r="EY6" s="217">
        <v>0</v>
      </c>
      <c r="EZ6" s="217">
        <v>0</v>
      </c>
      <c r="FA6" s="217">
        <v>0</v>
      </c>
      <c r="FB6" s="217">
        <v>0</v>
      </c>
      <c r="FC6" s="217">
        <v>0</v>
      </c>
      <c r="FD6" s="217">
        <v>0</v>
      </c>
      <c r="FE6" s="217">
        <v>0</v>
      </c>
      <c r="FF6" s="217">
        <v>0</v>
      </c>
      <c r="FG6" s="217">
        <v>0</v>
      </c>
      <c r="FH6" s="217">
        <v>0</v>
      </c>
      <c r="FI6" s="217">
        <v>0</v>
      </c>
      <c r="FJ6" s="217">
        <v>0</v>
      </c>
      <c r="FK6" s="217">
        <v>0</v>
      </c>
      <c r="FL6" s="217">
        <v>0</v>
      </c>
      <c r="FM6" s="217">
        <v>0</v>
      </c>
      <c r="FN6" s="217">
        <v>0</v>
      </c>
      <c r="FO6" s="217">
        <v>0</v>
      </c>
      <c r="FP6" s="217">
        <v>0</v>
      </c>
      <c r="FQ6" s="217">
        <v>0</v>
      </c>
      <c r="FR6" s="217">
        <v>0</v>
      </c>
      <c r="FS6" s="217">
        <v>0</v>
      </c>
      <c r="FT6" s="217">
        <v>0</v>
      </c>
      <c r="FU6" s="217">
        <v>0</v>
      </c>
      <c r="FV6" s="217">
        <v>0</v>
      </c>
      <c r="FW6" s="217">
        <v>0</v>
      </c>
      <c r="FX6" s="217">
        <v>0</v>
      </c>
      <c r="FY6" s="217">
        <v>0</v>
      </c>
      <c r="FZ6" s="217">
        <v>0</v>
      </c>
      <c r="GA6" s="217">
        <v>0</v>
      </c>
      <c r="GB6" s="217">
        <v>0</v>
      </c>
      <c r="GC6" s="217">
        <v>0</v>
      </c>
      <c r="GD6" s="217">
        <v>0</v>
      </c>
      <c r="GE6" s="217">
        <v>0</v>
      </c>
      <c r="GF6" s="217">
        <v>0</v>
      </c>
      <c r="GG6" s="217">
        <v>0</v>
      </c>
      <c r="GH6" s="217">
        <v>0</v>
      </c>
      <c r="GI6" s="217">
        <v>0</v>
      </c>
      <c r="GJ6" s="217">
        <v>0</v>
      </c>
      <c r="GK6" s="217">
        <v>0</v>
      </c>
      <c r="GL6" s="217">
        <v>0</v>
      </c>
      <c r="GM6" s="217">
        <v>0</v>
      </c>
      <c r="GN6" s="217">
        <v>0</v>
      </c>
      <c r="GO6" s="217">
        <v>0</v>
      </c>
      <c r="GP6" s="217">
        <v>0</v>
      </c>
      <c r="GQ6" s="217">
        <v>0</v>
      </c>
      <c r="GR6" s="217">
        <v>0</v>
      </c>
      <c r="GS6" s="217">
        <v>0</v>
      </c>
      <c r="GT6" s="217">
        <v>0</v>
      </c>
      <c r="GU6" s="217">
        <v>0</v>
      </c>
      <c r="GV6" s="217">
        <v>0</v>
      </c>
      <c r="GW6" s="217">
        <v>0</v>
      </c>
      <c r="GX6" s="217">
        <v>0</v>
      </c>
      <c r="GY6" s="217">
        <v>0</v>
      </c>
      <c r="GZ6" s="217">
        <v>0</v>
      </c>
    </row>
    <row r="7" spans="1:208" s="217" customFormat="1" x14ac:dyDescent="0.2">
      <c r="A7" s="223" t="s">
        <v>349</v>
      </c>
      <c r="B7" s="217" t="s">
        <v>88</v>
      </c>
      <c r="D7" s="217" t="s">
        <v>336</v>
      </c>
      <c r="E7" s="217" t="s">
        <v>2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7">
        <v>0</v>
      </c>
      <c r="N7" s="217">
        <v>0</v>
      </c>
      <c r="O7" s="217">
        <v>0</v>
      </c>
      <c r="P7" s="217">
        <v>0</v>
      </c>
      <c r="Q7" s="217">
        <v>0</v>
      </c>
      <c r="R7" s="217">
        <v>0</v>
      </c>
      <c r="S7" s="217">
        <v>0</v>
      </c>
      <c r="T7" s="217">
        <v>0</v>
      </c>
      <c r="U7" s="217">
        <v>0</v>
      </c>
      <c r="V7" s="217">
        <v>0</v>
      </c>
      <c r="W7" s="217">
        <v>0</v>
      </c>
      <c r="X7" s="217">
        <v>0</v>
      </c>
      <c r="Y7" s="217">
        <v>0</v>
      </c>
      <c r="Z7" s="217">
        <v>0</v>
      </c>
      <c r="AA7" s="217">
        <v>0</v>
      </c>
      <c r="AB7" s="217">
        <v>0</v>
      </c>
      <c r="AC7" s="217">
        <v>0</v>
      </c>
      <c r="AD7" s="217">
        <v>0</v>
      </c>
      <c r="AE7" s="217">
        <v>0</v>
      </c>
      <c r="AF7" s="217">
        <v>0</v>
      </c>
      <c r="AG7" s="217">
        <v>0</v>
      </c>
      <c r="AH7" s="217">
        <v>0</v>
      </c>
      <c r="AI7" s="217">
        <v>0</v>
      </c>
      <c r="AJ7" s="217">
        <v>0</v>
      </c>
      <c r="AK7" s="217">
        <v>0</v>
      </c>
      <c r="AL7" s="217">
        <v>0</v>
      </c>
      <c r="AM7" s="217">
        <v>0</v>
      </c>
      <c r="AN7" s="217">
        <v>0</v>
      </c>
      <c r="AO7" s="217">
        <v>0</v>
      </c>
      <c r="AP7" s="217">
        <v>0</v>
      </c>
      <c r="AQ7" s="217">
        <v>0</v>
      </c>
      <c r="AR7" s="217">
        <v>0</v>
      </c>
      <c r="AS7" s="217">
        <v>0</v>
      </c>
      <c r="AT7" s="217">
        <v>0</v>
      </c>
      <c r="AU7" s="217">
        <v>0</v>
      </c>
      <c r="AV7" s="217">
        <v>0</v>
      </c>
      <c r="AW7" s="217">
        <v>0</v>
      </c>
      <c r="AX7" s="217">
        <v>0</v>
      </c>
      <c r="AY7" s="217">
        <v>0</v>
      </c>
      <c r="AZ7" s="217">
        <v>0</v>
      </c>
      <c r="BA7" s="217">
        <v>0</v>
      </c>
      <c r="BB7" s="217">
        <v>0</v>
      </c>
      <c r="BC7" s="217">
        <v>0</v>
      </c>
      <c r="BD7" s="217">
        <v>0</v>
      </c>
      <c r="BE7" s="217">
        <v>0</v>
      </c>
      <c r="BF7" s="217">
        <v>0</v>
      </c>
      <c r="BG7" s="219">
        <v>0</v>
      </c>
      <c r="BH7" s="219">
        <v>0</v>
      </c>
      <c r="BI7" s="219">
        <v>0</v>
      </c>
      <c r="BJ7" s="219">
        <v>0</v>
      </c>
      <c r="BK7" s="219">
        <v>0</v>
      </c>
      <c r="BL7" s="219">
        <v>0</v>
      </c>
      <c r="BM7" s="219">
        <v>0</v>
      </c>
      <c r="BN7" s="219">
        <v>0</v>
      </c>
      <c r="BO7" s="219">
        <v>0</v>
      </c>
      <c r="BP7" s="219">
        <v>0</v>
      </c>
      <c r="BQ7" s="219">
        <v>0</v>
      </c>
      <c r="BR7" s="219">
        <v>0</v>
      </c>
      <c r="BS7" s="219">
        <v>0</v>
      </c>
      <c r="BT7" s="219">
        <v>0</v>
      </c>
      <c r="BU7" s="219">
        <v>0</v>
      </c>
      <c r="BV7" s="219">
        <v>0</v>
      </c>
      <c r="BW7" s="219">
        <v>0</v>
      </c>
      <c r="BX7" s="219">
        <v>0</v>
      </c>
      <c r="BY7" s="219">
        <v>0</v>
      </c>
      <c r="BZ7" s="219">
        <v>0</v>
      </c>
      <c r="CA7" s="219">
        <v>0</v>
      </c>
      <c r="CB7" s="217">
        <v>0</v>
      </c>
      <c r="CC7" s="217">
        <v>0</v>
      </c>
      <c r="CD7" s="217">
        <v>0</v>
      </c>
      <c r="CE7" s="217">
        <v>0</v>
      </c>
      <c r="CF7" s="217">
        <v>0</v>
      </c>
      <c r="CG7" s="217">
        <v>0</v>
      </c>
      <c r="CH7" s="217">
        <v>0</v>
      </c>
      <c r="CI7" s="217">
        <v>0</v>
      </c>
      <c r="CJ7" s="217">
        <v>0</v>
      </c>
      <c r="CK7" s="217">
        <v>0</v>
      </c>
      <c r="CL7" s="217">
        <v>0</v>
      </c>
      <c r="CM7" s="217">
        <v>0</v>
      </c>
      <c r="CN7" s="217">
        <v>0</v>
      </c>
      <c r="CO7" s="217">
        <v>0</v>
      </c>
      <c r="CP7" s="217">
        <v>0</v>
      </c>
      <c r="CQ7" s="217">
        <v>0</v>
      </c>
      <c r="CR7" s="217">
        <v>0</v>
      </c>
      <c r="CS7" s="217">
        <v>0</v>
      </c>
      <c r="CT7" s="217">
        <v>0</v>
      </c>
      <c r="CU7" s="217">
        <v>0</v>
      </c>
      <c r="CV7" s="217">
        <v>0</v>
      </c>
      <c r="CW7" s="217">
        <v>0</v>
      </c>
      <c r="CX7" s="217">
        <v>0</v>
      </c>
      <c r="CY7" s="217">
        <v>0</v>
      </c>
      <c r="CZ7" s="217">
        <v>0</v>
      </c>
      <c r="DA7" s="217">
        <v>0</v>
      </c>
      <c r="DB7" s="217">
        <v>0</v>
      </c>
      <c r="DC7" s="217">
        <v>0</v>
      </c>
      <c r="DD7" s="217">
        <v>0</v>
      </c>
      <c r="DE7" s="217">
        <v>0</v>
      </c>
      <c r="DF7" s="217">
        <v>0</v>
      </c>
      <c r="DG7" s="217">
        <v>0</v>
      </c>
      <c r="DH7" s="217">
        <v>0</v>
      </c>
      <c r="DI7" s="217">
        <v>0</v>
      </c>
      <c r="DJ7" s="217">
        <v>0</v>
      </c>
      <c r="DK7" s="217">
        <v>0</v>
      </c>
      <c r="DL7" s="217">
        <v>0</v>
      </c>
      <c r="DM7" s="217">
        <v>0</v>
      </c>
      <c r="DN7" s="217">
        <v>0</v>
      </c>
      <c r="DO7" s="217">
        <v>0</v>
      </c>
      <c r="DP7" s="217">
        <v>0</v>
      </c>
      <c r="DQ7" s="217">
        <v>0</v>
      </c>
      <c r="DR7" s="217">
        <v>0</v>
      </c>
      <c r="DS7" s="217">
        <v>0</v>
      </c>
      <c r="DT7" s="217">
        <v>0</v>
      </c>
      <c r="DU7" s="217">
        <v>0</v>
      </c>
      <c r="DV7" s="217">
        <v>0</v>
      </c>
      <c r="DW7" s="217">
        <v>0</v>
      </c>
      <c r="DX7" s="217">
        <v>0</v>
      </c>
      <c r="DY7" s="217">
        <v>0</v>
      </c>
      <c r="DZ7" s="217">
        <v>0</v>
      </c>
      <c r="EA7" s="217">
        <v>0</v>
      </c>
      <c r="EB7" s="217">
        <v>0</v>
      </c>
      <c r="EC7" s="217">
        <v>0</v>
      </c>
      <c r="ED7" s="217">
        <v>0</v>
      </c>
      <c r="EE7" s="217">
        <v>0</v>
      </c>
      <c r="EF7" s="217">
        <v>0</v>
      </c>
      <c r="EG7" s="217">
        <v>0</v>
      </c>
      <c r="EH7" s="217">
        <v>0</v>
      </c>
      <c r="EI7" s="217">
        <v>0</v>
      </c>
      <c r="EJ7" s="217">
        <v>0</v>
      </c>
      <c r="EK7" s="217">
        <v>0</v>
      </c>
      <c r="EL7" s="217">
        <v>0</v>
      </c>
      <c r="EM7" s="217">
        <v>0</v>
      </c>
      <c r="EN7" s="217">
        <v>0</v>
      </c>
      <c r="EO7" s="217">
        <v>0</v>
      </c>
      <c r="EP7" s="217">
        <v>0</v>
      </c>
      <c r="EQ7" s="217">
        <v>0</v>
      </c>
      <c r="ER7" s="217">
        <v>0</v>
      </c>
      <c r="ES7" s="217">
        <v>0</v>
      </c>
      <c r="ET7" s="217">
        <v>0</v>
      </c>
      <c r="EU7" s="217">
        <v>0</v>
      </c>
      <c r="EV7" s="217">
        <v>0</v>
      </c>
      <c r="EW7" s="217">
        <v>0</v>
      </c>
      <c r="EX7" s="217">
        <v>0</v>
      </c>
      <c r="EY7" s="217">
        <v>0</v>
      </c>
      <c r="EZ7" s="217">
        <v>0</v>
      </c>
      <c r="FA7" s="217">
        <v>0</v>
      </c>
      <c r="FB7" s="217">
        <v>0</v>
      </c>
      <c r="FC7" s="217">
        <v>0</v>
      </c>
      <c r="FD7" s="217">
        <v>0</v>
      </c>
      <c r="FE7" s="217">
        <v>0</v>
      </c>
      <c r="FF7" s="217">
        <v>0</v>
      </c>
      <c r="FG7" s="217">
        <v>0</v>
      </c>
      <c r="FH7" s="217">
        <v>0</v>
      </c>
      <c r="FI7" s="217">
        <v>0</v>
      </c>
      <c r="FJ7" s="217">
        <v>0</v>
      </c>
      <c r="FK7" s="217">
        <v>0</v>
      </c>
      <c r="FL7" s="217">
        <v>0</v>
      </c>
      <c r="FM7" s="217">
        <v>0</v>
      </c>
      <c r="FN7" s="217">
        <v>0</v>
      </c>
      <c r="FO7" s="217">
        <v>0</v>
      </c>
      <c r="FP7" s="217">
        <v>0</v>
      </c>
      <c r="FQ7" s="217">
        <v>0</v>
      </c>
      <c r="FR7" s="217">
        <v>0</v>
      </c>
      <c r="FS7" s="217">
        <v>0</v>
      </c>
      <c r="FT7" s="217">
        <v>0</v>
      </c>
      <c r="FU7" s="217">
        <v>0</v>
      </c>
      <c r="FV7" s="217">
        <v>0</v>
      </c>
      <c r="FW7" s="217">
        <v>0</v>
      </c>
      <c r="FX7" s="217">
        <v>0</v>
      </c>
      <c r="FY7" s="217">
        <v>0</v>
      </c>
      <c r="FZ7" s="217">
        <v>0</v>
      </c>
      <c r="GA7" s="217">
        <v>0</v>
      </c>
      <c r="GB7" s="217">
        <v>0</v>
      </c>
      <c r="GC7" s="217">
        <v>0</v>
      </c>
      <c r="GD7" s="217">
        <v>0</v>
      </c>
      <c r="GE7" s="217">
        <v>0</v>
      </c>
      <c r="GF7" s="217">
        <v>0</v>
      </c>
      <c r="GG7" s="217">
        <v>0</v>
      </c>
      <c r="GH7" s="217">
        <v>0</v>
      </c>
      <c r="GI7" s="217">
        <v>0</v>
      </c>
      <c r="GJ7" s="217">
        <v>0</v>
      </c>
      <c r="GK7" s="217">
        <v>0</v>
      </c>
      <c r="GL7" s="217">
        <v>0</v>
      </c>
      <c r="GM7" s="217">
        <v>0</v>
      </c>
      <c r="GN7" s="217">
        <v>0</v>
      </c>
      <c r="GO7" s="217">
        <v>0</v>
      </c>
      <c r="GP7" s="217">
        <v>0</v>
      </c>
      <c r="GQ7" s="217">
        <v>0</v>
      </c>
      <c r="GR7" s="217">
        <v>0</v>
      </c>
      <c r="GS7" s="217">
        <v>0</v>
      </c>
      <c r="GT7" s="217">
        <v>0</v>
      </c>
      <c r="GU7" s="217">
        <v>0</v>
      </c>
      <c r="GV7" s="217">
        <v>0</v>
      </c>
      <c r="GW7" s="217">
        <v>0</v>
      </c>
      <c r="GX7" s="217">
        <v>0</v>
      </c>
      <c r="GY7" s="217">
        <v>0</v>
      </c>
      <c r="GZ7" s="217">
        <v>0</v>
      </c>
    </row>
    <row r="8" spans="1:208" s="217" customFormat="1" x14ac:dyDescent="0.2">
      <c r="A8" s="223" t="s">
        <v>350</v>
      </c>
      <c r="B8" s="217" t="s">
        <v>88</v>
      </c>
      <c r="D8" s="217" t="s">
        <v>336</v>
      </c>
      <c r="E8" s="217" t="s">
        <v>3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217">
        <v>0</v>
      </c>
      <c r="N8" s="217">
        <v>0</v>
      </c>
      <c r="O8" s="217">
        <v>0</v>
      </c>
      <c r="P8" s="217">
        <v>0</v>
      </c>
      <c r="Q8" s="217">
        <v>0</v>
      </c>
      <c r="R8" s="217">
        <v>0</v>
      </c>
      <c r="S8" s="217">
        <v>0</v>
      </c>
      <c r="T8" s="217">
        <v>0</v>
      </c>
      <c r="U8" s="217">
        <v>0</v>
      </c>
      <c r="V8" s="217">
        <v>0</v>
      </c>
      <c r="W8" s="217">
        <v>0</v>
      </c>
      <c r="X8" s="217">
        <v>0</v>
      </c>
      <c r="Y8" s="217">
        <v>0</v>
      </c>
      <c r="Z8" s="217">
        <v>0</v>
      </c>
      <c r="AA8" s="217">
        <v>0</v>
      </c>
      <c r="AB8" s="217">
        <v>0</v>
      </c>
      <c r="AC8" s="217">
        <v>0</v>
      </c>
      <c r="AD8" s="217">
        <v>0</v>
      </c>
      <c r="AE8" s="217">
        <v>0</v>
      </c>
      <c r="AF8" s="217">
        <v>0</v>
      </c>
      <c r="AG8" s="217">
        <v>0</v>
      </c>
      <c r="AH8" s="217">
        <v>0</v>
      </c>
      <c r="AI8" s="217">
        <v>0</v>
      </c>
      <c r="AJ8" s="217">
        <v>0</v>
      </c>
      <c r="AK8" s="217">
        <v>0</v>
      </c>
      <c r="AL8" s="217">
        <v>0</v>
      </c>
      <c r="AM8" s="217">
        <v>0</v>
      </c>
      <c r="AN8" s="217">
        <v>0</v>
      </c>
      <c r="AO8" s="217">
        <v>0</v>
      </c>
      <c r="AP8" s="217">
        <v>0</v>
      </c>
      <c r="AQ8" s="217">
        <v>0</v>
      </c>
      <c r="AR8" s="217">
        <v>0</v>
      </c>
      <c r="AS8" s="217">
        <v>0</v>
      </c>
      <c r="AT8" s="217">
        <v>0</v>
      </c>
      <c r="AU8" s="217">
        <v>0</v>
      </c>
      <c r="AV8" s="217">
        <v>0</v>
      </c>
      <c r="AW8" s="217">
        <v>0</v>
      </c>
      <c r="AX8" s="217">
        <v>0</v>
      </c>
      <c r="AY8" s="217">
        <v>0</v>
      </c>
      <c r="AZ8" s="217">
        <v>0</v>
      </c>
      <c r="BA8" s="217">
        <v>0</v>
      </c>
      <c r="BB8" s="217">
        <v>0</v>
      </c>
      <c r="BC8" s="217">
        <v>0</v>
      </c>
      <c r="BD8" s="217">
        <v>0</v>
      </c>
      <c r="BE8" s="217">
        <v>0</v>
      </c>
      <c r="BF8" s="217">
        <v>0</v>
      </c>
      <c r="BG8" s="219">
        <v>0</v>
      </c>
      <c r="BH8" s="219">
        <v>0</v>
      </c>
      <c r="BI8" s="219">
        <v>0</v>
      </c>
      <c r="BJ8" s="219">
        <v>0</v>
      </c>
      <c r="BK8" s="219">
        <v>0</v>
      </c>
      <c r="BL8" s="219">
        <v>0</v>
      </c>
      <c r="BM8" s="219">
        <v>0</v>
      </c>
      <c r="BN8" s="219">
        <v>0</v>
      </c>
      <c r="BO8" s="219">
        <v>0</v>
      </c>
      <c r="BP8" s="219">
        <v>0</v>
      </c>
      <c r="BQ8" s="219">
        <v>0</v>
      </c>
      <c r="BR8" s="219">
        <v>0</v>
      </c>
      <c r="BS8" s="219">
        <v>0</v>
      </c>
      <c r="BT8" s="219">
        <v>0</v>
      </c>
      <c r="BU8" s="219">
        <v>0</v>
      </c>
      <c r="BV8" s="219">
        <v>0</v>
      </c>
      <c r="BW8" s="219">
        <v>0</v>
      </c>
      <c r="BX8" s="219">
        <v>0</v>
      </c>
      <c r="BY8" s="219">
        <v>0</v>
      </c>
      <c r="BZ8" s="219">
        <v>0</v>
      </c>
      <c r="CA8" s="219">
        <v>0</v>
      </c>
      <c r="CB8" s="217">
        <v>0</v>
      </c>
      <c r="CC8" s="217">
        <v>0</v>
      </c>
      <c r="CD8" s="217">
        <v>0</v>
      </c>
      <c r="CE8" s="217">
        <v>0</v>
      </c>
      <c r="CF8" s="217">
        <v>0</v>
      </c>
      <c r="CG8" s="217">
        <v>0</v>
      </c>
      <c r="CH8" s="217">
        <v>0</v>
      </c>
      <c r="CI8" s="217">
        <v>0</v>
      </c>
      <c r="CJ8" s="217">
        <v>0</v>
      </c>
      <c r="CK8" s="217">
        <v>0</v>
      </c>
      <c r="CL8" s="217">
        <v>0</v>
      </c>
      <c r="CM8" s="217">
        <v>0</v>
      </c>
      <c r="CN8" s="217">
        <v>0</v>
      </c>
      <c r="CO8" s="217">
        <v>0</v>
      </c>
      <c r="CP8" s="217">
        <v>0</v>
      </c>
      <c r="CQ8" s="217">
        <v>0</v>
      </c>
      <c r="CR8" s="217">
        <v>0</v>
      </c>
      <c r="CS8" s="217">
        <v>0</v>
      </c>
      <c r="CT8" s="217">
        <v>0</v>
      </c>
      <c r="CU8" s="217">
        <v>0</v>
      </c>
      <c r="CV8" s="217">
        <v>0</v>
      </c>
      <c r="CW8" s="217">
        <v>0</v>
      </c>
      <c r="CX8" s="217">
        <v>0</v>
      </c>
      <c r="CY8" s="217">
        <v>0</v>
      </c>
      <c r="CZ8" s="217">
        <v>0</v>
      </c>
      <c r="DA8" s="217">
        <v>0</v>
      </c>
      <c r="DB8" s="217">
        <v>0</v>
      </c>
      <c r="DC8" s="217">
        <v>0</v>
      </c>
      <c r="DD8" s="217">
        <v>0</v>
      </c>
      <c r="DE8" s="217">
        <v>0</v>
      </c>
      <c r="DF8" s="217">
        <v>0</v>
      </c>
      <c r="DG8" s="217">
        <v>0</v>
      </c>
      <c r="DH8" s="217">
        <v>0</v>
      </c>
      <c r="DI8" s="217">
        <v>0</v>
      </c>
      <c r="DJ8" s="217">
        <v>0</v>
      </c>
      <c r="DK8" s="217">
        <v>0</v>
      </c>
      <c r="DL8" s="217">
        <v>0</v>
      </c>
      <c r="DM8" s="217">
        <v>0</v>
      </c>
      <c r="DN8" s="217">
        <v>0</v>
      </c>
      <c r="DO8" s="217">
        <v>0</v>
      </c>
      <c r="DP8" s="217">
        <v>0</v>
      </c>
      <c r="DQ8" s="217">
        <v>0</v>
      </c>
      <c r="DR8" s="217">
        <v>0</v>
      </c>
      <c r="DS8" s="217">
        <v>0</v>
      </c>
      <c r="DT8" s="217">
        <v>0</v>
      </c>
      <c r="DU8" s="217">
        <v>0</v>
      </c>
      <c r="DV8" s="217">
        <v>0</v>
      </c>
      <c r="DW8" s="217">
        <v>0</v>
      </c>
      <c r="DX8" s="217">
        <v>0</v>
      </c>
      <c r="DY8" s="217">
        <v>0</v>
      </c>
      <c r="DZ8" s="217">
        <v>0</v>
      </c>
      <c r="EA8" s="217">
        <v>0</v>
      </c>
      <c r="EB8" s="217">
        <v>0</v>
      </c>
      <c r="EC8" s="217">
        <v>0</v>
      </c>
      <c r="ED8" s="217">
        <v>0</v>
      </c>
      <c r="EE8" s="217">
        <v>0</v>
      </c>
      <c r="EF8" s="217">
        <v>0</v>
      </c>
      <c r="EG8" s="217">
        <v>0</v>
      </c>
      <c r="EH8" s="217">
        <v>0</v>
      </c>
      <c r="EI8" s="217">
        <v>0</v>
      </c>
      <c r="EJ8" s="217">
        <v>0</v>
      </c>
      <c r="EK8" s="217">
        <v>0</v>
      </c>
      <c r="EL8" s="217">
        <v>0</v>
      </c>
      <c r="EM8" s="217">
        <v>0</v>
      </c>
      <c r="EN8" s="217">
        <v>0</v>
      </c>
      <c r="EO8" s="217">
        <v>0</v>
      </c>
      <c r="EP8" s="217">
        <v>0</v>
      </c>
      <c r="EQ8" s="217">
        <v>0</v>
      </c>
      <c r="ER8" s="217">
        <v>0</v>
      </c>
      <c r="ES8" s="217">
        <v>0</v>
      </c>
      <c r="ET8" s="217">
        <v>0</v>
      </c>
      <c r="EU8" s="217">
        <v>0</v>
      </c>
      <c r="EV8" s="217">
        <v>0</v>
      </c>
      <c r="EW8" s="217">
        <v>0</v>
      </c>
      <c r="EX8" s="217">
        <v>0</v>
      </c>
      <c r="EY8" s="217">
        <v>0</v>
      </c>
      <c r="EZ8" s="217">
        <v>0</v>
      </c>
      <c r="FA8" s="217">
        <v>0</v>
      </c>
      <c r="FB8" s="217">
        <v>0</v>
      </c>
      <c r="FC8" s="217">
        <v>0</v>
      </c>
      <c r="FD8" s="217">
        <v>0</v>
      </c>
      <c r="FE8" s="217">
        <v>0</v>
      </c>
      <c r="FF8" s="217">
        <v>0</v>
      </c>
      <c r="FG8" s="217">
        <v>0</v>
      </c>
      <c r="FH8" s="217">
        <v>0</v>
      </c>
      <c r="FI8" s="217">
        <v>0</v>
      </c>
      <c r="FJ8" s="217">
        <v>0</v>
      </c>
      <c r="FK8" s="217">
        <v>0</v>
      </c>
      <c r="FL8" s="217">
        <v>0</v>
      </c>
      <c r="FM8" s="217">
        <v>0</v>
      </c>
      <c r="FN8" s="217">
        <v>0</v>
      </c>
      <c r="FO8" s="217">
        <v>0</v>
      </c>
      <c r="FP8" s="217">
        <v>0</v>
      </c>
      <c r="FQ8" s="217">
        <v>0</v>
      </c>
      <c r="FR8" s="217">
        <v>0</v>
      </c>
      <c r="FS8" s="217">
        <v>0</v>
      </c>
      <c r="FT8" s="217">
        <v>0</v>
      </c>
      <c r="FU8" s="217">
        <v>0</v>
      </c>
      <c r="FV8" s="217">
        <v>0</v>
      </c>
      <c r="FW8" s="217">
        <v>0</v>
      </c>
      <c r="FX8" s="217">
        <v>0</v>
      </c>
      <c r="FY8" s="217">
        <v>0</v>
      </c>
      <c r="FZ8" s="217">
        <v>0</v>
      </c>
      <c r="GA8" s="217">
        <v>0</v>
      </c>
      <c r="GB8" s="217">
        <v>0</v>
      </c>
      <c r="GC8" s="217">
        <v>0</v>
      </c>
      <c r="GD8" s="217">
        <v>0</v>
      </c>
      <c r="GE8" s="217">
        <v>0</v>
      </c>
      <c r="GF8" s="217">
        <v>0</v>
      </c>
      <c r="GG8" s="217">
        <v>0</v>
      </c>
      <c r="GH8" s="217">
        <v>0</v>
      </c>
      <c r="GI8" s="217">
        <v>0</v>
      </c>
      <c r="GJ8" s="217">
        <v>0</v>
      </c>
      <c r="GK8" s="217">
        <v>0</v>
      </c>
      <c r="GL8" s="217">
        <v>0</v>
      </c>
      <c r="GM8" s="217">
        <v>0</v>
      </c>
      <c r="GN8" s="217">
        <v>0</v>
      </c>
      <c r="GO8" s="217">
        <v>0</v>
      </c>
      <c r="GP8" s="217">
        <v>0</v>
      </c>
      <c r="GQ8" s="217">
        <v>0</v>
      </c>
      <c r="GR8" s="217">
        <v>0</v>
      </c>
      <c r="GS8" s="217">
        <v>0</v>
      </c>
      <c r="GT8" s="217">
        <v>0</v>
      </c>
      <c r="GU8" s="217">
        <v>0</v>
      </c>
      <c r="GV8" s="217">
        <v>0</v>
      </c>
      <c r="GW8" s="217">
        <v>0</v>
      </c>
      <c r="GX8" s="217">
        <v>0</v>
      </c>
      <c r="GY8" s="217">
        <v>0</v>
      </c>
      <c r="GZ8" s="217">
        <v>0</v>
      </c>
    </row>
    <row r="9" spans="1:208" s="217" customFormat="1" x14ac:dyDescent="0.2">
      <c r="A9" s="223" t="s">
        <v>351</v>
      </c>
      <c r="B9" s="217" t="s">
        <v>89</v>
      </c>
      <c r="D9" s="217" t="s">
        <v>334</v>
      </c>
      <c r="E9" s="217" t="s">
        <v>2</v>
      </c>
      <c r="H9" s="217">
        <v>0</v>
      </c>
      <c r="I9" s="217">
        <v>0</v>
      </c>
      <c r="J9" s="217">
        <v>0</v>
      </c>
      <c r="K9" s="217">
        <v>0</v>
      </c>
      <c r="L9" s="217">
        <v>0</v>
      </c>
      <c r="M9" s="217">
        <v>0</v>
      </c>
      <c r="N9" s="217">
        <v>0</v>
      </c>
      <c r="O9" s="217">
        <v>0</v>
      </c>
      <c r="P9" s="217">
        <v>0</v>
      </c>
      <c r="Q9" s="217">
        <v>0</v>
      </c>
      <c r="R9" s="217">
        <v>0</v>
      </c>
      <c r="S9" s="217">
        <v>0</v>
      </c>
      <c r="T9" s="217">
        <v>0</v>
      </c>
      <c r="U9" s="217">
        <v>0</v>
      </c>
      <c r="V9" s="217">
        <v>0</v>
      </c>
      <c r="W9" s="217">
        <v>0</v>
      </c>
      <c r="X9" s="217">
        <v>0</v>
      </c>
      <c r="Y9" s="217">
        <v>0</v>
      </c>
      <c r="Z9" s="217">
        <v>0</v>
      </c>
      <c r="AA9" s="217">
        <v>5.63</v>
      </c>
      <c r="AB9" s="217">
        <v>5.75</v>
      </c>
      <c r="AC9" s="217">
        <v>5.84</v>
      </c>
      <c r="AD9" s="217">
        <v>5.89</v>
      </c>
      <c r="AE9" s="217">
        <v>5.93</v>
      </c>
      <c r="AF9" s="217">
        <v>5.96</v>
      </c>
      <c r="AG9" s="217">
        <v>5.99</v>
      </c>
      <c r="AH9" s="217">
        <v>6.03</v>
      </c>
      <c r="AI9" s="217">
        <v>6.08</v>
      </c>
      <c r="AJ9" s="217">
        <v>6.15</v>
      </c>
      <c r="AK9" s="217">
        <v>6.23</v>
      </c>
      <c r="AL9" s="217">
        <v>6.34</v>
      </c>
      <c r="AM9" s="217">
        <v>6.48</v>
      </c>
      <c r="AN9" s="217">
        <v>6.64</v>
      </c>
      <c r="AO9" s="217">
        <v>6.83</v>
      </c>
      <c r="AP9" s="217">
        <v>7.04</v>
      </c>
      <c r="AQ9" s="217">
        <v>7.28</v>
      </c>
      <c r="AR9" s="217">
        <v>7.56</v>
      </c>
      <c r="AS9" s="217">
        <v>7.87</v>
      </c>
      <c r="AT9" s="217">
        <v>8.19</v>
      </c>
      <c r="AU9" s="217">
        <v>8.5299999999999994</v>
      </c>
      <c r="AV9" s="217">
        <v>8.92</v>
      </c>
      <c r="AW9" s="217">
        <v>9.34</v>
      </c>
      <c r="AX9" s="217">
        <v>9.8000000000000007</v>
      </c>
      <c r="AY9" s="217">
        <v>10.32</v>
      </c>
      <c r="AZ9" s="217">
        <v>10.9</v>
      </c>
      <c r="BA9" s="217">
        <v>11.53</v>
      </c>
      <c r="BB9" s="217">
        <v>12.24</v>
      </c>
      <c r="BC9" s="217">
        <v>13.02</v>
      </c>
      <c r="BD9" s="217">
        <v>13.94</v>
      </c>
      <c r="BE9" s="217">
        <v>14.96</v>
      </c>
      <c r="BF9" s="217">
        <v>16.11</v>
      </c>
      <c r="BG9" s="219">
        <v>17.39</v>
      </c>
      <c r="BH9" s="219">
        <v>18.84</v>
      </c>
      <c r="BI9" s="219">
        <v>20.46</v>
      </c>
      <c r="BJ9" s="219">
        <v>22.27</v>
      </c>
      <c r="BK9" s="219">
        <v>24.3</v>
      </c>
      <c r="BL9" s="219">
        <v>26.57</v>
      </c>
      <c r="BM9" s="219">
        <v>29.09</v>
      </c>
      <c r="BN9" s="219">
        <v>31.87</v>
      </c>
      <c r="BO9" s="219">
        <v>34.92</v>
      </c>
      <c r="BP9" s="219">
        <v>38.25</v>
      </c>
      <c r="BQ9" s="219">
        <v>0</v>
      </c>
      <c r="BR9" s="219">
        <v>0</v>
      </c>
      <c r="BS9" s="219">
        <v>0</v>
      </c>
      <c r="BT9" s="219">
        <v>0</v>
      </c>
      <c r="BU9" s="219">
        <v>0</v>
      </c>
      <c r="BV9" s="219">
        <v>0</v>
      </c>
      <c r="BW9" s="219">
        <v>0</v>
      </c>
      <c r="BX9" s="219">
        <v>0</v>
      </c>
      <c r="BY9" s="219">
        <v>0</v>
      </c>
      <c r="BZ9" s="219">
        <v>0</v>
      </c>
      <c r="CA9" s="219">
        <v>0</v>
      </c>
      <c r="CB9" s="217">
        <v>0</v>
      </c>
      <c r="CC9" s="217">
        <v>0</v>
      </c>
      <c r="CD9" s="217">
        <v>0</v>
      </c>
      <c r="CE9" s="217">
        <v>0</v>
      </c>
      <c r="CF9" s="217">
        <v>0</v>
      </c>
      <c r="CG9" s="217">
        <v>0</v>
      </c>
      <c r="CH9" s="217">
        <v>0</v>
      </c>
      <c r="CI9" s="217">
        <v>0</v>
      </c>
      <c r="CJ9" s="217">
        <v>0</v>
      </c>
      <c r="CK9" s="217">
        <v>0</v>
      </c>
      <c r="CL9" s="217">
        <v>0</v>
      </c>
      <c r="CM9" s="217">
        <v>0</v>
      </c>
      <c r="CN9" s="217">
        <v>0</v>
      </c>
      <c r="CO9" s="217">
        <v>0</v>
      </c>
      <c r="CP9" s="217">
        <v>0</v>
      </c>
      <c r="CQ9" s="217">
        <v>0</v>
      </c>
      <c r="CR9" s="217">
        <v>0</v>
      </c>
      <c r="CS9" s="217">
        <v>0</v>
      </c>
      <c r="CT9" s="217">
        <v>0</v>
      </c>
      <c r="CU9" s="217">
        <v>0</v>
      </c>
      <c r="CV9" s="217">
        <v>0</v>
      </c>
      <c r="CW9" s="217">
        <v>0</v>
      </c>
      <c r="CX9" s="217">
        <v>0</v>
      </c>
      <c r="CY9" s="217">
        <v>0</v>
      </c>
      <c r="CZ9" s="217">
        <v>0</v>
      </c>
      <c r="DA9" s="217">
        <v>0</v>
      </c>
      <c r="DB9" s="217">
        <v>0</v>
      </c>
      <c r="DC9" s="217">
        <v>0</v>
      </c>
      <c r="DD9" s="217">
        <v>0</v>
      </c>
      <c r="DE9" s="217">
        <v>0</v>
      </c>
      <c r="DF9" s="217">
        <v>0</v>
      </c>
      <c r="DG9" s="217">
        <v>0</v>
      </c>
      <c r="DH9" s="217">
        <v>0</v>
      </c>
      <c r="DI9" s="217">
        <v>0</v>
      </c>
      <c r="DJ9" s="217">
        <v>0</v>
      </c>
      <c r="DK9" s="217">
        <v>0</v>
      </c>
      <c r="DL9" s="217">
        <v>0</v>
      </c>
      <c r="DM9" s="217">
        <v>0</v>
      </c>
      <c r="DN9" s="217">
        <v>0</v>
      </c>
      <c r="DO9" s="217">
        <v>0</v>
      </c>
      <c r="DP9" s="217">
        <v>0</v>
      </c>
      <c r="DQ9" s="217">
        <v>0</v>
      </c>
      <c r="DR9" s="217">
        <v>0</v>
      </c>
      <c r="DS9" s="217">
        <v>0</v>
      </c>
      <c r="DT9" s="217">
        <v>0</v>
      </c>
      <c r="DU9" s="217">
        <v>0</v>
      </c>
      <c r="DV9" s="217">
        <v>0</v>
      </c>
      <c r="DW9" s="217">
        <v>0</v>
      </c>
      <c r="DX9" s="217">
        <v>0</v>
      </c>
      <c r="DY9" s="217">
        <v>0</v>
      </c>
      <c r="DZ9" s="217">
        <v>0</v>
      </c>
      <c r="EA9" s="217">
        <v>0</v>
      </c>
      <c r="EB9" s="217">
        <v>0</v>
      </c>
      <c r="EC9" s="217">
        <v>0</v>
      </c>
      <c r="ED9" s="217">
        <v>0</v>
      </c>
      <c r="EE9" s="217">
        <v>0</v>
      </c>
      <c r="EF9" s="217">
        <v>0</v>
      </c>
      <c r="EG9" s="217">
        <v>0</v>
      </c>
      <c r="EH9" s="217">
        <v>0</v>
      </c>
      <c r="EI9" s="217">
        <v>0</v>
      </c>
      <c r="EJ9" s="217">
        <v>0</v>
      </c>
      <c r="EK9" s="217">
        <v>0</v>
      </c>
      <c r="EL9" s="217">
        <v>0</v>
      </c>
      <c r="EM9" s="217">
        <v>0</v>
      </c>
      <c r="EN9" s="217">
        <v>0</v>
      </c>
      <c r="EO9" s="217">
        <v>0</v>
      </c>
      <c r="EP9" s="217">
        <v>0</v>
      </c>
      <c r="EQ9" s="217">
        <v>0</v>
      </c>
      <c r="ER9" s="217">
        <v>0</v>
      </c>
      <c r="ES9" s="217">
        <v>0</v>
      </c>
      <c r="ET9" s="217">
        <v>0</v>
      </c>
      <c r="EU9" s="217">
        <v>0</v>
      </c>
      <c r="EV9" s="217">
        <v>0</v>
      </c>
      <c r="EW9" s="217">
        <v>0</v>
      </c>
      <c r="EX9" s="217">
        <v>0</v>
      </c>
      <c r="EY9" s="217">
        <v>0</v>
      </c>
      <c r="EZ9" s="217">
        <v>0</v>
      </c>
      <c r="FA9" s="217">
        <v>0</v>
      </c>
      <c r="FB9" s="217">
        <v>0</v>
      </c>
      <c r="FC9" s="217">
        <v>0</v>
      </c>
      <c r="FD9" s="217">
        <v>0</v>
      </c>
      <c r="FE9" s="217">
        <v>0</v>
      </c>
      <c r="FF9" s="217">
        <v>0</v>
      </c>
      <c r="FG9" s="217">
        <v>0</v>
      </c>
      <c r="FH9" s="217">
        <v>0</v>
      </c>
      <c r="FI9" s="217">
        <v>0</v>
      </c>
      <c r="FJ9" s="217">
        <v>0</v>
      </c>
      <c r="FK9" s="217">
        <v>0</v>
      </c>
      <c r="FL9" s="217">
        <v>0</v>
      </c>
      <c r="FM9" s="217">
        <v>0</v>
      </c>
      <c r="FN9" s="217">
        <v>0</v>
      </c>
      <c r="FO9" s="217">
        <v>0</v>
      </c>
      <c r="FP9" s="217">
        <v>0</v>
      </c>
      <c r="FQ9" s="217">
        <v>0</v>
      </c>
      <c r="FR9" s="217">
        <v>0</v>
      </c>
      <c r="FS9" s="217">
        <v>0</v>
      </c>
      <c r="FT9" s="217">
        <v>0</v>
      </c>
      <c r="FU9" s="217">
        <v>0</v>
      </c>
      <c r="FV9" s="217">
        <v>0</v>
      </c>
      <c r="FW9" s="217">
        <v>0</v>
      </c>
      <c r="FX9" s="217">
        <v>0</v>
      </c>
      <c r="FY9" s="217">
        <v>0</v>
      </c>
      <c r="FZ9" s="217">
        <v>0</v>
      </c>
      <c r="GA9" s="217">
        <v>0</v>
      </c>
      <c r="GB9" s="217">
        <v>0</v>
      </c>
      <c r="GC9" s="217">
        <v>0</v>
      </c>
      <c r="GD9" s="217">
        <v>0</v>
      </c>
      <c r="GE9" s="217">
        <v>0</v>
      </c>
      <c r="GF9" s="217">
        <v>0</v>
      </c>
      <c r="GG9" s="217">
        <v>0</v>
      </c>
      <c r="GH9" s="217">
        <v>0</v>
      </c>
      <c r="GI9" s="217">
        <v>0</v>
      </c>
      <c r="GJ9" s="217">
        <v>0</v>
      </c>
      <c r="GK9" s="217">
        <v>0</v>
      </c>
      <c r="GL9" s="217">
        <v>0</v>
      </c>
      <c r="GM9" s="217">
        <v>0</v>
      </c>
      <c r="GN9" s="217">
        <v>0</v>
      </c>
      <c r="GO9" s="217">
        <v>0</v>
      </c>
      <c r="GP9" s="217">
        <v>0</v>
      </c>
      <c r="GQ9" s="217">
        <v>0</v>
      </c>
      <c r="GR9" s="217">
        <v>0</v>
      </c>
      <c r="GS9" s="217">
        <v>0</v>
      </c>
      <c r="GT9" s="217">
        <v>0</v>
      </c>
      <c r="GU9" s="217">
        <v>0</v>
      </c>
      <c r="GV9" s="217">
        <v>0</v>
      </c>
      <c r="GW9" s="217">
        <v>0</v>
      </c>
      <c r="GX9" s="217">
        <v>0</v>
      </c>
      <c r="GY9" s="217">
        <v>0</v>
      </c>
      <c r="GZ9" s="217">
        <v>0</v>
      </c>
    </row>
    <row r="10" spans="1:208" s="217" customFormat="1" x14ac:dyDescent="0.2">
      <c r="A10" s="223" t="s">
        <v>352</v>
      </c>
      <c r="B10" s="217" t="s">
        <v>89</v>
      </c>
      <c r="C10" s="217" t="s">
        <v>335</v>
      </c>
      <c r="D10" s="217" t="s">
        <v>334</v>
      </c>
      <c r="E10" s="217" t="s">
        <v>3</v>
      </c>
      <c r="H10" s="217">
        <v>0</v>
      </c>
      <c r="I10" s="217">
        <v>0</v>
      </c>
      <c r="J10" s="217">
        <v>0</v>
      </c>
      <c r="K10" s="217">
        <v>0</v>
      </c>
      <c r="L10" s="217">
        <v>0</v>
      </c>
      <c r="M10" s="217">
        <v>0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0</v>
      </c>
      <c r="T10" s="217">
        <v>0</v>
      </c>
      <c r="U10" s="217">
        <v>0</v>
      </c>
      <c r="V10" s="217">
        <v>0</v>
      </c>
      <c r="W10" s="217">
        <v>0</v>
      </c>
      <c r="X10" s="217">
        <v>0</v>
      </c>
      <c r="Y10" s="217">
        <v>0</v>
      </c>
      <c r="Z10" s="217">
        <v>0</v>
      </c>
      <c r="AA10" s="217">
        <v>3.25</v>
      </c>
      <c r="AB10" s="217">
        <v>3.28</v>
      </c>
      <c r="AC10" s="217">
        <v>3.31</v>
      </c>
      <c r="AD10" s="217">
        <v>3.34</v>
      </c>
      <c r="AE10" s="217">
        <v>3.37</v>
      </c>
      <c r="AF10" s="217">
        <v>3.4</v>
      </c>
      <c r="AG10" s="217">
        <v>3.44</v>
      </c>
      <c r="AH10" s="217">
        <v>3.48</v>
      </c>
      <c r="AI10" s="217">
        <v>3.53</v>
      </c>
      <c r="AJ10" s="217">
        <v>3.59</v>
      </c>
      <c r="AK10" s="217">
        <v>3.66</v>
      </c>
      <c r="AL10" s="217">
        <v>3.73</v>
      </c>
      <c r="AM10" s="217">
        <v>3.81</v>
      </c>
      <c r="AN10" s="217">
        <v>3.9</v>
      </c>
      <c r="AO10" s="217">
        <v>3.98</v>
      </c>
      <c r="AP10" s="217">
        <v>4.07</v>
      </c>
      <c r="AQ10" s="217">
        <v>4.17</v>
      </c>
      <c r="AR10" s="217">
        <v>4.2699999999999996</v>
      </c>
      <c r="AS10" s="217">
        <v>4.3899999999999997</v>
      </c>
      <c r="AT10" s="217">
        <v>4.5199999999999996</v>
      </c>
      <c r="AU10" s="217">
        <v>4.66</v>
      </c>
      <c r="AV10" s="217">
        <v>4.82</v>
      </c>
      <c r="AW10" s="217">
        <v>5</v>
      </c>
      <c r="AX10" s="217">
        <v>5.22</v>
      </c>
      <c r="AY10" s="217">
        <v>5.48</v>
      </c>
      <c r="AZ10" s="217">
        <v>5.78</v>
      </c>
      <c r="BA10" s="217">
        <v>6.15</v>
      </c>
      <c r="BB10" s="217">
        <v>6.57</v>
      </c>
      <c r="BC10" s="217">
        <v>7.07</v>
      </c>
      <c r="BD10" s="217">
        <v>7.65</v>
      </c>
      <c r="BE10" s="217">
        <v>8.32</v>
      </c>
      <c r="BF10" s="217">
        <v>9.09</v>
      </c>
      <c r="BG10" s="217">
        <v>9.9700000000000006</v>
      </c>
      <c r="BH10" s="217">
        <v>10.97</v>
      </c>
      <c r="BI10" s="217">
        <v>12.1</v>
      </c>
      <c r="BJ10" s="217">
        <v>13.36</v>
      </c>
      <c r="BK10" s="217">
        <v>14.78</v>
      </c>
      <c r="BL10" s="217">
        <v>16.36</v>
      </c>
      <c r="BM10" s="217">
        <v>18.13</v>
      </c>
      <c r="BN10" s="217">
        <v>20.11</v>
      </c>
      <c r="BO10" s="217">
        <v>22.31</v>
      </c>
      <c r="BP10" s="217">
        <v>24.77</v>
      </c>
      <c r="BQ10" s="217">
        <v>0</v>
      </c>
      <c r="BR10" s="217">
        <v>0</v>
      </c>
      <c r="BS10" s="217">
        <v>0</v>
      </c>
      <c r="BT10" s="217">
        <v>0</v>
      </c>
      <c r="BU10" s="217">
        <v>0</v>
      </c>
      <c r="BV10" s="217">
        <v>0</v>
      </c>
      <c r="BW10" s="217">
        <v>0</v>
      </c>
      <c r="BX10" s="217">
        <v>0</v>
      </c>
      <c r="BY10" s="217">
        <v>0</v>
      </c>
      <c r="BZ10" s="217">
        <v>0</v>
      </c>
      <c r="CA10" s="217">
        <v>0</v>
      </c>
      <c r="CB10" s="217">
        <v>0</v>
      </c>
      <c r="CC10" s="217">
        <v>0</v>
      </c>
      <c r="CD10" s="217">
        <v>0</v>
      </c>
      <c r="CE10" s="217">
        <v>0</v>
      </c>
      <c r="CF10" s="217">
        <v>0</v>
      </c>
      <c r="CG10" s="217">
        <v>0</v>
      </c>
      <c r="CH10" s="217">
        <v>0</v>
      </c>
      <c r="CI10" s="217">
        <v>0</v>
      </c>
      <c r="CJ10" s="217">
        <v>0</v>
      </c>
      <c r="CK10" s="217">
        <v>0</v>
      </c>
      <c r="CL10" s="217">
        <v>0</v>
      </c>
      <c r="CM10" s="217">
        <v>0</v>
      </c>
      <c r="CN10" s="217">
        <v>0</v>
      </c>
      <c r="CO10" s="217">
        <v>0</v>
      </c>
      <c r="CP10" s="217">
        <v>0</v>
      </c>
      <c r="CQ10" s="217">
        <v>0</v>
      </c>
      <c r="CR10" s="217">
        <v>0</v>
      </c>
      <c r="CS10" s="217">
        <v>0</v>
      </c>
      <c r="CT10" s="217">
        <v>0</v>
      </c>
      <c r="CU10" s="217">
        <v>0</v>
      </c>
      <c r="CV10" s="217">
        <v>0</v>
      </c>
      <c r="CW10" s="217">
        <v>0</v>
      </c>
      <c r="CX10" s="217">
        <v>0</v>
      </c>
      <c r="CY10" s="217">
        <v>0</v>
      </c>
      <c r="CZ10" s="217">
        <v>0</v>
      </c>
      <c r="DA10" s="217">
        <v>0</v>
      </c>
      <c r="DB10" s="217">
        <v>0</v>
      </c>
      <c r="DC10" s="217">
        <v>0</v>
      </c>
      <c r="DD10" s="217">
        <v>0</v>
      </c>
      <c r="DE10" s="217">
        <v>0</v>
      </c>
      <c r="DF10" s="217">
        <v>0</v>
      </c>
      <c r="DG10" s="217">
        <v>0</v>
      </c>
      <c r="DH10" s="217">
        <v>0</v>
      </c>
      <c r="DI10" s="217">
        <v>0</v>
      </c>
      <c r="DJ10" s="217">
        <v>0</v>
      </c>
      <c r="DK10" s="217">
        <v>0</v>
      </c>
      <c r="DL10" s="217">
        <v>0</v>
      </c>
      <c r="DM10" s="217">
        <v>0</v>
      </c>
      <c r="DN10" s="217">
        <v>0</v>
      </c>
      <c r="DO10" s="217">
        <v>0</v>
      </c>
      <c r="DP10" s="217">
        <v>0</v>
      </c>
      <c r="DQ10" s="217">
        <v>0</v>
      </c>
      <c r="DR10" s="217">
        <v>0</v>
      </c>
      <c r="DS10" s="217">
        <v>0</v>
      </c>
      <c r="DT10" s="217">
        <v>0</v>
      </c>
      <c r="DU10" s="217">
        <v>0</v>
      </c>
      <c r="DV10" s="217">
        <v>0</v>
      </c>
      <c r="DW10" s="217">
        <v>0</v>
      </c>
      <c r="DX10" s="217">
        <v>0</v>
      </c>
      <c r="DY10" s="217">
        <v>0</v>
      </c>
      <c r="DZ10" s="217">
        <v>0</v>
      </c>
      <c r="EA10" s="217">
        <v>0</v>
      </c>
      <c r="EB10" s="217">
        <v>0</v>
      </c>
      <c r="EC10" s="217">
        <v>0</v>
      </c>
      <c r="ED10" s="217">
        <v>0</v>
      </c>
      <c r="EE10" s="217">
        <v>0</v>
      </c>
      <c r="EF10" s="217">
        <v>0</v>
      </c>
      <c r="EG10" s="217">
        <v>0</v>
      </c>
      <c r="EH10" s="217">
        <v>0</v>
      </c>
      <c r="EI10" s="217">
        <v>0</v>
      </c>
      <c r="EJ10" s="217">
        <v>0</v>
      </c>
      <c r="EK10" s="217">
        <v>0</v>
      </c>
      <c r="EL10" s="217">
        <v>0</v>
      </c>
      <c r="EM10" s="217">
        <v>0</v>
      </c>
      <c r="EN10" s="217">
        <v>0</v>
      </c>
      <c r="EO10" s="217">
        <v>0</v>
      </c>
      <c r="EP10" s="217">
        <v>0</v>
      </c>
      <c r="EQ10" s="217">
        <v>0</v>
      </c>
      <c r="ER10" s="217">
        <v>0</v>
      </c>
      <c r="ES10" s="217">
        <v>0</v>
      </c>
      <c r="ET10" s="217">
        <v>0</v>
      </c>
      <c r="EU10" s="217">
        <v>0</v>
      </c>
      <c r="EV10" s="217">
        <v>0</v>
      </c>
      <c r="EW10" s="217">
        <v>0</v>
      </c>
      <c r="EX10" s="217">
        <v>0</v>
      </c>
      <c r="EY10" s="217">
        <v>0</v>
      </c>
      <c r="EZ10" s="217">
        <v>0</v>
      </c>
      <c r="FA10" s="217">
        <v>0</v>
      </c>
      <c r="FB10" s="217">
        <v>0</v>
      </c>
      <c r="FC10" s="217">
        <v>0</v>
      </c>
      <c r="FD10" s="217">
        <v>0</v>
      </c>
      <c r="FE10" s="217">
        <v>0</v>
      </c>
      <c r="FF10" s="217">
        <v>0</v>
      </c>
      <c r="FG10" s="217">
        <v>0</v>
      </c>
      <c r="FH10" s="217">
        <v>0</v>
      </c>
      <c r="FI10" s="217">
        <v>0</v>
      </c>
      <c r="FJ10" s="217">
        <v>0</v>
      </c>
      <c r="FK10" s="217">
        <v>0</v>
      </c>
      <c r="FL10" s="217">
        <v>0</v>
      </c>
      <c r="FM10" s="217">
        <v>0</v>
      </c>
      <c r="FN10" s="217">
        <v>0</v>
      </c>
      <c r="FO10" s="217">
        <v>0</v>
      </c>
      <c r="FP10" s="217">
        <v>0</v>
      </c>
      <c r="FQ10" s="217">
        <v>0</v>
      </c>
      <c r="FR10" s="217">
        <v>0</v>
      </c>
      <c r="FS10" s="217">
        <v>0</v>
      </c>
      <c r="FT10" s="217">
        <v>0</v>
      </c>
      <c r="FU10" s="217">
        <v>0</v>
      </c>
      <c r="FV10" s="217">
        <v>0</v>
      </c>
      <c r="FW10" s="217">
        <v>0</v>
      </c>
      <c r="FX10" s="217">
        <v>0</v>
      </c>
      <c r="FY10" s="217">
        <v>0</v>
      </c>
      <c r="FZ10" s="217">
        <v>0</v>
      </c>
      <c r="GA10" s="217">
        <v>0</v>
      </c>
      <c r="GB10" s="217">
        <v>0</v>
      </c>
      <c r="GC10" s="217">
        <v>0</v>
      </c>
      <c r="GD10" s="217">
        <v>0</v>
      </c>
      <c r="GE10" s="217">
        <v>0</v>
      </c>
      <c r="GF10" s="217">
        <v>0</v>
      </c>
      <c r="GG10" s="217">
        <v>0</v>
      </c>
      <c r="GH10" s="217">
        <v>0</v>
      </c>
      <c r="GI10" s="217">
        <v>0</v>
      </c>
      <c r="GJ10" s="217">
        <v>0</v>
      </c>
      <c r="GK10" s="217">
        <v>0</v>
      </c>
      <c r="GL10" s="217">
        <v>0</v>
      </c>
      <c r="GM10" s="217">
        <v>0</v>
      </c>
      <c r="GN10" s="217">
        <v>0</v>
      </c>
      <c r="GO10" s="217">
        <v>0</v>
      </c>
      <c r="GP10" s="217">
        <v>0</v>
      </c>
      <c r="GQ10" s="217">
        <v>0</v>
      </c>
      <c r="GR10" s="217">
        <v>0</v>
      </c>
      <c r="GS10" s="217">
        <v>0</v>
      </c>
      <c r="GT10" s="217">
        <v>0</v>
      </c>
      <c r="GU10" s="217">
        <v>0</v>
      </c>
      <c r="GV10" s="217">
        <v>0</v>
      </c>
      <c r="GW10" s="217">
        <v>0</v>
      </c>
      <c r="GX10" s="217">
        <v>0</v>
      </c>
      <c r="GY10" s="217">
        <v>0</v>
      </c>
      <c r="GZ10" s="217">
        <v>0</v>
      </c>
    </row>
    <row r="11" spans="1:208" s="217" customFormat="1" x14ac:dyDescent="0.2">
      <c r="A11" s="223" t="s">
        <v>353</v>
      </c>
      <c r="B11" s="217" t="s">
        <v>89</v>
      </c>
      <c r="D11" s="217" t="s">
        <v>336</v>
      </c>
      <c r="E11" s="217" t="s">
        <v>2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  <c r="P11" s="217">
        <v>0</v>
      </c>
      <c r="Q11" s="217">
        <v>0</v>
      </c>
      <c r="R11" s="217">
        <v>0</v>
      </c>
      <c r="S11" s="217">
        <v>0</v>
      </c>
      <c r="T11" s="217">
        <v>0</v>
      </c>
      <c r="U11" s="217">
        <v>0</v>
      </c>
      <c r="V11" s="217">
        <v>0</v>
      </c>
      <c r="W11" s="217">
        <v>0</v>
      </c>
      <c r="X11" s="217">
        <v>0</v>
      </c>
      <c r="Y11" s="217">
        <v>0</v>
      </c>
      <c r="Z11" s="217">
        <v>0</v>
      </c>
      <c r="AA11" s="217">
        <v>0</v>
      </c>
      <c r="AB11" s="217">
        <v>0</v>
      </c>
      <c r="AC11" s="217">
        <v>0</v>
      </c>
      <c r="AD11" s="217">
        <v>0</v>
      </c>
      <c r="AE11" s="217">
        <v>0</v>
      </c>
      <c r="AF11" s="217">
        <v>0</v>
      </c>
      <c r="AG11" s="217">
        <v>0</v>
      </c>
      <c r="AH11" s="217">
        <v>0</v>
      </c>
      <c r="AI11" s="217">
        <v>0</v>
      </c>
      <c r="AJ11" s="217">
        <v>0</v>
      </c>
      <c r="AK11" s="217">
        <v>0</v>
      </c>
      <c r="AL11" s="217">
        <v>0</v>
      </c>
      <c r="AM11" s="217">
        <v>0</v>
      </c>
      <c r="AN11" s="217">
        <v>0</v>
      </c>
      <c r="AO11" s="217">
        <v>0</v>
      </c>
      <c r="AP11" s="217">
        <v>0</v>
      </c>
      <c r="AQ11" s="217">
        <v>0</v>
      </c>
      <c r="AR11" s="217">
        <v>0</v>
      </c>
      <c r="AS11" s="217">
        <v>0</v>
      </c>
      <c r="AT11" s="217">
        <v>0</v>
      </c>
      <c r="AU11" s="217">
        <v>0</v>
      </c>
      <c r="AV11" s="217">
        <v>0</v>
      </c>
      <c r="AW11" s="217">
        <v>0</v>
      </c>
      <c r="AX11" s="217">
        <v>0</v>
      </c>
      <c r="AY11" s="217">
        <v>0</v>
      </c>
      <c r="AZ11" s="217">
        <v>0</v>
      </c>
      <c r="BA11" s="217">
        <v>0</v>
      </c>
      <c r="BB11" s="217">
        <v>0</v>
      </c>
      <c r="BC11" s="217">
        <v>0</v>
      </c>
      <c r="BD11" s="217">
        <v>0</v>
      </c>
      <c r="BE11" s="217">
        <v>0</v>
      </c>
      <c r="BF11" s="217">
        <v>0</v>
      </c>
      <c r="BG11" s="217">
        <v>0</v>
      </c>
      <c r="BH11" s="217">
        <v>0</v>
      </c>
      <c r="BI11" s="217">
        <v>0</v>
      </c>
      <c r="BJ11" s="217">
        <v>0</v>
      </c>
      <c r="BK11" s="217">
        <v>0</v>
      </c>
      <c r="BL11" s="217">
        <v>0</v>
      </c>
      <c r="BM11" s="217">
        <v>0</v>
      </c>
      <c r="BN11" s="217">
        <v>0</v>
      </c>
      <c r="BO11" s="217">
        <v>0</v>
      </c>
      <c r="BP11" s="217">
        <v>0</v>
      </c>
      <c r="BQ11" s="217">
        <v>0</v>
      </c>
      <c r="BR11" s="217">
        <v>0</v>
      </c>
      <c r="BS11" s="217">
        <v>0</v>
      </c>
      <c r="BT11" s="217">
        <v>0</v>
      </c>
      <c r="BU11" s="217">
        <v>0</v>
      </c>
      <c r="BV11" s="217">
        <v>0</v>
      </c>
      <c r="BW11" s="217">
        <v>0</v>
      </c>
      <c r="BX11" s="217">
        <v>0</v>
      </c>
      <c r="BY11" s="217">
        <v>0</v>
      </c>
      <c r="BZ11" s="217">
        <v>0</v>
      </c>
      <c r="CA11" s="217">
        <v>0</v>
      </c>
      <c r="CB11" s="217">
        <v>0</v>
      </c>
      <c r="CC11" s="217">
        <v>0</v>
      </c>
      <c r="CD11" s="217">
        <v>0</v>
      </c>
      <c r="CE11" s="217">
        <v>0</v>
      </c>
      <c r="CF11" s="217">
        <v>0</v>
      </c>
      <c r="CG11" s="217">
        <v>0</v>
      </c>
      <c r="CH11" s="217">
        <v>0</v>
      </c>
      <c r="CI11" s="217">
        <v>0</v>
      </c>
      <c r="CJ11" s="217">
        <v>0</v>
      </c>
      <c r="CK11" s="217">
        <v>0</v>
      </c>
      <c r="CL11" s="217">
        <v>0</v>
      </c>
      <c r="CM11" s="217">
        <v>0</v>
      </c>
      <c r="CN11" s="217">
        <v>0</v>
      </c>
      <c r="CO11" s="217">
        <v>0</v>
      </c>
      <c r="CP11" s="217">
        <v>0</v>
      </c>
      <c r="CQ11" s="217">
        <v>0</v>
      </c>
      <c r="CR11" s="217">
        <v>0</v>
      </c>
      <c r="CS11" s="217">
        <v>0</v>
      </c>
      <c r="CT11" s="217">
        <v>0</v>
      </c>
      <c r="CU11" s="217">
        <v>0</v>
      </c>
      <c r="CV11" s="217">
        <v>0</v>
      </c>
      <c r="CW11" s="217">
        <v>0</v>
      </c>
      <c r="CX11" s="217">
        <v>0</v>
      </c>
      <c r="CY11" s="217">
        <v>0</v>
      </c>
      <c r="CZ11" s="217">
        <v>0</v>
      </c>
      <c r="DA11" s="217">
        <v>0</v>
      </c>
      <c r="DB11" s="217">
        <v>0</v>
      </c>
      <c r="DC11" s="217">
        <v>0</v>
      </c>
      <c r="DD11" s="217">
        <v>0</v>
      </c>
      <c r="DE11" s="217">
        <v>0</v>
      </c>
      <c r="DF11" s="217">
        <v>0</v>
      </c>
      <c r="DG11" s="217">
        <v>0</v>
      </c>
      <c r="DH11" s="217">
        <v>0</v>
      </c>
      <c r="DI11" s="217">
        <v>0</v>
      </c>
      <c r="DJ11" s="217">
        <v>0</v>
      </c>
      <c r="DK11" s="217">
        <v>0</v>
      </c>
      <c r="DL11" s="217">
        <v>0</v>
      </c>
      <c r="DM11" s="217">
        <v>0</v>
      </c>
      <c r="DN11" s="217">
        <v>0</v>
      </c>
      <c r="DO11" s="217">
        <v>0</v>
      </c>
      <c r="DP11" s="217">
        <v>0</v>
      </c>
      <c r="DQ11" s="217">
        <v>0</v>
      </c>
      <c r="DR11" s="217">
        <v>0</v>
      </c>
      <c r="DS11" s="217">
        <v>0</v>
      </c>
      <c r="DT11" s="217">
        <v>0</v>
      </c>
      <c r="DU11" s="217">
        <v>0</v>
      </c>
      <c r="DV11" s="217">
        <v>0</v>
      </c>
      <c r="DW11" s="217">
        <v>0</v>
      </c>
      <c r="DX11" s="217">
        <v>0</v>
      </c>
      <c r="DY11" s="217">
        <v>0</v>
      </c>
      <c r="DZ11" s="217">
        <v>0</v>
      </c>
      <c r="EA11" s="217">
        <v>0</v>
      </c>
      <c r="EB11" s="217">
        <v>0</v>
      </c>
      <c r="EC11" s="217">
        <v>0</v>
      </c>
      <c r="ED11" s="217">
        <v>0</v>
      </c>
      <c r="EE11" s="217">
        <v>0</v>
      </c>
      <c r="EF11" s="217">
        <v>0</v>
      </c>
      <c r="EG11" s="217">
        <v>0</v>
      </c>
      <c r="EH11" s="217">
        <v>0</v>
      </c>
      <c r="EI11" s="217">
        <v>0</v>
      </c>
      <c r="EJ11" s="217">
        <v>0</v>
      </c>
      <c r="EK11" s="217">
        <v>0</v>
      </c>
      <c r="EL11" s="217">
        <v>0</v>
      </c>
      <c r="EM11" s="217">
        <v>0</v>
      </c>
      <c r="EN11" s="217">
        <v>0</v>
      </c>
      <c r="EO11" s="217">
        <v>0</v>
      </c>
      <c r="EP11" s="217">
        <v>0</v>
      </c>
      <c r="EQ11" s="217">
        <v>0</v>
      </c>
      <c r="ER11" s="217">
        <v>0</v>
      </c>
      <c r="ES11" s="217">
        <v>0</v>
      </c>
      <c r="ET11" s="217">
        <v>0</v>
      </c>
      <c r="EU11" s="217">
        <v>0</v>
      </c>
      <c r="EV11" s="217">
        <v>0</v>
      </c>
      <c r="EW11" s="217">
        <v>0</v>
      </c>
      <c r="EX11" s="217">
        <v>0</v>
      </c>
      <c r="EY11" s="217">
        <v>0</v>
      </c>
      <c r="EZ11" s="217">
        <v>0</v>
      </c>
      <c r="FA11" s="217">
        <v>0</v>
      </c>
      <c r="FB11" s="217">
        <v>0</v>
      </c>
      <c r="FC11" s="217">
        <v>0</v>
      </c>
      <c r="FD11" s="217">
        <v>0</v>
      </c>
      <c r="FE11" s="217">
        <v>0</v>
      </c>
      <c r="FF11" s="217">
        <v>0</v>
      </c>
      <c r="FG11" s="217">
        <v>0</v>
      </c>
      <c r="FH11" s="217">
        <v>0</v>
      </c>
      <c r="FI11" s="217">
        <v>0</v>
      </c>
      <c r="FJ11" s="217">
        <v>0</v>
      </c>
      <c r="FK11" s="217">
        <v>0</v>
      </c>
      <c r="FL11" s="217">
        <v>0</v>
      </c>
      <c r="FM11" s="217">
        <v>0</v>
      </c>
      <c r="FN11" s="217">
        <v>0</v>
      </c>
      <c r="FO11" s="217">
        <v>0</v>
      </c>
      <c r="FP11" s="217">
        <v>0</v>
      </c>
      <c r="FQ11" s="217">
        <v>0</v>
      </c>
      <c r="FR11" s="217">
        <v>0</v>
      </c>
      <c r="FS11" s="217">
        <v>0</v>
      </c>
      <c r="FT11" s="217">
        <v>0</v>
      </c>
      <c r="FU11" s="217">
        <v>0</v>
      </c>
      <c r="FV11" s="217">
        <v>0</v>
      </c>
      <c r="FW11" s="217">
        <v>0</v>
      </c>
      <c r="FX11" s="217">
        <v>0</v>
      </c>
      <c r="FY11" s="217">
        <v>0</v>
      </c>
      <c r="FZ11" s="217">
        <v>0</v>
      </c>
      <c r="GA11" s="217">
        <v>0</v>
      </c>
      <c r="GB11" s="217">
        <v>0</v>
      </c>
      <c r="GC11" s="217">
        <v>0</v>
      </c>
      <c r="GD11" s="217">
        <v>0</v>
      </c>
      <c r="GE11" s="217">
        <v>0</v>
      </c>
      <c r="GF11" s="217">
        <v>0</v>
      </c>
      <c r="GG11" s="217">
        <v>0</v>
      </c>
      <c r="GH11" s="217">
        <v>0</v>
      </c>
      <c r="GI11" s="217">
        <v>0</v>
      </c>
      <c r="GJ11" s="217">
        <v>0</v>
      </c>
      <c r="GK11" s="217">
        <v>0</v>
      </c>
      <c r="GL11" s="217">
        <v>0</v>
      </c>
      <c r="GM11" s="217">
        <v>0</v>
      </c>
      <c r="GN11" s="217">
        <v>0</v>
      </c>
      <c r="GO11" s="217">
        <v>0</v>
      </c>
      <c r="GP11" s="217">
        <v>0</v>
      </c>
      <c r="GQ11" s="217">
        <v>0</v>
      </c>
      <c r="GR11" s="217">
        <v>0</v>
      </c>
      <c r="GS11" s="217">
        <v>0</v>
      </c>
      <c r="GT11" s="217">
        <v>0</v>
      </c>
      <c r="GU11" s="217">
        <v>0</v>
      </c>
      <c r="GV11" s="217">
        <v>0</v>
      </c>
      <c r="GW11" s="217">
        <v>0</v>
      </c>
      <c r="GX11" s="217">
        <v>0</v>
      </c>
      <c r="GY11" s="217">
        <v>0</v>
      </c>
      <c r="GZ11" s="217">
        <v>0</v>
      </c>
    </row>
    <row r="12" spans="1:208" s="217" customFormat="1" x14ac:dyDescent="0.2">
      <c r="A12" s="223" t="s">
        <v>354</v>
      </c>
      <c r="B12" s="217" t="s">
        <v>89</v>
      </c>
      <c r="D12" s="217" t="s">
        <v>336</v>
      </c>
      <c r="E12" s="217" t="s">
        <v>3</v>
      </c>
      <c r="H12" s="217">
        <v>0</v>
      </c>
      <c r="I12" s="217">
        <v>0</v>
      </c>
      <c r="J12" s="217">
        <v>0</v>
      </c>
      <c r="K12" s="217">
        <v>0</v>
      </c>
      <c r="L12" s="217">
        <v>0</v>
      </c>
      <c r="M12" s="217">
        <v>0</v>
      </c>
      <c r="N12" s="217">
        <v>0</v>
      </c>
      <c r="O12" s="217">
        <v>0</v>
      </c>
      <c r="P12" s="217">
        <v>0</v>
      </c>
      <c r="Q12" s="217">
        <v>0</v>
      </c>
      <c r="R12" s="217">
        <v>0</v>
      </c>
      <c r="S12" s="217">
        <v>0</v>
      </c>
      <c r="T12" s="217">
        <v>0</v>
      </c>
      <c r="U12" s="217">
        <v>0</v>
      </c>
      <c r="V12" s="217">
        <v>0</v>
      </c>
      <c r="W12" s="217">
        <v>0</v>
      </c>
      <c r="X12" s="217">
        <v>0</v>
      </c>
      <c r="Y12" s="217">
        <v>0</v>
      </c>
      <c r="Z12" s="217">
        <v>0</v>
      </c>
      <c r="AA12" s="217">
        <v>0</v>
      </c>
      <c r="AB12" s="217">
        <v>0</v>
      </c>
      <c r="AC12" s="217">
        <v>0</v>
      </c>
      <c r="AD12" s="217">
        <v>0</v>
      </c>
      <c r="AE12" s="217">
        <v>0</v>
      </c>
      <c r="AF12" s="217">
        <v>0</v>
      </c>
      <c r="AG12" s="217">
        <v>0</v>
      </c>
      <c r="AH12" s="217">
        <v>0</v>
      </c>
      <c r="AI12" s="217">
        <v>0</v>
      </c>
      <c r="AJ12" s="217">
        <v>0</v>
      </c>
      <c r="AK12" s="217">
        <v>0</v>
      </c>
      <c r="AL12" s="217">
        <v>0</v>
      </c>
      <c r="AM12" s="217">
        <v>0</v>
      </c>
      <c r="AN12" s="217">
        <v>0</v>
      </c>
      <c r="AO12" s="217">
        <v>0</v>
      </c>
      <c r="AP12" s="217">
        <v>0</v>
      </c>
      <c r="AQ12" s="217">
        <v>0</v>
      </c>
      <c r="AR12" s="217">
        <v>0</v>
      </c>
      <c r="AS12" s="217">
        <v>0</v>
      </c>
      <c r="AT12" s="217">
        <v>0</v>
      </c>
      <c r="AU12" s="217">
        <v>0</v>
      </c>
      <c r="AV12" s="217">
        <v>0</v>
      </c>
      <c r="AW12" s="217">
        <v>0</v>
      </c>
      <c r="AX12" s="217">
        <v>0</v>
      </c>
      <c r="AY12" s="217">
        <v>0</v>
      </c>
      <c r="AZ12" s="217">
        <v>0</v>
      </c>
      <c r="BA12" s="217">
        <v>0</v>
      </c>
      <c r="BB12" s="217">
        <v>0</v>
      </c>
      <c r="BC12" s="217">
        <v>0</v>
      </c>
      <c r="BD12" s="217">
        <v>0</v>
      </c>
      <c r="BE12" s="217">
        <v>0</v>
      </c>
      <c r="BF12" s="217">
        <v>0</v>
      </c>
      <c r="BG12" s="217">
        <v>0</v>
      </c>
      <c r="BH12" s="217">
        <v>0</v>
      </c>
      <c r="BI12" s="217">
        <v>0</v>
      </c>
      <c r="BJ12" s="217">
        <v>0</v>
      </c>
      <c r="BK12" s="217">
        <v>0</v>
      </c>
      <c r="BL12" s="217">
        <v>0</v>
      </c>
      <c r="BM12" s="217">
        <v>0</v>
      </c>
      <c r="BN12" s="217">
        <v>0</v>
      </c>
      <c r="BO12" s="217">
        <v>0</v>
      </c>
      <c r="BP12" s="217">
        <v>0</v>
      </c>
      <c r="BQ12" s="217">
        <v>0</v>
      </c>
      <c r="BR12" s="217">
        <v>0</v>
      </c>
      <c r="BS12" s="217">
        <v>0</v>
      </c>
      <c r="BT12" s="217">
        <v>0</v>
      </c>
      <c r="BU12" s="217">
        <v>0</v>
      </c>
      <c r="BV12" s="217">
        <v>0</v>
      </c>
      <c r="BW12" s="217">
        <v>0</v>
      </c>
      <c r="BX12" s="217">
        <v>0</v>
      </c>
      <c r="BY12" s="217">
        <v>0</v>
      </c>
      <c r="BZ12" s="217">
        <v>0</v>
      </c>
      <c r="CA12" s="217">
        <v>0</v>
      </c>
      <c r="CB12" s="217">
        <v>0</v>
      </c>
      <c r="CC12" s="217">
        <v>0</v>
      </c>
      <c r="CD12" s="217">
        <v>0</v>
      </c>
      <c r="CE12" s="217">
        <v>0</v>
      </c>
      <c r="CF12" s="217">
        <v>0</v>
      </c>
      <c r="CG12" s="217">
        <v>0</v>
      </c>
      <c r="CH12" s="217">
        <v>0</v>
      </c>
      <c r="CI12" s="217">
        <v>0</v>
      </c>
      <c r="CJ12" s="217">
        <v>0</v>
      </c>
      <c r="CK12" s="217">
        <v>0</v>
      </c>
      <c r="CL12" s="217">
        <v>0</v>
      </c>
      <c r="CM12" s="217">
        <v>0</v>
      </c>
      <c r="CN12" s="217">
        <v>0</v>
      </c>
      <c r="CO12" s="217">
        <v>0</v>
      </c>
      <c r="CP12" s="217">
        <v>0</v>
      </c>
      <c r="CQ12" s="217">
        <v>0</v>
      </c>
      <c r="CR12" s="217">
        <v>0</v>
      </c>
      <c r="CS12" s="217">
        <v>0</v>
      </c>
      <c r="CT12" s="217">
        <v>0</v>
      </c>
      <c r="CU12" s="217">
        <v>0</v>
      </c>
      <c r="CV12" s="217">
        <v>0</v>
      </c>
      <c r="CW12" s="217">
        <v>0</v>
      </c>
      <c r="CX12" s="217">
        <v>0</v>
      </c>
      <c r="CY12" s="217">
        <v>0</v>
      </c>
      <c r="CZ12" s="217">
        <v>0</v>
      </c>
      <c r="DA12" s="217">
        <v>0</v>
      </c>
      <c r="DB12" s="217">
        <v>0</v>
      </c>
      <c r="DC12" s="217">
        <v>0</v>
      </c>
      <c r="DD12" s="217">
        <v>0</v>
      </c>
      <c r="DE12" s="217">
        <v>0</v>
      </c>
      <c r="DF12" s="217">
        <v>0</v>
      </c>
      <c r="DG12" s="217">
        <v>0</v>
      </c>
      <c r="DH12" s="217">
        <v>0</v>
      </c>
      <c r="DI12" s="217">
        <v>0</v>
      </c>
      <c r="DJ12" s="217">
        <v>0</v>
      </c>
      <c r="DK12" s="217">
        <v>0</v>
      </c>
      <c r="DL12" s="217">
        <v>0</v>
      </c>
      <c r="DM12" s="217">
        <v>0</v>
      </c>
      <c r="DN12" s="217">
        <v>0</v>
      </c>
      <c r="DO12" s="217">
        <v>0</v>
      </c>
      <c r="DP12" s="217">
        <v>0</v>
      </c>
      <c r="DQ12" s="217">
        <v>0</v>
      </c>
      <c r="DR12" s="217">
        <v>0</v>
      </c>
      <c r="DS12" s="217">
        <v>0</v>
      </c>
      <c r="DT12" s="217">
        <v>0</v>
      </c>
      <c r="DU12" s="217">
        <v>0</v>
      </c>
      <c r="DV12" s="217">
        <v>0</v>
      </c>
      <c r="DW12" s="217">
        <v>0</v>
      </c>
      <c r="DX12" s="217">
        <v>0</v>
      </c>
      <c r="DY12" s="217">
        <v>0</v>
      </c>
      <c r="DZ12" s="217">
        <v>0</v>
      </c>
      <c r="EA12" s="217">
        <v>0</v>
      </c>
      <c r="EB12" s="217">
        <v>0</v>
      </c>
      <c r="EC12" s="217">
        <v>0</v>
      </c>
      <c r="ED12" s="217">
        <v>0</v>
      </c>
      <c r="EE12" s="217">
        <v>0</v>
      </c>
      <c r="EF12" s="217">
        <v>0</v>
      </c>
      <c r="EG12" s="217">
        <v>0</v>
      </c>
      <c r="EH12" s="217">
        <v>0</v>
      </c>
      <c r="EI12" s="217">
        <v>0</v>
      </c>
      <c r="EJ12" s="217">
        <v>0</v>
      </c>
      <c r="EK12" s="217">
        <v>0</v>
      </c>
      <c r="EL12" s="217">
        <v>0</v>
      </c>
      <c r="EM12" s="217">
        <v>0</v>
      </c>
      <c r="EN12" s="217">
        <v>0</v>
      </c>
      <c r="EO12" s="217">
        <v>0</v>
      </c>
      <c r="EP12" s="217">
        <v>0</v>
      </c>
      <c r="EQ12" s="217">
        <v>0</v>
      </c>
      <c r="ER12" s="217">
        <v>0</v>
      </c>
      <c r="ES12" s="217">
        <v>0</v>
      </c>
      <c r="ET12" s="217">
        <v>0</v>
      </c>
      <c r="EU12" s="217">
        <v>0</v>
      </c>
      <c r="EV12" s="217">
        <v>0</v>
      </c>
      <c r="EW12" s="217">
        <v>0</v>
      </c>
      <c r="EX12" s="217">
        <v>0</v>
      </c>
      <c r="EY12" s="217">
        <v>0</v>
      </c>
      <c r="EZ12" s="217">
        <v>0</v>
      </c>
      <c r="FA12" s="217">
        <v>0</v>
      </c>
      <c r="FB12" s="217">
        <v>0</v>
      </c>
      <c r="FC12" s="217">
        <v>0</v>
      </c>
      <c r="FD12" s="217">
        <v>0</v>
      </c>
      <c r="FE12" s="217">
        <v>0</v>
      </c>
      <c r="FF12" s="217">
        <v>0</v>
      </c>
      <c r="FG12" s="217">
        <v>0</v>
      </c>
      <c r="FH12" s="217">
        <v>0</v>
      </c>
      <c r="FI12" s="217">
        <v>0</v>
      </c>
      <c r="FJ12" s="217">
        <v>0</v>
      </c>
      <c r="FK12" s="217">
        <v>0</v>
      </c>
      <c r="FL12" s="217">
        <v>0</v>
      </c>
      <c r="FM12" s="217">
        <v>0</v>
      </c>
      <c r="FN12" s="217">
        <v>0</v>
      </c>
      <c r="FO12" s="217">
        <v>0</v>
      </c>
      <c r="FP12" s="217">
        <v>0</v>
      </c>
      <c r="FQ12" s="217">
        <v>0</v>
      </c>
      <c r="FR12" s="217">
        <v>0</v>
      </c>
      <c r="FS12" s="217">
        <v>0</v>
      </c>
      <c r="FT12" s="217">
        <v>0</v>
      </c>
      <c r="FU12" s="217">
        <v>0</v>
      </c>
      <c r="FV12" s="217">
        <v>0</v>
      </c>
      <c r="FW12" s="217">
        <v>0</v>
      </c>
      <c r="FX12" s="217">
        <v>0</v>
      </c>
      <c r="FY12" s="217">
        <v>0</v>
      </c>
      <c r="FZ12" s="217">
        <v>0</v>
      </c>
      <c r="GA12" s="217">
        <v>0</v>
      </c>
      <c r="GB12" s="217">
        <v>0</v>
      </c>
      <c r="GC12" s="217">
        <v>0</v>
      </c>
      <c r="GD12" s="217">
        <v>0</v>
      </c>
      <c r="GE12" s="217">
        <v>0</v>
      </c>
      <c r="GF12" s="217">
        <v>0</v>
      </c>
      <c r="GG12" s="217">
        <v>0</v>
      </c>
      <c r="GH12" s="217">
        <v>0</v>
      </c>
      <c r="GI12" s="217">
        <v>0</v>
      </c>
      <c r="GJ12" s="217">
        <v>0</v>
      </c>
      <c r="GK12" s="217">
        <v>0</v>
      </c>
      <c r="GL12" s="217">
        <v>0</v>
      </c>
      <c r="GM12" s="217">
        <v>0</v>
      </c>
      <c r="GN12" s="217">
        <v>0</v>
      </c>
      <c r="GO12" s="217">
        <v>0</v>
      </c>
      <c r="GP12" s="217">
        <v>0</v>
      </c>
      <c r="GQ12" s="217">
        <v>0</v>
      </c>
      <c r="GR12" s="217">
        <v>0</v>
      </c>
      <c r="GS12" s="217">
        <v>0</v>
      </c>
      <c r="GT12" s="217">
        <v>0</v>
      </c>
      <c r="GU12" s="217">
        <v>0</v>
      </c>
      <c r="GV12" s="217">
        <v>0</v>
      </c>
      <c r="GW12" s="217">
        <v>0</v>
      </c>
      <c r="GX12" s="217">
        <v>0</v>
      </c>
      <c r="GY12" s="217">
        <v>0</v>
      </c>
      <c r="GZ12" s="217">
        <v>0</v>
      </c>
    </row>
    <row r="13" spans="1:208" s="230" customFormat="1" x14ac:dyDescent="0.2">
      <c r="A13" s="230" t="s">
        <v>355</v>
      </c>
      <c r="B13" s="230" t="s">
        <v>90</v>
      </c>
      <c r="D13" s="230" t="s">
        <v>334</v>
      </c>
      <c r="E13" s="230" t="s">
        <v>2</v>
      </c>
      <c r="H13" s="230">
        <v>0</v>
      </c>
      <c r="I13" s="230">
        <v>0</v>
      </c>
      <c r="J13" s="230">
        <v>0</v>
      </c>
      <c r="K13" s="230">
        <v>0</v>
      </c>
      <c r="L13" s="230">
        <v>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30">
        <v>0</v>
      </c>
      <c r="W13" s="230">
        <v>0</v>
      </c>
      <c r="X13" s="230">
        <v>0</v>
      </c>
      <c r="Y13" s="230">
        <v>0</v>
      </c>
      <c r="Z13" s="230">
        <v>0</v>
      </c>
      <c r="AA13" s="230">
        <v>5.63</v>
      </c>
      <c r="AB13" s="230">
        <v>5.75</v>
      </c>
      <c r="AC13" s="230">
        <v>5.84</v>
      </c>
      <c r="AD13" s="230">
        <v>5.89</v>
      </c>
      <c r="AE13" s="230">
        <v>5.93</v>
      </c>
      <c r="AF13" s="230">
        <v>5.96</v>
      </c>
      <c r="AG13" s="230">
        <v>5.99</v>
      </c>
      <c r="AH13" s="230">
        <v>6.03</v>
      </c>
      <c r="AI13" s="230">
        <v>6.08</v>
      </c>
      <c r="AJ13" s="230">
        <v>6.15</v>
      </c>
      <c r="AK13" s="230">
        <v>6.23</v>
      </c>
      <c r="AL13" s="230">
        <v>6.34</v>
      </c>
      <c r="AM13" s="230">
        <v>6.48</v>
      </c>
      <c r="AN13" s="230">
        <v>6.64</v>
      </c>
      <c r="AO13" s="230">
        <v>6.83</v>
      </c>
      <c r="AP13" s="230">
        <v>7.04</v>
      </c>
      <c r="AQ13" s="230">
        <v>7.28</v>
      </c>
      <c r="AR13" s="230">
        <v>7.56</v>
      </c>
      <c r="AS13" s="230">
        <v>7.87</v>
      </c>
      <c r="AT13" s="230">
        <v>8.19</v>
      </c>
      <c r="AU13" s="230">
        <v>8.5299999999999994</v>
      </c>
      <c r="AV13" s="230">
        <v>8.92</v>
      </c>
      <c r="AW13" s="230">
        <v>9.34</v>
      </c>
      <c r="AX13" s="230">
        <v>9.8000000000000007</v>
      </c>
      <c r="AY13" s="230">
        <v>10.32</v>
      </c>
      <c r="AZ13" s="230">
        <v>10.9</v>
      </c>
      <c r="BA13" s="230">
        <v>11.53</v>
      </c>
      <c r="BB13" s="230">
        <v>12.24</v>
      </c>
      <c r="BC13" s="230">
        <v>13.02</v>
      </c>
      <c r="BD13" s="230">
        <v>13.94</v>
      </c>
      <c r="BE13" s="230">
        <v>14.96</v>
      </c>
      <c r="BF13" s="230">
        <v>16.11</v>
      </c>
      <c r="BG13" s="230">
        <v>17.39</v>
      </c>
      <c r="BH13" s="230">
        <v>18.84</v>
      </c>
      <c r="BI13" s="230">
        <v>20.46</v>
      </c>
      <c r="BJ13" s="230">
        <v>22.27</v>
      </c>
      <c r="BK13" s="230">
        <v>24.3</v>
      </c>
      <c r="BL13" s="230">
        <v>26.57</v>
      </c>
      <c r="BM13" s="230">
        <v>29.09</v>
      </c>
      <c r="BN13" s="230">
        <v>31.87</v>
      </c>
      <c r="BO13" s="230">
        <v>34.92</v>
      </c>
      <c r="BP13" s="230">
        <v>38.25</v>
      </c>
      <c r="BQ13" s="230">
        <v>0</v>
      </c>
      <c r="BR13" s="230">
        <v>0</v>
      </c>
      <c r="BS13" s="230">
        <v>0</v>
      </c>
      <c r="BT13" s="230">
        <v>0</v>
      </c>
      <c r="BU13" s="230">
        <v>0</v>
      </c>
      <c r="BV13" s="230">
        <v>0</v>
      </c>
      <c r="BW13" s="230">
        <v>0</v>
      </c>
      <c r="BX13" s="230">
        <v>0</v>
      </c>
      <c r="BY13" s="230">
        <v>0</v>
      </c>
      <c r="BZ13" s="230">
        <v>0</v>
      </c>
      <c r="CA13" s="230">
        <v>0</v>
      </c>
      <c r="CB13" s="230">
        <v>0</v>
      </c>
      <c r="CC13" s="230">
        <v>0</v>
      </c>
      <c r="CD13" s="230">
        <v>0</v>
      </c>
      <c r="CE13" s="230">
        <v>0</v>
      </c>
      <c r="CF13" s="230">
        <v>0</v>
      </c>
      <c r="CG13" s="230">
        <v>0</v>
      </c>
      <c r="CH13" s="230">
        <v>0</v>
      </c>
      <c r="CI13" s="230">
        <v>0</v>
      </c>
      <c r="CJ13" s="230">
        <v>0</v>
      </c>
      <c r="CK13" s="230">
        <v>0</v>
      </c>
      <c r="CL13" s="230">
        <v>0</v>
      </c>
      <c r="CM13" s="230">
        <v>0</v>
      </c>
      <c r="CN13" s="230">
        <v>0</v>
      </c>
      <c r="CO13" s="230">
        <v>0</v>
      </c>
      <c r="CP13" s="230">
        <v>0</v>
      </c>
      <c r="CQ13" s="230">
        <v>0</v>
      </c>
      <c r="CR13" s="230">
        <v>0</v>
      </c>
      <c r="CS13" s="230">
        <v>0</v>
      </c>
      <c r="CT13" s="230">
        <v>0</v>
      </c>
      <c r="CU13" s="230">
        <v>0</v>
      </c>
      <c r="CV13" s="230">
        <v>0</v>
      </c>
      <c r="CW13" s="230">
        <v>0</v>
      </c>
      <c r="CX13" s="230">
        <v>0</v>
      </c>
      <c r="CY13" s="230">
        <v>0</v>
      </c>
      <c r="CZ13" s="230">
        <v>0</v>
      </c>
      <c r="DA13" s="230">
        <v>0</v>
      </c>
      <c r="DB13" s="230">
        <v>0</v>
      </c>
      <c r="DC13" s="230">
        <v>0</v>
      </c>
      <c r="DD13" s="230">
        <v>0</v>
      </c>
      <c r="DE13" s="230">
        <v>0</v>
      </c>
      <c r="DF13" s="230">
        <v>0</v>
      </c>
      <c r="DG13" s="230">
        <v>0</v>
      </c>
      <c r="DH13" s="230">
        <v>0</v>
      </c>
      <c r="DI13" s="230">
        <v>0</v>
      </c>
      <c r="DJ13" s="230">
        <v>0</v>
      </c>
      <c r="DK13" s="230">
        <v>0</v>
      </c>
      <c r="DL13" s="230">
        <v>0</v>
      </c>
      <c r="DM13" s="230">
        <v>0</v>
      </c>
      <c r="DN13" s="230">
        <v>0</v>
      </c>
      <c r="DO13" s="230">
        <v>0</v>
      </c>
      <c r="DP13" s="230">
        <v>0</v>
      </c>
      <c r="DQ13" s="230">
        <v>0</v>
      </c>
      <c r="DR13" s="230">
        <v>0</v>
      </c>
      <c r="DS13" s="230">
        <v>0</v>
      </c>
      <c r="DT13" s="230">
        <v>0</v>
      </c>
      <c r="DU13" s="230">
        <v>0</v>
      </c>
      <c r="DV13" s="230">
        <v>0</v>
      </c>
      <c r="DW13" s="230">
        <v>0</v>
      </c>
      <c r="DX13" s="230">
        <v>0</v>
      </c>
      <c r="DY13" s="230">
        <v>0</v>
      </c>
      <c r="DZ13" s="230">
        <v>0</v>
      </c>
      <c r="EA13" s="230">
        <v>0</v>
      </c>
      <c r="EB13" s="230">
        <v>0</v>
      </c>
      <c r="EC13" s="230">
        <v>0</v>
      </c>
      <c r="ED13" s="230">
        <v>0</v>
      </c>
      <c r="EE13" s="230">
        <v>0</v>
      </c>
      <c r="EF13" s="230">
        <v>0</v>
      </c>
      <c r="EG13" s="230">
        <v>0</v>
      </c>
      <c r="EH13" s="230">
        <v>0</v>
      </c>
      <c r="EI13" s="230">
        <v>0</v>
      </c>
      <c r="EJ13" s="230">
        <v>0</v>
      </c>
      <c r="EK13" s="230">
        <v>0</v>
      </c>
      <c r="EL13" s="230">
        <v>0</v>
      </c>
      <c r="EM13" s="230">
        <v>0</v>
      </c>
      <c r="EN13" s="230">
        <v>0</v>
      </c>
      <c r="EO13" s="230">
        <v>0</v>
      </c>
      <c r="EP13" s="230">
        <v>0</v>
      </c>
      <c r="EQ13" s="230">
        <v>0</v>
      </c>
      <c r="ER13" s="230">
        <v>0</v>
      </c>
      <c r="ES13" s="230">
        <v>0</v>
      </c>
      <c r="ET13" s="230">
        <v>0</v>
      </c>
      <c r="EU13" s="230">
        <v>0</v>
      </c>
      <c r="EV13" s="230">
        <v>0</v>
      </c>
      <c r="EW13" s="230">
        <v>0</v>
      </c>
      <c r="EX13" s="230">
        <v>0</v>
      </c>
      <c r="EY13" s="230">
        <v>0</v>
      </c>
      <c r="EZ13" s="230">
        <v>0</v>
      </c>
      <c r="FA13" s="230">
        <v>0</v>
      </c>
      <c r="FB13" s="230">
        <v>0</v>
      </c>
      <c r="FC13" s="230">
        <v>0</v>
      </c>
      <c r="FD13" s="230">
        <v>0</v>
      </c>
      <c r="FE13" s="230">
        <v>0</v>
      </c>
      <c r="FF13" s="230">
        <v>0</v>
      </c>
      <c r="FG13" s="230">
        <v>0</v>
      </c>
      <c r="FH13" s="230">
        <v>0</v>
      </c>
      <c r="FI13" s="230">
        <v>0</v>
      </c>
      <c r="FJ13" s="230">
        <v>0</v>
      </c>
      <c r="FK13" s="230">
        <v>0</v>
      </c>
      <c r="FL13" s="230">
        <v>0</v>
      </c>
      <c r="FM13" s="230">
        <v>0</v>
      </c>
      <c r="FN13" s="230">
        <v>0</v>
      </c>
      <c r="FO13" s="230">
        <v>0</v>
      </c>
      <c r="FP13" s="230">
        <v>0</v>
      </c>
      <c r="FQ13" s="230">
        <v>0</v>
      </c>
      <c r="FR13" s="230">
        <v>0</v>
      </c>
      <c r="FS13" s="230">
        <v>0</v>
      </c>
      <c r="FT13" s="230">
        <v>0</v>
      </c>
      <c r="FU13" s="230">
        <v>0</v>
      </c>
      <c r="FV13" s="230">
        <v>0</v>
      </c>
      <c r="FW13" s="230">
        <v>0</v>
      </c>
      <c r="FX13" s="230">
        <v>0</v>
      </c>
      <c r="FY13" s="230">
        <v>0</v>
      </c>
      <c r="FZ13" s="230">
        <v>0</v>
      </c>
      <c r="GA13" s="230">
        <v>0</v>
      </c>
      <c r="GB13" s="230">
        <v>0</v>
      </c>
      <c r="GC13" s="230">
        <v>0</v>
      </c>
      <c r="GD13" s="230">
        <v>0</v>
      </c>
      <c r="GE13" s="230">
        <v>0</v>
      </c>
      <c r="GF13" s="230">
        <v>0</v>
      </c>
      <c r="GG13" s="230">
        <v>0</v>
      </c>
      <c r="GH13" s="230">
        <v>0</v>
      </c>
      <c r="GI13" s="230">
        <v>0</v>
      </c>
      <c r="GJ13" s="230">
        <v>0</v>
      </c>
      <c r="GK13" s="230">
        <v>0</v>
      </c>
      <c r="GL13" s="230">
        <v>0</v>
      </c>
      <c r="GM13" s="230">
        <v>0</v>
      </c>
      <c r="GN13" s="230">
        <v>0</v>
      </c>
      <c r="GO13" s="230">
        <v>0</v>
      </c>
      <c r="GP13" s="230">
        <v>0</v>
      </c>
      <c r="GQ13" s="230">
        <v>0</v>
      </c>
      <c r="GR13" s="230">
        <v>0</v>
      </c>
      <c r="GS13" s="230">
        <v>0</v>
      </c>
      <c r="GT13" s="230">
        <v>0</v>
      </c>
      <c r="GU13" s="230">
        <v>0</v>
      </c>
      <c r="GV13" s="230">
        <v>0</v>
      </c>
      <c r="GW13" s="230">
        <v>0</v>
      </c>
      <c r="GX13" s="230">
        <v>0</v>
      </c>
      <c r="GY13" s="230">
        <v>0</v>
      </c>
      <c r="GZ13" s="230">
        <v>0</v>
      </c>
    </row>
    <row r="14" spans="1:208" s="217" customFormat="1" x14ac:dyDescent="0.2">
      <c r="A14" s="223" t="s">
        <v>356</v>
      </c>
      <c r="B14" s="217" t="s">
        <v>90</v>
      </c>
      <c r="C14" s="217" t="s">
        <v>335</v>
      </c>
      <c r="D14" s="217" t="s">
        <v>334</v>
      </c>
      <c r="E14" s="217" t="s">
        <v>3</v>
      </c>
      <c r="H14" s="217">
        <v>0</v>
      </c>
      <c r="I14" s="217">
        <v>0</v>
      </c>
      <c r="J14" s="217">
        <v>0</v>
      </c>
      <c r="K14" s="217">
        <v>0</v>
      </c>
      <c r="L14" s="217">
        <v>0</v>
      </c>
      <c r="M14" s="217">
        <v>0</v>
      </c>
      <c r="N14" s="217">
        <v>0</v>
      </c>
      <c r="O14" s="217">
        <v>0</v>
      </c>
      <c r="P14" s="217">
        <v>0</v>
      </c>
      <c r="Q14" s="217">
        <v>0</v>
      </c>
      <c r="R14" s="217">
        <v>0</v>
      </c>
      <c r="S14" s="217">
        <v>0</v>
      </c>
      <c r="T14" s="217">
        <v>0</v>
      </c>
      <c r="U14" s="217">
        <v>0</v>
      </c>
      <c r="V14" s="217">
        <v>0</v>
      </c>
      <c r="W14" s="217">
        <v>0</v>
      </c>
      <c r="X14" s="217">
        <v>0</v>
      </c>
      <c r="Y14" s="217">
        <v>0</v>
      </c>
      <c r="Z14" s="217">
        <v>0</v>
      </c>
      <c r="AA14" s="217">
        <v>3.25</v>
      </c>
      <c r="AB14" s="217">
        <v>3.28</v>
      </c>
      <c r="AC14" s="217">
        <v>3.31</v>
      </c>
      <c r="AD14" s="217">
        <v>3.34</v>
      </c>
      <c r="AE14" s="217">
        <v>3.37</v>
      </c>
      <c r="AF14" s="217">
        <v>3.4</v>
      </c>
      <c r="AG14" s="217">
        <v>3.44</v>
      </c>
      <c r="AH14" s="217">
        <v>3.48</v>
      </c>
      <c r="AI14" s="217">
        <v>3.53</v>
      </c>
      <c r="AJ14" s="217">
        <v>3.59</v>
      </c>
      <c r="AK14" s="217">
        <v>3.66</v>
      </c>
      <c r="AL14" s="217">
        <v>3.73</v>
      </c>
      <c r="AM14" s="217">
        <v>3.81</v>
      </c>
      <c r="AN14" s="217">
        <v>3.9</v>
      </c>
      <c r="AO14" s="217">
        <v>3.98</v>
      </c>
      <c r="AP14" s="217">
        <v>4.07</v>
      </c>
      <c r="AQ14" s="217">
        <v>4.17</v>
      </c>
      <c r="AR14" s="217">
        <v>4.2699999999999996</v>
      </c>
      <c r="AS14" s="217">
        <v>4.3899999999999997</v>
      </c>
      <c r="AT14" s="217">
        <v>4.5199999999999996</v>
      </c>
      <c r="AU14" s="217">
        <v>4.66</v>
      </c>
      <c r="AV14" s="217">
        <v>4.82</v>
      </c>
      <c r="AW14" s="217">
        <v>5</v>
      </c>
      <c r="AX14" s="217">
        <v>5.22</v>
      </c>
      <c r="AY14" s="217">
        <v>5.48</v>
      </c>
      <c r="AZ14" s="217">
        <v>5.78</v>
      </c>
      <c r="BA14" s="217">
        <v>6.15</v>
      </c>
      <c r="BB14" s="217">
        <v>6.57</v>
      </c>
      <c r="BC14" s="217">
        <v>7.07</v>
      </c>
      <c r="BD14" s="217">
        <v>7.65</v>
      </c>
      <c r="BE14" s="217">
        <v>8.32</v>
      </c>
      <c r="BF14" s="217">
        <v>9.09</v>
      </c>
      <c r="BG14" s="217">
        <v>9.9700000000000006</v>
      </c>
      <c r="BH14" s="217">
        <v>10.97</v>
      </c>
      <c r="BI14" s="217">
        <v>12.1</v>
      </c>
      <c r="BJ14" s="217">
        <v>13.36</v>
      </c>
      <c r="BK14" s="217">
        <v>14.78</v>
      </c>
      <c r="BL14" s="217">
        <v>16.36</v>
      </c>
      <c r="BM14" s="217">
        <v>18.13</v>
      </c>
      <c r="BN14" s="217">
        <v>20.11</v>
      </c>
      <c r="BO14" s="217">
        <v>22.31</v>
      </c>
      <c r="BP14" s="217">
        <v>24.77</v>
      </c>
      <c r="BQ14" s="217">
        <v>0</v>
      </c>
      <c r="BR14" s="217">
        <v>0</v>
      </c>
      <c r="BS14" s="217">
        <v>0</v>
      </c>
      <c r="BT14" s="217">
        <v>0</v>
      </c>
      <c r="BU14" s="217">
        <v>0</v>
      </c>
      <c r="BV14" s="217">
        <v>0</v>
      </c>
      <c r="BW14" s="217">
        <v>0</v>
      </c>
      <c r="BX14" s="217">
        <v>0</v>
      </c>
      <c r="BY14" s="217">
        <v>0</v>
      </c>
      <c r="BZ14" s="217">
        <v>0</v>
      </c>
      <c r="CA14" s="217">
        <v>0</v>
      </c>
      <c r="CB14" s="217">
        <v>0</v>
      </c>
      <c r="CC14" s="217">
        <v>0</v>
      </c>
      <c r="CD14" s="217">
        <v>0</v>
      </c>
      <c r="CE14" s="217">
        <v>0</v>
      </c>
      <c r="CF14" s="217">
        <v>0</v>
      </c>
      <c r="CG14" s="217">
        <v>0</v>
      </c>
      <c r="CH14" s="217">
        <v>0</v>
      </c>
      <c r="CI14" s="217">
        <v>0</v>
      </c>
      <c r="CJ14" s="217">
        <v>0</v>
      </c>
      <c r="CK14" s="217">
        <v>0</v>
      </c>
      <c r="CL14" s="217">
        <v>0</v>
      </c>
      <c r="CM14" s="217">
        <v>0</v>
      </c>
      <c r="CN14" s="217">
        <v>0</v>
      </c>
      <c r="CO14" s="217">
        <v>0</v>
      </c>
      <c r="CP14" s="217">
        <v>0</v>
      </c>
      <c r="CQ14" s="217">
        <v>0</v>
      </c>
      <c r="CR14" s="217">
        <v>0</v>
      </c>
      <c r="CS14" s="217">
        <v>0</v>
      </c>
      <c r="CT14" s="217">
        <v>0</v>
      </c>
      <c r="CU14" s="217">
        <v>0</v>
      </c>
      <c r="CV14" s="217">
        <v>0</v>
      </c>
      <c r="CW14" s="217">
        <v>0</v>
      </c>
      <c r="CX14" s="217">
        <v>0</v>
      </c>
      <c r="CY14" s="217">
        <v>0</v>
      </c>
      <c r="CZ14" s="217">
        <v>0</v>
      </c>
      <c r="DA14" s="217">
        <v>0</v>
      </c>
      <c r="DB14" s="217">
        <v>0</v>
      </c>
      <c r="DC14" s="217">
        <v>0</v>
      </c>
      <c r="DD14" s="217">
        <v>0</v>
      </c>
      <c r="DE14" s="217">
        <v>0</v>
      </c>
      <c r="DF14" s="217">
        <v>0</v>
      </c>
      <c r="DG14" s="217">
        <v>0</v>
      </c>
      <c r="DH14" s="217">
        <v>0</v>
      </c>
      <c r="DI14" s="217">
        <v>0</v>
      </c>
      <c r="DJ14" s="217">
        <v>0</v>
      </c>
      <c r="DK14" s="217">
        <v>0</v>
      </c>
      <c r="DL14" s="217">
        <v>0</v>
      </c>
      <c r="DM14" s="217">
        <v>0</v>
      </c>
      <c r="DN14" s="217">
        <v>0</v>
      </c>
      <c r="DO14" s="217">
        <v>0</v>
      </c>
      <c r="DP14" s="217">
        <v>0</v>
      </c>
      <c r="DQ14" s="217">
        <v>0</v>
      </c>
      <c r="DR14" s="217">
        <v>0</v>
      </c>
      <c r="DS14" s="217">
        <v>0</v>
      </c>
      <c r="DT14" s="217">
        <v>0</v>
      </c>
      <c r="DU14" s="217">
        <v>0</v>
      </c>
      <c r="DV14" s="217">
        <v>0</v>
      </c>
      <c r="DW14" s="217">
        <v>0</v>
      </c>
      <c r="DX14" s="217">
        <v>0</v>
      </c>
      <c r="DY14" s="217">
        <v>0</v>
      </c>
      <c r="DZ14" s="217">
        <v>0</v>
      </c>
      <c r="EA14" s="217">
        <v>0</v>
      </c>
      <c r="EB14" s="217">
        <v>0</v>
      </c>
      <c r="EC14" s="217">
        <v>0</v>
      </c>
      <c r="ED14" s="217">
        <v>0</v>
      </c>
      <c r="EE14" s="217">
        <v>0</v>
      </c>
      <c r="EF14" s="217">
        <v>0</v>
      </c>
      <c r="EG14" s="217">
        <v>0</v>
      </c>
      <c r="EH14" s="217">
        <v>0</v>
      </c>
      <c r="EI14" s="217">
        <v>0</v>
      </c>
      <c r="EJ14" s="217">
        <v>0</v>
      </c>
      <c r="EK14" s="217">
        <v>0</v>
      </c>
      <c r="EL14" s="217">
        <v>0</v>
      </c>
      <c r="EM14" s="217">
        <v>0</v>
      </c>
      <c r="EN14" s="217">
        <v>0</v>
      </c>
      <c r="EO14" s="217">
        <v>0</v>
      </c>
      <c r="EP14" s="217">
        <v>0</v>
      </c>
      <c r="EQ14" s="217">
        <v>0</v>
      </c>
      <c r="ER14" s="217">
        <v>0</v>
      </c>
      <c r="ES14" s="217">
        <v>0</v>
      </c>
      <c r="ET14" s="217">
        <v>0</v>
      </c>
      <c r="EU14" s="217">
        <v>0</v>
      </c>
      <c r="EV14" s="217">
        <v>0</v>
      </c>
      <c r="EW14" s="217">
        <v>0</v>
      </c>
      <c r="EX14" s="217">
        <v>0</v>
      </c>
      <c r="EY14" s="217">
        <v>0</v>
      </c>
      <c r="EZ14" s="217">
        <v>0</v>
      </c>
      <c r="FA14" s="217">
        <v>0</v>
      </c>
      <c r="FB14" s="217">
        <v>0</v>
      </c>
      <c r="FC14" s="217">
        <v>0</v>
      </c>
      <c r="FD14" s="217">
        <v>0</v>
      </c>
      <c r="FE14" s="217">
        <v>0</v>
      </c>
      <c r="FF14" s="217">
        <v>0</v>
      </c>
      <c r="FG14" s="217">
        <v>0</v>
      </c>
      <c r="FH14" s="217">
        <v>0</v>
      </c>
      <c r="FI14" s="217">
        <v>0</v>
      </c>
      <c r="FJ14" s="217">
        <v>0</v>
      </c>
      <c r="FK14" s="217">
        <v>0</v>
      </c>
      <c r="FL14" s="217">
        <v>0</v>
      </c>
      <c r="FM14" s="217">
        <v>0</v>
      </c>
      <c r="FN14" s="217">
        <v>0</v>
      </c>
      <c r="FO14" s="217">
        <v>0</v>
      </c>
      <c r="FP14" s="217">
        <v>0</v>
      </c>
      <c r="FQ14" s="217">
        <v>0</v>
      </c>
      <c r="FR14" s="217">
        <v>0</v>
      </c>
      <c r="FS14" s="217">
        <v>0</v>
      </c>
      <c r="FT14" s="217">
        <v>0</v>
      </c>
      <c r="FU14" s="217">
        <v>0</v>
      </c>
      <c r="FV14" s="217">
        <v>0</v>
      </c>
      <c r="FW14" s="217">
        <v>0</v>
      </c>
      <c r="FX14" s="217">
        <v>0</v>
      </c>
      <c r="FY14" s="217">
        <v>0</v>
      </c>
      <c r="FZ14" s="217">
        <v>0</v>
      </c>
      <c r="GA14" s="217">
        <v>0</v>
      </c>
      <c r="GB14" s="217">
        <v>0</v>
      </c>
      <c r="GC14" s="217">
        <v>0</v>
      </c>
      <c r="GD14" s="217">
        <v>0</v>
      </c>
      <c r="GE14" s="217">
        <v>0</v>
      </c>
      <c r="GF14" s="217">
        <v>0</v>
      </c>
      <c r="GG14" s="217">
        <v>0</v>
      </c>
      <c r="GH14" s="217">
        <v>0</v>
      </c>
      <c r="GI14" s="217">
        <v>0</v>
      </c>
      <c r="GJ14" s="217">
        <v>0</v>
      </c>
      <c r="GK14" s="217">
        <v>0</v>
      </c>
      <c r="GL14" s="217">
        <v>0</v>
      </c>
      <c r="GM14" s="217">
        <v>0</v>
      </c>
      <c r="GN14" s="217">
        <v>0</v>
      </c>
      <c r="GO14" s="217">
        <v>0</v>
      </c>
      <c r="GP14" s="217">
        <v>0</v>
      </c>
      <c r="GQ14" s="217">
        <v>0</v>
      </c>
      <c r="GR14" s="217">
        <v>0</v>
      </c>
      <c r="GS14" s="217">
        <v>0</v>
      </c>
      <c r="GT14" s="217">
        <v>0</v>
      </c>
      <c r="GU14" s="217">
        <v>0</v>
      </c>
      <c r="GV14" s="217">
        <v>0</v>
      </c>
      <c r="GW14" s="217">
        <v>0</v>
      </c>
      <c r="GX14" s="217">
        <v>0</v>
      </c>
      <c r="GY14" s="217">
        <v>0</v>
      </c>
      <c r="GZ14" s="217">
        <v>0</v>
      </c>
    </row>
    <row r="15" spans="1:208" s="217" customFormat="1" x14ac:dyDescent="0.2">
      <c r="A15" s="223" t="s">
        <v>357</v>
      </c>
      <c r="B15" s="217" t="s">
        <v>90</v>
      </c>
      <c r="D15" s="217" t="s">
        <v>336</v>
      </c>
      <c r="E15" s="217" t="s">
        <v>2</v>
      </c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>
        <v>0</v>
      </c>
      <c r="R15" s="217">
        <v>0</v>
      </c>
      <c r="S15" s="217">
        <v>0</v>
      </c>
      <c r="T15" s="217">
        <v>0</v>
      </c>
      <c r="U15" s="217">
        <v>0</v>
      </c>
      <c r="V15" s="217">
        <v>0</v>
      </c>
      <c r="W15" s="217">
        <v>0</v>
      </c>
      <c r="X15" s="217">
        <v>0</v>
      </c>
      <c r="Y15" s="217">
        <v>0</v>
      </c>
      <c r="Z15" s="217">
        <v>0</v>
      </c>
      <c r="AA15" s="217">
        <v>0</v>
      </c>
      <c r="AB15" s="217">
        <v>0</v>
      </c>
      <c r="AC15" s="217">
        <v>0</v>
      </c>
      <c r="AD15" s="217">
        <v>0</v>
      </c>
      <c r="AE15" s="217">
        <v>0</v>
      </c>
      <c r="AF15" s="217">
        <v>0</v>
      </c>
      <c r="AG15" s="217">
        <v>0</v>
      </c>
      <c r="AH15" s="217">
        <v>0</v>
      </c>
      <c r="AI15" s="217">
        <v>0</v>
      </c>
      <c r="AJ15" s="217">
        <v>0</v>
      </c>
      <c r="AK15" s="217">
        <v>0</v>
      </c>
      <c r="AL15" s="217">
        <v>0</v>
      </c>
      <c r="AM15" s="217">
        <v>0</v>
      </c>
      <c r="AN15" s="217">
        <v>0</v>
      </c>
      <c r="AO15" s="217">
        <v>0</v>
      </c>
      <c r="AP15" s="217">
        <v>0</v>
      </c>
      <c r="AQ15" s="217">
        <v>0</v>
      </c>
      <c r="AR15" s="217">
        <v>0</v>
      </c>
      <c r="AS15" s="217">
        <v>0</v>
      </c>
      <c r="AT15" s="217">
        <v>0</v>
      </c>
      <c r="AU15" s="217">
        <v>0</v>
      </c>
      <c r="AV15" s="217">
        <v>0</v>
      </c>
      <c r="AW15" s="217">
        <v>0</v>
      </c>
      <c r="AX15" s="217">
        <v>0</v>
      </c>
      <c r="AY15" s="217">
        <v>0</v>
      </c>
      <c r="AZ15" s="217">
        <v>0</v>
      </c>
      <c r="BA15" s="217">
        <v>0</v>
      </c>
      <c r="BB15" s="217">
        <v>0</v>
      </c>
      <c r="BC15" s="217">
        <v>0</v>
      </c>
      <c r="BD15" s="217">
        <v>0</v>
      </c>
      <c r="BE15" s="217">
        <v>0</v>
      </c>
      <c r="BF15" s="217">
        <v>0</v>
      </c>
      <c r="BG15" s="217">
        <v>0</v>
      </c>
      <c r="BH15" s="217">
        <v>0</v>
      </c>
      <c r="BI15" s="217">
        <v>0</v>
      </c>
      <c r="BJ15" s="217">
        <v>0</v>
      </c>
      <c r="BK15" s="217">
        <v>0</v>
      </c>
      <c r="BL15" s="217">
        <v>0</v>
      </c>
      <c r="BM15" s="217">
        <v>0</v>
      </c>
      <c r="BN15" s="217">
        <v>0</v>
      </c>
      <c r="BO15" s="217">
        <v>0</v>
      </c>
      <c r="BP15" s="217">
        <v>0</v>
      </c>
      <c r="BQ15" s="217">
        <v>0</v>
      </c>
      <c r="BR15" s="217">
        <v>0</v>
      </c>
      <c r="BS15" s="217">
        <v>0</v>
      </c>
      <c r="BT15" s="217">
        <v>0</v>
      </c>
      <c r="BU15" s="217">
        <v>0</v>
      </c>
      <c r="BV15" s="217">
        <v>0</v>
      </c>
      <c r="BW15" s="217">
        <v>0</v>
      </c>
      <c r="BX15" s="217">
        <v>0</v>
      </c>
      <c r="BY15" s="217">
        <v>0</v>
      </c>
      <c r="BZ15" s="217">
        <v>0</v>
      </c>
      <c r="CA15" s="217">
        <v>0</v>
      </c>
      <c r="CB15" s="217">
        <v>0</v>
      </c>
      <c r="CC15" s="217">
        <v>0</v>
      </c>
      <c r="CD15" s="217">
        <v>0</v>
      </c>
      <c r="CE15" s="217">
        <v>0</v>
      </c>
      <c r="CF15" s="217">
        <v>0</v>
      </c>
      <c r="CG15" s="217">
        <v>0</v>
      </c>
      <c r="CH15" s="217">
        <v>0</v>
      </c>
      <c r="CI15" s="217">
        <v>0</v>
      </c>
      <c r="CJ15" s="217">
        <v>0</v>
      </c>
      <c r="CK15" s="217">
        <v>0</v>
      </c>
      <c r="CL15" s="217">
        <v>0</v>
      </c>
      <c r="CM15" s="217">
        <v>0</v>
      </c>
      <c r="CN15" s="217">
        <v>0</v>
      </c>
      <c r="CO15" s="217">
        <v>0</v>
      </c>
      <c r="CP15" s="217">
        <v>0</v>
      </c>
      <c r="CQ15" s="217">
        <v>0</v>
      </c>
      <c r="CR15" s="217">
        <v>0</v>
      </c>
      <c r="CS15" s="217">
        <v>0</v>
      </c>
      <c r="CT15" s="217">
        <v>0</v>
      </c>
      <c r="CU15" s="217">
        <v>0</v>
      </c>
      <c r="CV15" s="217">
        <v>0</v>
      </c>
      <c r="CW15" s="217">
        <v>0</v>
      </c>
      <c r="CX15" s="217">
        <v>0</v>
      </c>
      <c r="CY15" s="217">
        <v>0</v>
      </c>
      <c r="CZ15" s="217">
        <v>0</v>
      </c>
      <c r="DA15" s="217">
        <v>0</v>
      </c>
      <c r="DB15" s="217">
        <v>0</v>
      </c>
      <c r="DC15" s="217">
        <v>0</v>
      </c>
      <c r="DD15" s="217">
        <v>0</v>
      </c>
      <c r="DE15" s="217">
        <v>0</v>
      </c>
      <c r="DF15" s="217">
        <v>0</v>
      </c>
      <c r="DG15" s="217">
        <v>0</v>
      </c>
      <c r="DH15" s="217">
        <v>0</v>
      </c>
      <c r="DI15" s="217">
        <v>0</v>
      </c>
      <c r="DJ15" s="217">
        <v>0</v>
      </c>
      <c r="DK15" s="217">
        <v>0</v>
      </c>
      <c r="DL15" s="217">
        <v>0</v>
      </c>
      <c r="DM15" s="217">
        <v>0</v>
      </c>
      <c r="DN15" s="217">
        <v>0</v>
      </c>
      <c r="DO15" s="217">
        <v>0</v>
      </c>
      <c r="DP15" s="217">
        <v>0</v>
      </c>
      <c r="DQ15" s="217">
        <v>0</v>
      </c>
      <c r="DR15" s="217">
        <v>0</v>
      </c>
      <c r="DS15" s="217">
        <v>0</v>
      </c>
      <c r="DT15" s="217">
        <v>0</v>
      </c>
      <c r="DU15" s="217">
        <v>0</v>
      </c>
      <c r="DV15" s="217">
        <v>0</v>
      </c>
      <c r="DW15" s="217">
        <v>0</v>
      </c>
      <c r="DX15" s="217">
        <v>0</v>
      </c>
      <c r="DY15" s="217">
        <v>0</v>
      </c>
      <c r="DZ15" s="217">
        <v>0</v>
      </c>
      <c r="EA15" s="217">
        <v>0</v>
      </c>
      <c r="EB15" s="217">
        <v>0</v>
      </c>
      <c r="EC15" s="217">
        <v>0</v>
      </c>
      <c r="ED15" s="217">
        <v>0</v>
      </c>
      <c r="EE15" s="217">
        <v>0</v>
      </c>
      <c r="EF15" s="217">
        <v>0</v>
      </c>
      <c r="EG15" s="217">
        <v>0</v>
      </c>
      <c r="EH15" s="217">
        <v>0</v>
      </c>
      <c r="EI15" s="217">
        <v>0</v>
      </c>
      <c r="EJ15" s="217">
        <v>0</v>
      </c>
      <c r="EK15" s="217">
        <v>0</v>
      </c>
      <c r="EL15" s="217">
        <v>0</v>
      </c>
      <c r="EM15" s="217">
        <v>0</v>
      </c>
      <c r="EN15" s="217">
        <v>0</v>
      </c>
      <c r="EO15" s="217">
        <v>0</v>
      </c>
      <c r="EP15" s="217">
        <v>0</v>
      </c>
      <c r="EQ15" s="217">
        <v>0</v>
      </c>
      <c r="ER15" s="217">
        <v>0</v>
      </c>
      <c r="ES15" s="217">
        <v>0</v>
      </c>
      <c r="ET15" s="217">
        <v>0</v>
      </c>
      <c r="EU15" s="217">
        <v>0</v>
      </c>
      <c r="EV15" s="217">
        <v>0</v>
      </c>
      <c r="EW15" s="217">
        <v>0</v>
      </c>
      <c r="EX15" s="217">
        <v>0</v>
      </c>
      <c r="EY15" s="217">
        <v>0</v>
      </c>
      <c r="EZ15" s="217">
        <v>0</v>
      </c>
      <c r="FA15" s="217">
        <v>0</v>
      </c>
      <c r="FB15" s="217">
        <v>0</v>
      </c>
      <c r="FC15" s="217">
        <v>0</v>
      </c>
      <c r="FD15" s="217">
        <v>0</v>
      </c>
      <c r="FE15" s="217">
        <v>0</v>
      </c>
      <c r="FF15" s="217">
        <v>0</v>
      </c>
      <c r="FG15" s="217">
        <v>0</v>
      </c>
      <c r="FH15" s="217">
        <v>0</v>
      </c>
      <c r="FI15" s="217">
        <v>0</v>
      </c>
      <c r="FJ15" s="217">
        <v>0</v>
      </c>
      <c r="FK15" s="217">
        <v>0</v>
      </c>
      <c r="FL15" s="217">
        <v>0</v>
      </c>
      <c r="FM15" s="217">
        <v>0</v>
      </c>
      <c r="FN15" s="217">
        <v>0</v>
      </c>
      <c r="FO15" s="217">
        <v>0</v>
      </c>
      <c r="FP15" s="217">
        <v>0</v>
      </c>
      <c r="FQ15" s="217">
        <v>0</v>
      </c>
      <c r="FR15" s="217">
        <v>0</v>
      </c>
      <c r="FS15" s="217">
        <v>0</v>
      </c>
      <c r="FT15" s="217">
        <v>0</v>
      </c>
      <c r="FU15" s="217">
        <v>0</v>
      </c>
      <c r="FV15" s="217">
        <v>0</v>
      </c>
      <c r="FW15" s="217">
        <v>0</v>
      </c>
      <c r="FX15" s="217">
        <v>0</v>
      </c>
      <c r="FY15" s="217">
        <v>0</v>
      </c>
      <c r="FZ15" s="217">
        <v>0</v>
      </c>
      <c r="GA15" s="217">
        <v>0</v>
      </c>
      <c r="GB15" s="217">
        <v>0</v>
      </c>
      <c r="GC15" s="217">
        <v>0</v>
      </c>
      <c r="GD15" s="217">
        <v>0</v>
      </c>
      <c r="GE15" s="217">
        <v>0</v>
      </c>
      <c r="GF15" s="217">
        <v>0</v>
      </c>
      <c r="GG15" s="217">
        <v>0</v>
      </c>
      <c r="GH15" s="217">
        <v>0</v>
      </c>
      <c r="GI15" s="217">
        <v>0</v>
      </c>
      <c r="GJ15" s="217">
        <v>0</v>
      </c>
      <c r="GK15" s="217">
        <v>0</v>
      </c>
      <c r="GL15" s="217">
        <v>0</v>
      </c>
      <c r="GM15" s="217">
        <v>0</v>
      </c>
      <c r="GN15" s="217">
        <v>0</v>
      </c>
      <c r="GO15" s="217">
        <v>0</v>
      </c>
      <c r="GP15" s="217">
        <v>0</v>
      </c>
      <c r="GQ15" s="217">
        <v>0</v>
      </c>
      <c r="GR15" s="217">
        <v>0</v>
      </c>
      <c r="GS15" s="217">
        <v>0</v>
      </c>
      <c r="GT15" s="217">
        <v>0</v>
      </c>
      <c r="GU15" s="217">
        <v>0</v>
      </c>
      <c r="GV15" s="217">
        <v>0</v>
      </c>
      <c r="GW15" s="217">
        <v>0</v>
      </c>
      <c r="GX15" s="217">
        <v>0</v>
      </c>
      <c r="GY15" s="217">
        <v>0</v>
      </c>
      <c r="GZ15" s="217">
        <v>0</v>
      </c>
    </row>
    <row r="16" spans="1:208" s="217" customFormat="1" x14ac:dyDescent="0.2">
      <c r="A16" s="223" t="s">
        <v>358</v>
      </c>
      <c r="B16" s="217" t="s">
        <v>90</v>
      </c>
      <c r="D16" s="217" t="s">
        <v>336</v>
      </c>
      <c r="E16" s="217" t="s">
        <v>3</v>
      </c>
      <c r="H16" s="217">
        <v>0</v>
      </c>
      <c r="I16" s="217">
        <v>0</v>
      </c>
      <c r="J16" s="217">
        <v>0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217">
        <v>0</v>
      </c>
      <c r="Q16" s="217">
        <v>0</v>
      </c>
      <c r="R16" s="217">
        <v>0</v>
      </c>
      <c r="S16" s="217">
        <v>0</v>
      </c>
      <c r="T16" s="217">
        <v>0</v>
      </c>
      <c r="U16" s="217">
        <v>0</v>
      </c>
      <c r="V16" s="217">
        <v>0</v>
      </c>
      <c r="W16" s="217">
        <v>0</v>
      </c>
      <c r="X16" s="217">
        <v>0</v>
      </c>
      <c r="Y16" s="217">
        <v>0</v>
      </c>
      <c r="Z16" s="217">
        <v>0</v>
      </c>
      <c r="AA16" s="217">
        <v>0</v>
      </c>
      <c r="AB16" s="217">
        <v>0</v>
      </c>
      <c r="AC16" s="217">
        <v>0</v>
      </c>
      <c r="AD16" s="217">
        <v>0</v>
      </c>
      <c r="AE16" s="217">
        <v>0</v>
      </c>
      <c r="AF16" s="217">
        <v>0</v>
      </c>
      <c r="AG16" s="217">
        <v>0</v>
      </c>
      <c r="AH16" s="217">
        <v>0</v>
      </c>
      <c r="AI16" s="217">
        <v>0</v>
      </c>
      <c r="AJ16" s="217">
        <v>0</v>
      </c>
      <c r="AK16" s="217">
        <v>0</v>
      </c>
      <c r="AL16" s="217">
        <v>0</v>
      </c>
      <c r="AM16" s="217">
        <v>0</v>
      </c>
      <c r="AN16" s="217">
        <v>0</v>
      </c>
      <c r="AO16" s="217">
        <v>0</v>
      </c>
      <c r="AP16" s="217">
        <v>0</v>
      </c>
      <c r="AQ16" s="217">
        <v>0</v>
      </c>
      <c r="AR16" s="217">
        <v>0</v>
      </c>
      <c r="AS16" s="217">
        <v>0</v>
      </c>
      <c r="AT16" s="217">
        <v>0</v>
      </c>
      <c r="AU16" s="217">
        <v>0</v>
      </c>
      <c r="AV16" s="217">
        <v>0</v>
      </c>
      <c r="AW16" s="217">
        <v>0</v>
      </c>
      <c r="AX16" s="217">
        <v>0</v>
      </c>
      <c r="AY16" s="217">
        <v>0</v>
      </c>
      <c r="AZ16" s="217">
        <v>0</v>
      </c>
      <c r="BA16" s="217">
        <v>0</v>
      </c>
      <c r="BB16" s="217">
        <v>0</v>
      </c>
      <c r="BC16" s="217">
        <v>0</v>
      </c>
      <c r="BD16" s="217">
        <v>0</v>
      </c>
      <c r="BE16" s="217">
        <v>0</v>
      </c>
      <c r="BF16" s="217">
        <v>0</v>
      </c>
      <c r="BG16" s="217">
        <v>0</v>
      </c>
      <c r="BH16" s="217">
        <v>0</v>
      </c>
      <c r="BI16" s="217">
        <v>0</v>
      </c>
      <c r="BJ16" s="217">
        <v>0</v>
      </c>
      <c r="BK16" s="217">
        <v>0</v>
      </c>
      <c r="BL16" s="217">
        <v>0</v>
      </c>
      <c r="BM16" s="217">
        <v>0</v>
      </c>
      <c r="BN16" s="217">
        <v>0</v>
      </c>
      <c r="BO16" s="217">
        <v>0</v>
      </c>
      <c r="BP16" s="217">
        <v>0</v>
      </c>
      <c r="BQ16" s="217">
        <v>0</v>
      </c>
      <c r="BR16" s="217">
        <v>0</v>
      </c>
      <c r="BS16" s="217">
        <v>0</v>
      </c>
      <c r="BT16" s="217">
        <v>0</v>
      </c>
      <c r="BU16" s="217">
        <v>0</v>
      </c>
      <c r="BV16" s="217">
        <v>0</v>
      </c>
      <c r="BW16" s="217">
        <v>0</v>
      </c>
      <c r="BX16" s="217">
        <v>0</v>
      </c>
      <c r="BY16" s="217">
        <v>0</v>
      </c>
      <c r="BZ16" s="217">
        <v>0</v>
      </c>
      <c r="CA16" s="217">
        <v>0</v>
      </c>
      <c r="CB16" s="217">
        <v>0</v>
      </c>
      <c r="CC16" s="217">
        <v>0</v>
      </c>
      <c r="CD16" s="217">
        <v>0</v>
      </c>
      <c r="CE16" s="217">
        <v>0</v>
      </c>
      <c r="CF16" s="217">
        <v>0</v>
      </c>
      <c r="CG16" s="217">
        <v>0</v>
      </c>
      <c r="CH16" s="217">
        <v>0</v>
      </c>
      <c r="CI16" s="217">
        <v>0</v>
      </c>
      <c r="CJ16" s="217">
        <v>0</v>
      </c>
      <c r="CK16" s="217">
        <v>0</v>
      </c>
      <c r="CL16" s="217">
        <v>0</v>
      </c>
      <c r="CM16" s="217">
        <v>0</v>
      </c>
      <c r="CN16" s="217">
        <v>0</v>
      </c>
      <c r="CO16" s="217">
        <v>0</v>
      </c>
      <c r="CP16" s="217">
        <v>0</v>
      </c>
      <c r="CQ16" s="217">
        <v>0</v>
      </c>
      <c r="CR16" s="217">
        <v>0</v>
      </c>
      <c r="CS16" s="217">
        <v>0</v>
      </c>
      <c r="CT16" s="217">
        <v>0</v>
      </c>
      <c r="CU16" s="217">
        <v>0</v>
      </c>
      <c r="CV16" s="217">
        <v>0</v>
      </c>
      <c r="CW16" s="217">
        <v>0</v>
      </c>
      <c r="CX16" s="217">
        <v>0</v>
      </c>
      <c r="CY16" s="217">
        <v>0</v>
      </c>
      <c r="CZ16" s="217">
        <v>0</v>
      </c>
      <c r="DA16" s="217">
        <v>0</v>
      </c>
      <c r="DB16" s="217">
        <v>0</v>
      </c>
      <c r="DC16" s="217">
        <v>0</v>
      </c>
      <c r="DD16" s="217">
        <v>0</v>
      </c>
      <c r="DE16" s="217">
        <v>0</v>
      </c>
      <c r="DF16" s="217">
        <v>0</v>
      </c>
      <c r="DG16" s="217">
        <v>0</v>
      </c>
      <c r="DH16" s="217">
        <v>0</v>
      </c>
      <c r="DI16" s="217">
        <v>0</v>
      </c>
      <c r="DJ16" s="217">
        <v>0</v>
      </c>
      <c r="DK16" s="217">
        <v>0</v>
      </c>
      <c r="DL16" s="217">
        <v>0</v>
      </c>
      <c r="DM16" s="217">
        <v>0</v>
      </c>
      <c r="DN16" s="217">
        <v>0</v>
      </c>
      <c r="DO16" s="217">
        <v>0</v>
      </c>
      <c r="DP16" s="217">
        <v>0</v>
      </c>
      <c r="DQ16" s="217">
        <v>0</v>
      </c>
      <c r="DR16" s="217">
        <v>0</v>
      </c>
      <c r="DS16" s="217">
        <v>0</v>
      </c>
      <c r="DT16" s="217">
        <v>0</v>
      </c>
      <c r="DU16" s="217">
        <v>0</v>
      </c>
      <c r="DV16" s="217">
        <v>0</v>
      </c>
      <c r="DW16" s="217">
        <v>0</v>
      </c>
      <c r="DX16" s="217">
        <v>0</v>
      </c>
      <c r="DY16" s="217">
        <v>0</v>
      </c>
      <c r="DZ16" s="217">
        <v>0</v>
      </c>
      <c r="EA16" s="217">
        <v>0</v>
      </c>
      <c r="EB16" s="217">
        <v>0</v>
      </c>
      <c r="EC16" s="217">
        <v>0</v>
      </c>
      <c r="ED16" s="217">
        <v>0</v>
      </c>
      <c r="EE16" s="217">
        <v>0</v>
      </c>
      <c r="EF16" s="217">
        <v>0</v>
      </c>
      <c r="EG16" s="217">
        <v>0</v>
      </c>
      <c r="EH16" s="217">
        <v>0</v>
      </c>
      <c r="EI16" s="217">
        <v>0</v>
      </c>
      <c r="EJ16" s="217">
        <v>0</v>
      </c>
      <c r="EK16" s="217">
        <v>0</v>
      </c>
      <c r="EL16" s="217">
        <v>0</v>
      </c>
      <c r="EM16" s="217">
        <v>0</v>
      </c>
      <c r="EN16" s="217">
        <v>0</v>
      </c>
      <c r="EO16" s="217">
        <v>0</v>
      </c>
      <c r="EP16" s="217">
        <v>0</v>
      </c>
      <c r="EQ16" s="217">
        <v>0</v>
      </c>
      <c r="ER16" s="217">
        <v>0</v>
      </c>
      <c r="ES16" s="217">
        <v>0</v>
      </c>
      <c r="ET16" s="217">
        <v>0</v>
      </c>
      <c r="EU16" s="217">
        <v>0</v>
      </c>
      <c r="EV16" s="217">
        <v>0</v>
      </c>
      <c r="EW16" s="217">
        <v>0</v>
      </c>
      <c r="EX16" s="217">
        <v>0</v>
      </c>
      <c r="EY16" s="217">
        <v>0</v>
      </c>
      <c r="EZ16" s="217">
        <v>0</v>
      </c>
      <c r="FA16" s="217">
        <v>0</v>
      </c>
      <c r="FB16" s="217">
        <v>0</v>
      </c>
      <c r="FC16" s="217">
        <v>0</v>
      </c>
      <c r="FD16" s="217">
        <v>0</v>
      </c>
      <c r="FE16" s="217">
        <v>0</v>
      </c>
      <c r="FF16" s="217">
        <v>0</v>
      </c>
      <c r="FG16" s="217">
        <v>0</v>
      </c>
      <c r="FH16" s="217">
        <v>0</v>
      </c>
      <c r="FI16" s="217">
        <v>0</v>
      </c>
      <c r="FJ16" s="217">
        <v>0</v>
      </c>
      <c r="FK16" s="217">
        <v>0</v>
      </c>
      <c r="FL16" s="217">
        <v>0</v>
      </c>
      <c r="FM16" s="217">
        <v>0</v>
      </c>
      <c r="FN16" s="217">
        <v>0</v>
      </c>
      <c r="FO16" s="217">
        <v>0</v>
      </c>
      <c r="FP16" s="217">
        <v>0</v>
      </c>
      <c r="FQ16" s="217">
        <v>0</v>
      </c>
      <c r="FR16" s="217">
        <v>0</v>
      </c>
      <c r="FS16" s="217">
        <v>0</v>
      </c>
      <c r="FT16" s="217">
        <v>0</v>
      </c>
      <c r="FU16" s="217">
        <v>0</v>
      </c>
      <c r="FV16" s="217">
        <v>0</v>
      </c>
      <c r="FW16" s="217">
        <v>0</v>
      </c>
      <c r="FX16" s="217">
        <v>0</v>
      </c>
      <c r="FY16" s="217">
        <v>0</v>
      </c>
      <c r="FZ16" s="217">
        <v>0</v>
      </c>
      <c r="GA16" s="217">
        <v>0</v>
      </c>
      <c r="GB16" s="217">
        <v>0</v>
      </c>
      <c r="GC16" s="217">
        <v>0</v>
      </c>
      <c r="GD16" s="217">
        <v>0</v>
      </c>
      <c r="GE16" s="217">
        <v>0</v>
      </c>
      <c r="GF16" s="217">
        <v>0</v>
      </c>
      <c r="GG16" s="217">
        <v>0</v>
      </c>
      <c r="GH16" s="217">
        <v>0</v>
      </c>
      <c r="GI16" s="217">
        <v>0</v>
      </c>
      <c r="GJ16" s="217">
        <v>0</v>
      </c>
      <c r="GK16" s="217">
        <v>0</v>
      </c>
      <c r="GL16" s="217">
        <v>0</v>
      </c>
      <c r="GM16" s="217">
        <v>0</v>
      </c>
      <c r="GN16" s="217">
        <v>0</v>
      </c>
      <c r="GO16" s="217">
        <v>0</v>
      </c>
      <c r="GP16" s="217">
        <v>0</v>
      </c>
      <c r="GQ16" s="217">
        <v>0</v>
      </c>
      <c r="GR16" s="217">
        <v>0</v>
      </c>
      <c r="GS16" s="217">
        <v>0</v>
      </c>
      <c r="GT16" s="217">
        <v>0</v>
      </c>
      <c r="GU16" s="217">
        <v>0</v>
      </c>
      <c r="GV16" s="217">
        <v>0</v>
      </c>
      <c r="GW16" s="217">
        <v>0</v>
      </c>
      <c r="GX16" s="217">
        <v>0</v>
      </c>
      <c r="GY16" s="217">
        <v>0</v>
      </c>
      <c r="GZ16" s="217">
        <v>0</v>
      </c>
    </row>
    <row r="17" spans="1:208" s="217" customFormat="1" x14ac:dyDescent="0.2">
      <c r="A17" s="223" t="s">
        <v>359</v>
      </c>
      <c r="B17" s="217" t="s">
        <v>91</v>
      </c>
      <c r="D17" s="217" t="s">
        <v>334</v>
      </c>
      <c r="E17" s="217" t="s">
        <v>2</v>
      </c>
      <c r="H17" s="217">
        <v>0</v>
      </c>
      <c r="I17" s="217">
        <v>0</v>
      </c>
      <c r="J17" s="217">
        <v>0</v>
      </c>
      <c r="K17" s="217">
        <v>0</v>
      </c>
      <c r="L17" s="217">
        <v>0</v>
      </c>
      <c r="M17" s="217">
        <v>0</v>
      </c>
      <c r="N17" s="217">
        <v>0</v>
      </c>
      <c r="O17" s="217">
        <v>0</v>
      </c>
      <c r="P17" s="217">
        <v>0</v>
      </c>
      <c r="Q17" s="217">
        <v>0</v>
      </c>
      <c r="R17" s="217">
        <v>0</v>
      </c>
      <c r="S17" s="217">
        <v>0</v>
      </c>
      <c r="T17" s="217">
        <v>0</v>
      </c>
      <c r="U17" s="217">
        <v>0</v>
      </c>
      <c r="V17" s="217">
        <v>0</v>
      </c>
      <c r="W17" s="217">
        <v>0</v>
      </c>
      <c r="X17" s="217">
        <v>0</v>
      </c>
      <c r="Y17" s="217">
        <v>0</v>
      </c>
      <c r="Z17" s="217">
        <v>0</v>
      </c>
      <c r="AA17" s="217">
        <v>5.63</v>
      </c>
      <c r="AB17" s="217">
        <v>5.75</v>
      </c>
      <c r="AC17" s="217">
        <v>5.84</v>
      </c>
      <c r="AD17" s="217">
        <v>5.89</v>
      </c>
      <c r="AE17" s="217">
        <v>5.93</v>
      </c>
      <c r="AF17" s="217">
        <v>5.96</v>
      </c>
      <c r="AG17" s="217">
        <v>5.99</v>
      </c>
      <c r="AH17" s="217">
        <v>6.03</v>
      </c>
      <c r="AI17" s="217">
        <v>6.08</v>
      </c>
      <c r="AJ17" s="217">
        <v>6.15</v>
      </c>
      <c r="AK17" s="217">
        <v>6.23</v>
      </c>
      <c r="AL17" s="217">
        <v>6.34</v>
      </c>
      <c r="AM17" s="217">
        <v>6.48</v>
      </c>
      <c r="AN17" s="217">
        <v>6.64</v>
      </c>
      <c r="AO17" s="217">
        <v>6.83</v>
      </c>
      <c r="AP17" s="217">
        <v>7.04</v>
      </c>
      <c r="AQ17" s="217">
        <v>7.28</v>
      </c>
      <c r="AR17" s="217">
        <v>7.56</v>
      </c>
      <c r="AS17" s="217">
        <v>7.87</v>
      </c>
      <c r="AT17" s="217">
        <v>8.19</v>
      </c>
      <c r="AU17" s="217">
        <v>8.5299999999999994</v>
      </c>
      <c r="AV17" s="217">
        <v>8.92</v>
      </c>
      <c r="AW17" s="217">
        <v>9.34</v>
      </c>
      <c r="AX17" s="217">
        <v>9.8000000000000007</v>
      </c>
      <c r="AY17" s="217">
        <v>10.32</v>
      </c>
      <c r="AZ17" s="217">
        <v>10.9</v>
      </c>
      <c r="BA17" s="217">
        <v>11.53</v>
      </c>
      <c r="BB17" s="217">
        <v>12.24</v>
      </c>
      <c r="BC17" s="217">
        <v>13.02</v>
      </c>
      <c r="BD17" s="217">
        <v>13.94</v>
      </c>
      <c r="BE17" s="217">
        <v>14.96</v>
      </c>
      <c r="BF17" s="217">
        <v>16.11</v>
      </c>
      <c r="BG17" s="217">
        <v>17.39</v>
      </c>
      <c r="BH17" s="217">
        <v>18.84</v>
      </c>
      <c r="BI17" s="217">
        <v>20.46</v>
      </c>
      <c r="BJ17" s="217">
        <v>22.27</v>
      </c>
      <c r="BK17" s="217">
        <v>24.3</v>
      </c>
      <c r="BL17" s="217">
        <v>26.57</v>
      </c>
      <c r="BM17" s="217">
        <v>29.09</v>
      </c>
      <c r="BN17" s="217">
        <v>31.87</v>
      </c>
      <c r="BO17" s="217">
        <v>34.92</v>
      </c>
      <c r="BP17" s="217">
        <v>38.25</v>
      </c>
      <c r="BQ17" s="217">
        <v>0</v>
      </c>
      <c r="BR17" s="217">
        <v>0</v>
      </c>
      <c r="BS17" s="217">
        <v>0</v>
      </c>
      <c r="BT17" s="217">
        <v>0</v>
      </c>
      <c r="BU17" s="217">
        <v>0</v>
      </c>
      <c r="BV17" s="217">
        <v>0</v>
      </c>
      <c r="BW17" s="217">
        <v>0</v>
      </c>
      <c r="BX17" s="217">
        <v>0</v>
      </c>
      <c r="BY17" s="217">
        <v>0</v>
      </c>
      <c r="BZ17" s="217">
        <v>0</v>
      </c>
      <c r="CA17" s="217">
        <v>0</v>
      </c>
      <c r="CB17" s="217">
        <v>0</v>
      </c>
      <c r="CC17" s="217">
        <v>0</v>
      </c>
      <c r="CD17" s="217">
        <v>0</v>
      </c>
      <c r="CE17" s="217">
        <v>0</v>
      </c>
      <c r="CF17" s="217">
        <v>0</v>
      </c>
      <c r="CG17" s="217">
        <v>0</v>
      </c>
      <c r="CH17" s="217">
        <v>0</v>
      </c>
      <c r="CI17" s="217">
        <v>0</v>
      </c>
      <c r="CJ17" s="217">
        <v>0</v>
      </c>
      <c r="CK17" s="217">
        <v>0</v>
      </c>
      <c r="CL17" s="217">
        <v>0</v>
      </c>
      <c r="CM17" s="217">
        <v>0</v>
      </c>
      <c r="CN17" s="217">
        <v>0</v>
      </c>
      <c r="CO17" s="217">
        <v>0</v>
      </c>
      <c r="CP17" s="217">
        <v>0</v>
      </c>
      <c r="CQ17" s="217">
        <v>0</v>
      </c>
      <c r="CR17" s="217">
        <v>0</v>
      </c>
      <c r="CS17" s="217">
        <v>0</v>
      </c>
      <c r="CT17" s="217">
        <v>0</v>
      </c>
      <c r="CU17" s="217">
        <v>0</v>
      </c>
      <c r="CV17" s="217">
        <v>0</v>
      </c>
      <c r="CW17" s="217">
        <v>0</v>
      </c>
      <c r="CX17" s="217">
        <v>0</v>
      </c>
      <c r="CY17" s="217">
        <v>0</v>
      </c>
      <c r="CZ17" s="217">
        <v>0</v>
      </c>
      <c r="DA17" s="217">
        <v>0</v>
      </c>
      <c r="DB17" s="217">
        <v>0</v>
      </c>
      <c r="DC17" s="217">
        <v>0</v>
      </c>
      <c r="DD17" s="217">
        <v>0</v>
      </c>
      <c r="DE17" s="217">
        <v>0</v>
      </c>
      <c r="DF17" s="217">
        <v>0</v>
      </c>
      <c r="DG17" s="217">
        <v>0</v>
      </c>
      <c r="DH17" s="217">
        <v>0</v>
      </c>
      <c r="DI17" s="217">
        <v>0</v>
      </c>
      <c r="DJ17" s="217">
        <v>0</v>
      </c>
      <c r="DK17" s="217">
        <v>0</v>
      </c>
      <c r="DL17" s="217">
        <v>0</v>
      </c>
      <c r="DM17" s="217">
        <v>0</v>
      </c>
      <c r="DN17" s="217">
        <v>0</v>
      </c>
      <c r="DO17" s="217">
        <v>0</v>
      </c>
      <c r="DP17" s="217">
        <v>0</v>
      </c>
      <c r="DQ17" s="217">
        <v>0</v>
      </c>
      <c r="DR17" s="217">
        <v>0</v>
      </c>
      <c r="DS17" s="217">
        <v>0</v>
      </c>
      <c r="DT17" s="217">
        <v>0</v>
      </c>
      <c r="DU17" s="217">
        <v>0</v>
      </c>
      <c r="DV17" s="217">
        <v>0</v>
      </c>
      <c r="DW17" s="217">
        <v>0</v>
      </c>
      <c r="DX17" s="217">
        <v>0</v>
      </c>
      <c r="DY17" s="217">
        <v>0</v>
      </c>
      <c r="DZ17" s="217">
        <v>0</v>
      </c>
      <c r="EA17" s="217">
        <v>0</v>
      </c>
      <c r="EB17" s="217">
        <v>0</v>
      </c>
      <c r="EC17" s="217">
        <v>0</v>
      </c>
      <c r="ED17" s="217">
        <v>0</v>
      </c>
      <c r="EE17" s="217">
        <v>0</v>
      </c>
      <c r="EF17" s="217">
        <v>0</v>
      </c>
      <c r="EG17" s="217">
        <v>0</v>
      </c>
      <c r="EH17" s="217">
        <v>0</v>
      </c>
      <c r="EI17" s="217">
        <v>0</v>
      </c>
      <c r="EJ17" s="217">
        <v>0</v>
      </c>
      <c r="EK17" s="217">
        <v>0</v>
      </c>
      <c r="EL17" s="217">
        <v>0</v>
      </c>
      <c r="EM17" s="217">
        <v>0</v>
      </c>
      <c r="EN17" s="217">
        <v>0</v>
      </c>
      <c r="EO17" s="217">
        <v>0</v>
      </c>
      <c r="EP17" s="217">
        <v>0</v>
      </c>
      <c r="EQ17" s="217">
        <v>0</v>
      </c>
      <c r="ER17" s="217">
        <v>0</v>
      </c>
      <c r="ES17" s="217">
        <v>0</v>
      </c>
      <c r="ET17" s="217">
        <v>0</v>
      </c>
      <c r="EU17" s="217">
        <v>0</v>
      </c>
      <c r="EV17" s="217">
        <v>0</v>
      </c>
      <c r="EW17" s="217">
        <v>0</v>
      </c>
      <c r="EX17" s="217">
        <v>0</v>
      </c>
      <c r="EY17" s="217">
        <v>0</v>
      </c>
      <c r="EZ17" s="217">
        <v>0</v>
      </c>
      <c r="FA17" s="217">
        <v>0</v>
      </c>
      <c r="FB17" s="217">
        <v>0</v>
      </c>
      <c r="FC17" s="217">
        <v>0</v>
      </c>
      <c r="FD17" s="217">
        <v>0</v>
      </c>
      <c r="FE17" s="217">
        <v>0</v>
      </c>
      <c r="FF17" s="217">
        <v>0</v>
      </c>
      <c r="FG17" s="217">
        <v>0</v>
      </c>
      <c r="FH17" s="217">
        <v>0</v>
      </c>
      <c r="FI17" s="217">
        <v>0</v>
      </c>
      <c r="FJ17" s="217">
        <v>0</v>
      </c>
      <c r="FK17" s="217">
        <v>0</v>
      </c>
      <c r="FL17" s="217">
        <v>0</v>
      </c>
      <c r="FM17" s="217">
        <v>0</v>
      </c>
      <c r="FN17" s="217">
        <v>0</v>
      </c>
      <c r="FO17" s="217">
        <v>0</v>
      </c>
      <c r="FP17" s="217">
        <v>0</v>
      </c>
      <c r="FQ17" s="217">
        <v>0</v>
      </c>
      <c r="FR17" s="217">
        <v>0</v>
      </c>
      <c r="FS17" s="217">
        <v>0</v>
      </c>
      <c r="FT17" s="217">
        <v>0</v>
      </c>
      <c r="FU17" s="217">
        <v>0</v>
      </c>
      <c r="FV17" s="217">
        <v>0</v>
      </c>
      <c r="FW17" s="217">
        <v>0</v>
      </c>
      <c r="FX17" s="217">
        <v>0</v>
      </c>
      <c r="FY17" s="217">
        <v>0</v>
      </c>
      <c r="FZ17" s="217">
        <v>0</v>
      </c>
      <c r="GA17" s="217">
        <v>0</v>
      </c>
      <c r="GB17" s="217">
        <v>0</v>
      </c>
      <c r="GC17" s="217">
        <v>0</v>
      </c>
      <c r="GD17" s="217">
        <v>0</v>
      </c>
      <c r="GE17" s="217">
        <v>0</v>
      </c>
      <c r="GF17" s="217">
        <v>0</v>
      </c>
      <c r="GG17" s="217">
        <v>0</v>
      </c>
      <c r="GH17" s="217">
        <v>0</v>
      </c>
      <c r="GI17" s="217">
        <v>0</v>
      </c>
      <c r="GJ17" s="217">
        <v>0</v>
      </c>
      <c r="GK17" s="217">
        <v>0</v>
      </c>
      <c r="GL17" s="217">
        <v>0</v>
      </c>
      <c r="GM17" s="217">
        <v>0</v>
      </c>
      <c r="GN17" s="217">
        <v>0</v>
      </c>
      <c r="GO17" s="217">
        <v>0</v>
      </c>
      <c r="GP17" s="217">
        <v>0</v>
      </c>
      <c r="GQ17" s="217">
        <v>0</v>
      </c>
      <c r="GR17" s="217">
        <v>0</v>
      </c>
      <c r="GS17" s="217">
        <v>0</v>
      </c>
      <c r="GT17" s="217">
        <v>0</v>
      </c>
      <c r="GU17" s="217">
        <v>0</v>
      </c>
      <c r="GV17" s="217">
        <v>0</v>
      </c>
      <c r="GW17" s="217">
        <v>0</v>
      </c>
      <c r="GX17" s="217">
        <v>0</v>
      </c>
      <c r="GY17" s="217">
        <v>0</v>
      </c>
      <c r="GZ17" s="217">
        <v>0</v>
      </c>
    </row>
    <row r="18" spans="1:208" s="217" customFormat="1" x14ac:dyDescent="0.2">
      <c r="A18" s="223" t="s">
        <v>360</v>
      </c>
      <c r="B18" s="217" t="s">
        <v>91</v>
      </c>
      <c r="C18" s="217" t="s">
        <v>335</v>
      </c>
      <c r="D18" s="217" t="s">
        <v>334</v>
      </c>
      <c r="E18" s="217" t="s">
        <v>3</v>
      </c>
      <c r="H18" s="217">
        <v>0</v>
      </c>
      <c r="I18" s="217">
        <v>0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v>0</v>
      </c>
      <c r="S18" s="217">
        <v>0</v>
      </c>
      <c r="T18" s="217">
        <v>0</v>
      </c>
      <c r="U18" s="217">
        <v>0</v>
      </c>
      <c r="V18" s="217">
        <v>0</v>
      </c>
      <c r="W18" s="217">
        <v>0</v>
      </c>
      <c r="X18" s="217">
        <v>0</v>
      </c>
      <c r="Y18" s="217">
        <v>0</v>
      </c>
      <c r="Z18" s="217">
        <v>0</v>
      </c>
      <c r="AA18" s="217">
        <v>3.25</v>
      </c>
      <c r="AB18" s="217">
        <v>3.28</v>
      </c>
      <c r="AC18" s="217">
        <v>3.31</v>
      </c>
      <c r="AD18" s="217">
        <v>3.34</v>
      </c>
      <c r="AE18" s="217">
        <v>3.37</v>
      </c>
      <c r="AF18" s="217">
        <v>3.4</v>
      </c>
      <c r="AG18" s="217">
        <v>3.44</v>
      </c>
      <c r="AH18" s="217">
        <v>3.48</v>
      </c>
      <c r="AI18" s="217">
        <v>3.53</v>
      </c>
      <c r="AJ18" s="217">
        <v>3.59</v>
      </c>
      <c r="AK18" s="217">
        <v>3.66</v>
      </c>
      <c r="AL18" s="217">
        <v>3.73</v>
      </c>
      <c r="AM18" s="217">
        <v>3.81</v>
      </c>
      <c r="AN18" s="217">
        <v>3.9</v>
      </c>
      <c r="AO18" s="217">
        <v>3.98</v>
      </c>
      <c r="AP18" s="217">
        <v>4.07</v>
      </c>
      <c r="AQ18" s="217">
        <v>4.17</v>
      </c>
      <c r="AR18" s="217">
        <v>4.2699999999999996</v>
      </c>
      <c r="AS18" s="217">
        <v>4.3899999999999997</v>
      </c>
      <c r="AT18" s="217">
        <v>4.5199999999999996</v>
      </c>
      <c r="AU18" s="217">
        <v>4.66</v>
      </c>
      <c r="AV18" s="217">
        <v>4.82</v>
      </c>
      <c r="AW18" s="217">
        <v>5</v>
      </c>
      <c r="AX18" s="217">
        <v>5.22</v>
      </c>
      <c r="AY18" s="217">
        <v>5.48</v>
      </c>
      <c r="AZ18" s="217">
        <v>5.78</v>
      </c>
      <c r="BA18" s="217">
        <v>6.15</v>
      </c>
      <c r="BB18" s="217">
        <v>6.57</v>
      </c>
      <c r="BC18" s="217">
        <v>7.07</v>
      </c>
      <c r="BD18" s="217">
        <v>7.65</v>
      </c>
      <c r="BE18" s="217">
        <v>8.32</v>
      </c>
      <c r="BF18" s="217">
        <v>9.09</v>
      </c>
      <c r="BG18" s="217">
        <v>9.9700000000000006</v>
      </c>
      <c r="BH18" s="217">
        <v>10.97</v>
      </c>
      <c r="BI18" s="217">
        <v>12.1</v>
      </c>
      <c r="BJ18" s="217">
        <v>13.36</v>
      </c>
      <c r="BK18" s="217">
        <v>14.78</v>
      </c>
      <c r="BL18" s="217">
        <v>16.36</v>
      </c>
      <c r="BM18" s="217">
        <v>18.13</v>
      </c>
      <c r="BN18" s="217">
        <v>20.11</v>
      </c>
      <c r="BO18" s="217">
        <v>22.31</v>
      </c>
      <c r="BP18" s="217">
        <v>24.77</v>
      </c>
      <c r="BQ18" s="217">
        <v>0</v>
      </c>
      <c r="BR18" s="217">
        <v>0</v>
      </c>
      <c r="BS18" s="217">
        <v>0</v>
      </c>
      <c r="BT18" s="217">
        <v>0</v>
      </c>
      <c r="BU18" s="217">
        <v>0</v>
      </c>
      <c r="BV18" s="217">
        <v>0</v>
      </c>
      <c r="BW18" s="217">
        <v>0</v>
      </c>
      <c r="BX18" s="217">
        <v>0</v>
      </c>
      <c r="BY18" s="217">
        <v>0</v>
      </c>
      <c r="BZ18" s="217">
        <v>0</v>
      </c>
      <c r="CA18" s="217">
        <v>0</v>
      </c>
      <c r="CB18" s="217">
        <v>0</v>
      </c>
      <c r="CC18" s="217">
        <v>0</v>
      </c>
      <c r="CD18" s="217">
        <v>0</v>
      </c>
      <c r="CE18" s="217">
        <v>0</v>
      </c>
      <c r="CF18" s="217">
        <v>0</v>
      </c>
      <c r="CG18" s="217">
        <v>0</v>
      </c>
      <c r="CH18" s="217">
        <v>0</v>
      </c>
      <c r="CI18" s="217">
        <v>0</v>
      </c>
      <c r="CJ18" s="217">
        <v>0</v>
      </c>
      <c r="CK18" s="217">
        <v>0</v>
      </c>
      <c r="CL18" s="217">
        <v>0</v>
      </c>
      <c r="CM18" s="217">
        <v>0</v>
      </c>
      <c r="CN18" s="217">
        <v>0</v>
      </c>
      <c r="CO18" s="217">
        <v>0</v>
      </c>
      <c r="CP18" s="217">
        <v>0</v>
      </c>
      <c r="CQ18" s="217">
        <v>0</v>
      </c>
      <c r="CR18" s="217">
        <v>0</v>
      </c>
      <c r="CS18" s="217">
        <v>0</v>
      </c>
      <c r="CT18" s="217">
        <v>0</v>
      </c>
      <c r="CU18" s="217">
        <v>0</v>
      </c>
      <c r="CV18" s="217">
        <v>0</v>
      </c>
      <c r="CW18" s="217">
        <v>0</v>
      </c>
      <c r="CX18" s="217">
        <v>0</v>
      </c>
      <c r="CY18" s="217">
        <v>0</v>
      </c>
      <c r="CZ18" s="217">
        <v>0</v>
      </c>
      <c r="DA18" s="217">
        <v>0</v>
      </c>
      <c r="DB18" s="217">
        <v>0</v>
      </c>
      <c r="DC18" s="217">
        <v>0</v>
      </c>
      <c r="DD18" s="217">
        <v>0</v>
      </c>
      <c r="DE18" s="217">
        <v>0</v>
      </c>
      <c r="DF18" s="217">
        <v>0</v>
      </c>
      <c r="DG18" s="217">
        <v>0</v>
      </c>
      <c r="DH18" s="217">
        <v>0</v>
      </c>
      <c r="DI18" s="217">
        <v>0</v>
      </c>
      <c r="DJ18" s="217">
        <v>0</v>
      </c>
      <c r="DK18" s="217">
        <v>0</v>
      </c>
      <c r="DL18" s="217">
        <v>0</v>
      </c>
      <c r="DM18" s="217">
        <v>0</v>
      </c>
      <c r="DN18" s="217">
        <v>0</v>
      </c>
      <c r="DO18" s="217">
        <v>0</v>
      </c>
      <c r="DP18" s="217">
        <v>0</v>
      </c>
      <c r="DQ18" s="217">
        <v>0</v>
      </c>
      <c r="DR18" s="217">
        <v>0</v>
      </c>
      <c r="DS18" s="217">
        <v>0</v>
      </c>
      <c r="DT18" s="217">
        <v>0</v>
      </c>
      <c r="DU18" s="217">
        <v>0</v>
      </c>
      <c r="DV18" s="217">
        <v>0</v>
      </c>
      <c r="DW18" s="217">
        <v>0</v>
      </c>
      <c r="DX18" s="217">
        <v>0</v>
      </c>
      <c r="DY18" s="217">
        <v>0</v>
      </c>
      <c r="DZ18" s="217">
        <v>0</v>
      </c>
      <c r="EA18" s="217">
        <v>0</v>
      </c>
      <c r="EB18" s="217">
        <v>0</v>
      </c>
      <c r="EC18" s="217">
        <v>0</v>
      </c>
      <c r="ED18" s="217">
        <v>0</v>
      </c>
      <c r="EE18" s="217">
        <v>0</v>
      </c>
      <c r="EF18" s="217">
        <v>0</v>
      </c>
      <c r="EG18" s="217">
        <v>0</v>
      </c>
      <c r="EH18" s="217">
        <v>0</v>
      </c>
      <c r="EI18" s="217">
        <v>0</v>
      </c>
      <c r="EJ18" s="217">
        <v>0</v>
      </c>
      <c r="EK18" s="217">
        <v>0</v>
      </c>
      <c r="EL18" s="217">
        <v>0</v>
      </c>
      <c r="EM18" s="217">
        <v>0</v>
      </c>
      <c r="EN18" s="217">
        <v>0</v>
      </c>
      <c r="EO18" s="217">
        <v>0</v>
      </c>
      <c r="EP18" s="217">
        <v>0</v>
      </c>
      <c r="EQ18" s="217">
        <v>0</v>
      </c>
      <c r="ER18" s="217">
        <v>0</v>
      </c>
      <c r="ES18" s="217">
        <v>0</v>
      </c>
      <c r="ET18" s="217">
        <v>0</v>
      </c>
      <c r="EU18" s="217">
        <v>0</v>
      </c>
      <c r="EV18" s="217">
        <v>0</v>
      </c>
      <c r="EW18" s="217">
        <v>0</v>
      </c>
      <c r="EX18" s="217">
        <v>0</v>
      </c>
      <c r="EY18" s="217">
        <v>0</v>
      </c>
      <c r="EZ18" s="217">
        <v>0</v>
      </c>
      <c r="FA18" s="217">
        <v>0</v>
      </c>
      <c r="FB18" s="217">
        <v>0</v>
      </c>
      <c r="FC18" s="217">
        <v>0</v>
      </c>
      <c r="FD18" s="217">
        <v>0</v>
      </c>
      <c r="FE18" s="217">
        <v>0</v>
      </c>
      <c r="FF18" s="217">
        <v>0</v>
      </c>
      <c r="FG18" s="217">
        <v>0</v>
      </c>
      <c r="FH18" s="217">
        <v>0</v>
      </c>
      <c r="FI18" s="217">
        <v>0</v>
      </c>
      <c r="FJ18" s="217">
        <v>0</v>
      </c>
      <c r="FK18" s="217">
        <v>0</v>
      </c>
      <c r="FL18" s="217">
        <v>0</v>
      </c>
      <c r="FM18" s="217">
        <v>0</v>
      </c>
      <c r="FN18" s="217">
        <v>0</v>
      </c>
      <c r="FO18" s="217">
        <v>0</v>
      </c>
      <c r="FP18" s="217">
        <v>0</v>
      </c>
      <c r="FQ18" s="217">
        <v>0</v>
      </c>
      <c r="FR18" s="217">
        <v>0</v>
      </c>
      <c r="FS18" s="217">
        <v>0</v>
      </c>
      <c r="FT18" s="217">
        <v>0</v>
      </c>
      <c r="FU18" s="217">
        <v>0</v>
      </c>
      <c r="FV18" s="217">
        <v>0</v>
      </c>
      <c r="FW18" s="217">
        <v>0</v>
      </c>
      <c r="FX18" s="217">
        <v>0</v>
      </c>
      <c r="FY18" s="217">
        <v>0</v>
      </c>
      <c r="FZ18" s="217">
        <v>0</v>
      </c>
      <c r="GA18" s="217">
        <v>0</v>
      </c>
      <c r="GB18" s="217">
        <v>0</v>
      </c>
      <c r="GC18" s="217">
        <v>0</v>
      </c>
      <c r="GD18" s="217">
        <v>0</v>
      </c>
      <c r="GE18" s="217">
        <v>0</v>
      </c>
      <c r="GF18" s="217">
        <v>0</v>
      </c>
      <c r="GG18" s="217">
        <v>0</v>
      </c>
      <c r="GH18" s="217">
        <v>0</v>
      </c>
      <c r="GI18" s="217">
        <v>0</v>
      </c>
      <c r="GJ18" s="217">
        <v>0</v>
      </c>
      <c r="GK18" s="217">
        <v>0</v>
      </c>
      <c r="GL18" s="217">
        <v>0</v>
      </c>
      <c r="GM18" s="217">
        <v>0</v>
      </c>
      <c r="GN18" s="217">
        <v>0</v>
      </c>
      <c r="GO18" s="217">
        <v>0</v>
      </c>
      <c r="GP18" s="217">
        <v>0</v>
      </c>
      <c r="GQ18" s="217">
        <v>0</v>
      </c>
      <c r="GR18" s="217">
        <v>0</v>
      </c>
      <c r="GS18" s="217">
        <v>0</v>
      </c>
      <c r="GT18" s="217">
        <v>0</v>
      </c>
      <c r="GU18" s="217">
        <v>0</v>
      </c>
      <c r="GV18" s="217">
        <v>0</v>
      </c>
      <c r="GW18" s="217">
        <v>0</v>
      </c>
      <c r="GX18" s="217">
        <v>0</v>
      </c>
      <c r="GY18" s="217">
        <v>0</v>
      </c>
      <c r="GZ18" s="217">
        <v>0</v>
      </c>
    </row>
    <row r="19" spans="1:208" s="217" customFormat="1" x14ac:dyDescent="0.2">
      <c r="A19" s="223" t="s">
        <v>361</v>
      </c>
      <c r="B19" s="217" t="s">
        <v>91</v>
      </c>
      <c r="D19" s="217" t="s">
        <v>336</v>
      </c>
      <c r="E19" s="217" t="s">
        <v>2</v>
      </c>
      <c r="H19" s="217">
        <v>0</v>
      </c>
      <c r="I19" s="217">
        <v>0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0</v>
      </c>
      <c r="T19" s="217">
        <v>0</v>
      </c>
      <c r="U19" s="217">
        <v>0</v>
      </c>
      <c r="V19" s="217">
        <v>0</v>
      </c>
      <c r="W19" s="217">
        <v>0</v>
      </c>
      <c r="X19" s="217">
        <v>0</v>
      </c>
      <c r="Y19" s="217">
        <v>0</v>
      </c>
      <c r="Z19" s="217">
        <v>0</v>
      </c>
      <c r="AA19" s="217">
        <v>0</v>
      </c>
      <c r="AB19" s="217">
        <v>0</v>
      </c>
      <c r="AC19" s="217">
        <v>0</v>
      </c>
      <c r="AD19" s="217">
        <v>0</v>
      </c>
      <c r="AE19" s="217">
        <v>0</v>
      </c>
      <c r="AF19" s="217">
        <v>0</v>
      </c>
      <c r="AG19" s="217">
        <v>0</v>
      </c>
      <c r="AH19" s="217">
        <v>0</v>
      </c>
      <c r="AI19" s="217">
        <v>0</v>
      </c>
      <c r="AJ19" s="217">
        <v>0</v>
      </c>
      <c r="AK19" s="217">
        <v>0</v>
      </c>
      <c r="AL19" s="217">
        <v>0</v>
      </c>
      <c r="AM19" s="217">
        <v>0</v>
      </c>
      <c r="AN19" s="217">
        <v>0</v>
      </c>
      <c r="AO19" s="217">
        <v>0</v>
      </c>
      <c r="AP19" s="217">
        <v>0</v>
      </c>
      <c r="AQ19" s="217">
        <v>0</v>
      </c>
      <c r="AR19" s="217">
        <v>0</v>
      </c>
      <c r="AS19" s="217">
        <v>0</v>
      </c>
      <c r="AT19" s="217">
        <v>0</v>
      </c>
      <c r="AU19" s="217">
        <v>0</v>
      </c>
      <c r="AV19" s="217">
        <v>0</v>
      </c>
      <c r="AW19" s="217">
        <v>0</v>
      </c>
      <c r="AX19" s="217">
        <v>0</v>
      </c>
      <c r="AY19" s="217">
        <v>0</v>
      </c>
      <c r="AZ19" s="217">
        <v>0</v>
      </c>
      <c r="BA19" s="217">
        <v>0</v>
      </c>
      <c r="BB19" s="217">
        <v>0</v>
      </c>
      <c r="BC19" s="217">
        <v>0</v>
      </c>
      <c r="BD19" s="217">
        <v>0</v>
      </c>
      <c r="BE19" s="217">
        <v>0</v>
      </c>
      <c r="BF19" s="217">
        <v>0</v>
      </c>
      <c r="BG19" s="217">
        <v>0</v>
      </c>
      <c r="BH19" s="217">
        <v>0</v>
      </c>
      <c r="BI19" s="217">
        <v>0</v>
      </c>
      <c r="BJ19" s="217">
        <v>0</v>
      </c>
      <c r="BK19" s="217">
        <v>0</v>
      </c>
      <c r="BL19" s="217">
        <v>0</v>
      </c>
      <c r="BM19" s="217">
        <v>0</v>
      </c>
      <c r="BN19" s="217">
        <v>0</v>
      </c>
      <c r="BO19" s="217">
        <v>0</v>
      </c>
      <c r="BP19" s="217">
        <v>0</v>
      </c>
      <c r="BQ19" s="217">
        <v>0</v>
      </c>
      <c r="BR19" s="217">
        <v>0</v>
      </c>
      <c r="BS19" s="217">
        <v>0</v>
      </c>
      <c r="BT19" s="217">
        <v>0</v>
      </c>
      <c r="BU19" s="217">
        <v>0</v>
      </c>
      <c r="BV19" s="217">
        <v>0</v>
      </c>
      <c r="BW19" s="217">
        <v>0</v>
      </c>
      <c r="BX19" s="217">
        <v>0</v>
      </c>
      <c r="BY19" s="217">
        <v>0</v>
      </c>
      <c r="BZ19" s="217">
        <v>0</v>
      </c>
      <c r="CA19" s="217">
        <v>0</v>
      </c>
      <c r="CB19" s="217">
        <v>0</v>
      </c>
      <c r="CC19" s="217">
        <v>0</v>
      </c>
      <c r="CD19" s="217">
        <v>0</v>
      </c>
      <c r="CE19" s="217">
        <v>0</v>
      </c>
      <c r="CF19" s="217">
        <v>0</v>
      </c>
      <c r="CG19" s="217">
        <v>0</v>
      </c>
      <c r="CH19" s="217">
        <v>0</v>
      </c>
      <c r="CI19" s="217">
        <v>0</v>
      </c>
      <c r="CJ19" s="217">
        <v>0</v>
      </c>
      <c r="CK19" s="217">
        <v>0</v>
      </c>
      <c r="CL19" s="217">
        <v>0</v>
      </c>
      <c r="CM19" s="217">
        <v>0</v>
      </c>
      <c r="CN19" s="217">
        <v>0</v>
      </c>
      <c r="CO19" s="217">
        <v>0</v>
      </c>
      <c r="CP19" s="217">
        <v>0</v>
      </c>
      <c r="CQ19" s="217">
        <v>0</v>
      </c>
      <c r="CR19" s="217">
        <v>0</v>
      </c>
      <c r="CS19" s="217">
        <v>0</v>
      </c>
      <c r="CT19" s="217">
        <v>0</v>
      </c>
      <c r="CU19" s="217">
        <v>0</v>
      </c>
      <c r="CV19" s="217">
        <v>0</v>
      </c>
      <c r="CW19" s="217">
        <v>0</v>
      </c>
      <c r="CX19" s="217">
        <v>0</v>
      </c>
      <c r="CY19" s="217">
        <v>0</v>
      </c>
      <c r="CZ19" s="217">
        <v>0</v>
      </c>
      <c r="DA19" s="217">
        <v>0</v>
      </c>
      <c r="DB19" s="217">
        <v>0</v>
      </c>
      <c r="DC19" s="217">
        <v>0</v>
      </c>
      <c r="DD19" s="217">
        <v>0</v>
      </c>
      <c r="DE19" s="217">
        <v>0</v>
      </c>
      <c r="DF19" s="217">
        <v>0</v>
      </c>
      <c r="DG19" s="217">
        <v>0</v>
      </c>
      <c r="DH19" s="217">
        <v>0</v>
      </c>
      <c r="DI19" s="217">
        <v>0</v>
      </c>
      <c r="DJ19" s="217">
        <v>0</v>
      </c>
      <c r="DK19" s="217">
        <v>0</v>
      </c>
      <c r="DL19" s="217">
        <v>0</v>
      </c>
      <c r="DM19" s="217">
        <v>0</v>
      </c>
      <c r="DN19" s="217">
        <v>0</v>
      </c>
      <c r="DO19" s="217">
        <v>0</v>
      </c>
      <c r="DP19" s="217">
        <v>0</v>
      </c>
      <c r="DQ19" s="217">
        <v>0</v>
      </c>
      <c r="DR19" s="217">
        <v>0</v>
      </c>
      <c r="DS19" s="217">
        <v>0</v>
      </c>
      <c r="DT19" s="217">
        <v>0</v>
      </c>
      <c r="DU19" s="217">
        <v>0</v>
      </c>
      <c r="DV19" s="217">
        <v>0</v>
      </c>
      <c r="DW19" s="217">
        <v>0</v>
      </c>
      <c r="DX19" s="217">
        <v>0</v>
      </c>
      <c r="DY19" s="217">
        <v>0</v>
      </c>
      <c r="DZ19" s="217">
        <v>0</v>
      </c>
      <c r="EA19" s="217">
        <v>0</v>
      </c>
      <c r="EB19" s="217">
        <v>0</v>
      </c>
      <c r="EC19" s="217">
        <v>0</v>
      </c>
      <c r="ED19" s="217">
        <v>0</v>
      </c>
      <c r="EE19" s="217">
        <v>0</v>
      </c>
      <c r="EF19" s="217">
        <v>0</v>
      </c>
      <c r="EG19" s="217">
        <v>0</v>
      </c>
      <c r="EH19" s="217">
        <v>0</v>
      </c>
      <c r="EI19" s="217">
        <v>0</v>
      </c>
      <c r="EJ19" s="217">
        <v>0</v>
      </c>
      <c r="EK19" s="217">
        <v>0</v>
      </c>
      <c r="EL19" s="217">
        <v>0</v>
      </c>
      <c r="EM19" s="217">
        <v>0</v>
      </c>
      <c r="EN19" s="217">
        <v>0</v>
      </c>
      <c r="EO19" s="217">
        <v>0</v>
      </c>
      <c r="EP19" s="217">
        <v>0</v>
      </c>
      <c r="EQ19" s="217">
        <v>0</v>
      </c>
      <c r="ER19" s="217">
        <v>0</v>
      </c>
      <c r="ES19" s="217">
        <v>0</v>
      </c>
      <c r="ET19" s="217">
        <v>0</v>
      </c>
      <c r="EU19" s="217">
        <v>0</v>
      </c>
      <c r="EV19" s="217">
        <v>0</v>
      </c>
      <c r="EW19" s="217">
        <v>0</v>
      </c>
      <c r="EX19" s="217">
        <v>0</v>
      </c>
      <c r="EY19" s="217">
        <v>0</v>
      </c>
      <c r="EZ19" s="217">
        <v>0</v>
      </c>
      <c r="FA19" s="217">
        <v>0</v>
      </c>
      <c r="FB19" s="217">
        <v>0</v>
      </c>
      <c r="FC19" s="217">
        <v>0</v>
      </c>
      <c r="FD19" s="217">
        <v>0</v>
      </c>
      <c r="FE19" s="217">
        <v>0</v>
      </c>
      <c r="FF19" s="217">
        <v>0</v>
      </c>
      <c r="FG19" s="217">
        <v>0</v>
      </c>
      <c r="FH19" s="217">
        <v>0</v>
      </c>
      <c r="FI19" s="217">
        <v>0</v>
      </c>
      <c r="FJ19" s="217">
        <v>0</v>
      </c>
      <c r="FK19" s="217">
        <v>0</v>
      </c>
      <c r="FL19" s="217">
        <v>0</v>
      </c>
      <c r="FM19" s="217">
        <v>0</v>
      </c>
      <c r="FN19" s="217">
        <v>0</v>
      </c>
      <c r="FO19" s="217">
        <v>0</v>
      </c>
      <c r="FP19" s="217">
        <v>0</v>
      </c>
      <c r="FQ19" s="217">
        <v>0</v>
      </c>
      <c r="FR19" s="217">
        <v>0</v>
      </c>
      <c r="FS19" s="217">
        <v>0</v>
      </c>
      <c r="FT19" s="217">
        <v>0</v>
      </c>
      <c r="FU19" s="217">
        <v>0</v>
      </c>
      <c r="FV19" s="217">
        <v>0</v>
      </c>
      <c r="FW19" s="217">
        <v>0</v>
      </c>
      <c r="FX19" s="217">
        <v>0</v>
      </c>
      <c r="FY19" s="217">
        <v>0</v>
      </c>
      <c r="FZ19" s="217">
        <v>0</v>
      </c>
      <c r="GA19" s="217">
        <v>0</v>
      </c>
      <c r="GB19" s="217">
        <v>0</v>
      </c>
      <c r="GC19" s="217">
        <v>0</v>
      </c>
      <c r="GD19" s="217">
        <v>0</v>
      </c>
      <c r="GE19" s="217">
        <v>0</v>
      </c>
      <c r="GF19" s="217">
        <v>0</v>
      </c>
      <c r="GG19" s="217">
        <v>0</v>
      </c>
      <c r="GH19" s="217">
        <v>0</v>
      </c>
      <c r="GI19" s="217">
        <v>0</v>
      </c>
      <c r="GJ19" s="217">
        <v>0</v>
      </c>
      <c r="GK19" s="217">
        <v>0</v>
      </c>
      <c r="GL19" s="217">
        <v>0</v>
      </c>
      <c r="GM19" s="217">
        <v>0</v>
      </c>
      <c r="GN19" s="217">
        <v>0</v>
      </c>
      <c r="GO19" s="217">
        <v>0</v>
      </c>
      <c r="GP19" s="217">
        <v>0</v>
      </c>
      <c r="GQ19" s="217">
        <v>0</v>
      </c>
      <c r="GR19" s="217">
        <v>0</v>
      </c>
      <c r="GS19" s="217">
        <v>0</v>
      </c>
      <c r="GT19" s="217">
        <v>0</v>
      </c>
      <c r="GU19" s="217">
        <v>0</v>
      </c>
      <c r="GV19" s="217">
        <v>0</v>
      </c>
      <c r="GW19" s="217">
        <v>0</v>
      </c>
      <c r="GX19" s="217">
        <v>0</v>
      </c>
      <c r="GY19" s="217">
        <v>0</v>
      </c>
      <c r="GZ19" s="217">
        <v>0</v>
      </c>
    </row>
    <row r="20" spans="1:208" s="217" customFormat="1" x14ac:dyDescent="0.2">
      <c r="A20" s="223" t="s">
        <v>362</v>
      </c>
      <c r="B20" s="217" t="s">
        <v>91</v>
      </c>
      <c r="D20" s="217" t="s">
        <v>336</v>
      </c>
      <c r="E20" s="217" t="s">
        <v>3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  <c r="Q20" s="217">
        <v>0</v>
      </c>
      <c r="R20" s="217">
        <v>0</v>
      </c>
      <c r="S20" s="217">
        <v>0</v>
      </c>
      <c r="T20" s="217">
        <v>0</v>
      </c>
      <c r="U20" s="217">
        <v>0</v>
      </c>
      <c r="V20" s="217">
        <v>0</v>
      </c>
      <c r="W20" s="217">
        <v>0</v>
      </c>
      <c r="X20" s="217">
        <v>0</v>
      </c>
      <c r="Y20" s="217">
        <v>0</v>
      </c>
      <c r="Z20" s="217">
        <v>0</v>
      </c>
      <c r="AA20" s="217">
        <v>0</v>
      </c>
      <c r="AB20" s="217">
        <v>0</v>
      </c>
      <c r="AC20" s="217">
        <v>0</v>
      </c>
      <c r="AD20" s="217">
        <v>0</v>
      </c>
      <c r="AE20" s="217">
        <v>0</v>
      </c>
      <c r="AF20" s="217">
        <v>0</v>
      </c>
      <c r="AG20" s="217">
        <v>0</v>
      </c>
      <c r="AH20" s="217">
        <v>0</v>
      </c>
      <c r="AI20" s="217">
        <v>0</v>
      </c>
      <c r="AJ20" s="217">
        <v>0</v>
      </c>
      <c r="AK20" s="217">
        <v>0</v>
      </c>
      <c r="AL20" s="217">
        <v>0</v>
      </c>
      <c r="AM20" s="217">
        <v>0</v>
      </c>
      <c r="AN20" s="217">
        <v>0</v>
      </c>
      <c r="AO20" s="217">
        <v>0</v>
      </c>
      <c r="AP20" s="217">
        <v>0</v>
      </c>
      <c r="AQ20" s="217">
        <v>0</v>
      </c>
      <c r="AR20" s="217">
        <v>0</v>
      </c>
      <c r="AS20" s="217">
        <v>0</v>
      </c>
      <c r="AT20" s="217">
        <v>0</v>
      </c>
      <c r="AU20" s="217">
        <v>0</v>
      </c>
      <c r="AV20" s="217">
        <v>0</v>
      </c>
      <c r="AW20" s="217">
        <v>0</v>
      </c>
      <c r="AX20" s="217">
        <v>0</v>
      </c>
      <c r="AY20" s="217">
        <v>0</v>
      </c>
      <c r="AZ20" s="217">
        <v>0</v>
      </c>
      <c r="BA20" s="217">
        <v>0</v>
      </c>
      <c r="BB20" s="217">
        <v>0</v>
      </c>
      <c r="BC20" s="217">
        <v>0</v>
      </c>
      <c r="BD20" s="217">
        <v>0</v>
      </c>
      <c r="BE20" s="217">
        <v>0</v>
      </c>
      <c r="BF20" s="217">
        <v>0</v>
      </c>
      <c r="BG20" s="217">
        <v>0</v>
      </c>
      <c r="BH20" s="217">
        <v>0</v>
      </c>
      <c r="BI20" s="217">
        <v>0</v>
      </c>
      <c r="BJ20" s="217">
        <v>0</v>
      </c>
      <c r="BK20" s="217">
        <v>0</v>
      </c>
      <c r="BL20" s="217">
        <v>0</v>
      </c>
      <c r="BM20" s="217">
        <v>0</v>
      </c>
      <c r="BN20" s="217">
        <v>0</v>
      </c>
      <c r="BO20" s="217">
        <v>0</v>
      </c>
      <c r="BP20" s="217">
        <v>0</v>
      </c>
      <c r="BQ20" s="217">
        <v>0</v>
      </c>
      <c r="BR20" s="217">
        <v>0</v>
      </c>
      <c r="BS20" s="217">
        <v>0</v>
      </c>
      <c r="BT20" s="217">
        <v>0</v>
      </c>
      <c r="BU20" s="217">
        <v>0</v>
      </c>
      <c r="BV20" s="217">
        <v>0</v>
      </c>
      <c r="BW20" s="217">
        <v>0</v>
      </c>
      <c r="BX20" s="217">
        <v>0</v>
      </c>
      <c r="BY20" s="217">
        <v>0</v>
      </c>
      <c r="BZ20" s="217">
        <v>0</v>
      </c>
      <c r="CA20" s="217">
        <v>0</v>
      </c>
      <c r="CB20" s="217">
        <v>0</v>
      </c>
      <c r="CC20" s="217">
        <v>0</v>
      </c>
      <c r="CD20" s="217">
        <v>0</v>
      </c>
      <c r="CE20" s="217">
        <v>0</v>
      </c>
      <c r="CF20" s="217">
        <v>0</v>
      </c>
      <c r="CG20" s="217">
        <v>0</v>
      </c>
      <c r="CH20" s="217">
        <v>0</v>
      </c>
      <c r="CI20" s="217">
        <v>0</v>
      </c>
      <c r="CJ20" s="217">
        <v>0</v>
      </c>
      <c r="CK20" s="217">
        <v>0</v>
      </c>
      <c r="CL20" s="217">
        <v>0</v>
      </c>
      <c r="CM20" s="217">
        <v>0</v>
      </c>
      <c r="CN20" s="217">
        <v>0</v>
      </c>
      <c r="CO20" s="217">
        <v>0</v>
      </c>
      <c r="CP20" s="217">
        <v>0</v>
      </c>
      <c r="CQ20" s="217">
        <v>0</v>
      </c>
      <c r="CR20" s="217">
        <v>0</v>
      </c>
      <c r="CS20" s="217">
        <v>0</v>
      </c>
      <c r="CT20" s="217">
        <v>0</v>
      </c>
      <c r="CU20" s="217">
        <v>0</v>
      </c>
      <c r="CV20" s="217">
        <v>0</v>
      </c>
      <c r="CW20" s="217">
        <v>0</v>
      </c>
      <c r="CX20" s="217">
        <v>0</v>
      </c>
      <c r="CY20" s="217">
        <v>0</v>
      </c>
      <c r="CZ20" s="217">
        <v>0</v>
      </c>
      <c r="DA20" s="217">
        <v>0</v>
      </c>
      <c r="DB20" s="217">
        <v>0</v>
      </c>
      <c r="DC20" s="217">
        <v>0</v>
      </c>
      <c r="DD20" s="217">
        <v>0</v>
      </c>
      <c r="DE20" s="217">
        <v>0</v>
      </c>
      <c r="DF20" s="217">
        <v>0</v>
      </c>
      <c r="DG20" s="217">
        <v>0</v>
      </c>
      <c r="DH20" s="217">
        <v>0</v>
      </c>
      <c r="DI20" s="217">
        <v>0</v>
      </c>
      <c r="DJ20" s="217">
        <v>0</v>
      </c>
      <c r="DK20" s="217">
        <v>0</v>
      </c>
      <c r="DL20" s="217">
        <v>0</v>
      </c>
      <c r="DM20" s="217">
        <v>0</v>
      </c>
      <c r="DN20" s="217">
        <v>0</v>
      </c>
      <c r="DO20" s="217">
        <v>0</v>
      </c>
      <c r="DP20" s="217">
        <v>0</v>
      </c>
      <c r="DQ20" s="217">
        <v>0</v>
      </c>
      <c r="DR20" s="217">
        <v>0</v>
      </c>
      <c r="DS20" s="217">
        <v>0</v>
      </c>
      <c r="DT20" s="217">
        <v>0</v>
      </c>
      <c r="DU20" s="217">
        <v>0</v>
      </c>
      <c r="DV20" s="217">
        <v>0</v>
      </c>
      <c r="DW20" s="217">
        <v>0</v>
      </c>
      <c r="DX20" s="217">
        <v>0</v>
      </c>
      <c r="DY20" s="217">
        <v>0</v>
      </c>
      <c r="DZ20" s="217">
        <v>0</v>
      </c>
      <c r="EA20" s="217">
        <v>0</v>
      </c>
      <c r="EB20" s="217">
        <v>0</v>
      </c>
      <c r="EC20" s="217">
        <v>0</v>
      </c>
      <c r="ED20" s="217">
        <v>0</v>
      </c>
      <c r="EE20" s="217">
        <v>0</v>
      </c>
      <c r="EF20" s="217">
        <v>0</v>
      </c>
      <c r="EG20" s="217">
        <v>0</v>
      </c>
      <c r="EH20" s="217">
        <v>0</v>
      </c>
      <c r="EI20" s="217">
        <v>0</v>
      </c>
      <c r="EJ20" s="217">
        <v>0</v>
      </c>
      <c r="EK20" s="217">
        <v>0</v>
      </c>
      <c r="EL20" s="217">
        <v>0</v>
      </c>
      <c r="EM20" s="217">
        <v>0</v>
      </c>
      <c r="EN20" s="217">
        <v>0</v>
      </c>
      <c r="EO20" s="217">
        <v>0</v>
      </c>
      <c r="EP20" s="217">
        <v>0</v>
      </c>
      <c r="EQ20" s="217">
        <v>0</v>
      </c>
      <c r="ER20" s="217">
        <v>0</v>
      </c>
      <c r="ES20" s="217">
        <v>0</v>
      </c>
      <c r="ET20" s="217">
        <v>0</v>
      </c>
      <c r="EU20" s="217">
        <v>0</v>
      </c>
      <c r="EV20" s="217">
        <v>0</v>
      </c>
      <c r="EW20" s="217">
        <v>0</v>
      </c>
      <c r="EX20" s="217">
        <v>0</v>
      </c>
      <c r="EY20" s="217">
        <v>0</v>
      </c>
      <c r="EZ20" s="217">
        <v>0</v>
      </c>
      <c r="FA20" s="217">
        <v>0</v>
      </c>
      <c r="FB20" s="217">
        <v>0</v>
      </c>
      <c r="FC20" s="217">
        <v>0</v>
      </c>
      <c r="FD20" s="217">
        <v>0</v>
      </c>
      <c r="FE20" s="217">
        <v>0</v>
      </c>
      <c r="FF20" s="217">
        <v>0</v>
      </c>
      <c r="FG20" s="217">
        <v>0</v>
      </c>
      <c r="FH20" s="217">
        <v>0</v>
      </c>
      <c r="FI20" s="217">
        <v>0</v>
      </c>
      <c r="FJ20" s="217">
        <v>0</v>
      </c>
      <c r="FK20" s="217">
        <v>0</v>
      </c>
      <c r="FL20" s="217">
        <v>0</v>
      </c>
      <c r="FM20" s="217">
        <v>0</v>
      </c>
      <c r="FN20" s="217">
        <v>0</v>
      </c>
      <c r="FO20" s="217">
        <v>0</v>
      </c>
      <c r="FP20" s="217">
        <v>0</v>
      </c>
      <c r="FQ20" s="217">
        <v>0</v>
      </c>
      <c r="FR20" s="217">
        <v>0</v>
      </c>
      <c r="FS20" s="217">
        <v>0</v>
      </c>
      <c r="FT20" s="217">
        <v>0</v>
      </c>
      <c r="FU20" s="217">
        <v>0</v>
      </c>
      <c r="FV20" s="217">
        <v>0</v>
      </c>
      <c r="FW20" s="217">
        <v>0</v>
      </c>
      <c r="FX20" s="217">
        <v>0</v>
      </c>
      <c r="FY20" s="217">
        <v>0</v>
      </c>
      <c r="FZ20" s="217">
        <v>0</v>
      </c>
      <c r="GA20" s="217">
        <v>0</v>
      </c>
      <c r="GB20" s="217">
        <v>0</v>
      </c>
      <c r="GC20" s="217">
        <v>0</v>
      </c>
      <c r="GD20" s="217">
        <v>0</v>
      </c>
      <c r="GE20" s="217">
        <v>0</v>
      </c>
      <c r="GF20" s="217">
        <v>0</v>
      </c>
      <c r="GG20" s="217">
        <v>0</v>
      </c>
      <c r="GH20" s="217">
        <v>0</v>
      </c>
      <c r="GI20" s="217">
        <v>0</v>
      </c>
      <c r="GJ20" s="217">
        <v>0</v>
      </c>
      <c r="GK20" s="217">
        <v>0</v>
      </c>
      <c r="GL20" s="217">
        <v>0</v>
      </c>
      <c r="GM20" s="217">
        <v>0</v>
      </c>
      <c r="GN20" s="217">
        <v>0</v>
      </c>
      <c r="GO20" s="217">
        <v>0</v>
      </c>
      <c r="GP20" s="217">
        <v>0</v>
      </c>
      <c r="GQ20" s="217">
        <v>0</v>
      </c>
      <c r="GR20" s="217">
        <v>0</v>
      </c>
      <c r="GS20" s="217">
        <v>0</v>
      </c>
      <c r="GT20" s="217">
        <v>0</v>
      </c>
      <c r="GU20" s="217">
        <v>0</v>
      </c>
      <c r="GV20" s="217">
        <v>0</v>
      </c>
      <c r="GW20" s="217">
        <v>0</v>
      </c>
      <c r="GX20" s="217">
        <v>0</v>
      </c>
      <c r="GY20" s="217">
        <v>0</v>
      </c>
      <c r="GZ20" s="217">
        <v>0</v>
      </c>
    </row>
    <row r="21" spans="1:208" s="217" customFormat="1" x14ac:dyDescent="0.2">
      <c r="A21" s="223" t="s">
        <v>363</v>
      </c>
      <c r="B21" s="217" t="s">
        <v>92</v>
      </c>
      <c r="D21" s="217" t="s">
        <v>334</v>
      </c>
      <c r="E21" s="217" t="s">
        <v>2</v>
      </c>
      <c r="H21" s="217">
        <v>0</v>
      </c>
      <c r="I21" s="217">
        <v>0</v>
      </c>
      <c r="J21" s="217">
        <v>0</v>
      </c>
      <c r="K21" s="217">
        <v>0</v>
      </c>
      <c r="L21" s="217">
        <v>0</v>
      </c>
      <c r="M21" s="217">
        <v>0</v>
      </c>
      <c r="N21" s="217">
        <v>0</v>
      </c>
      <c r="O21" s="217">
        <v>0</v>
      </c>
      <c r="P21" s="217">
        <v>0</v>
      </c>
      <c r="Q21" s="217">
        <v>0</v>
      </c>
      <c r="R21" s="217">
        <v>0</v>
      </c>
      <c r="S21" s="217">
        <v>0</v>
      </c>
      <c r="T21" s="217">
        <v>0</v>
      </c>
      <c r="U21" s="217">
        <v>0</v>
      </c>
      <c r="V21" s="217">
        <v>0</v>
      </c>
      <c r="W21" s="217">
        <v>0</v>
      </c>
      <c r="X21" s="217">
        <v>0</v>
      </c>
      <c r="Y21" s="217">
        <v>0</v>
      </c>
      <c r="Z21" s="217">
        <v>0</v>
      </c>
      <c r="AA21" s="217">
        <v>5.63</v>
      </c>
      <c r="AB21" s="217">
        <v>5.75</v>
      </c>
      <c r="AC21" s="217">
        <v>5.84</v>
      </c>
      <c r="AD21" s="217">
        <v>5.89</v>
      </c>
      <c r="AE21" s="217">
        <v>5.93</v>
      </c>
      <c r="AF21" s="217">
        <v>5.96</v>
      </c>
      <c r="AG21" s="217">
        <v>5.99</v>
      </c>
      <c r="AH21" s="217">
        <v>6.03</v>
      </c>
      <c r="AI21" s="217">
        <v>6.08</v>
      </c>
      <c r="AJ21" s="217">
        <v>6.15</v>
      </c>
      <c r="AK21" s="217">
        <v>6.23</v>
      </c>
      <c r="AL21" s="217">
        <v>6.34</v>
      </c>
      <c r="AM21" s="217">
        <v>6.48</v>
      </c>
      <c r="AN21" s="217">
        <v>6.64</v>
      </c>
      <c r="AO21" s="217">
        <v>6.83</v>
      </c>
      <c r="AP21" s="217">
        <v>7.04</v>
      </c>
      <c r="AQ21" s="217">
        <v>7.28</v>
      </c>
      <c r="AR21" s="217">
        <v>7.56</v>
      </c>
      <c r="AS21" s="217">
        <v>7.87</v>
      </c>
      <c r="AT21" s="217">
        <v>8.19</v>
      </c>
      <c r="AU21" s="217">
        <v>8.5299999999999994</v>
      </c>
      <c r="AV21" s="217">
        <v>8.92</v>
      </c>
      <c r="AW21" s="217">
        <v>9.34</v>
      </c>
      <c r="AX21" s="217">
        <v>9.8000000000000007</v>
      </c>
      <c r="AY21" s="217">
        <v>10.32</v>
      </c>
      <c r="AZ21" s="217">
        <v>10.9</v>
      </c>
      <c r="BA21" s="217">
        <v>11.53</v>
      </c>
      <c r="BB21" s="217">
        <v>12.24</v>
      </c>
      <c r="BC21" s="217">
        <v>13.02</v>
      </c>
      <c r="BD21" s="217">
        <v>13.94</v>
      </c>
      <c r="BE21" s="217">
        <v>14.96</v>
      </c>
      <c r="BF21" s="217">
        <v>16.11</v>
      </c>
      <c r="BG21" s="217">
        <v>17.39</v>
      </c>
      <c r="BH21" s="217">
        <v>18.84</v>
      </c>
      <c r="BI21" s="217">
        <v>20.46</v>
      </c>
      <c r="BJ21" s="217">
        <v>22.27</v>
      </c>
      <c r="BK21" s="217">
        <v>24.3</v>
      </c>
      <c r="BL21" s="217">
        <v>26.57</v>
      </c>
      <c r="BM21" s="217">
        <v>29.09</v>
      </c>
      <c r="BN21" s="217">
        <v>31.87</v>
      </c>
      <c r="BO21" s="217">
        <v>34.92</v>
      </c>
      <c r="BP21" s="217">
        <v>38.25</v>
      </c>
      <c r="BQ21" s="217">
        <v>0</v>
      </c>
      <c r="BR21" s="217">
        <v>0</v>
      </c>
      <c r="BS21" s="217">
        <v>0</v>
      </c>
      <c r="BT21" s="217">
        <v>0</v>
      </c>
      <c r="BU21" s="217">
        <v>0</v>
      </c>
      <c r="BV21" s="217">
        <v>0</v>
      </c>
      <c r="BW21" s="217">
        <v>0</v>
      </c>
      <c r="BX21" s="217">
        <v>0</v>
      </c>
      <c r="BY21" s="217">
        <v>0</v>
      </c>
      <c r="BZ21" s="217">
        <v>0</v>
      </c>
      <c r="CA21" s="217">
        <v>0</v>
      </c>
      <c r="CB21" s="217">
        <v>0</v>
      </c>
      <c r="CC21" s="217">
        <v>0</v>
      </c>
      <c r="CD21" s="217">
        <v>0</v>
      </c>
      <c r="CE21" s="217">
        <v>0</v>
      </c>
      <c r="CF21" s="217">
        <v>0</v>
      </c>
      <c r="CG21" s="217">
        <v>0</v>
      </c>
      <c r="CH21" s="217">
        <v>0</v>
      </c>
      <c r="CI21" s="217">
        <v>0</v>
      </c>
      <c r="CJ21" s="217">
        <v>0</v>
      </c>
      <c r="CK21" s="217">
        <v>0</v>
      </c>
      <c r="CL21" s="217">
        <v>0</v>
      </c>
      <c r="CM21" s="217">
        <v>0</v>
      </c>
      <c r="CN21" s="217">
        <v>0</v>
      </c>
      <c r="CO21" s="217">
        <v>0</v>
      </c>
      <c r="CP21" s="217">
        <v>0</v>
      </c>
      <c r="CQ21" s="217">
        <v>0</v>
      </c>
      <c r="CR21" s="217">
        <v>0</v>
      </c>
      <c r="CS21" s="217">
        <v>0</v>
      </c>
      <c r="CT21" s="217">
        <v>0</v>
      </c>
      <c r="CU21" s="217">
        <v>0</v>
      </c>
      <c r="CV21" s="217">
        <v>0</v>
      </c>
      <c r="CW21" s="217">
        <v>0</v>
      </c>
      <c r="CX21" s="217">
        <v>0</v>
      </c>
      <c r="CY21" s="217">
        <v>0</v>
      </c>
      <c r="CZ21" s="217">
        <v>0</v>
      </c>
      <c r="DA21" s="217">
        <v>0</v>
      </c>
      <c r="DB21" s="217">
        <v>0</v>
      </c>
      <c r="DC21" s="217">
        <v>0</v>
      </c>
      <c r="DD21" s="217">
        <v>0</v>
      </c>
      <c r="DE21" s="217">
        <v>0</v>
      </c>
      <c r="DF21" s="217">
        <v>0</v>
      </c>
      <c r="DG21" s="217">
        <v>0</v>
      </c>
      <c r="DH21" s="217">
        <v>0</v>
      </c>
      <c r="DI21" s="217">
        <v>0</v>
      </c>
      <c r="DJ21" s="217">
        <v>0</v>
      </c>
      <c r="DK21" s="217">
        <v>0</v>
      </c>
      <c r="DL21" s="217">
        <v>0</v>
      </c>
      <c r="DM21" s="217">
        <v>0</v>
      </c>
      <c r="DN21" s="217">
        <v>0</v>
      </c>
      <c r="DO21" s="217">
        <v>0</v>
      </c>
      <c r="DP21" s="217">
        <v>0</v>
      </c>
      <c r="DQ21" s="217">
        <v>0</v>
      </c>
      <c r="DR21" s="217">
        <v>0</v>
      </c>
      <c r="DS21" s="217">
        <v>0</v>
      </c>
      <c r="DT21" s="217">
        <v>0</v>
      </c>
      <c r="DU21" s="217">
        <v>0</v>
      </c>
      <c r="DV21" s="217">
        <v>0</v>
      </c>
      <c r="DW21" s="217">
        <v>0</v>
      </c>
      <c r="DX21" s="217">
        <v>0</v>
      </c>
      <c r="DY21" s="217">
        <v>0</v>
      </c>
      <c r="DZ21" s="217">
        <v>0</v>
      </c>
      <c r="EA21" s="217">
        <v>0</v>
      </c>
      <c r="EB21" s="217">
        <v>0</v>
      </c>
      <c r="EC21" s="217">
        <v>0</v>
      </c>
      <c r="ED21" s="217">
        <v>0</v>
      </c>
      <c r="EE21" s="217">
        <v>0</v>
      </c>
      <c r="EF21" s="217">
        <v>0</v>
      </c>
      <c r="EG21" s="217">
        <v>0</v>
      </c>
      <c r="EH21" s="217">
        <v>0</v>
      </c>
      <c r="EI21" s="217">
        <v>0</v>
      </c>
      <c r="EJ21" s="217">
        <v>0</v>
      </c>
      <c r="EK21" s="217">
        <v>0</v>
      </c>
      <c r="EL21" s="217">
        <v>0</v>
      </c>
      <c r="EM21" s="217">
        <v>0</v>
      </c>
      <c r="EN21" s="217">
        <v>0</v>
      </c>
      <c r="EO21" s="217">
        <v>0</v>
      </c>
      <c r="EP21" s="217">
        <v>0</v>
      </c>
      <c r="EQ21" s="217">
        <v>0</v>
      </c>
      <c r="ER21" s="217">
        <v>0</v>
      </c>
      <c r="ES21" s="217">
        <v>0</v>
      </c>
      <c r="ET21" s="217">
        <v>0</v>
      </c>
      <c r="EU21" s="217">
        <v>0</v>
      </c>
      <c r="EV21" s="217">
        <v>0</v>
      </c>
      <c r="EW21" s="217">
        <v>0</v>
      </c>
      <c r="EX21" s="217">
        <v>0</v>
      </c>
      <c r="EY21" s="217">
        <v>0</v>
      </c>
      <c r="EZ21" s="217">
        <v>0</v>
      </c>
      <c r="FA21" s="217">
        <v>0</v>
      </c>
      <c r="FB21" s="217">
        <v>0</v>
      </c>
      <c r="FC21" s="217">
        <v>0</v>
      </c>
      <c r="FD21" s="217">
        <v>0</v>
      </c>
      <c r="FE21" s="217">
        <v>0</v>
      </c>
      <c r="FF21" s="217">
        <v>0</v>
      </c>
      <c r="FG21" s="217">
        <v>0</v>
      </c>
      <c r="FH21" s="217">
        <v>0</v>
      </c>
      <c r="FI21" s="217">
        <v>0</v>
      </c>
      <c r="FJ21" s="217">
        <v>0</v>
      </c>
      <c r="FK21" s="217">
        <v>0</v>
      </c>
      <c r="FL21" s="217">
        <v>0</v>
      </c>
      <c r="FM21" s="217">
        <v>0</v>
      </c>
      <c r="FN21" s="217">
        <v>0</v>
      </c>
      <c r="FO21" s="217">
        <v>0</v>
      </c>
      <c r="FP21" s="217">
        <v>0</v>
      </c>
      <c r="FQ21" s="217">
        <v>0</v>
      </c>
      <c r="FR21" s="217">
        <v>0</v>
      </c>
      <c r="FS21" s="217">
        <v>0</v>
      </c>
      <c r="FT21" s="217">
        <v>0</v>
      </c>
      <c r="FU21" s="217">
        <v>0</v>
      </c>
      <c r="FV21" s="217">
        <v>0</v>
      </c>
      <c r="FW21" s="217">
        <v>0</v>
      </c>
      <c r="FX21" s="217">
        <v>0</v>
      </c>
      <c r="FY21" s="217">
        <v>0</v>
      </c>
      <c r="FZ21" s="217">
        <v>0</v>
      </c>
      <c r="GA21" s="217">
        <v>0</v>
      </c>
      <c r="GB21" s="217">
        <v>0</v>
      </c>
      <c r="GC21" s="217">
        <v>0</v>
      </c>
      <c r="GD21" s="217">
        <v>0</v>
      </c>
      <c r="GE21" s="217">
        <v>0</v>
      </c>
      <c r="GF21" s="217">
        <v>0</v>
      </c>
      <c r="GG21" s="217">
        <v>0</v>
      </c>
      <c r="GH21" s="217">
        <v>0</v>
      </c>
      <c r="GI21" s="217">
        <v>0</v>
      </c>
      <c r="GJ21" s="217">
        <v>0</v>
      </c>
      <c r="GK21" s="217">
        <v>0</v>
      </c>
      <c r="GL21" s="217">
        <v>0</v>
      </c>
      <c r="GM21" s="217">
        <v>0</v>
      </c>
      <c r="GN21" s="217">
        <v>0</v>
      </c>
      <c r="GO21" s="217">
        <v>0</v>
      </c>
      <c r="GP21" s="217">
        <v>0</v>
      </c>
      <c r="GQ21" s="217">
        <v>0</v>
      </c>
      <c r="GR21" s="217">
        <v>0</v>
      </c>
      <c r="GS21" s="217">
        <v>0</v>
      </c>
      <c r="GT21" s="217">
        <v>0</v>
      </c>
      <c r="GU21" s="217">
        <v>0</v>
      </c>
      <c r="GV21" s="217">
        <v>0</v>
      </c>
      <c r="GW21" s="217">
        <v>0</v>
      </c>
      <c r="GX21" s="217">
        <v>0</v>
      </c>
      <c r="GY21" s="217">
        <v>0</v>
      </c>
      <c r="GZ21" s="217">
        <v>0</v>
      </c>
    </row>
    <row r="22" spans="1:208" s="217" customFormat="1" x14ac:dyDescent="0.2">
      <c r="A22" s="223" t="s">
        <v>364</v>
      </c>
      <c r="B22" s="217" t="s">
        <v>92</v>
      </c>
      <c r="C22" s="217" t="s">
        <v>335</v>
      </c>
      <c r="D22" s="217" t="s">
        <v>334</v>
      </c>
      <c r="E22" s="217" t="s">
        <v>3</v>
      </c>
      <c r="H22" s="217">
        <v>0</v>
      </c>
      <c r="I22" s="217">
        <v>0</v>
      </c>
      <c r="J22" s="217">
        <v>0</v>
      </c>
      <c r="K22" s="217">
        <v>0</v>
      </c>
      <c r="L22" s="217">
        <v>0</v>
      </c>
      <c r="M22" s="217">
        <v>0</v>
      </c>
      <c r="N22" s="217">
        <v>0</v>
      </c>
      <c r="O22" s="217">
        <v>0</v>
      </c>
      <c r="P22" s="217">
        <v>0</v>
      </c>
      <c r="Q22" s="217">
        <v>0</v>
      </c>
      <c r="R22" s="217">
        <v>0</v>
      </c>
      <c r="S22" s="217">
        <v>0</v>
      </c>
      <c r="T22" s="217">
        <v>0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3.25</v>
      </c>
      <c r="AB22" s="217">
        <v>3.28</v>
      </c>
      <c r="AC22" s="217">
        <v>3.31</v>
      </c>
      <c r="AD22" s="217">
        <v>3.34</v>
      </c>
      <c r="AE22" s="217">
        <v>3.37</v>
      </c>
      <c r="AF22" s="217">
        <v>3.4</v>
      </c>
      <c r="AG22" s="217">
        <v>3.44</v>
      </c>
      <c r="AH22" s="217">
        <v>3.48</v>
      </c>
      <c r="AI22" s="217">
        <v>3.53</v>
      </c>
      <c r="AJ22" s="217">
        <v>3.59</v>
      </c>
      <c r="AK22" s="217">
        <v>3.66</v>
      </c>
      <c r="AL22" s="217">
        <v>3.73</v>
      </c>
      <c r="AM22" s="217">
        <v>3.81</v>
      </c>
      <c r="AN22" s="217">
        <v>3.9</v>
      </c>
      <c r="AO22" s="217">
        <v>3.98</v>
      </c>
      <c r="AP22" s="217">
        <v>4.07</v>
      </c>
      <c r="AQ22" s="217">
        <v>4.17</v>
      </c>
      <c r="AR22" s="217">
        <v>4.2699999999999996</v>
      </c>
      <c r="AS22" s="217">
        <v>4.3899999999999997</v>
      </c>
      <c r="AT22" s="217">
        <v>4.5199999999999996</v>
      </c>
      <c r="AU22" s="217">
        <v>4.66</v>
      </c>
      <c r="AV22" s="217">
        <v>4.82</v>
      </c>
      <c r="AW22" s="217">
        <v>5</v>
      </c>
      <c r="AX22" s="217">
        <v>5.22</v>
      </c>
      <c r="AY22" s="217">
        <v>5.48</v>
      </c>
      <c r="AZ22" s="217">
        <v>5.78</v>
      </c>
      <c r="BA22" s="217">
        <v>6.15</v>
      </c>
      <c r="BB22" s="217">
        <v>6.57</v>
      </c>
      <c r="BC22" s="217">
        <v>7.07</v>
      </c>
      <c r="BD22" s="217">
        <v>7.65</v>
      </c>
      <c r="BE22" s="217">
        <v>8.32</v>
      </c>
      <c r="BF22" s="217">
        <v>9.09</v>
      </c>
      <c r="BG22" s="217">
        <v>9.9700000000000006</v>
      </c>
      <c r="BH22" s="217">
        <v>10.97</v>
      </c>
      <c r="BI22" s="217">
        <v>12.1</v>
      </c>
      <c r="BJ22" s="217">
        <v>13.36</v>
      </c>
      <c r="BK22" s="217">
        <v>14.78</v>
      </c>
      <c r="BL22" s="217">
        <v>16.36</v>
      </c>
      <c r="BM22" s="217">
        <v>18.13</v>
      </c>
      <c r="BN22" s="217">
        <v>20.11</v>
      </c>
      <c r="BO22" s="217">
        <v>22.31</v>
      </c>
      <c r="BP22" s="217">
        <v>24.77</v>
      </c>
      <c r="BQ22" s="217">
        <v>0</v>
      </c>
      <c r="BR22" s="217">
        <v>0</v>
      </c>
      <c r="BS22" s="217">
        <v>0</v>
      </c>
      <c r="BT22" s="217">
        <v>0</v>
      </c>
      <c r="BU22" s="217">
        <v>0</v>
      </c>
      <c r="BV22" s="217">
        <v>0</v>
      </c>
      <c r="BW22" s="217">
        <v>0</v>
      </c>
      <c r="BX22" s="217">
        <v>0</v>
      </c>
      <c r="BY22" s="217">
        <v>0</v>
      </c>
      <c r="BZ22" s="217">
        <v>0</v>
      </c>
      <c r="CA22" s="217">
        <v>0</v>
      </c>
      <c r="CB22" s="217">
        <v>0</v>
      </c>
      <c r="CC22" s="217">
        <v>0</v>
      </c>
      <c r="CD22" s="217">
        <v>0</v>
      </c>
      <c r="CE22" s="217">
        <v>0</v>
      </c>
      <c r="CF22" s="217">
        <v>0</v>
      </c>
      <c r="CG22" s="217">
        <v>0</v>
      </c>
      <c r="CH22" s="217">
        <v>0</v>
      </c>
      <c r="CI22" s="217">
        <v>0</v>
      </c>
      <c r="CJ22" s="217">
        <v>0</v>
      </c>
      <c r="CK22" s="217">
        <v>0</v>
      </c>
      <c r="CL22" s="217">
        <v>0</v>
      </c>
      <c r="CM22" s="217">
        <v>0</v>
      </c>
      <c r="CN22" s="217">
        <v>0</v>
      </c>
      <c r="CO22" s="217">
        <v>0</v>
      </c>
      <c r="CP22" s="217">
        <v>0</v>
      </c>
      <c r="CQ22" s="217">
        <v>0</v>
      </c>
      <c r="CR22" s="217">
        <v>0</v>
      </c>
      <c r="CS22" s="217">
        <v>0</v>
      </c>
      <c r="CT22" s="217">
        <v>0</v>
      </c>
      <c r="CU22" s="217">
        <v>0</v>
      </c>
      <c r="CV22" s="217">
        <v>0</v>
      </c>
      <c r="CW22" s="217">
        <v>0</v>
      </c>
      <c r="CX22" s="217">
        <v>0</v>
      </c>
      <c r="CY22" s="217">
        <v>0</v>
      </c>
      <c r="CZ22" s="217">
        <v>0</v>
      </c>
      <c r="DA22" s="217">
        <v>0</v>
      </c>
      <c r="DB22" s="217">
        <v>0</v>
      </c>
      <c r="DC22" s="217">
        <v>0</v>
      </c>
      <c r="DD22" s="217">
        <v>0</v>
      </c>
      <c r="DE22" s="217">
        <v>0</v>
      </c>
      <c r="DF22" s="217">
        <v>0</v>
      </c>
      <c r="DG22" s="217">
        <v>0</v>
      </c>
      <c r="DH22" s="217">
        <v>0</v>
      </c>
      <c r="DI22" s="217">
        <v>0</v>
      </c>
      <c r="DJ22" s="217">
        <v>0</v>
      </c>
      <c r="DK22" s="217">
        <v>0</v>
      </c>
      <c r="DL22" s="217">
        <v>0</v>
      </c>
      <c r="DM22" s="217">
        <v>0</v>
      </c>
      <c r="DN22" s="217">
        <v>0</v>
      </c>
      <c r="DO22" s="217">
        <v>0</v>
      </c>
      <c r="DP22" s="217">
        <v>0</v>
      </c>
      <c r="DQ22" s="217">
        <v>0</v>
      </c>
      <c r="DR22" s="217">
        <v>0</v>
      </c>
      <c r="DS22" s="217">
        <v>0</v>
      </c>
      <c r="DT22" s="217">
        <v>0</v>
      </c>
      <c r="DU22" s="217">
        <v>0</v>
      </c>
      <c r="DV22" s="217">
        <v>0</v>
      </c>
      <c r="DW22" s="217">
        <v>0</v>
      </c>
      <c r="DX22" s="217">
        <v>0</v>
      </c>
      <c r="DY22" s="217">
        <v>0</v>
      </c>
      <c r="DZ22" s="217">
        <v>0</v>
      </c>
      <c r="EA22" s="217">
        <v>0</v>
      </c>
      <c r="EB22" s="217">
        <v>0</v>
      </c>
      <c r="EC22" s="217">
        <v>0</v>
      </c>
      <c r="ED22" s="217">
        <v>0</v>
      </c>
      <c r="EE22" s="217">
        <v>0</v>
      </c>
      <c r="EF22" s="217">
        <v>0</v>
      </c>
      <c r="EG22" s="217">
        <v>0</v>
      </c>
      <c r="EH22" s="217">
        <v>0</v>
      </c>
      <c r="EI22" s="217">
        <v>0</v>
      </c>
      <c r="EJ22" s="217">
        <v>0</v>
      </c>
      <c r="EK22" s="217">
        <v>0</v>
      </c>
      <c r="EL22" s="217">
        <v>0</v>
      </c>
      <c r="EM22" s="217">
        <v>0</v>
      </c>
      <c r="EN22" s="217">
        <v>0</v>
      </c>
      <c r="EO22" s="217">
        <v>0</v>
      </c>
      <c r="EP22" s="217">
        <v>0</v>
      </c>
      <c r="EQ22" s="217">
        <v>0</v>
      </c>
      <c r="ER22" s="217">
        <v>0</v>
      </c>
      <c r="ES22" s="217">
        <v>0</v>
      </c>
      <c r="ET22" s="217">
        <v>0</v>
      </c>
      <c r="EU22" s="217">
        <v>0</v>
      </c>
      <c r="EV22" s="217">
        <v>0</v>
      </c>
      <c r="EW22" s="217">
        <v>0</v>
      </c>
      <c r="EX22" s="217">
        <v>0</v>
      </c>
      <c r="EY22" s="217">
        <v>0</v>
      </c>
      <c r="EZ22" s="217">
        <v>0</v>
      </c>
      <c r="FA22" s="217">
        <v>0</v>
      </c>
      <c r="FB22" s="217">
        <v>0</v>
      </c>
      <c r="FC22" s="217">
        <v>0</v>
      </c>
      <c r="FD22" s="217">
        <v>0</v>
      </c>
      <c r="FE22" s="217">
        <v>0</v>
      </c>
      <c r="FF22" s="217">
        <v>0</v>
      </c>
      <c r="FG22" s="217">
        <v>0</v>
      </c>
      <c r="FH22" s="217">
        <v>0</v>
      </c>
      <c r="FI22" s="217">
        <v>0</v>
      </c>
      <c r="FJ22" s="217">
        <v>0</v>
      </c>
      <c r="FK22" s="217">
        <v>0</v>
      </c>
      <c r="FL22" s="217">
        <v>0</v>
      </c>
      <c r="FM22" s="217">
        <v>0</v>
      </c>
      <c r="FN22" s="217">
        <v>0</v>
      </c>
      <c r="FO22" s="217">
        <v>0</v>
      </c>
      <c r="FP22" s="217">
        <v>0</v>
      </c>
      <c r="FQ22" s="217">
        <v>0</v>
      </c>
      <c r="FR22" s="217">
        <v>0</v>
      </c>
      <c r="FS22" s="217">
        <v>0</v>
      </c>
      <c r="FT22" s="217">
        <v>0</v>
      </c>
      <c r="FU22" s="217">
        <v>0</v>
      </c>
      <c r="FV22" s="217">
        <v>0</v>
      </c>
      <c r="FW22" s="217">
        <v>0</v>
      </c>
      <c r="FX22" s="217">
        <v>0</v>
      </c>
      <c r="FY22" s="217">
        <v>0</v>
      </c>
      <c r="FZ22" s="217">
        <v>0</v>
      </c>
      <c r="GA22" s="217">
        <v>0</v>
      </c>
      <c r="GB22" s="217">
        <v>0</v>
      </c>
      <c r="GC22" s="217">
        <v>0</v>
      </c>
      <c r="GD22" s="217">
        <v>0</v>
      </c>
      <c r="GE22" s="217">
        <v>0</v>
      </c>
      <c r="GF22" s="217">
        <v>0</v>
      </c>
      <c r="GG22" s="217">
        <v>0</v>
      </c>
      <c r="GH22" s="217">
        <v>0</v>
      </c>
      <c r="GI22" s="217">
        <v>0</v>
      </c>
      <c r="GJ22" s="217">
        <v>0</v>
      </c>
      <c r="GK22" s="217">
        <v>0</v>
      </c>
      <c r="GL22" s="217">
        <v>0</v>
      </c>
      <c r="GM22" s="217">
        <v>0</v>
      </c>
      <c r="GN22" s="217">
        <v>0</v>
      </c>
      <c r="GO22" s="217">
        <v>0</v>
      </c>
      <c r="GP22" s="217">
        <v>0</v>
      </c>
      <c r="GQ22" s="217">
        <v>0</v>
      </c>
      <c r="GR22" s="217">
        <v>0</v>
      </c>
      <c r="GS22" s="217">
        <v>0</v>
      </c>
      <c r="GT22" s="217">
        <v>0</v>
      </c>
      <c r="GU22" s="217">
        <v>0</v>
      </c>
      <c r="GV22" s="217">
        <v>0</v>
      </c>
      <c r="GW22" s="217">
        <v>0</v>
      </c>
      <c r="GX22" s="217">
        <v>0</v>
      </c>
      <c r="GY22" s="217">
        <v>0</v>
      </c>
      <c r="GZ22" s="217">
        <v>0</v>
      </c>
    </row>
    <row r="23" spans="1:208" s="217" customFormat="1" x14ac:dyDescent="0.2">
      <c r="A23" s="223" t="s">
        <v>365</v>
      </c>
      <c r="B23" s="217" t="s">
        <v>92</v>
      </c>
      <c r="D23" s="217" t="s">
        <v>336</v>
      </c>
      <c r="E23" s="217" t="s">
        <v>2</v>
      </c>
      <c r="H23" s="217">
        <v>0</v>
      </c>
      <c r="I23" s="217">
        <v>0</v>
      </c>
      <c r="J23" s="217">
        <v>0</v>
      </c>
      <c r="K23" s="217">
        <v>0</v>
      </c>
      <c r="L23" s="217">
        <v>0</v>
      </c>
      <c r="M23" s="217">
        <v>0</v>
      </c>
      <c r="N23" s="217">
        <v>0</v>
      </c>
      <c r="O23" s="217">
        <v>0</v>
      </c>
      <c r="P23" s="217">
        <v>0</v>
      </c>
      <c r="Q23" s="217">
        <v>0</v>
      </c>
      <c r="R23" s="217">
        <v>0</v>
      </c>
      <c r="S23" s="217">
        <v>0</v>
      </c>
      <c r="T23" s="217">
        <v>0</v>
      </c>
      <c r="U23" s="217">
        <v>0</v>
      </c>
      <c r="V23" s="217">
        <v>0</v>
      </c>
      <c r="W23" s="217">
        <v>0</v>
      </c>
      <c r="X23" s="217">
        <v>0</v>
      </c>
      <c r="Y23" s="217">
        <v>0</v>
      </c>
      <c r="Z23" s="217">
        <v>0</v>
      </c>
      <c r="AA23" s="217">
        <v>0</v>
      </c>
      <c r="AB23" s="217">
        <v>0</v>
      </c>
      <c r="AC23" s="217">
        <v>0</v>
      </c>
      <c r="AD23" s="217">
        <v>0</v>
      </c>
      <c r="AE23" s="217">
        <v>0</v>
      </c>
      <c r="AF23" s="217">
        <v>0</v>
      </c>
      <c r="AG23" s="217">
        <v>0</v>
      </c>
      <c r="AH23" s="217">
        <v>0</v>
      </c>
      <c r="AI23" s="217">
        <v>0</v>
      </c>
      <c r="AJ23" s="217">
        <v>0</v>
      </c>
      <c r="AK23" s="217">
        <v>0</v>
      </c>
      <c r="AL23" s="217">
        <v>0</v>
      </c>
      <c r="AM23" s="217">
        <v>0</v>
      </c>
      <c r="AN23" s="217">
        <v>0</v>
      </c>
      <c r="AO23" s="217">
        <v>0</v>
      </c>
      <c r="AP23" s="217">
        <v>0</v>
      </c>
      <c r="AQ23" s="217">
        <v>0</v>
      </c>
      <c r="AR23" s="217">
        <v>0</v>
      </c>
      <c r="AS23" s="217">
        <v>0</v>
      </c>
      <c r="AT23" s="217">
        <v>0</v>
      </c>
      <c r="AU23" s="217">
        <v>0</v>
      </c>
      <c r="AV23" s="217">
        <v>0</v>
      </c>
      <c r="AW23" s="217">
        <v>0</v>
      </c>
      <c r="AX23" s="217">
        <v>0</v>
      </c>
      <c r="AY23" s="217">
        <v>0</v>
      </c>
      <c r="AZ23" s="217">
        <v>0</v>
      </c>
      <c r="BA23" s="217">
        <v>0</v>
      </c>
      <c r="BB23" s="217">
        <v>0</v>
      </c>
      <c r="BC23" s="217">
        <v>0</v>
      </c>
      <c r="BD23" s="217">
        <v>0</v>
      </c>
      <c r="BE23" s="217">
        <v>0</v>
      </c>
      <c r="BF23" s="217">
        <v>0</v>
      </c>
      <c r="BG23" s="217">
        <v>0</v>
      </c>
      <c r="BH23" s="217">
        <v>0</v>
      </c>
      <c r="BI23" s="217">
        <v>0</v>
      </c>
      <c r="BJ23" s="217">
        <v>0</v>
      </c>
      <c r="BK23" s="217">
        <v>0</v>
      </c>
      <c r="BL23" s="217">
        <v>0</v>
      </c>
      <c r="BM23" s="217">
        <v>0</v>
      </c>
      <c r="BN23" s="217">
        <v>0</v>
      </c>
      <c r="BO23" s="217">
        <v>0</v>
      </c>
      <c r="BP23" s="217">
        <v>0</v>
      </c>
      <c r="BQ23" s="217">
        <v>0</v>
      </c>
      <c r="BR23" s="217">
        <v>0</v>
      </c>
      <c r="BS23" s="217">
        <v>0</v>
      </c>
      <c r="BT23" s="217">
        <v>0</v>
      </c>
      <c r="BU23" s="217">
        <v>0</v>
      </c>
      <c r="BV23" s="217">
        <v>0</v>
      </c>
      <c r="BW23" s="217">
        <v>0</v>
      </c>
      <c r="BX23" s="217">
        <v>0</v>
      </c>
      <c r="BY23" s="217">
        <v>0</v>
      </c>
      <c r="BZ23" s="217">
        <v>0</v>
      </c>
      <c r="CA23" s="217">
        <v>0</v>
      </c>
      <c r="CB23" s="217">
        <v>0</v>
      </c>
      <c r="CC23" s="217">
        <v>0</v>
      </c>
      <c r="CD23" s="217">
        <v>0</v>
      </c>
      <c r="CE23" s="217">
        <v>0</v>
      </c>
      <c r="CF23" s="217">
        <v>0</v>
      </c>
      <c r="CG23" s="217">
        <v>0</v>
      </c>
      <c r="CH23" s="217">
        <v>0</v>
      </c>
      <c r="CI23" s="217">
        <v>0</v>
      </c>
      <c r="CJ23" s="217">
        <v>0</v>
      </c>
      <c r="CK23" s="217">
        <v>0</v>
      </c>
      <c r="CL23" s="217">
        <v>0</v>
      </c>
      <c r="CM23" s="217">
        <v>0</v>
      </c>
      <c r="CN23" s="217">
        <v>0</v>
      </c>
      <c r="CO23" s="217">
        <v>0</v>
      </c>
      <c r="CP23" s="217">
        <v>0</v>
      </c>
      <c r="CQ23" s="217">
        <v>0</v>
      </c>
      <c r="CR23" s="217">
        <v>0</v>
      </c>
      <c r="CS23" s="217">
        <v>0</v>
      </c>
      <c r="CT23" s="217">
        <v>0</v>
      </c>
      <c r="CU23" s="217">
        <v>0</v>
      </c>
      <c r="CV23" s="217">
        <v>0</v>
      </c>
      <c r="CW23" s="217">
        <v>0</v>
      </c>
      <c r="CX23" s="217">
        <v>0</v>
      </c>
      <c r="CY23" s="217">
        <v>0</v>
      </c>
      <c r="CZ23" s="217">
        <v>0</v>
      </c>
      <c r="DA23" s="217">
        <v>0</v>
      </c>
      <c r="DB23" s="217">
        <v>0</v>
      </c>
      <c r="DC23" s="217">
        <v>0</v>
      </c>
      <c r="DD23" s="217">
        <v>0</v>
      </c>
      <c r="DE23" s="217">
        <v>0</v>
      </c>
      <c r="DF23" s="217">
        <v>0</v>
      </c>
      <c r="DG23" s="217">
        <v>0</v>
      </c>
      <c r="DH23" s="217">
        <v>0</v>
      </c>
      <c r="DI23" s="217">
        <v>0</v>
      </c>
      <c r="DJ23" s="217">
        <v>0</v>
      </c>
      <c r="DK23" s="217">
        <v>0</v>
      </c>
      <c r="DL23" s="217">
        <v>0</v>
      </c>
      <c r="DM23" s="217">
        <v>0</v>
      </c>
      <c r="DN23" s="217">
        <v>0</v>
      </c>
      <c r="DO23" s="217">
        <v>0</v>
      </c>
      <c r="DP23" s="217">
        <v>0</v>
      </c>
      <c r="DQ23" s="217">
        <v>0</v>
      </c>
      <c r="DR23" s="217">
        <v>0</v>
      </c>
      <c r="DS23" s="217">
        <v>0</v>
      </c>
      <c r="DT23" s="217">
        <v>0</v>
      </c>
      <c r="DU23" s="217">
        <v>0</v>
      </c>
      <c r="DV23" s="217">
        <v>0</v>
      </c>
      <c r="DW23" s="217">
        <v>0</v>
      </c>
      <c r="DX23" s="217">
        <v>0</v>
      </c>
      <c r="DY23" s="217">
        <v>0</v>
      </c>
      <c r="DZ23" s="217">
        <v>0</v>
      </c>
      <c r="EA23" s="217">
        <v>0</v>
      </c>
      <c r="EB23" s="217">
        <v>0</v>
      </c>
      <c r="EC23" s="217">
        <v>0</v>
      </c>
      <c r="ED23" s="217">
        <v>0</v>
      </c>
      <c r="EE23" s="217">
        <v>0</v>
      </c>
      <c r="EF23" s="217">
        <v>0</v>
      </c>
      <c r="EG23" s="217">
        <v>0</v>
      </c>
      <c r="EH23" s="217">
        <v>0</v>
      </c>
      <c r="EI23" s="217">
        <v>0</v>
      </c>
      <c r="EJ23" s="217">
        <v>0</v>
      </c>
      <c r="EK23" s="217">
        <v>0</v>
      </c>
      <c r="EL23" s="217">
        <v>0</v>
      </c>
      <c r="EM23" s="217">
        <v>0</v>
      </c>
      <c r="EN23" s="217">
        <v>0</v>
      </c>
      <c r="EO23" s="217">
        <v>0</v>
      </c>
      <c r="EP23" s="217">
        <v>0</v>
      </c>
      <c r="EQ23" s="217">
        <v>0</v>
      </c>
      <c r="ER23" s="217">
        <v>0</v>
      </c>
      <c r="ES23" s="217">
        <v>0</v>
      </c>
      <c r="ET23" s="217">
        <v>0</v>
      </c>
      <c r="EU23" s="217">
        <v>0</v>
      </c>
      <c r="EV23" s="217">
        <v>0</v>
      </c>
      <c r="EW23" s="217">
        <v>0</v>
      </c>
      <c r="EX23" s="217">
        <v>0</v>
      </c>
      <c r="EY23" s="217">
        <v>0</v>
      </c>
      <c r="EZ23" s="217">
        <v>0</v>
      </c>
      <c r="FA23" s="217">
        <v>0</v>
      </c>
      <c r="FB23" s="217">
        <v>0</v>
      </c>
      <c r="FC23" s="217">
        <v>0</v>
      </c>
      <c r="FD23" s="217">
        <v>0</v>
      </c>
      <c r="FE23" s="217">
        <v>0</v>
      </c>
      <c r="FF23" s="217">
        <v>0</v>
      </c>
      <c r="FG23" s="217">
        <v>0</v>
      </c>
      <c r="FH23" s="217">
        <v>0</v>
      </c>
      <c r="FI23" s="217">
        <v>0</v>
      </c>
      <c r="FJ23" s="217">
        <v>0</v>
      </c>
      <c r="FK23" s="217">
        <v>0</v>
      </c>
      <c r="FL23" s="217">
        <v>0</v>
      </c>
      <c r="FM23" s="217">
        <v>0</v>
      </c>
      <c r="FN23" s="217">
        <v>0</v>
      </c>
      <c r="FO23" s="217">
        <v>0</v>
      </c>
      <c r="FP23" s="217">
        <v>0</v>
      </c>
      <c r="FQ23" s="217">
        <v>0</v>
      </c>
      <c r="FR23" s="217">
        <v>0</v>
      </c>
      <c r="FS23" s="217">
        <v>0</v>
      </c>
      <c r="FT23" s="217">
        <v>0</v>
      </c>
      <c r="FU23" s="217">
        <v>0</v>
      </c>
      <c r="FV23" s="217">
        <v>0</v>
      </c>
      <c r="FW23" s="217">
        <v>0</v>
      </c>
      <c r="FX23" s="217">
        <v>0</v>
      </c>
      <c r="FY23" s="217">
        <v>0</v>
      </c>
      <c r="FZ23" s="217">
        <v>0</v>
      </c>
      <c r="GA23" s="217">
        <v>0</v>
      </c>
      <c r="GB23" s="217">
        <v>0</v>
      </c>
      <c r="GC23" s="217">
        <v>0</v>
      </c>
      <c r="GD23" s="217">
        <v>0</v>
      </c>
      <c r="GE23" s="217">
        <v>0</v>
      </c>
      <c r="GF23" s="217">
        <v>0</v>
      </c>
      <c r="GG23" s="217">
        <v>0</v>
      </c>
      <c r="GH23" s="217">
        <v>0</v>
      </c>
      <c r="GI23" s="217">
        <v>0</v>
      </c>
      <c r="GJ23" s="217">
        <v>0</v>
      </c>
      <c r="GK23" s="217">
        <v>0</v>
      </c>
      <c r="GL23" s="217">
        <v>0</v>
      </c>
      <c r="GM23" s="217">
        <v>0</v>
      </c>
      <c r="GN23" s="217">
        <v>0</v>
      </c>
      <c r="GO23" s="217">
        <v>0</v>
      </c>
      <c r="GP23" s="217">
        <v>0</v>
      </c>
      <c r="GQ23" s="217">
        <v>0</v>
      </c>
      <c r="GR23" s="217">
        <v>0</v>
      </c>
      <c r="GS23" s="217">
        <v>0</v>
      </c>
      <c r="GT23" s="217">
        <v>0</v>
      </c>
      <c r="GU23" s="217">
        <v>0</v>
      </c>
      <c r="GV23" s="217">
        <v>0</v>
      </c>
      <c r="GW23" s="217">
        <v>0</v>
      </c>
      <c r="GX23" s="217">
        <v>0</v>
      </c>
      <c r="GY23" s="217">
        <v>0</v>
      </c>
      <c r="GZ23" s="217">
        <v>0</v>
      </c>
    </row>
    <row r="24" spans="1:208" s="217" customFormat="1" x14ac:dyDescent="0.2">
      <c r="A24" s="223" t="s">
        <v>366</v>
      </c>
      <c r="B24" s="217" t="s">
        <v>92</v>
      </c>
      <c r="D24" s="217" t="s">
        <v>336</v>
      </c>
      <c r="E24" s="217" t="s">
        <v>3</v>
      </c>
      <c r="H24" s="217">
        <v>0</v>
      </c>
      <c r="I24" s="217">
        <v>0</v>
      </c>
      <c r="J24" s="217">
        <v>0</v>
      </c>
      <c r="K24" s="217">
        <v>0</v>
      </c>
      <c r="L24" s="217">
        <v>0</v>
      </c>
      <c r="M24" s="217">
        <v>0</v>
      </c>
      <c r="N24" s="217">
        <v>0</v>
      </c>
      <c r="O24" s="217">
        <v>0</v>
      </c>
      <c r="P24" s="217">
        <v>0</v>
      </c>
      <c r="Q24" s="217">
        <v>0</v>
      </c>
      <c r="R24" s="217">
        <v>0</v>
      </c>
      <c r="S24" s="217">
        <v>0</v>
      </c>
      <c r="T24" s="217">
        <v>0</v>
      </c>
      <c r="U24" s="217">
        <v>0</v>
      </c>
      <c r="V24" s="217">
        <v>0</v>
      </c>
      <c r="W24" s="217">
        <v>0</v>
      </c>
      <c r="X24" s="217">
        <v>0</v>
      </c>
      <c r="Y24" s="217">
        <v>0</v>
      </c>
      <c r="Z24" s="217">
        <v>0</v>
      </c>
      <c r="AA24" s="217">
        <v>0</v>
      </c>
      <c r="AB24" s="217">
        <v>0</v>
      </c>
      <c r="AC24" s="217">
        <v>0</v>
      </c>
      <c r="AD24" s="217">
        <v>0</v>
      </c>
      <c r="AE24" s="217">
        <v>0</v>
      </c>
      <c r="AF24" s="217">
        <v>0</v>
      </c>
      <c r="AG24" s="217">
        <v>0</v>
      </c>
      <c r="AH24" s="217">
        <v>0</v>
      </c>
      <c r="AI24" s="217">
        <v>0</v>
      </c>
      <c r="AJ24" s="217">
        <v>0</v>
      </c>
      <c r="AK24" s="217">
        <v>0</v>
      </c>
      <c r="AL24" s="217">
        <v>0</v>
      </c>
      <c r="AM24" s="217">
        <v>0</v>
      </c>
      <c r="AN24" s="217">
        <v>0</v>
      </c>
      <c r="AO24" s="217">
        <v>0</v>
      </c>
      <c r="AP24" s="217">
        <v>0</v>
      </c>
      <c r="AQ24" s="217">
        <v>0</v>
      </c>
      <c r="AR24" s="217">
        <v>0</v>
      </c>
      <c r="AS24" s="217">
        <v>0</v>
      </c>
      <c r="AT24" s="217">
        <v>0</v>
      </c>
      <c r="AU24" s="217">
        <v>0</v>
      </c>
      <c r="AV24" s="217">
        <v>0</v>
      </c>
      <c r="AW24" s="217">
        <v>0</v>
      </c>
      <c r="AX24" s="217">
        <v>0</v>
      </c>
      <c r="AY24" s="217">
        <v>0</v>
      </c>
      <c r="AZ24" s="217">
        <v>0</v>
      </c>
      <c r="BA24" s="217">
        <v>0</v>
      </c>
      <c r="BB24" s="217">
        <v>0</v>
      </c>
      <c r="BC24" s="217">
        <v>0</v>
      </c>
      <c r="BD24" s="217">
        <v>0</v>
      </c>
      <c r="BE24" s="217">
        <v>0</v>
      </c>
      <c r="BF24" s="217">
        <v>0</v>
      </c>
      <c r="BG24" s="217">
        <v>0</v>
      </c>
      <c r="BH24" s="217">
        <v>0</v>
      </c>
      <c r="BI24" s="217">
        <v>0</v>
      </c>
      <c r="BJ24" s="217">
        <v>0</v>
      </c>
      <c r="BK24" s="217">
        <v>0</v>
      </c>
      <c r="BL24" s="217">
        <v>0</v>
      </c>
      <c r="BM24" s="217">
        <v>0</v>
      </c>
      <c r="BN24" s="217">
        <v>0</v>
      </c>
      <c r="BO24" s="217">
        <v>0</v>
      </c>
      <c r="BP24" s="217">
        <v>0</v>
      </c>
      <c r="BQ24" s="217">
        <v>0</v>
      </c>
      <c r="BR24" s="217">
        <v>0</v>
      </c>
      <c r="BS24" s="217">
        <v>0</v>
      </c>
      <c r="BT24" s="217">
        <v>0</v>
      </c>
      <c r="BU24" s="217">
        <v>0</v>
      </c>
      <c r="BV24" s="217">
        <v>0</v>
      </c>
      <c r="BW24" s="217">
        <v>0</v>
      </c>
      <c r="BX24" s="217">
        <v>0</v>
      </c>
      <c r="BY24" s="217">
        <v>0</v>
      </c>
      <c r="BZ24" s="217">
        <v>0</v>
      </c>
      <c r="CA24" s="217">
        <v>0</v>
      </c>
      <c r="CB24" s="217">
        <v>0</v>
      </c>
      <c r="CC24" s="217">
        <v>0</v>
      </c>
      <c r="CD24" s="217">
        <v>0</v>
      </c>
      <c r="CE24" s="217">
        <v>0</v>
      </c>
      <c r="CF24" s="217">
        <v>0</v>
      </c>
      <c r="CG24" s="217">
        <v>0</v>
      </c>
      <c r="CH24" s="217">
        <v>0</v>
      </c>
      <c r="CI24" s="217">
        <v>0</v>
      </c>
      <c r="CJ24" s="217">
        <v>0</v>
      </c>
      <c r="CK24" s="217">
        <v>0</v>
      </c>
      <c r="CL24" s="217">
        <v>0</v>
      </c>
      <c r="CM24" s="217">
        <v>0</v>
      </c>
      <c r="CN24" s="217">
        <v>0</v>
      </c>
      <c r="CO24" s="217">
        <v>0</v>
      </c>
      <c r="CP24" s="217">
        <v>0</v>
      </c>
      <c r="CQ24" s="217">
        <v>0</v>
      </c>
      <c r="CR24" s="217">
        <v>0</v>
      </c>
      <c r="CS24" s="217">
        <v>0</v>
      </c>
      <c r="CT24" s="217">
        <v>0</v>
      </c>
      <c r="CU24" s="217">
        <v>0</v>
      </c>
      <c r="CV24" s="217">
        <v>0</v>
      </c>
      <c r="CW24" s="217">
        <v>0</v>
      </c>
      <c r="CX24" s="217">
        <v>0</v>
      </c>
      <c r="CY24" s="217">
        <v>0</v>
      </c>
      <c r="CZ24" s="217">
        <v>0</v>
      </c>
      <c r="DA24" s="217">
        <v>0</v>
      </c>
      <c r="DB24" s="217">
        <v>0</v>
      </c>
      <c r="DC24" s="217">
        <v>0</v>
      </c>
      <c r="DD24" s="217">
        <v>0</v>
      </c>
      <c r="DE24" s="217">
        <v>0</v>
      </c>
      <c r="DF24" s="217">
        <v>0</v>
      </c>
      <c r="DG24" s="217">
        <v>0</v>
      </c>
      <c r="DH24" s="217">
        <v>0</v>
      </c>
      <c r="DI24" s="217">
        <v>0</v>
      </c>
      <c r="DJ24" s="217">
        <v>0</v>
      </c>
      <c r="DK24" s="217">
        <v>0</v>
      </c>
      <c r="DL24" s="217">
        <v>0</v>
      </c>
      <c r="DM24" s="217">
        <v>0</v>
      </c>
      <c r="DN24" s="217">
        <v>0</v>
      </c>
      <c r="DO24" s="217">
        <v>0</v>
      </c>
      <c r="DP24" s="217">
        <v>0</v>
      </c>
      <c r="DQ24" s="217">
        <v>0</v>
      </c>
      <c r="DR24" s="217">
        <v>0</v>
      </c>
      <c r="DS24" s="217">
        <v>0</v>
      </c>
      <c r="DT24" s="217">
        <v>0</v>
      </c>
      <c r="DU24" s="217">
        <v>0</v>
      </c>
      <c r="DV24" s="217">
        <v>0</v>
      </c>
      <c r="DW24" s="217">
        <v>0</v>
      </c>
      <c r="DX24" s="217">
        <v>0</v>
      </c>
      <c r="DY24" s="217">
        <v>0</v>
      </c>
      <c r="DZ24" s="217">
        <v>0</v>
      </c>
      <c r="EA24" s="217">
        <v>0</v>
      </c>
      <c r="EB24" s="217">
        <v>0</v>
      </c>
      <c r="EC24" s="217">
        <v>0</v>
      </c>
      <c r="ED24" s="217">
        <v>0</v>
      </c>
      <c r="EE24" s="217">
        <v>0</v>
      </c>
      <c r="EF24" s="217">
        <v>0</v>
      </c>
      <c r="EG24" s="217">
        <v>0</v>
      </c>
      <c r="EH24" s="217">
        <v>0</v>
      </c>
      <c r="EI24" s="217">
        <v>0</v>
      </c>
      <c r="EJ24" s="217">
        <v>0</v>
      </c>
      <c r="EK24" s="217">
        <v>0</v>
      </c>
      <c r="EL24" s="217">
        <v>0</v>
      </c>
      <c r="EM24" s="217">
        <v>0</v>
      </c>
      <c r="EN24" s="217">
        <v>0</v>
      </c>
      <c r="EO24" s="217">
        <v>0</v>
      </c>
      <c r="EP24" s="217">
        <v>0</v>
      </c>
      <c r="EQ24" s="217">
        <v>0</v>
      </c>
      <c r="ER24" s="217">
        <v>0</v>
      </c>
      <c r="ES24" s="217">
        <v>0</v>
      </c>
      <c r="ET24" s="217">
        <v>0</v>
      </c>
      <c r="EU24" s="217">
        <v>0</v>
      </c>
      <c r="EV24" s="217">
        <v>0</v>
      </c>
      <c r="EW24" s="217">
        <v>0</v>
      </c>
      <c r="EX24" s="217">
        <v>0</v>
      </c>
      <c r="EY24" s="217">
        <v>0</v>
      </c>
      <c r="EZ24" s="217">
        <v>0</v>
      </c>
      <c r="FA24" s="217">
        <v>0</v>
      </c>
      <c r="FB24" s="217">
        <v>0</v>
      </c>
      <c r="FC24" s="217">
        <v>0</v>
      </c>
      <c r="FD24" s="217">
        <v>0</v>
      </c>
      <c r="FE24" s="217">
        <v>0</v>
      </c>
      <c r="FF24" s="217">
        <v>0</v>
      </c>
      <c r="FG24" s="217">
        <v>0</v>
      </c>
      <c r="FH24" s="217">
        <v>0</v>
      </c>
      <c r="FI24" s="217">
        <v>0</v>
      </c>
      <c r="FJ24" s="217">
        <v>0</v>
      </c>
      <c r="FK24" s="217">
        <v>0</v>
      </c>
      <c r="FL24" s="217">
        <v>0</v>
      </c>
      <c r="FM24" s="217">
        <v>0</v>
      </c>
      <c r="FN24" s="217">
        <v>0</v>
      </c>
      <c r="FO24" s="217">
        <v>0</v>
      </c>
      <c r="FP24" s="217">
        <v>0</v>
      </c>
      <c r="FQ24" s="217">
        <v>0</v>
      </c>
      <c r="FR24" s="217">
        <v>0</v>
      </c>
      <c r="FS24" s="217">
        <v>0</v>
      </c>
      <c r="FT24" s="217">
        <v>0</v>
      </c>
      <c r="FU24" s="217">
        <v>0</v>
      </c>
      <c r="FV24" s="217">
        <v>0</v>
      </c>
      <c r="FW24" s="217">
        <v>0</v>
      </c>
      <c r="FX24" s="217">
        <v>0</v>
      </c>
      <c r="FY24" s="217">
        <v>0</v>
      </c>
      <c r="FZ24" s="217">
        <v>0</v>
      </c>
      <c r="GA24" s="217">
        <v>0</v>
      </c>
      <c r="GB24" s="217">
        <v>0</v>
      </c>
      <c r="GC24" s="217">
        <v>0</v>
      </c>
      <c r="GD24" s="217">
        <v>0</v>
      </c>
      <c r="GE24" s="217">
        <v>0</v>
      </c>
      <c r="GF24" s="217">
        <v>0</v>
      </c>
      <c r="GG24" s="217">
        <v>0</v>
      </c>
      <c r="GH24" s="217">
        <v>0</v>
      </c>
      <c r="GI24" s="217">
        <v>0</v>
      </c>
      <c r="GJ24" s="217">
        <v>0</v>
      </c>
      <c r="GK24" s="217">
        <v>0</v>
      </c>
      <c r="GL24" s="217">
        <v>0</v>
      </c>
      <c r="GM24" s="217">
        <v>0</v>
      </c>
      <c r="GN24" s="217">
        <v>0</v>
      </c>
      <c r="GO24" s="217">
        <v>0</v>
      </c>
      <c r="GP24" s="217">
        <v>0</v>
      </c>
      <c r="GQ24" s="217">
        <v>0</v>
      </c>
      <c r="GR24" s="217">
        <v>0</v>
      </c>
      <c r="GS24" s="217">
        <v>0</v>
      </c>
      <c r="GT24" s="217">
        <v>0</v>
      </c>
      <c r="GU24" s="217">
        <v>0</v>
      </c>
      <c r="GV24" s="217">
        <v>0</v>
      </c>
      <c r="GW24" s="217">
        <v>0</v>
      </c>
      <c r="GX24" s="217">
        <v>0</v>
      </c>
      <c r="GY24" s="217">
        <v>0</v>
      </c>
      <c r="GZ24" s="217">
        <v>0</v>
      </c>
    </row>
    <row r="25" spans="1:208" s="217" customFormat="1" x14ac:dyDescent="0.2">
      <c r="A25" s="223"/>
    </row>
    <row r="26" spans="1:208" s="217" customFormat="1" x14ac:dyDescent="0.2">
      <c r="A26" s="223"/>
      <c r="B26" s="216" t="s">
        <v>337</v>
      </c>
    </row>
    <row r="27" spans="1:208" s="217" customFormat="1" x14ac:dyDescent="0.2">
      <c r="A27" s="223"/>
      <c r="B27" s="217" t="s">
        <v>126</v>
      </c>
      <c r="C27" s="217" t="s">
        <v>127</v>
      </c>
      <c r="D27" s="217" t="s">
        <v>128</v>
      </c>
      <c r="E27" s="217" t="s">
        <v>129</v>
      </c>
      <c r="F27" s="217" t="s">
        <v>130</v>
      </c>
      <c r="G27" s="217" t="s">
        <v>131</v>
      </c>
      <c r="H27" s="217" t="s">
        <v>132</v>
      </c>
      <c r="I27" s="217" t="s">
        <v>133</v>
      </c>
      <c r="J27" s="217" t="s">
        <v>134</v>
      </c>
      <c r="K27" s="217" t="s">
        <v>135</v>
      </c>
      <c r="L27" s="217" t="s">
        <v>136</v>
      </c>
      <c r="M27" s="217" t="s">
        <v>137</v>
      </c>
      <c r="N27" s="217" t="s">
        <v>138</v>
      </c>
      <c r="O27" s="217" t="s">
        <v>139</v>
      </c>
      <c r="P27" s="217" t="s">
        <v>140</v>
      </c>
      <c r="Q27" s="217" t="s">
        <v>141</v>
      </c>
      <c r="R27" s="217" t="s">
        <v>142</v>
      </c>
      <c r="S27" s="217" t="s">
        <v>143</v>
      </c>
      <c r="T27" s="217" t="s">
        <v>144</v>
      </c>
      <c r="U27" s="217" t="s">
        <v>145</v>
      </c>
      <c r="V27" s="217" t="s">
        <v>146</v>
      </c>
      <c r="W27" s="217" t="s">
        <v>147</v>
      </c>
      <c r="X27" s="217" t="s">
        <v>148</v>
      </c>
      <c r="Y27" s="217" t="s">
        <v>149</v>
      </c>
      <c r="Z27" s="217" t="s">
        <v>150</v>
      </c>
      <c r="AA27" s="217" t="s">
        <v>151</v>
      </c>
      <c r="AB27" s="217" t="s">
        <v>152</v>
      </c>
      <c r="AC27" s="217" t="s">
        <v>153</v>
      </c>
      <c r="AD27" s="217" t="s">
        <v>154</v>
      </c>
      <c r="AE27" s="217" t="s">
        <v>155</v>
      </c>
      <c r="AF27" s="217" t="s">
        <v>156</v>
      </c>
      <c r="AG27" s="217" t="s">
        <v>157</v>
      </c>
      <c r="AH27" s="217" t="s">
        <v>158</v>
      </c>
      <c r="AI27" s="217" t="s">
        <v>159</v>
      </c>
      <c r="AJ27" s="217" t="s">
        <v>160</v>
      </c>
      <c r="AK27" s="217" t="s">
        <v>161</v>
      </c>
      <c r="AL27" s="217" t="s">
        <v>162</v>
      </c>
      <c r="AM27" s="217" t="s">
        <v>163</v>
      </c>
      <c r="AN27" s="217" t="s">
        <v>164</v>
      </c>
      <c r="AO27" s="217" t="s">
        <v>165</v>
      </c>
      <c r="AP27" s="217" t="s">
        <v>166</v>
      </c>
      <c r="AQ27" s="217" t="s">
        <v>167</v>
      </c>
      <c r="AR27" s="217" t="s">
        <v>168</v>
      </c>
      <c r="AS27" s="217" t="s">
        <v>169</v>
      </c>
      <c r="AT27" s="217" t="s">
        <v>170</v>
      </c>
      <c r="AU27" s="217" t="s">
        <v>171</v>
      </c>
      <c r="AV27" s="217" t="s">
        <v>172</v>
      </c>
      <c r="AW27" s="217" t="s">
        <v>173</v>
      </c>
      <c r="AX27" s="217" t="s">
        <v>174</v>
      </c>
      <c r="AY27" s="217" t="s">
        <v>175</v>
      </c>
      <c r="AZ27" s="217" t="s">
        <v>176</v>
      </c>
      <c r="BA27" s="217" t="s">
        <v>177</v>
      </c>
      <c r="BB27" s="217" t="s">
        <v>178</v>
      </c>
      <c r="BC27" s="217" t="s">
        <v>179</v>
      </c>
      <c r="BD27" s="217" t="s">
        <v>180</v>
      </c>
      <c r="BE27" s="217" t="s">
        <v>181</v>
      </c>
      <c r="BF27" s="217" t="s">
        <v>182</v>
      </c>
      <c r="BG27" s="217" t="s">
        <v>183</v>
      </c>
      <c r="BH27" s="217" t="s">
        <v>184</v>
      </c>
      <c r="BI27" s="217" t="s">
        <v>185</v>
      </c>
      <c r="BJ27" s="217" t="s">
        <v>186</v>
      </c>
      <c r="BK27" s="217" t="s">
        <v>187</v>
      </c>
      <c r="BL27" s="217" t="s">
        <v>188</v>
      </c>
      <c r="BM27" s="217" t="s">
        <v>189</v>
      </c>
      <c r="BN27" s="217" t="s">
        <v>190</v>
      </c>
      <c r="BO27" s="217" t="s">
        <v>191</v>
      </c>
      <c r="BP27" s="217" t="s">
        <v>192</v>
      </c>
      <c r="BQ27" s="217" t="s">
        <v>193</v>
      </c>
      <c r="BR27" s="217" t="s">
        <v>194</v>
      </c>
      <c r="BS27" s="217" t="s">
        <v>195</v>
      </c>
      <c r="BT27" s="217" t="s">
        <v>196</v>
      </c>
      <c r="BU27" s="217" t="s">
        <v>197</v>
      </c>
      <c r="BV27" s="217" t="s">
        <v>198</v>
      </c>
      <c r="BW27" s="217" t="s">
        <v>199</v>
      </c>
      <c r="BX27" s="217" t="s">
        <v>200</v>
      </c>
      <c r="BY27" s="217" t="s">
        <v>201</v>
      </c>
      <c r="BZ27" s="217" t="s">
        <v>202</v>
      </c>
      <c r="CA27" s="217" t="s">
        <v>203</v>
      </c>
      <c r="CB27" s="217" t="s">
        <v>204</v>
      </c>
      <c r="CC27" s="217" t="s">
        <v>205</v>
      </c>
      <c r="CD27" s="217" t="s">
        <v>206</v>
      </c>
      <c r="CE27" s="217" t="s">
        <v>207</v>
      </c>
      <c r="CF27" s="217" t="s">
        <v>208</v>
      </c>
      <c r="CG27" s="217" t="s">
        <v>209</v>
      </c>
      <c r="CH27" s="217" t="s">
        <v>210</v>
      </c>
      <c r="CI27" s="217" t="s">
        <v>211</v>
      </c>
      <c r="CJ27" s="217" t="s">
        <v>212</v>
      </c>
      <c r="CK27" s="217" t="s">
        <v>213</v>
      </c>
      <c r="CL27" s="217" t="s">
        <v>214</v>
      </c>
      <c r="CM27" s="217" t="s">
        <v>215</v>
      </c>
      <c r="CN27" s="217" t="s">
        <v>216</v>
      </c>
      <c r="CO27" s="217" t="s">
        <v>217</v>
      </c>
      <c r="CP27" s="217" t="s">
        <v>218</v>
      </c>
      <c r="CQ27" s="217" t="s">
        <v>219</v>
      </c>
      <c r="CR27" s="217" t="s">
        <v>220</v>
      </c>
      <c r="CS27" s="217" t="s">
        <v>221</v>
      </c>
      <c r="CT27" s="217" t="s">
        <v>222</v>
      </c>
      <c r="CU27" s="217" t="s">
        <v>223</v>
      </c>
      <c r="CV27" s="217" t="s">
        <v>224</v>
      </c>
      <c r="CW27" s="217" t="s">
        <v>225</v>
      </c>
      <c r="CX27" s="217" t="s">
        <v>226</v>
      </c>
      <c r="CY27" s="217" t="s">
        <v>227</v>
      </c>
      <c r="CZ27" s="217" t="s">
        <v>228</v>
      </c>
      <c r="DA27" s="217" t="s">
        <v>229</v>
      </c>
      <c r="DB27" s="217" t="s">
        <v>230</v>
      </c>
      <c r="DC27" s="217" t="s">
        <v>231</v>
      </c>
      <c r="DD27" s="217" t="s">
        <v>232</v>
      </c>
      <c r="DE27" s="217" t="s">
        <v>233</v>
      </c>
      <c r="DF27" s="217" t="s">
        <v>234</v>
      </c>
      <c r="DG27" s="217" t="s">
        <v>235</v>
      </c>
      <c r="DH27" s="217" t="s">
        <v>236</v>
      </c>
      <c r="DI27" s="217" t="s">
        <v>237</v>
      </c>
      <c r="DJ27" s="217" t="s">
        <v>238</v>
      </c>
      <c r="DK27" s="217" t="s">
        <v>239</v>
      </c>
      <c r="DL27" s="217" t="s">
        <v>240</v>
      </c>
      <c r="DM27" s="217" t="s">
        <v>241</v>
      </c>
      <c r="DN27" s="217" t="s">
        <v>242</v>
      </c>
      <c r="DO27" s="217" t="s">
        <v>243</v>
      </c>
      <c r="DP27" s="217" t="s">
        <v>244</v>
      </c>
      <c r="DQ27" s="217" t="s">
        <v>245</v>
      </c>
      <c r="DR27" s="217" t="s">
        <v>246</v>
      </c>
      <c r="DS27" s="217" t="s">
        <v>247</v>
      </c>
      <c r="DT27" s="217" t="s">
        <v>248</v>
      </c>
      <c r="DU27" s="217" t="s">
        <v>249</v>
      </c>
      <c r="DV27" s="217" t="s">
        <v>250</v>
      </c>
      <c r="DW27" s="217" t="s">
        <v>251</v>
      </c>
      <c r="DX27" s="217" t="s">
        <v>252</v>
      </c>
      <c r="DY27" s="217" t="s">
        <v>253</v>
      </c>
      <c r="DZ27" s="217" t="s">
        <v>254</v>
      </c>
      <c r="EA27" s="217" t="s">
        <v>255</v>
      </c>
      <c r="EB27" s="217" t="s">
        <v>256</v>
      </c>
      <c r="EC27" s="217" t="s">
        <v>257</v>
      </c>
      <c r="ED27" s="217" t="s">
        <v>258</v>
      </c>
      <c r="EE27" s="217" t="s">
        <v>259</v>
      </c>
      <c r="EF27" s="217" t="s">
        <v>260</v>
      </c>
      <c r="EG27" s="217" t="s">
        <v>261</v>
      </c>
      <c r="EH27" s="217" t="s">
        <v>262</v>
      </c>
      <c r="EI27" s="217" t="s">
        <v>263</v>
      </c>
      <c r="EJ27" s="217" t="s">
        <v>264</v>
      </c>
      <c r="EK27" s="217" t="s">
        <v>265</v>
      </c>
      <c r="EL27" s="217" t="s">
        <v>266</v>
      </c>
      <c r="EM27" s="217" t="s">
        <v>267</v>
      </c>
      <c r="EN27" s="217" t="s">
        <v>268</v>
      </c>
      <c r="EO27" s="217" t="s">
        <v>269</v>
      </c>
      <c r="EP27" s="217" t="s">
        <v>270</v>
      </c>
      <c r="EQ27" s="217" t="s">
        <v>271</v>
      </c>
      <c r="ER27" s="217" t="s">
        <v>272</v>
      </c>
      <c r="ES27" s="217" t="s">
        <v>273</v>
      </c>
      <c r="ET27" s="217" t="s">
        <v>274</v>
      </c>
      <c r="EU27" s="217" t="s">
        <v>275</v>
      </c>
      <c r="EV27" s="217" t="s">
        <v>276</v>
      </c>
      <c r="EW27" s="217" t="s">
        <v>277</v>
      </c>
      <c r="EX27" s="217" t="s">
        <v>278</v>
      </c>
      <c r="EY27" s="217" t="s">
        <v>279</v>
      </c>
      <c r="EZ27" s="217" t="s">
        <v>280</v>
      </c>
      <c r="FA27" s="217" t="s">
        <v>281</v>
      </c>
      <c r="FB27" s="217" t="s">
        <v>282</v>
      </c>
      <c r="FC27" s="217" t="s">
        <v>283</v>
      </c>
      <c r="FD27" s="217" t="s">
        <v>284</v>
      </c>
      <c r="FE27" s="217" t="s">
        <v>285</v>
      </c>
      <c r="FF27" s="217" t="s">
        <v>286</v>
      </c>
      <c r="FG27" s="217" t="s">
        <v>287</v>
      </c>
      <c r="FH27" s="217" t="s">
        <v>288</v>
      </c>
      <c r="FI27" s="217" t="s">
        <v>289</v>
      </c>
      <c r="FJ27" s="217" t="s">
        <v>290</v>
      </c>
      <c r="FK27" s="217" t="s">
        <v>291</v>
      </c>
      <c r="FL27" s="217" t="s">
        <v>292</v>
      </c>
      <c r="FM27" s="217" t="s">
        <v>293</v>
      </c>
      <c r="FN27" s="217" t="s">
        <v>294</v>
      </c>
      <c r="FO27" s="217" t="s">
        <v>295</v>
      </c>
      <c r="FP27" s="217" t="s">
        <v>296</v>
      </c>
      <c r="FQ27" s="217" t="s">
        <v>297</v>
      </c>
      <c r="FR27" s="217" t="s">
        <v>298</v>
      </c>
      <c r="FS27" s="217" t="s">
        <v>299</v>
      </c>
      <c r="FT27" s="217" t="s">
        <v>300</v>
      </c>
      <c r="FU27" s="217" t="s">
        <v>301</v>
      </c>
      <c r="FV27" s="217" t="s">
        <v>302</v>
      </c>
      <c r="FW27" s="217" t="s">
        <v>303</v>
      </c>
      <c r="FX27" s="217" t="s">
        <v>304</v>
      </c>
      <c r="FY27" s="217" t="s">
        <v>305</v>
      </c>
      <c r="FZ27" s="217" t="s">
        <v>306</v>
      </c>
      <c r="GA27" s="217" t="s">
        <v>307</v>
      </c>
      <c r="GB27" s="217" t="s">
        <v>308</v>
      </c>
      <c r="GC27" s="217" t="s">
        <v>309</v>
      </c>
      <c r="GD27" s="217" t="s">
        <v>310</v>
      </c>
      <c r="GE27" s="217" t="s">
        <v>311</v>
      </c>
      <c r="GF27" s="217" t="s">
        <v>312</v>
      </c>
      <c r="GG27" s="217" t="s">
        <v>313</v>
      </c>
      <c r="GH27" s="217" t="s">
        <v>314</v>
      </c>
      <c r="GI27" s="217" t="s">
        <v>315</v>
      </c>
      <c r="GJ27" s="217" t="s">
        <v>316</v>
      </c>
      <c r="GK27" s="217" t="s">
        <v>317</v>
      </c>
      <c r="GL27" s="217" t="s">
        <v>318</v>
      </c>
      <c r="GM27" s="217" t="s">
        <v>319</v>
      </c>
      <c r="GN27" s="217" t="s">
        <v>320</v>
      </c>
      <c r="GO27" s="217" t="s">
        <v>321</v>
      </c>
      <c r="GP27" s="217" t="s">
        <v>322</v>
      </c>
      <c r="GQ27" s="217" t="s">
        <v>323</v>
      </c>
      <c r="GR27" s="217" t="s">
        <v>324</v>
      </c>
      <c r="GS27" s="217" t="s">
        <v>325</v>
      </c>
      <c r="GT27" s="217" t="s">
        <v>326</v>
      </c>
      <c r="GU27" s="217" t="s">
        <v>327</v>
      </c>
      <c r="GV27" s="217" t="s">
        <v>328</v>
      </c>
      <c r="GW27" s="217" t="s">
        <v>329</v>
      </c>
      <c r="GX27" s="217" t="s">
        <v>330</v>
      </c>
      <c r="GY27" s="217" t="s">
        <v>331</v>
      </c>
      <c r="GZ27" s="217" t="s">
        <v>332</v>
      </c>
    </row>
    <row r="28" spans="1:208" s="217" customFormat="1" x14ac:dyDescent="0.2">
      <c r="A28" s="223" t="s">
        <v>367</v>
      </c>
      <c r="B28" s="217" t="s">
        <v>88</v>
      </c>
      <c r="D28" s="217" t="s">
        <v>334</v>
      </c>
      <c r="E28" s="217" t="s">
        <v>2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17">
        <v>0</v>
      </c>
      <c r="N28" s="217">
        <v>0</v>
      </c>
      <c r="O28" s="217">
        <v>0</v>
      </c>
      <c r="P28" s="217">
        <v>0</v>
      </c>
      <c r="Q28" s="217">
        <v>0</v>
      </c>
      <c r="R28" s="217">
        <v>0</v>
      </c>
      <c r="S28" s="217">
        <v>0</v>
      </c>
      <c r="T28" s="217">
        <v>0</v>
      </c>
      <c r="U28" s="217">
        <v>0</v>
      </c>
      <c r="V28" s="217">
        <v>0</v>
      </c>
      <c r="W28" s="217">
        <v>0</v>
      </c>
      <c r="X28" s="217">
        <v>0</v>
      </c>
      <c r="Y28" s="217">
        <v>0</v>
      </c>
      <c r="Z28" s="217">
        <v>0</v>
      </c>
      <c r="AA28" s="217">
        <v>25.990000000000002</v>
      </c>
      <c r="AB28" s="217">
        <v>25.99</v>
      </c>
      <c r="AC28" s="217">
        <v>25.99</v>
      </c>
      <c r="AD28" s="217">
        <v>25.99</v>
      </c>
      <c r="AE28" s="217">
        <v>25.990000000000002</v>
      </c>
      <c r="AF28" s="217">
        <v>25.99</v>
      </c>
      <c r="AG28" s="217">
        <v>25.990000000000002</v>
      </c>
      <c r="AH28" s="217">
        <v>25.990000000000002</v>
      </c>
      <c r="AI28" s="217">
        <v>25.990000000000002</v>
      </c>
      <c r="AJ28" s="217">
        <v>25.990000000000002</v>
      </c>
      <c r="AK28" s="217">
        <v>25.99</v>
      </c>
      <c r="AL28" s="217">
        <v>25.99</v>
      </c>
      <c r="AM28" s="217">
        <v>25.99</v>
      </c>
      <c r="AN28" s="217">
        <v>25.990000000000002</v>
      </c>
      <c r="AO28" s="217">
        <v>25.990000000000002</v>
      </c>
      <c r="AP28" s="217">
        <v>25.990000000000002</v>
      </c>
      <c r="AQ28" s="217">
        <v>25.990000000000002</v>
      </c>
      <c r="AR28" s="217">
        <v>25.99</v>
      </c>
      <c r="AS28" s="217">
        <v>25.99</v>
      </c>
      <c r="AT28" s="217">
        <v>25.990000000000002</v>
      </c>
      <c r="AU28" s="217">
        <v>25.990000000000002</v>
      </c>
      <c r="AV28" s="217">
        <v>25.989999999999995</v>
      </c>
      <c r="AW28" s="217">
        <v>25.99</v>
      </c>
      <c r="AX28" s="217">
        <v>25.99</v>
      </c>
      <c r="AY28" s="217">
        <v>25.990000000000002</v>
      </c>
      <c r="AZ28" s="217">
        <v>25.990000000000002</v>
      </c>
      <c r="BA28" s="217">
        <v>25.990000000000002</v>
      </c>
      <c r="BB28" s="217">
        <v>25.989999999999995</v>
      </c>
      <c r="BC28" s="217">
        <v>25.99</v>
      </c>
      <c r="BD28" s="217">
        <v>25.990000000000002</v>
      </c>
      <c r="BE28" s="217">
        <v>25.990000000000002</v>
      </c>
      <c r="BF28" s="217">
        <v>25.990000000000002</v>
      </c>
      <c r="BG28" s="217">
        <v>25.990000000000002</v>
      </c>
      <c r="BH28" s="217">
        <v>25.99</v>
      </c>
      <c r="BI28" s="217">
        <v>25.990000000000002</v>
      </c>
      <c r="BJ28" s="217">
        <v>25.99</v>
      </c>
      <c r="BK28" s="217">
        <v>25.99</v>
      </c>
      <c r="BL28" s="217">
        <v>25.990000000000002</v>
      </c>
      <c r="BM28" s="217">
        <v>25.99</v>
      </c>
      <c r="BN28" s="217">
        <v>25.99</v>
      </c>
      <c r="BO28" s="217">
        <v>25.989999999999995</v>
      </c>
      <c r="BP28" s="217">
        <v>25.989999999999995</v>
      </c>
      <c r="BQ28" s="217">
        <v>0</v>
      </c>
      <c r="BR28" s="217">
        <v>0</v>
      </c>
      <c r="BS28" s="217">
        <v>0</v>
      </c>
      <c r="BT28" s="217">
        <v>0</v>
      </c>
      <c r="BU28" s="217">
        <v>0</v>
      </c>
      <c r="BV28" s="217">
        <v>0</v>
      </c>
      <c r="BW28" s="217">
        <v>0</v>
      </c>
      <c r="BX28" s="217">
        <v>0</v>
      </c>
      <c r="BY28" s="217">
        <v>0</v>
      </c>
      <c r="BZ28" s="217">
        <v>0</v>
      </c>
      <c r="CA28" s="217">
        <v>0</v>
      </c>
      <c r="CB28" s="217">
        <v>0</v>
      </c>
      <c r="CC28" s="217">
        <v>0</v>
      </c>
      <c r="CD28" s="217">
        <v>0</v>
      </c>
      <c r="CE28" s="217">
        <v>0</v>
      </c>
      <c r="CF28" s="217">
        <v>0</v>
      </c>
      <c r="CG28" s="217">
        <v>0</v>
      </c>
      <c r="CH28" s="217">
        <v>0</v>
      </c>
      <c r="CI28" s="217">
        <v>0</v>
      </c>
      <c r="CJ28" s="217">
        <v>0</v>
      </c>
      <c r="CK28" s="217">
        <v>0</v>
      </c>
      <c r="CL28" s="217">
        <v>0</v>
      </c>
      <c r="CM28" s="217">
        <v>0</v>
      </c>
      <c r="CN28" s="217">
        <v>0</v>
      </c>
      <c r="CO28" s="217">
        <v>0</v>
      </c>
      <c r="CP28" s="217">
        <v>0</v>
      </c>
      <c r="CQ28" s="217">
        <v>0</v>
      </c>
      <c r="CR28" s="217">
        <v>0</v>
      </c>
      <c r="CS28" s="217">
        <v>0</v>
      </c>
      <c r="CT28" s="217">
        <v>0</v>
      </c>
      <c r="CU28" s="217">
        <v>0</v>
      </c>
      <c r="CV28" s="217">
        <v>0</v>
      </c>
      <c r="CW28" s="217">
        <v>0</v>
      </c>
      <c r="CX28" s="217">
        <v>0</v>
      </c>
      <c r="CY28" s="217">
        <v>0</v>
      </c>
      <c r="CZ28" s="217">
        <v>0</v>
      </c>
      <c r="DA28" s="217">
        <v>0</v>
      </c>
      <c r="DB28" s="217">
        <v>0</v>
      </c>
      <c r="DC28" s="217">
        <v>0</v>
      </c>
      <c r="DD28" s="217">
        <v>0</v>
      </c>
      <c r="DE28" s="217">
        <v>0</v>
      </c>
      <c r="DF28" s="217">
        <v>0</v>
      </c>
      <c r="DG28" s="217">
        <v>0</v>
      </c>
      <c r="DH28" s="217">
        <v>0</v>
      </c>
      <c r="DI28" s="217">
        <v>0</v>
      </c>
      <c r="DJ28" s="217">
        <v>0</v>
      </c>
      <c r="DK28" s="217">
        <v>0</v>
      </c>
      <c r="DL28" s="217">
        <v>0</v>
      </c>
      <c r="DM28" s="217">
        <v>0</v>
      </c>
      <c r="DN28" s="217">
        <v>0</v>
      </c>
      <c r="DO28" s="217">
        <v>0</v>
      </c>
      <c r="DP28" s="217">
        <v>0</v>
      </c>
      <c r="DQ28" s="217">
        <v>0</v>
      </c>
      <c r="DR28" s="217">
        <v>0</v>
      </c>
      <c r="DS28" s="217">
        <v>0</v>
      </c>
      <c r="DT28" s="217">
        <v>0</v>
      </c>
      <c r="DU28" s="217">
        <v>0</v>
      </c>
      <c r="DV28" s="217">
        <v>0</v>
      </c>
      <c r="DW28" s="217">
        <v>0</v>
      </c>
      <c r="DX28" s="217">
        <v>0</v>
      </c>
      <c r="DY28" s="217">
        <v>0</v>
      </c>
      <c r="DZ28" s="217">
        <v>0</v>
      </c>
      <c r="EA28" s="217">
        <v>0</v>
      </c>
      <c r="EB28" s="217">
        <v>0</v>
      </c>
      <c r="EC28" s="217">
        <v>0</v>
      </c>
      <c r="ED28" s="217">
        <v>0</v>
      </c>
      <c r="EE28" s="217">
        <v>0</v>
      </c>
      <c r="EF28" s="217">
        <v>0</v>
      </c>
      <c r="EG28" s="217">
        <v>0</v>
      </c>
      <c r="EH28" s="217">
        <v>0</v>
      </c>
      <c r="EI28" s="217">
        <v>0</v>
      </c>
      <c r="EJ28" s="217">
        <v>0</v>
      </c>
      <c r="EK28" s="217">
        <v>0</v>
      </c>
      <c r="EL28" s="217">
        <v>0</v>
      </c>
      <c r="EM28" s="217">
        <v>0</v>
      </c>
      <c r="EN28" s="217">
        <v>0</v>
      </c>
      <c r="EO28" s="217">
        <v>0</v>
      </c>
      <c r="EP28" s="217">
        <v>0</v>
      </c>
      <c r="EQ28" s="217">
        <v>0</v>
      </c>
      <c r="ER28" s="217">
        <v>0</v>
      </c>
      <c r="ES28" s="217">
        <v>0</v>
      </c>
      <c r="ET28" s="217">
        <v>0</v>
      </c>
      <c r="EU28" s="217">
        <v>0</v>
      </c>
      <c r="EV28" s="217">
        <v>0</v>
      </c>
      <c r="EW28" s="217">
        <v>0</v>
      </c>
      <c r="EX28" s="217">
        <v>0</v>
      </c>
      <c r="EY28" s="217">
        <v>0</v>
      </c>
      <c r="EZ28" s="217">
        <v>0</v>
      </c>
      <c r="FA28" s="217">
        <v>0</v>
      </c>
      <c r="FB28" s="217">
        <v>0</v>
      </c>
      <c r="FC28" s="217">
        <v>0</v>
      </c>
      <c r="FD28" s="217">
        <v>0</v>
      </c>
      <c r="FE28" s="217">
        <v>0</v>
      </c>
      <c r="FF28" s="217">
        <v>0</v>
      </c>
      <c r="FG28" s="217">
        <v>0</v>
      </c>
      <c r="FH28" s="217">
        <v>0</v>
      </c>
      <c r="FI28" s="217">
        <v>0</v>
      </c>
      <c r="FJ28" s="217">
        <v>0</v>
      </c>
      <c r="FK28" s="217">
        <v>0</v>
      </c>
      <c r="FL28" s="217">
        <v>0</v>
      </c>
      <c r="FM28" s="217">
        <v>0</v>
      </c>
      <c r="FN28" s="217">
        <v>0</v>
      </c>
      <c r="FO28" s="217">
        <v>0</v>
      </c>
      <c r="FP28" s="217">
        <v>0</v>
      </c>
      <c r="FQ28" s="217">
        <v>0</v>
      </c>
      <c r="FR28" s="217">
        <v>0</v>
      </c>
      <c r="FS28" s="217">
        <v>0</v>
      </c>
      <c r="FT28" s="217">
        <v>0</v>
      </c>
      <c r="FU28" s="217">
        <v>0</v>
      </c>
      <c r="FV28" s="217">
        <v>0</v>
      </c>
      <c r="FW28" s="217">
        <v>0</v>
      </c>
      <c r="FX28" s="217">
        <v>0</v>
      </c>
      <c r="FY28" s="217">
        <v>0</v>
      </c>
      <c r="FZ28" s="217">
        <v>0</v>
      </c>
      <c r="GA28" s="217">
        <v>0</v>
      </c>
      <c r="GB28" s="217">
        <v>0</v>
      </c>
      <c r="GC28" s="217">
        <v>0</v>
      </c>
      <c r="GD28" s="217">
        <v>0</v>
      </c>
      <c r="GE28" s="217">
        <v>0</v>
      </c>
      <c r="GF28" s="217">
        <v>0</v>
      </c>
      <c r="GG28" s="217">
        <v>0</v>
      </c>
      <c r="GH28" s="217">
        <v>0</v>
      </c>
      <c r="GI28" s="217">
        <v>0</v>
      </c>
      <c r="GJ28" s="217">
        <v>0</v>
      </c>
      <c r="GK28" s="217">
        <v>0</v>
      </c>
      <c r="GL28" s="217">
        <v>0</v>
      </c>
      <c r="GM28" s="217">
        <v>0</v>
      </c>
      <c r="GN28" s="217">
        <v>0</v>
      </c>
      <c r="GO28" s="217">
        <v>0</v>
      </c>
      <c r="GP28" s="217">
        <v>0</v>
      </c>
      <c r="GQ28" s="217">
        <v>0</v>
      </c>
      <c r="GR28" s="217">
        <v>0</v>
      </c>
      <c r="GS28" s="217">
        <v>0</v>
      </c>
      <c r="GT28" s="217">
        <v>0</v>
      </c>
      <c r="GU28" s="217">
        <v>0</v>
      </c>
      <c r="GV28" s="217">
        <v>0</v>
      </c>
      <c r="GW28" s="217">
        <v>0</v>
      </c>
      <c r="GX28" s="217">
        <v>0</v>
      </c>
      <c r="GY28" s="217">
        <v>0</v>
      </c>
      <c r="GZ28" s="217">
        <v>0</v>
      </c>
    </row>
    <row r="29" spans="1:208" s="217" customFormat="1" x14ac:dyDescent="0.2">
      <c r="A29" s="223" t="s">
        <v>368</v>
      </c>
      <c r="B29" s="217" t="s">
        <v>88</v>
      </c>
      <c r="C29" s="217" t="s">
        <v>335</v>
      </c>
      <c r="D29" s="217" t="s">
        <v>334</v>
      </c>
      <c r="E29" s="217" t="s">
        <v>3</v>
      </c>
      <c r="F29" s="217" t="s">
        <v>335</v>
      </c>
      <c r="G29" s="217" t="s">
        <v>335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17">
        <v>0</v>
      </c>
      <c r="N29" s="217">
        <v>0</v>
      </c>
      <c r="O29" s="217">
        <v>0</v>
      </c>
      <c r="P29" s="217">
        <v>0</v>
      </c>
      <c r="Q29" s="217">
        <v>0</v>
      </c>
      <c r="R29" s="217">
        <v>0</v>
      </c>
      <c r="S29" s="217">
        <v>0</v>
      </c>
      <c r="T29" s="217">
        <v>0</v>
      </c>
      <c r="U29" s="217">
        <v>0</v>
      </c>
      <c r="V29" s="217">
        <v>0</v>
      </c>
      <c r="W29" s="217">
        <v>0</v>
      </c>
      <c r="X29" s="217">
        <v>0</v>
      </c>
      <c r="Y29" s="217">
        <v>0</v>
      </c>
      <c r="Z29" s="217">
        <v>0</v>
      </c>
      <c r="AA29" s="217">
        <v>25.99</v>
      </c>
      <c r="AB29" s="217">
        <v>25.99</v>
      </c>
      <c r="AC29" s="217">
        <v>25.990000000000002</v>
      </c>
      <c r="AD29" s="217">
        <v>25.99</v>
      </c>
      <c r="AE29" s="217">
        <v>25.99</v>
      </c>
      <c r="AF29" s="217">
        <v>25.990000000000002</v>
      </c>
      <c r="AG29" s="217">
        <v>25.99</v>
      </c>
      <c r="AH29" s="217">
        <v>25.99</v>
      </c>
      <c r="AI29" s="217">
        <v>25.99</v>
      </c>
      <c r="AJ29" s="217">
        <v>25.99</v>
      </c>
      <c r="AK29" s="217">
        <v>25.99</v>
      </c>
      <c r="AL29" s="217">
        <v>25.99</v>
      </c>
      <c r="AM29" s="217">
        <v>25.990000000000002</v>
      </c>
      <c r="AN29" s="217">
        <v>25.990000000000002</v>
      </c>
      <c r="AO29" s="217">
        <v>25.99</v>
      </c>
      <c r="AP29" s="217">
        <v>25.99</v>
      </c>
      <c r="AQ29" s="217">
        <v>25.990000000000002</v>
      </c>
      <c r="AR29" s="217">
        <v>25.990000000000002</v>
      </c>
      <c r="AS29" s="217">
        <v>25.99</v>
      </c>
      <c r="AT29" s="217">
        <v>25.990000000000002</v>
      </c>
      <c r="AU29" s="217">
        <v>25.99</v>
      </c>
      <c r="AV29" s="217">
        <v>25.99</v>
      </c>
      <c r="AW29" s="217">
        <v>25.99</v>
      </c>
      <c r="AX29" s="217">
        <v>25.990000000000002</v>
      </c>
      <c r="AY29" s="217">
        <v>25.99</v>
      </c>
      <c r="AZ29" s="217">
        <v>25.99</v>
      </c>
      <c r="BA29" s="217">
        <v>25.990000000000002</v>
      </c>
      <c r="BB29" s="217">
        <v>25.990000000000002</v>
      </c>
      <c r="BC29" s="217">
        <v>25.990000000000002</v>
      </c>
      <c r="BD29" s="217">
        <v>25.990000000000002</v>
      </c>
      <c r="BE29" s="217">
        <v>25.990000000000002</v>
      </c>
      <c r="BF29" s="217">
        <v>25.99</v>
      </c>
      <c r="BG29" s="217">
        <v>25.990000000000002</v>
      </c>
      <c r="BH29" s="217">
        <v>25.990000000000002</v>
      </c>
      <c r="BI29" s="217">
        <v>25.990000000000002</v>
      </c>
      <c r="BJ29" s="217">
        <v>25.990000000000002</v>
      </c>
      <c r="BK29" s="217">
        <v>25.990000000000002</v>
      </c>
      <c r="BL29" s="217">
        <v>25.990000000000002</v>
      </c>
      <c r="BM29" s="217">
        <v>25.99</v>
      </c>
      <c r="BN29" s="217">
        <v>25.990000000000002</v>
      </c>
      <c r="BO29" s="217">
        <v>25.99</v>
      </c>
      <c r="BP29" s="217">
        <v>25.99</v>
      </c>
      <c r="BQ29" s="217">
        <v>0</v>
      </c>
      <c r="BR29" s="217">
        <v>0</v>
      </c>
      <c r="BS29" s="217">
        <v>0</v>
      </c>
      <c r="BT29" s="217">
        <v>0</v>
      </c>
      <c r="BU29" s="217">
        <v>0</v>
      </c>
      <c r="BV29" s="217">
        <v>0</v>
      </c>
      <c r="BW29" s="217">
        <v>0</v>
      </c>
      <c r="BX29" s="217">
        <v>0</v>
      </c>
      <c r="BY29" s="217">
        <v>0</v>
      </c>
      <c r="BZ29" s="217">
        <v>0</v>
      </c>
      <c r="CA29" s="217">
        <v>0</v>
      </c>
      <c r="CB29" s="217">
        <v>0</v>
      </c>
      <c r="CC29" s="217">
        <v>0</v>
      </c>
      <c r="CD29" s="217">
        <v>0</v>
      </c>
      <c r="CE29" s="217">
        <v>0</v>
      </c>
      <c r="CF29" s="217">
        <v>0</v>
      </c>
      <c r="CG29" s="217">
        <v>0</v>
      </c>
      <c r="CH29" s="217">
        <v>0</v>
      </c>
      <c r="CI29" s="217">
        <v>0</v>
      </c>
      <c r="CJ29" s="217">
        <v>0</v>
      </c>
      <c r="CK29" s="217">
        <v>0</v>
      </c>
      <c r="CL29" s="217">
        <v>0</v>
      </c>
      <c r="CM29" s="217">
        <v>0</v>
      </c>
      <c r="CN29" s="217">
        <v>0</v>
      </c>
      <c r="CO29" s="217">
        <v>0</v>
      </c>
      <c r="CP29" s="217">
        <v>0</v>
      </c>
      <c r="CQ29" s="217">
        <v>0</v>
      </c>
      <c r="CR29" s="217">
        <v>0</v>
      </c>
      <c r="CS29" s="217">
        <v>0</v>
      </c>
      <c r="CT29" s="217">
        <v>0</v>
      </c>
      <c r="CU29" s="217">
        <v>0</v>
      </c>
      <c r="CV29" s="217">
        <v>0</v>
      </c>
      <c r="CW29" s="217">
        <v>0</v>
      </c>
      <c r="CX29" s="217">
        <v>0</v>
      </c>
      <c r="CY29" s="217">
        <v>0</v>
      </c>
      <c r="CZ29" s="217">
        <v>0</v>
      </c>
      <c r="DA29" s="217">
        <v>0</v>
      </c>
      <c r="DB29" s="217">
        <v>0</v>
      </c>
      <c r="DC29" s="217">
        <v>0</v>
      </c>
      <c r="DD29" s="217">
        <v>0</v>
      </c>
      <c r="DE29" s="217">
        <v>0</v>
      </c>
      <c r="DF29" s="217">
        <v>0</v>
      </c>
      <c r="DG29" s="217">
        <v>0</v>
      </c>
      <c r="DH29" s="217">
        <v>0</v>
      </c>
      <c r="DI29" s="217">
        <v>0</v>
      </c>
      <c r="DJ29" s="217">
        <v>0</v>
      </c>
      <c r="DK29" s="217">
        <v>0</v>
      </c>
      <c r="DL29" s="217">
        <v>0</v>
      </c>
      <c r="DM29" s="217">
        <v>0</v>
      </c>
      <c r="DN29" s="217">
        <v>0</v>
      </c>
      <c r="DO29" s="217">
        <v>0</v>
      </c>
      <c r="DP29" s="217">
        <v>0</v>
      </c>
      <c r="DQ29" s="217">
        <v>0</v>
      </c>
      <c r="DR29" s="217">
        <v>0</v>
      </c>
      <c r="DS29" s="217">
        <v>0</v>
      </c>
      <c r="DT29" s="217">
        <v>0</v>
      </c>
      <c r="DU29" s="217">
        <v>0</v>
      </c>
      <c r="DV29" s="217">
        <v>0</v>
      </c>
      <c r="DW29" s="217">
        <v>0</v>
      </c>
      <c r="DX29" s="217">
        <v>0</v>
      </c>
      <c r="DY29" s="217">
        <v>0</v>
      </c>
      <c r="DZ29" s="217">
        <v>0</v>
      </c>
      <c r="EA29" s="217">
        <v>0</v>
      </c>
      <c r="EB29" s="217">
        <v>0</v>
      </c>
      <c r="EC29" s="217">
        <v>0</v>
      </c>
      <c r="ED29" s="217">
        <v>0</v>
      </c>
      <c r="EE29" s="217">
        <v>0</v>
      </c>
      <c r="EF29" s="217">
        <v>0</v>
      </c>
      <c r="EG29" s="217">
        <v>0</v>
      </c>
      <c r="EH29" s="217">
        <v>0</v>
      </c>
      <c r="EI29" s="217">
        <v>0</v>
      </c>
      <c r="EJ29" s="217">
        <v>0</v>
      </c>
      <c r="EK29" s="217">
        <v>0</v>
      </c>
      <c r="EL29" s="217">
        <v>0</v>
      </c>
      <c r="EM29" s="217">
        <v>0</v>
      </c>
      <c r="EN29" s="217">
        <v>0</v>
      </c>
      <c r="EO29" s="217">
        <v>0</v>
      </c>
      <c r="EP29" s="217">
        <v>0</v>
      </c>
      <c r="EQ29" s="217">
        <v>0</v>
      </c>
      <c r="ER29" s="217">
        <v>0</v>
      </c>
      <c r="ES29" s="217">
        <v>0</v>
      </c>
      <c r="ET29" s="217">
        <v>0</v>
      </c>
      <c r="EU29" s="217">
        <v>0</v>
      </c>
      <c r="EV29" s="217">
        <v>0</v>
      </c>
      <c r="EW29" s="217">
        <v>0</v>
      </c>
      <c r="EX29" s="217">
        <v>0</v>
      </c>
      <c r="EY29" s="217">
        <v>0</v>
      </c>
      <c r="EZ29" s="217">
        <v>0</v>
      </c>
      <c r="FA29" s="217">
        <v>0</v>
      </c>
      <c r="FB29" s="217">
        <v>0</v>
      </c>
      <c r="FC29" s="217">
        <v>0</v>
      </c>
      <c r="FD29" s="217">
        <v>0</v>
      </c>
      <c r="FE29" s="217">
        <v>0</v>
      </c>
      <c r="FF29" s="217">
        <v>0</v>
      </c>
      <c r="FG29" s="217">
        <v>0</v>
      </c>
      <c r="FH29" s="217">
        <v>0</v>
      </c>
      <c r="FI29" s="217">
        <v>0</v>
      </c>
      <c r="FJ29" s="217">
        <v>0</v>
      </c>
      <c r="FK29" s="217">
        <v>0</v>
      </c>
      <c r="FL29" s="217">
        <v>0</v>
      </c>
      <c r="FM29" s="217">
        <v>0</v>
      </c>
      <c r="FN29" s="217">
        <v>0</v>
      </c>
      <c r="FO29" s="217">
        <v>0</v>
      </c>
      <c r="FP29" s="217">
        <v>0</v>
      </c>
      <c r="FQ29" s="217">
        <v>0</v>
      </c>
      <c r="FR29" s="217">
        <v>0</v>
      </c>
      <c r="FS29" s="217">
        <v>0</v>
      </c>
      <c r="FT29" s="217">
        <v>0</v>
      </c>
      <c r="FU29" s="217">
        <v>0</v>
      </c>
      <c r="FV29" s="217">
        <v>0</v>
      </c>
      <c r="FW29" s="217">
        <v>0</v>
      </c>
      <c r="FX29" s="217">
        <v>0</v>
      </c>
      <c r="FY29" s="217">
        <v>0</v>
      </c>
      <c r="FZ29" s="217">
        <v>0</v>
      </c>
      <c r="GA29" s="217">
        <v>0</v>
      </c>
      <c r="GB29" s="217">
        <v>0</v>
      </c>
      <c r="GC29" s="217">
        <v>0</v>
      </c>
      <c r="GD29" s="217">
        <v>0</v>
      </c>
      <c r="GE29" s="217">
        <v>0</v>
      </c>
      <c r="GF29" s="217">
        <v>0</v>
      </c>
      <c r="GG29" s="217">
        <v>0</v>
      </c>
      <c r="GH29" s="217">
        <v>0</v>
      </c>
      <c r="GI29" s="217">
        <v>0</v>
      </c>
      <c r="GJ29" s="217">
        <v>0</v>
      </c>
      <c r="GK29" s="217">
        <v>0</v>
      </c>
      <c r="GL29" s="217">
        <v>0</v>
      </c>
      <c r="GM29" s="217">
        <v>0</v>
      </c>
      <c r="GN29" s="217">
        <v>0</v>
      </c>
      <c r="GO29" s="217">
        <v>0</v>
      </c>
      <c r="GP29" s="217">
        <v>0</v>
      </c>
      <c r="GQ29" s="217">
        <v>0</v>
      </c>
      <c r="GR29" s="217">
        <v>0</v>
      </c>
      <c r="GS29" s="217">
        <v>0</v>
      </c>
      <c r="GT29" s="217">
        <v>0</v>
      </c>
      <c r="GU29" s="217">
        <v>0</v>
      </c>
      <c r="GV29" s="217">
        <v>0</v>
      </c>
      <c r="GW29" s="217">
        <v>0</v>
      </c>
      <c r="GX29" s="217">
        <v>0</v>
      </c>
      <c r="GY29" s="217">
        <v>0</v>
      </c>
      <c r="GZ29" s="217">
        <v>0</v>
      </c>
    </row>
    <row r="30" spans="1:208" s="217" customFormat="1" x14ac:dyDescent="0.2">
      <c r="A30" s="223" t="s">
        <v>369</v>
      </c>
      <c r="B30" s="217" t="s">
        <v>88</v>
      </c>
      <c r="D30" s="217" t="s">
        <v>336</v>
      </c>
      <c r="E30" s="217" t="s">
        <v>2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17">
        <v>0</v>
      </c>
      <c r="Q30" s="217">
        <v>0</v>
      </c>
      <c r="R30" s="217">
        <v>0</v>
      </c>
      <c r="S30" s="217">
        <v>0</v>
      </c>
      <c r="T30" s="217">
        <v>0</v>
      </c>
      <c r="U30" s="217">
        <v>0</v>
      </c>
      <c r="V30" s="217">
        <v>0</v>
      </c>
      <c r="W30" s="217">
        <v>0</v>
      </c>
      <c r="X30" s="217">
        <v>0</v>
      </c>
      <c r="Y30" s="217">
        <v>0</v>
      </c>
      <c r="Z30" s="217">
        <v>0</v>
      </c>
      <c r="AA30" s="217">
        <v>38.989999999999995</v>
      </c>
      <c r="AB30" s="217">
        <v>38.990000000000009</v>
      </c>
      <c r="AC30" s="217">
        <v>38.989999999999995</v>
      </c>
      <c r="AD30" s="217">
        <v>38.990000000000009</v>
      </c>
      <c r="AE30" s="217">
        <v>38.989999999999995</v>
      </c>
      <c r="AF30" s="217">
        <v>38.989999999999995</v>
      </c>
      <c r="AG30" s="217">
        <v>38.989999999999995</v>
      </c>
      <c r="AH30" s="217">
        <v>38.99</v>
      </c>
      <c r="AI30" s="217">
        <v>38.99</v>
      </c>
      <c r="AJ30" s="217">
        <v>38.989999999999995</v>
      </c>
      <c r="AK30" s="217">
        <v>38.989999999999995</v>
      </c>
      <c r="AL30" s="217">
        <v>38.989999999999995</v>
      </c>
      <c r="AM30" s="217">
        <v>38.989999999999995</v>
      </c>
      <c r="AN30" s="217">
        <v>38.99</v>
      </c>
      <c r="AO30" s="217">
        <v>38.99</v>
      </c>
      <c r="AP30" s="217">
        <v>38.989999999999995</v>
      </c>
      <c r="AQ30" s="217">
        <v>38.99</v>
      </c>
      <c r="AR30" s="217">
        <v>38.990000000000009</v>
      </c>
      <c r="AS30" s="217">
        <v>38.989999999999995</v>
      </c>
      <c r="AT30" s="217">
        <v>38.99</v>
      </c>
      <c r="AU30" s="217">
        <v>38.99</v>
      </c>
      <c r="AV30" s="217">
        <v>38.990000000000009</v>
      </c>
      <c r="AW30" s="217">
        <v>38.989999999999995</v>
      </c>
      <c r="AX30" s="217">
        <v>38.99</v>
      </c>
      <c r="AY30" s="217">
        <v>38.989999999999995</v>
      </c>
      <c r="AZ30" s="217">
        <v>38.989999999999995</v>
      </c>
      <c r="BA30" s="217">
        <v>38.99</v>
      </c>
      <c r="BB30" s="217">
        <v>38.99</v>
      </c>
      <c r="BC30" s="217">
        <v>38.99</v>
      </c>
      <c r="BD30" s="217">
        <v>38.99</v>
      </c>
      <c r="BE30" s="217">
        <v>38.989999999999995</v>
      </c>
      <c r="BF30" s="217">
        <v>38.99</v>
      </c>
      <c r="BG30" s="217">
        <v>38.99</v>
      </c>
      <c r="BH30" s="217">
        <v>38.989999999999995</v>
      </c>
      <c r="BI30" s="217">
        <v>38.989999999999995</v>
      </c>
      <c r="BJ30" s="217">
        <v>38.99</v>
      </c>
      <c r="BK30" s="217">
        <v>38.99</v>
      </c>
      <c r="BL30" s="217">
        <v>38.989999999999995</v>
      </c>
      <c r="BM30" s="217">
        <v>38.989999999999995</v>
      </c>
      <c r="BN30" s="217">
        <v>38.989999999999995</v>
      </c>
      <c r="BO30" s="217">
        <v>38.990000000000009</v>
      </c>
      <c r="BP30" s="217">
        <v>38.990000000000009</v>
      </c>
      <c r="BQ30" s="217">
        <v>0</v>
      </c>
      <c r="BR30" s="217">
        <v>0</v>
      </c>
      <c r="BS30" s="217">
        <v>0</v>
      </c>
      <c r="BT30" s="217">
        <v>0</v>
      </c>
      <c r="BU30" s="217">
        <v>0</v>
      </c>
      <c r="BV30" s="217">
        <v>0</v>
      </c>
      <c r="BW30" s="217">
        <v>0</v>
      </c>
      <c r="BX30" s="217">
        <v>0</v>
      </c>
      <c r="BY30" s="217">
        <v>0</v>
      </c>
      <c r="BZ30" s="217">
        <v>0</v>
      </c>
      <c r="CA30" s="217">
        <v>0</v>
      </c>
      <c r="CB30" s="217">
        <v>0</v>
      </c>
      <c r="CC30" s="217">
        <v>0</v>
      </c>
      <c r="CD30" s="217">
        <v>0</v>
      </c>
      <c r="CE30" s="217">
        <v>0</v>
      </c>
      <c r="CF30" s="217">
        <v>0</v>
      </c>
      <c r="CG30" s="217">
        <v>0</v>
      </c>
      <c r="CH30" s="217">
        <v>0</v>
      </c>
      <c r="CI30" s="217">
        <v>0</v>
      </c>
      <c r="CJ30" s="217">
        <v>0</v>
      </c>
      <c r="CK30" s="217">
        <v>0</v>
      </c>
      <c r="CL30" s="217">
        <v>0</v>
      </c>
      <c r="CM30" s="217">
        <v>0</v>
      </c>
      <c r="CN30" s="217">
        <v>0</v>
      </c>
      <c r="CO30" s="217">
        <v>0</v>
      </c>
      <c r="CP30" s="217">
        <v>0</v>
      </c>
      <c r="CQ30" s="217">
        <v>0</v>
      </c>
      <c r="CR30" s="217">
        <v>0</v>
      </c>
      <c r="CS30" s="217">
        <v>0</v>
      </c>
      <c r="CT30" s="217">
        <v>0</v>
      </c>
      <c r="CU30" s="217">
        <v>0</v>
      </c>
      <c r="CV30" s="217">
        <v>0</v>
      </c>
      <c r="CW30" s="217">
        <v>0</v>
      </c>
      <c r="CX30" s="217">
        <v>0</v>
      </c>
      <c r="CY30" s="217">
        <v>0</v>
      </c>
      <c r="CZ30" s="217">
        <v>0</v>
      </c>
      <c r="DA30" s="217">
        <v>0</v>
      </c>
      <c r="DB30" s="217">
        <v>0</v>
      </c>
      <c r="DC30" s="217">
        <v>0</v>
      </c>
      <c r="DD30" s="217">
        <v>0</v>
      </c>
      <c r="DE30" s="217">
        <v>0</v>
      </c>
      <c r="DF30" s="217">
        <v>0</v>
      </c>
      <c r="DG30" s="217">
        <v>0</v>
      </c>
      <c r="DH30" s="217">
        <v>0</v>
      </c>
      <c r="DI30" s="217">
        <v>0</v>
      </c>
      <c r="DJ30" s="217">
        <v>0</v>
      </c>
      <c r="DK30" s="217">
        <v>0</v>
      </c>
      <c r="DL30" s="217">
        <v>0</v>
      </c>
      <c r="DM30" s="217">
        <v>0</v>
      </c>
      <c r="DN30" s="217">
        <v>0</v>
      </c>
      <c r="DO30" s="217">
        <v>0</v>
      </c>
      <c r="DP30" s="217">
        <v>0</v>
      </c>
      <c r="DQ30" s="217">
        <v>0</v>
      </c>
      <c r="DR30" s="217">
        <v>0</v>
      </c>
      <c r="DS30" s="217">
        <v>0</v>
      </c>
      <c r="DT30" s="217">
        <v>0</v>
      </c>
      <c r="DU30" s="217">
        <v>0</v>
      </c>
      <c r="DV30" s="217">
        <v>0</v>
      </c>
      <c r="DW30" s="217">
        <v>0</v>
      </c>
      <c r="DX30" s="217">
        <v>0</v>
      </c>
      <c r="DY30" s="217">
        <v>0</v>
      </c>
      <c r="DZ30" s="217">
        <v>0</v>
      </c>
      <c r="EA30" s="217">
        <v>0</v>
      </c>
      <c r="EB30" s="217">
        <v>0</v>
      </c>
      <c r="EC30" s="217">
        <v>0</v>
      </c>
      <c r="ED30" s="217">
        <v>0</v>
      </c>
      <c r="EE30" s="217">
        <v>0</v>
      </c>
      <c r="EF30" s="217">
        <v>0</v>
      </c>
      <c r="EG30" s="217">
        <v>0</v>
      </c>
      <c r="EH30" s="217">
        <v>0</v>
      </c>
      <c r="EI30" s="217">
        <v>0</v>
      </c>
      <c r="EJ30" s="217">
        <v>0</v>
      </c>
      <c r="EK30" s="217">
        <v>0</v>
      </c>
      <c r="EL30" s="217">
        <v>0</v>
      </c>
      <c r="EM30" s="217">
        <v>0</v>
      </c>
      <c r="EN30" s="217">
        <v>0</v>
      </c>
      <c r="EO30" s="217">
        <v>0</v>
      </c>
      <c r="EP30" s="217">
        <v>0</v>
      </c>
      <c r="EQ30" s="217">
        <v>0</v>
      </c>
      <c r="ER30" s="217">
        <v>0</v>
      </c>
      <c r="ES30" s="217">
        <v>0</v>
      </c>
      <c r="ET30" s="217">
        <v>0</v>
      </c>
      <c r="EU30" s="217">
        <v>0</v>
      </c>
      <c r="EV30" s="217">
        <v>0</v>
      </c>
      <c r="EW30" s="217">
        <v>0</v>
      </c>
      <c r="EX30" s="217">
        <v>0</v>
      </c>
      <c r="EY30" s="217">
        <v>0</v>
      </c>
      <c r="EZ30" s="217">
        <v>0</v>
      </c>
      <c r="FA30" s="217">
        <v>0</v>
      </c>
      <c r="FB30" s="217">
        <v>0</v>
      </c>
      <c r="FC30" s="217">
        <v>0</v>
      </c>
      <c r="FD30" s="217">
        <v>0</v>
      </c>
      <c r="FE30" s="217">
        <v>0</v>
      </c>
      <c r="FF30" s="217">
        <v>0</v>
      </c>
      <c r="FG30" s="217">
        <v>0</v>
      </c>
      <c r="FH30" s="217">
        <v>0</v>
      </c>
      <c r="FI30" s="217">
        <v>0</v>
      </c>
      <c r="FJ30" s="217">
        <v>0</v>
      </c>
      <c r="FK30" s="217">
        <v>0</v>
      </c>
      <c r="FL30" s="217">
        <v>0</v>
      </c>
      <c r="FM30" s="217">
        <v>0</v>
      </c>
      <c r="FN30" s="217">
        <v>0</v>
      </c>
      <c r="FO30" s="217">
        <v>0</v>
      </c>
      <c r="FP30" s="217">
        <v>0</v>
      </c>
      <c r="FQ30" s="217">
        <v>0</v>
      </c>
      <c r="FR30" s="217">
        <v>0</v>
      </c>
      <c r="FS30" s="217">
        <v>0</v>
      </c>
      <c r="FT30" s="217">
        <v>0</v>
      </c>
      <c r="FU30" s="217">
        <v>0</v>
      </c>
      <c r="FV30" s="217">
        <v>0</v>
      </c>
      <c r="FW30" s="217">
        <v>0</v>
      </c>
      <c r="FX30" s="217">
        <v>0</v>
      </c>
      <c r="FY30" s="217">
        <v>0</v>
      </c>
      <c r="FZ30" s="217">
        <v>0</v>
      </c>
      <c r="GA30" s="217">
        <v>0</v>
      </c>
      <c r="GB30" s="217">
        <v>0</v>
      </c>
      <c r="GC30" s="217">
        <v>0</v>
      </c>
      <c r="GD30" s="217">
        <v>0</v>
      </c>
      <c r="GE30" s="217">
        <v>0</v>
      </c>
      <c r="GF30" s="217">
        <v>0</v>
      </c>
      <c r="GG30" s="217">
        <v>0</v>
      </c>
      <c r="GH30" s="217">
        <v>0</v>
      </c>
      <c r="GI30" s="217">
        <v>0</v>
      </c>
      <c r="GJ30" s="217">
        <v>0</v>
      </c>
      <c r="GK30" s="217">
        <v>0</v>
      </c>
      <c r="GL30" s="217">
        <v>0</v>
      </c>
      <c r="GM30" s="217">
        <v>0</v>
      </c>
      <c r="GN30" s="217">
        <v>0</v>
      </c>
      <c r="GO30" s="217">
        <v>0</v>
      </c>
      <c r="GP30" s="217">
        <v>0</v>
      </c>
      <c r="GQ30" s="217">
        <v>0</v>
      </c>
      <c r="GR30" s="217">
        <v>0</v>
      </c>
      <c r="GS30" s="217">
        <v>0</v>
      </c>
      <c r="GT30" s="217">
        <v>0</v>
      </c>
      <c r="GU30" s="217">
        <v>0</v>
      </c>
      <c r="GV30" s="217">
        <v>0</v>
      </c>
      <c r="GW30" s="217">
        <v>0</v>
      </c>
      <c r="GX30" s="217">
        <v>0</v>
      </c>
      <c r="GY30" s="217">
        <v>0</v>
      </c>
      <c r="GZ30" s="217">
        <v>0</v>
      </c>
    </row>
    <row r="31" spans="1:208" s="217" customFormat="1" x14ac:dyDescent="0.2">
      <c r="A31" s="223" t="s">
        <v>370</v>
      </c>
      <c r="B31" s="217" t="s">
        <v>88</v>
      </c>
      <c r="D31" s="217" t="s">
        <v>336</v>
      </c>
      <c r="E31" s="217" t="s">
        <v>3</v>
      </c>
      <c r="H31" s="217">
        <v>0</v>
      </c>
      <c r="I31" s="217">
        <v>0</v>
      </c>
      <c r="J31" s="217">
        <v>0</v>
      </c>
      <c r="K31" s="217">
        <v>0</v>
      </c>
      <c r="L31" s="217">
        <v>0</v>
      </c>
      <c r="M31" s="217">
        <v>0</v>
      </c>
      <c r="N31" s="217">
        <v>0</v>
      </c>
      <c r="O31" s="217">
        <v>0</v>
      </c>
      <c r="P31" s="217">
        <v>0</v>
      </c>
      <c r="Q31" s="217">
        <v>0</v>
      </c>
      <c r="R31" s="217">
        <v>0</v>
      </c>
      <c r="S31" s="217">
        <v>0</v>
      </c>
      <c r="T31" s="217">
        <v>0</v>
      </c>
      <c r="U31" s="217">
        <v>0</v>
      </c>
      <c r="V31" s="217">
        <v>0</v>
      </c>
      <c r="W31" s="217">
        <v>0</v>
      </c>
      <c r="X31" s="217">
        <v>0</v>
      </c>
      <c r="Y31" s="217">
        <v>0</v>
      </c>
      <c r="Z31" s="217">
        <v>0</v>
      </c>
      <c r="AA31" s="217">
        <v>38.990000000000009</v>
      </c>
      <c r="AB31" s="217">
        <v>38.990000000000009</v>
      </c>
      <c r="AC31" s="217">
        <v>38.990000000000009</v>
      </c>
      <c r="AD31" s="217">
        <v>38.989999999999995</v>
      </c>
      <c r="AE31" s="217">
        <v>38.989999999999995</v>
      </c>
      <c r="AF31" s="217">
        <v>38.989999999999995</v>
      </c>
      <c r="AG31" s="217">
        <v>38.99</v>
      </c>
      <c r="AH31" s="217">
        <v>38.989999999999995</v>
      </c>
      <c r="AI31" s="217">
        <v>38.990000000000009</v>
      </c>
      <c r="AJ31" s="217">
        <v>38.989999999999995</v>
      </c>
      <c r="AK31" s="217">
        <v>38.99</v>
      </c>
      <c r="AL31" s="217">
        <v>38.989999999999995</v>
      </c>
      <c r="AM31" s="217">
        <v>38.990000000000009</v>
      </c>
      <c r="AN31" s="217">
        <v>38.989999999999995</v>
      </c>
      <c r="AO31" s="217">
        <v>38.989999999999995</v>
      </c>
      <c r="AP31" s="217">
        <v>38.989999999999995</v>
      </c>
      <c r="AQ31" s="217">
        <v>38.990000000000009</v>
      </c>
      <c r="AR31" s="217">
        <v>38.989999999999995</v>
      </c>
      <c r="AS31" s="217">
        <v>38.990000000000009</v>
      </c>
      <c r="AT31" s="217">
        <v>38.989999999999995</v>
      </c>
      <c r="AU31" s="217">
        <v>38.99</v>
      </c>
      <c r="AV31" s="217">
        <v>38.989999999999995</v>
      </c>
      <c r="AW31" s="217">
        <v>38.990000000000009</v>
      </c>
      <c r="AX31" s="217">
        <v>38.99</v>
      </c>
      <c r="AY31" s="217">
        <v>38.989999999999995</v>
      </c>
      <c r="AZ31" s="217">
        <v>38.990000000000009</v>
      </c>
      <c r="BA31" s="217">
        <v>38.989999999999995</v>
      </c>
      <c r="BB31" s="217">
        <v>38.989999999999995</v>
      </c>
      <c r="BC31" s="217">
        <v>38.989999999999995</v>
      </c>
      <c r="BD31" s="217">
        <v>38.989999999999995</v>
      </c>
      <c r="BE31" s="217">
        <v>38.989999999999995</v>
      </c>
      <c r="BF31" s="217">
        <v>38.989999999999995</v>
      </c>
      <c r="BG31" s="217">
        <v>38.99</v>
      </c>
      <c r="BH31" s="217">
        <v>38.99</v>
      </c>
      <c r="BI31" s="217">
        <v>38.989999999999995</v>
      </c>
      <c r="BJ31" s="217">
        <v>38.99</v>
      </c>
      <c r="BK31" s="217">
        <v>38.99</v>
      </c>
      <c r="BL31" s="217">
        <v>38.99</v>
      </c>
      <c r="BM31" s="217">
        <v>38.99</v>
      </c>
      <c r="BN31" s="217">
        <v>38.99</v>
      </c>
      <c r="BO31" s="217">
        <v>38.990000000000009</v>
      </c>
      <c r="BP31" s="217">
        <v>38.99</v>
      </c>
      <c r="BQ31" s="217">
        <v>0</v>
      </c>
      <c r="BR31" s="217">
        <v>0</v>
      </c>
      <c r="BS31" s="217">
        <v>0</v>
      </c>
      <c r="BT31" s="217">
        <v>0</v>
      </c>
      <c r="BU31" s="217">
        <v>0</v>
      </c>
      <c r="BV31" s="217">
        <v>0</v>
      </c>
      <c r="BW31" s="217">
        <v>0</v>
      </c>
      <c r="BX31" s="217">
        <v>0</v>
      </c>
      <c r="BY31" s="217">
        <v>0</v>
      </c>
      <c r="BZ31" s="217">
        <v>0</v>
      </c>
      <c r="CA31" s="217">
        <v>0</v>
      </c>
      <c r="CB31" s="217">
        <v>0</v>
      </c>
      <c r="CC31" s="217">
        <v>0</v>
      </c>
      <c r="CD31" s="217">
        <v>0</v>
      </c>
      <c r="CE31" s="217">
        <v>0</v>
      </c>
      <c r="CF31" s="217">
        <v>0</v>
      </c>
      <c r="CG31" s="217">
        <v>0</v>
      </c>
      <c r="CH31" s="217">
        <v>0</v>
      </c>
      <c r="CI31" s="217">
        <v>0</v>
      </c>
      <c r="CJ31" s="217">
        <v>0</v>
      </c>
      <c r="CK31" s="217">
        <v>0</v>
      </c>
      <c r="CL31" s="217">
        <v>0</v>
      </c>
      <c r="CM31" s="217">
        <v>0</v>
      </c>
      <c r="CN31" s="217">
        <v>0</v>
      </c>
      <c r="CO31" s="217">
        <v>0</v>
      </c>
      <c r="CP31" s="217">
        <v>0</v>
      </c>
      <c r="CQ31" s="217">
        <v>0</v>
      </c>
      <c r="CR31" s="217">
        <v>0</v>
      </c>
      <c r="CS31" s="217">
        <v>0</v>
      </c>
      <c r="CT31" s="217">
        <v>0</v>
      </c>
      <c r="CU31" s="217">
        <v>0</v>
      </c>
      <c r="CV31" s="217">
        <v>0</v>
      </c>
      <c r="CW31" s="217">
        <v>0</v>
      </c>
      <c r="CX31" s="217">
        <v>0</v>
      </c>
      <c r="CY31" s="217">
        <v>0</v>
      </c>
      <c r="CZ31" s="217">
        <v>0</v>
      </c>
      <c r="DA31" s="217">
        <v>0</v>
      </c>
      <c r="DB31" s="217">
        <v>0</v>
      </c>
      <c r="DC31" s="217">
        <v>0</v>
      </c>
      <c r="DD31" s="217">
        <v>0</v>
      </c>
      <c r="DE31" s="217">
        <v>0</v>
      </c>
      <c r="DF31" s="217">
        <v>0</v>
      </c>
      <c r="DG31" s="217">
        <v>0</v>
      </c>
      <c r="DH31" s="217">
        <v>0</v>
      </c>
      <c r="DI31" s="217">
        <v>0</v>
      </c>
      <c r="DJ31" s="217">
        <v>0</v>
      </c>
      <c r="DK31" s="217">
        <v>0</v>
      </c>
      <c r="DL31" s="217">
        <v>0</v>
      </c>
      <c r="DM31" s="217">
        <v>0</v>
      </c>
      <c r="DN31" s="217">
        <v>0</v>
      </c>
      <c r="DO31" s="217">
        <v>0</v>
      </c>
      <c r="DP31" s="217">
        <v>0</v>
      </c>
      <c r="DQ31" s="217">
        <v>0</v>
      </c>
      <c r="DR31" s="217">
        <v>0</v>
      </c>
      <c r="DS31" s="217">
        <v>0</v>
      </c>
      <c r="DT31" s="217">
        <v>0</v>
      </c>
      <c r="DU31" s="217">
        <v>0</v>
      </c>
      <c r="DV31" s="217">
        <v>0</v>
      </c>
      <c r="DW31" s="217">
        <v>0</v>
      </c>
      <c r="DX31" s="217">
        <v>0</v>
      </c>
      <c r="DY31" s="217">
        <v>0</v>
      </c>
      <c r="DZ31" s="217">
        <v>0</v>
      </c>
      <c r="EA31" s="217">
        <v>0</v>
      </c>
      <c r="EB31" s="217">
        <v>0</v>
      </c>
      <c r="EC31" s="217">
        <v>0</v>
      </c>
      <c r="ED31" s="217">
        <v>0</v>
      </c>
      <c r="EE31" s="217">
        <v>0</v>
      </c>
      <c r="EF31" s="217">
        <v>0</v>
      </c>
      <c r="EG31" s="217">
        <v>0</v>
      </c>
      <c r="EH31" s="217">
        <v>0</v>
      </c>
      <c r="EI31" s="217">
        <v>0</v>
      </c>
      <c r="EJ31" s="217">
        <v>0</v>
      </c>
      <c r="EK31" s="217">
        <v>0</v>
      </c>
      <c r="EL31" s="217">
        <v>0</v>
      </c>
      <c r="EM31" s="217">
        <v>0</v>
      </c>
      <c r="EN31" s="217">
        <v>0</v>
      </c>
      <c r="EO31" s="217">
        <v>0</v>
      </c>
      <c r="EP31" s="217">
        <v>0</v>
      </c>
      <c r="EQ31" s="217">
        <v>0</v>
      </c>
      <c r="ER31" s="217">
        <v>0</v>
      </c>
      <c r="ES31" s="217">
        <v>0</v>
      </c>
      <c r="ET31" s="217">
        <v>0</v>
      </c>
      <c r="EU31" s="217">
        <v>0</v>
      </c>
      <c r="EV31" s="217">
        <v>0</v>
      </c>
      <c r="EW31" s="217">
        <v>0</v>
      </c>
      <c r="EX31" s="217">
        <v>0</v>
      </c>
      <c r="EY31" s="217">
        <v>0</v>
      </c>
      <c r="EZ31" s="217">
        <v>0</v>
      </c>
      <c r="FA31" s="217">
        <v>0</v>
      </c>
      <c r="FB31" s="217">
        <v>0</v>
      </c>
      <c r="FC31" s="217">
        <v>0</v>
      </c>
      <c r="FD31" s="217">
        <v>0</v>
      </c>
      <c r="FE31" s="217">
        <v>0</v>
      </c>
      <c r="FF31" s="217">
        <v>0</v>
      </c>
      <c r="FG31" s="217">
        <v>0</v>
      </c>
      <c r="FH31" s="217">
        <v>0</v>
      </c>
      <c r="FI31" s="217">
        <v>0</v>
      </c>
      <c r="FJ31" s="217">
        <v>0</v>
      </c>
      <c r="FK31" s="217">
        <v>0</v>
      </c>
      <c r="FL31" s="217">
        <v>0</v>
      </c>
      <c r="FM31" s="217">
        <v>0</v>
      </c>
      <c r="FN31" s="217">
        <v>0</v>
      </c>
      <c r="FO31" s="217">
        <v>0</v>
      </c>
      <c r="FP31" s="217">
        <v>0</v>
      </c>
      <c r="FQ31" s="217">
        <v>0</v>
      </c>
      <c r="FR31" s="217">
        <v>0</v>
      </c>
      <c r="FS31" s="217">
        <v>0</v>
      </c>
      <c r="FT31" s="217">
        <v>0</v>
      </c>
      <c r="FU31" s="217">
        <v>0</v>
      </c>
      <c r="FV31" s="217">
        <v>0</v>
      </c>
      <c r="FW31" s="217">
        <v>0</v>
      </c>
      <c r="FX31" s="217">
        <v>0</v>
      </c>
      <c r="FY31" s="217">
        <v>0</v>
      </c>
      <c r="FZ31" s="217">
        <v>0</v>
      </c>
      <c r="GA31" s="217">
        <v>0</v>
      </c>
      <c r="GB31" s="217">
        <v>0</v>
      </c>
      <c r="GC31" s="217">
        <v>0</v>
      </c>
      <c r="GD31" s="217">
        <v>0</v>
      </c>
      <c r="GE31" s="217">
        <v>0</v>
      </c>
      <c r="GF31" s="217">
        <v>0</v>
      </c>
      <c r="GG31" s="217">
        <v>0</v>
      </c>
      <c r="GH31" s="217">
        <v>0</v>
      </c>
      <c r="GI31" s="217">
        <v>0</v>
      </c>
      <c r="GJ31" s="217">
        <v>0</v>
      </c>
      <c r="GK31" s="217">
        <v>0</v>
      </c>
      <c r="GL31" s="217">
        <v>0</v>
      </c>
      <c r="GM31" s="217">
        <v>0</v>
      </c>
      <c r="GN31" s="217">
        <v>0</v>
      </c>
      <c r="GO31" s="217">
        <v>0</v>
      </c>
      <c r="GP31" s="217">
        <v>0</v>
      </c>
      <c r="GQ31" s="217">
        <v>0</v>
      </c>
      <c r="GR31" s="217">
        <v>0</v>
      </c>
      <c r="GS31" s="217">
        <v>0</v>
      </c>
      <c r="GT31" s="217">
        <v>0</v>
      </c>
      <c r="GU31" s="217">
        <v>0</v>
      </c>
      <c r="GV31" s="217">
        <v>0</v>
      </c>
      <c r="GW31" s="217">
        <v>0</v>
      </c>
      <c r="GX31" s="217">
        <v>0</v>
      </c>
      <c r="GY31" s="217">
        <v>0</v>
      </c>
      <c r="GZ31" s="217">
        <v>0</v>
      </c>
    </row>
    <row r="32" spans="1:208" s="217" customFormat="1" x14ac:dyDescent="0.2">
      <c r="A32" s="223" t="s">
        <v>371</v>
      </c>
      <c r="B32" s="217" t="s">
        <v>89</v>
      </c>
      <c r="D32" s="217" t="s">
        <v>334</v>
      </c>
      <c r="E32" s="217" t="s">
        <v>2</v>
      </c>
      <c r="H32" s="217">
        <v>0</v>
      </c>
      <c r="I32" s="217">
        <v>0</v>
      </c>
      <c r="J32" s="217">
        <v>0</v>
      </c>
      <c r="K32" s="217">
        <v>0</v>
      </c>
      <c r="L32" s="217">
        <v>0</v>
      </c>
      <c r="M32" s="217">
        <v>0</v>
      </c>
      <c r="N32" s="217">
        <v>0</v>
      </c>
      <c r="O32" s="217">
        <v>0</v>
      </c>
      <c r="P32" s="217">
        <v>0</v>
      </c>
      <c r="Q32" s="217">
        <v>0</v>
      </c>
      <c r="R32" s="217">
        <v>0</v>
      </c>
      <c r="S32" s="217">
        <v>0</v>
      </c>
      <c r="T32" s="217">
        <v>0</v>
      </c>
      <c r="U32" s="217">
        <v>0</v>
      </c>
      <c r="V32" s="217">
        <v>0</v>
      </c>
      <c r="W32" s="217">
        <v>0</v>
      </c>
      <c r="X32" s="217">
        <v>0</v>
      </c>
      <c r="Y32" s="217">
        <v>0</v>
      </c>
      <c r="Z32" s="217">
        <v>0</v>
      </c>
      <c r="AA32" s="217">
        <v>24.6</v>
      </c>
      <c r="AB32" s="217">
        <v>24.6</v>
      </c>
      <c r="AC32" s="217">
        <v>24.6</v>
      </c>
      <c r="AD32" s="217">
        <v>24.599999999999998</v>
      </c>
      <c r="AE32" s="217">
        <v>24.6</v>
      </c>
      <c r="AF32" s="217">
        <v>24.599999999999998</v>
      </c>
      <c r="AG32" s="217">
        <v>24.6</v>
      </c>
      <c r="AH32" s="217">
        <v>24.599999999999998</v>
      </c>
      <c r="AI32" s="217">
        <v>24.6</v>
      </c>
      <c r="AJ32" s="217">
        <v>24.6</v>
      </c>
      <c r="AK32" s="217">
        <v>24.599999999999998</v>
      </c>
      <c r="AL32" s="217">
        <v>24.6</v>
      </c>
      <c r="AM32" s="217">
        <v>24.599999999999998</v>
      </c>
      <c r="AN32" s="217">
        <v>24.599999999999998</v>
      </c>
      <c r="AO32" s="217">
        <v>24.6</v>
      </c>
      <c r="AP32" s="217">
        <v>24.6</v>
      </c>
      <c r="AQ32" s="217">
        <v>24.599999999999998</v>
      </c>
      <c r="AR32" s="217">
        <v>24.599999999999998</v>
      </c>
      <c r="AS32" s="217">
        <v>24.599999999999998</v>
      </c>
      <c r="AT32" s="217">
        <v>24.6</v>
      </c>
      <c r="AU32" s="217">
        <v>24.6</v>
      </c>
      <c r="AV32" s="217">
        <v>24.6</v>
      </c>
      <c r="AW32" s="217">
        <v>24.599999999999998</v>
      </c>
      <c r="AX32" s="217">
        <v>24.599999999999998</v>
      </c>
      <c r="AY32" s="217">
        <v>24.6</v>
      </c>
      <c r="AZ32" s="217">
        <v>24.6</v>
      </c>
      <c r="BA32" s="217">
        <v>24.6</v>
      </c>
      <c r="BB32" s="217">
        <v>24.6</v>
      </c>
      <c r="BC32" s="217">
        <v>24.599999999999998</v>
      </c>
      <c r="BD32" s="217">
        <v>24.6</v>
      </c>
      <c r="BE32" s="217">
        <v>24.6</v>
      </c>
      <c r="BF32" s="217">
        <v>24.6</v>
      </c>
      <c r="BG32" s="217">
        <v>24.6</v>
      </c>
      <c r="BH32" s="217">
        <v>24.599999999999998</v>
      </c>
      <c r="BI32" s="217">
        <v>24.6</v>
      </c>
      <c r="BJ32" s="217">
        <v>24.599999999999998</v>
      </c>
      <c r="BK32" s="217">
        <v>24.599999999999998</v>
      </c>
      <c r="BL32" s="217">
        <v>24.6</v>
      </c>
      <c r="BM32" s="217">
        <v>24.599999999999998</v>
      </c>
      <c r="BN32" s="217">
        <v>24.599999999999998</v>
      </c>
      <c r="BO32" s="217">
        <v>24.6</v>
      </c>
      <c r="BP32" s="217">
        <v>24.6</v>
      </c>
      <c r="BQ32" s="217">
        <v>0</v>
      </c>
      <c r="BR32" s="217">
        <v>0</v>
      </c>
      <c r="BS32" s="217">
        <v>0</v>
      </c>
      <c r="BT32" s="217">
        <v>0</v>
      </c>
      <c r="BU32" s="217">
        <v>0</v>
      </c>
      <c r="BV32" s="217">
        <v>0</v>
      </c>
      <c r="BW32" s="217">
        <v>0</v>
      </c>
      <c r="BX32" s="217">
        <v>0</v>
      </c>
      <c r="BY32" s="217">
        <v>0</v>
      </c>
      <c r="BZ32" s="217">
        <v>0</v>
      </c>
      <c r="CA32" s="217">
        <v>0</v>
      </c>
      <c r="CB32" s="217">
        <v>0</v>
      </c>
      <c r="CC32" s="217">
        <v>0</v>
      </c>
      <c r="CD32" s="217">
        <v>0</v>
      </c>
      <c r="CE32" s="217">
        <v>0</v>
      </c>
      <c r="CF32" s="217">
        <v>0</v>
      </c>
      <c r="CG32" s="217">
        <v>0</v>
      </c>
      <c r="CH32" s="217">
        <v>0</v>
      </c>
      <c r="CI32" s="217">
        <v>0</v>
      </c>
      <c r="CJ32" s="217">
        <v>0</v>
      </c>
      <c r="CK32" s="217">
        <v>0</v>
      </c>
      <c r="CL32" s="217">
        <v>0</v>
      </c>
      <c r="CM32" s="217">
        <v>0</v>
      </c>
      <c r="CN32" s="217">
        <v>0</v>
      </c>
      <c r="CO32" s="217">
        <v>0</v>
      </c>
      <c r="CP32" s="217">
        <v>0</v>
      </c>
      <c r="CQ32" s="217">
        <v>0</v>
      </c>
      <c r="CR32" s="217">
        <v>0</v>
      </c>
      <c r="CS32" s="217">
        <v>0</v>
      </c>
      <c r="CT32" s="217">
        <v>0</v>
      </c>
      <c r="CU32" s="217">
        <v>0</v>
      </c>
      <c r="CV32" s="217">
        <v>0</v>
      </c>
      <c r="CW32" s="217">
        <v>0</v>
      </c>
      <c r="CX32" s="217">
        <v>0</v>
      </c>
      <c r="CY32" s="217">
        <v>0</v>
      </c>
      <c r="CZ32" s="217">
        <v>0</v>
      </c>
      <c r="DA32" s="217">
        <v>0</v>
      </c>
      <c r="DB32" s="217">
        <v>0</v>
      </c>
      <c r="DC32" s="217">
        <v>0</v>
      </c>
      <c r="DD32" s="217">
        <v>0</v>
      </c>
      <c r="DE32" s="217">
        <v>0</v>
      </c>
      <c r="DF32" s="217">
        <v>0</v>
      </c>
      <c r="DG32" s="217">
        <v>0</v>
      </c>
      <c r="DH32" s="217">
        <v>0</v>
      </c>
      <c r="DI32" s="217">
        <v>0</v>
      </c>
      <c r="DJ32" s="217">
        <v>0</v>
      </c>
      <c r="DK32" s="217">
        <v>0</v>
      </c>
      <c r="DL32" s="217">
        <v>0</v>
      </c>
      <c r="DM32" s="217">
        <v>0</v>
      </c>
      <c r="DN32" s="217">
        <v>0</v>
      </c>
      <c r="DO32" s="217">
        <v>0</v>
      </c>
      <c r="DP32" s="217">
        <v>0</v>
      </c>
      <c r="DQ32" s="217">
        <v>0</v>
      </c>
      <c r="DR32" s="217">
        <v>0</v>
      </c>
      <c r="DS32" s="217">
        <v>0</v>
      </c>
      <c r="DT32" s="217">
        <v>0</v>
      </c>
      <c r="DU32" s="217">
        <v>0</v>
      </c>
      <c r="DV32" s="217">
        <v>0</v>
      </c>
      <c r="DW32" s="217">
        <v>0</v>
      </c>
      <c r="DX32" s="217">
        <v>0</v>
      </c>
      <c r="DY32" s="217">
        <v>0</v>
      </c>
      <c r="DZ32" s="217">
        <v>0</v>
      </c>
      <c r="EA32" s="217">
        <v>0</v>
      </c>
      <c r="EB32" s="217">
        <v>0</v>
      </c>
      <c r="EC32" s="217">
        <v>0</v>
      </c>
      <c r="ED32" s="217">
        <v>0</v>
      </c>
      <c r="EE32" s="217">
        <v>0</v>
      </c>
      <c r="EF32" s="217">
        <v>0</v>
      </c>
      <c r="EG32" s="217">
        <v>0</v>
      </c>
      <c r="EH32" s="217">
        <v>0</v>
      </c>
      <c r="EI32" s="217">
        <v>0</v>
      </c>
      <c r="EJ32" s="217">
        <v>0</v>
      </c>
      <c r="EK32" s="217">
        <v>0</v>
      </c>
      <c r="EL32" s="217">
        <v>0</v>
      </c>
      <c r="EM32" s="217">
        <v>0</v>
      </c>
      <c r="EN32" s="217">
        <v>0</v>
      </c>
      <c r="EO32" s="217">
        <v>0</v>
      </c>
      <c r="EP32" s="217">
        <v>0</v>
      </c>
      <c r="EQ32" s="217">
        <v>0</v>
      </c>
      <c r="ER32" s="217">
        <v>0</v>
      </c>
      <c r="ES32" s="217">
        <v>0</v>
      </c>
      <c r="ET32" s="217">
        <v>0</v>
      </c>
      <c r="EU32" s="217">
        <v>0</v>
      </c>
      <c r="EV32" s="217">
        <v>0</v>
      </c>
      <c r="EW32" s="217">
        <v>0</v>
      </c>
      <c r="EX32" s="217">
        <v>0</v>
      </c>
      <c r="EY32" s="217">
        <v>0</v>
      </c>
      <c r="EZ32" s="217">
        <v>0</v>
      </c>
      <c r="FA32" s="217">
        <v>0</v>
      </c>
      <c r="FB32" s="217">
        <v>0</v>
      </c>
      <c r="FC32" s="217">
        <v>0</v>
      </c>
      <c r="FD32" s="217">
        <v>0</v>
      </c>
      <c r="FE32" s="217">
        <v>0</v>
      </c>
      <c r="FF32" s="217">
        <v>0</v>
      </c>
      <c r="FG32" s="217">
        <v>0</v>
      </c>
      <c r="FH32" s="217">
        <v>0</v>
      </c>
      <c r="FI32" s="217">
        <v>0</v>
      </c>
      <c r="FJ32" s="217">
        <v>0</v>
      </c>
      <c r="FK32" s="217">
        <v>0</v>
      </c>
      <c r="FL32" s="217">
        <v>0</v>
      </c>
      <c r="FM32" s="217">
        <v>0</v>
      </c>
      <c r="FN32" s="217">
        <v>0</v>
      </c>
      <c r="FO32" s="217">
        <v>0</v>
      </c>
      <c r="FP32" s="217">
        <v>0</v>
      </c>
      <c r="FQ32" s="217">
        <v>0</v>
      </c>
      <c r="FR32" s="217">
        <v>0</v>
      </c>
      <c r="FS32" s="217">
        <v>0</v>
      </c>
      <c r="FT32" s="217">
        <v>0</v>
      </c>
      <c r="FU32" s="217">
        <v>0</v>
      </c>
      <c r="FV32" s="217">
        <v>0</v>
      </c>
      <c r="FW32" s="217">
        <v>0</v>
      </c>
      <c r="FX32" s="217">
        <v>0</v>
      </c>
      <c r="FY32" s="217">
        <v>0</v>
      </c>
      <c r="FZ32" s="217">
        <v>0</v>
      </c>
      <c r="GA32" s="217">
        <v>0</v>
      </c>
      <c r="GB32" s="217">
        <v>0</v>
      </c>
      <c r="GC32" s="217">
        <v>0</v>
      </c>
      <c r="GD32" s="217">
        <v>0</v>
      </c>
      <c r="GE32" s="217">
        <v>0</v>
      </c>
      <c r="GF32" s="217">
        <v>0</v>
      </c>
      <c r="GG32" s="217">
        <v>0</v>
      </c>
      <c r="GH32" s="217">
        <v>0</v>
      </c>
      <c r="GI32" s="217">
        <v>0</v>
      </c>
      <c r="GJ32" s="217">
        <v>0</v>
      </c>
      <c r="GK32" s="217">
        <v>0</v>
      </c>
      <c r="GL32" s="217">
        <v>0</v>
      </c>
      <c r="GM32" s="217">
        <v>0</v>
      </c>
      <c r="GN32" s="217">
        <v>0</v>
      </c>
      <c r="GO32" s="217">
        <v>0</v>
      </c>
      <c r="GP32" s="217">
        <v>0</v>
      </c>
      <c r="GQ32" s="217">
        <v>0</v>
      </c>
      <c r="GR32" s="217">
        <v>0</v>
      </c>
      <c r="GS32" s="217">
        <v>0</v>
      </c>
      <c r="GT32" s="217">
        <v>0</v>
      </c>
      <c r="GU32" s="217">
        <v>0</v>
      </c>
      <c r="GV32" s="217">
        <v>0</v>
      </c>
      <c r="GW32" s="217">
        <v>0</v>
      </c>
      <c r="GX32" s="217">
        <v>0</v>
      </c>
      <c r="GY32" s="217">
        <v>0</v>
      </c>
      <c r="GZ32" s="217">
        <v>0</v>
      </c>
    </row>
    <row r="33" spans="1:208" s="217" customFormat="1" x14ac:dyDescent="0.2">
      <c r="A33" s="223" t="s">
        <v>372</v>
      </c>
      <c r="B33" s="217" t="s">
        <v>89</v>
      </c>
      <c r="C33" s="217" t="s">
        <v>335</v>
      </c>
      <c r="D33" s="217" t="s">
        <v>334</v>
      </c>
      <c r="E33" s="217" t="s">
        <v>3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17">
        <v>0</v>
      </c>
      <c r="N33" s="217">
        <v>0</v>
      </c>
      <c r="O33" s="217">
        <v>0</v>
      </c>
      <c r="P33" s="217">
        <v>0</v>
      </c>
      <c r="Q33" s="217">
        <v>0</v>
      </c>
      <c r="R33" s="217">
        <v>0</v>
      </c>
      <c r="S33" s="217">
        <v>0</v>
      </c>
      <c r="T33" s="217">
        <v>0</v>
      </c>
      <c r="U33" s="217">
        <v>0</v>
      </c>
      <c r="V33" s="217">
        <v>0</v>
      </c>
      <c r="W33" s="217">
        <v>0</v>
      </c>
      <c r="X33" s="217">
        <v>0</v>
      </c>
      <c r="Y33" s="217">
        <v>0</v>
      </c>
      <c r="Z33" s="217">
        <v>0</v>
      </c>
      <c r="AA33" s="217">
        <v>24.6</v>
      </c>
      <c r="AB33" s="217">
        <v>24.599999999999998</v>
      </c>
      <c r="AC33" s="217">
        <v>24.6</v>
      </c>
      <c r="AD33" s="217">
        <v>24.6</v>
      </c>
      <c r="AE33" s="217">
        <v>24.599999999999998</v>
      </c>
      <c r="AF33" s="217">
        <v>24.6</v>
      </c>
      <c r="AG33" s="217">
        <v>24.599999999999998</v>
      </c>
      <c r="AH33" s="217">
        <v>24.599999999999998</v>
      </c>
      <c r="AI33" s="217">
        <v>24.599999999999998</v>
      </c>
      <c r="AJ33" s="217">
        <v>24.6</v>
      </c>
      <c r="AK33" s="217">
        <v>24.6</v>
      </c>
      <c r="AL33" s="217">
        <v>24.599999999999998</v>
      </c>
      <c r="AM33" s="217">
        <v>24.6</v>
      </c>
      <c r="AN33" s="217">
        <v>24.6</v>
      </c>
      <c r="AO33" s="217">
        <v>24.599999999999998</v>
      </c>
      <c r="AP33" s="217">
        <v>24.6</v>
      </c>
      <c r="AQ33" s="217">
        <v>24.6</v>
      </c>
      <c r="AR33" s="217">
        <v>24.6</v>
      </c>
      <c r="AS33" s="217">
        <v>24.599999999999998</v>
      </c>
      <c r="AT33" s="217">
        <v>24.6</v>
      </c>
      <c r="AU33" s="217">
        <v>24.6</v>
      </c>
      <c r="AV33" s="217">
        <v>24.6</v>
      </c>
      <c r="AW33" s="217">
        <v>24.6</v>
      </c>
      <c r="AX33" s="217">
        <v>24.6</v>
      </c>
      <c r="AY33" s="217">
        <v>24.599999999999998</v>
      </c>
      <c r="AZ33" s="217">
        <v>24.599999999999998</v>
      </c>
      <c r="BA33" s="217">
        <v>24.6</v>
      </c>
      <c r="BB33" s="217">
        <v>24.6</v>
      </c>
      <c r="BC33" s="217">
        <v>24.6</v>
      </c>
      <c r="BD33" s="217">
        <v>24.6</v>
      </c>
      <c r="BE33" s="217">
        <v>24.6</v>
      </c>
      <c r="BF33" s="217">
        <v>24.599999999999998</v>
      </c>
      <c r="BG33" s="217">
        <v>24.6</v>
      </c>
      <c r="BH33" s="217">
        <v>24.6</v>
      </c>
      <c r="BI33" s="217">
        <v>24.6</v>
      </c>
      <c r="BJ33" s="217">
        <v>24.6</v>
      </c>
      <c r="BK33" s="217">
        <v>24.6</v>
      </c>
      <c r="BL33" s="217">
        <v>24.6</v>
      </c>
      <c r="BM33" s="217">
        <v>24.599999999999998</v>
      </c>
      <c r="BN33" s="217">
        <v>24.6</v>
      </c>
      <c r="BO33" s="217">
        <v>24.599999999999998</v>
      </c>
      <c r="BP33" s="217">
        <v>24.599999999999998</v>
      </c>
      <c r="BQ33" s="217">
        <v>0</v>
      </c>
      <c r="BR33" s="217">
        <v>0</v>
      </c>
      <c r="BS33" s="217">
        <v>0</v>
      </c>
      <c r="BT33" s="217">
        <v>0</v>
      </c>
      <c r="BU33" s="217">
        <v>0</v>
      </c>
      <c r="BV33" s="217">
        <v>0</v>
      </c>
      <c r="BW33" s="217">
        <v>0</v>
      </c>
      <c r="BX33" s="217">
        <v>0</v>
      </c>
      <c r="BY33" s="217">
        <v>0</v>
      </c>
      <c r="BZ33" s="217">
        <v>0</v>
      </c>
      <c r="CA33" s="217">
        <v>0</v>
      </c>
      <c r="CB33" s="217">
        <v>0</v>
      </c>
      <c r="CC33" s="217">
        <v>0</v>
      </c>
      <c r="CD33" s="217">
        <v>0</v>
      </c>
      <c r="CE33" s="217">
        <v>0</v>
      </c>
      <c r="CF33" s="217">
        <v>0</v>
      </c>
      <c r="CG33" s="217">
        <v>0</v>
      </c>
      <c r="CH33" s="217">
        <v>0</v>
      </c>
      <c r="CI33" s="217">
        <v>0</v>
      </c>
      <c r="CJ33" s="217">
        <v>0</v>
      </c>
      <c r="CK33" s="217">
        <v>0</v>
      </c>
      <c r="CL33" s="217">
        <v>0</v>
      </c>
      <c r="CM33" s="217">
        <v>0</v>
      </c>
      <c r="CN33" s="217">
        <v>0</v>
      </c>
      <c r="CO33" s="217">
        <v>0</v>
      </c>
      <c r="CP33" s="217">
        <v>0</v>
      </c>
      <c r="CQ33" s="217">
        <v>0</v>
      </c>
      <c r="CR33" s="217">
        <v>0</v>
      </c>
      <c r="CS33" s="217">
        <v>0</v>
      </c>
      <c r="CT33" s="217">
        <v>0</v>
      </c>
      <c r="CU33" s="217">
        <v>0</v>
      </c>
      <c r="CV33" s="217">
        <v>0</v>
      </c>
      <c r="CW33" s="217">
        <v>0</v>
      </c>
      <c r="CX33" s="217">
        <v>0</v>
      </c>
      <c r="CY33" s="217">
        <v>0</v>
      </c>
      <c r="CZ33" s="217">
        <v>0</v>
      </c>
      <c r="DA33" s="217">
        <v>0</v>
      </c>
      <c r="DB33" s="217">
        <v>0</v>
      </c>
      <c r="DC33" s="217">
        <v>0</v>
      </c>
      <c r="DD33" s="217">
        <v>0</v>
      </c>
      <c r="DE33" s="217">
        <v>0</v>
      </c>
      <c r="DF33" s="217">
        <v>0</v>
      </c>
      <c r="DG33" s="217">
        <v>0</v>
      </c>
      <c r="DH33" s="217">
        <v>0</v>
      </c>
      <c r="DI33" s="217">
        <v>0</v>
      </c>
      <c r="DJ33" s="217">
        <v>0</v>
      </c>
      <c r="DK33" s="217">
        <v>0</v>
      </c>
      <c r="DL33" s="217">
        <v>0</v>
      </c>
      <c r="DM33" s="217">
        <v>0</v>
      </c>
      <c r="DN33" s="217">
        <v>0</v>
      </c>
      <c r="DO33" s="217">
        <v>0</v>
      </c>
      <c r="DP33" s="217">
        <v>0</v>
      </c>
      <c r="DQ33" s="217">
        <v>0</v>
      </c>
      <c r="DR33" s="217">
        <v>0</v>
      </c>
      <c r="DS33" s="217">
        <v>0</v>
      </c>
      <c r="DT33" s="217">
        <v>0</v>
      </c>
      <c r="DU33" s="217">
        <v>0</v>
      </c>
      <c r="DV33" s="217">
        <v>0</v>
      </c>
      <c r="DW33" s="217">
        <v>0</v>
      </c>
      <c r="DX33" s="217">
        <v>0</v>
      </c>
      <c r="DY33" s="217">
        <v>0</v>
      </c>
      <c r="DZ33" s="217">
        <v>0</v>
      </c>
      <c r="EA33" s="217">
        <v>0</v>
      </c>
      <c r="EB33" s="217">
        <v>0</v>
      </c>
      <c r="EC33" s="217">
        <v>0</v>
      </c>
      <c r="ED33" s="217">
        <v>0</v>
      </c>
      <c r="EE33" s="217">
        <v>0</v>
      </c>
      <c r="EF33" s="217">
        <v>0</v>
      </c>
      <c r="EG33" s="217">
        <v>0</v>
      </c>
      <c r="EH33" s="217">
        <v>0</v>
      </c>
      <c r="EI33" s="217">
        <v>0</v>
      </c>
      <c r="EJ33" s="217">
        <v>0</v>
      </c>
      <c r="EK33" s="217">
        <v>0</v>
      </c>
      <c r="EL33" s="217">
        <v>0</v>
      </c>
      <c r="EM33" s="217">
        <v>0</v>
      </c>
      <c r="EN33" s="217">
        <v>0</v>
      </c>
      <c r="EO33" s="217">
        <v>0</v>
      </c>
      <c r="EP33" s="217">
        <v>0</v>
      </c>
      <c r="EQ33" s="217">
        <v>0</v>
      </c>
      <c r="ER33" s="217">
        <v>0</v>
      </c>
      <c r="ES33" s="217">
        <v>0</v>
      </c>
      <c r="ET33" s="217">
        <v>0</v>
      </c>
      <c r="EU33" s="217">
        <v>0</v>
      </c>
      <c r="EV33" s="217">
        <v>0</v>
      </c>
      <c r="EW33" s="217">
        <v>0</v>
      </c>
      <c r="EX33" s="217">
        <v>0</v>
      </c>
      <c r="EY33" s="217">
        <v>0</v>
      </c>
      <c r="EZ33" s="217">
        <v>0</v>
      </c>
      <c r="FA33" s="217">
        <v>0</v>
      </c>
      <c r="FB33" s="217">
        <v>0</v>
      </c>
      <c r="FC33" s="217">
        <v>0</v>
      </c>
      <c r="FD33" s="217">
        <v>0</v>
      </c>
      <c r="FE33" s="217">
        <v>0</v>
      </c>
      <c r="FF33" s="217">
        <v>0</v>
      </c>
      <c r="FG33" s="217">
        <v>0</v>
      </c>
      <c r="FH33" s="217">
        <v>0</v>
      </c>
      <c r="FI33" s="217">
        <v>0</v>
      </c>
      <c r="FJ33" s="217">
        <v>0</v>
      </c>
      <c r="FK33" s="217">
        <v>0</v>
      </c>
      <c r="FL33" s="217">
        <v>0</v>
      </c>
      <c r="FM33" s="217">
        <v>0</v>
      </c>
      <c r="FN33" s="217">
        <v>0</v>
      </c>
      <c r="FO33" s="217">
        <v>0</v>
      </c>
      <c r="FP33" s="217">
        <v>0</v>
      </c>
      <c r="FQ33" s="217">
        <v>0</v>
      </c>
      <c r="FR33" s="217">
        <v>0</v>
      </c>
      <c r="FS33" s="217">
        <v>0</v>
      </c>
      <c r="FT33" s="217">
        <v>0</v>
      </c>
      <c r="FU33" s="217">
        <v>0</v>
      </c>
      <c r="FV33" s="217">
        <v>0</v>
      </c>
      <c r="FW33" s="217">
        <v>0</v>
      </c>
      <c r="FX33" s="217">
        <v>0</v>
      </c>
      <c r="FY33" s="217">
        <v>0</v>
      </c>
      <c r="FZ33" s="217">
        <v>0</v>
      </c>
      <c r="GA33" s="217">
        <v>0</v>
      </c>
      <c r="GB33" s="217">
        <v>0</v>
      </c>
      <c r="GC33" s="217">
        <v>0</v>
      </c>
      <c r="GD33" s="217">
        <v>0</v>
      </c>
      <c r="GE33" s="217">
        <v>0</v>
      </c>
      <c r="GF33" s="217">
        <v>0</v>
      </c>
      <c r="GG33" s="217">
        <v>0</v>
      </c>
      <c r="GH33" s="217">
        <v>0</v>
      </c>
      <c r="GI33" s="217">
        <v>0</v>
      </c>
      <c r="GJ33" s="217">
        <v>0</v>
      </c>
      <c r="GK33" s="217">
        <v>0</v>
      </c>
      <c r="GL33" s="217">
        <v>0</v>
      </c>
      <c r="GM33" s="217">
        <v>0</v>
      </c>
      <c r="GN33" s="217">
        <v>0</v>
      </c>
      <c r="GO33" s="217">
        <v>0</v>
      </c>
      <c r="GP33" s="217">
        <v>0</v>
      </c>
      <c r="GQ33" s="217">
        <v>0</v>
      </c>
      <c r="GR33" s="217">
        <v>0</v>
      </c>
      <c r="GS33" s="217">
        <v>0</v>
      </c>
      <c r="GT33" s="217">
        <v>0</v>
      </c>
      <c r="GU33" s="217">
        <v>0</v>
      </c>
      <c r="GV33" s="217">
        <v>0</v>
      </c>
      <c r="GW33" s="217">
        <v>0</v>
      </c>
      <c r="GX33" s="217">
        <v>0</v>
      </c>
      <c r="GY33" s="217">
        <v>0</v>
      </c>
      <c r="GZ33" s="217">
        <v>0</v>
      </c>
    </row>
    <row r="34" spans="1:208" s="217" customFormat="1" x14ac:dyDescent="0.2">
      <c r="A34" s="223" t="s">
        <v>373</v>
      </c>
      <c r="B34" s="217" t="s">
        <v>89</v>
      </c>
      <c r="D34" s="217" t="s">
        <v>336</v>
      </c>
      <c r="E34" s="217" t="s">
        <v>2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7">
        <v>0</v>
      </c>
      <c r="Q34" s="217">
        <v>0</v>
      </c>
      <c r="R34" s="217">
        <v>0</v>
      </c>
      <c r="S34" s="217">
        <v>0</v>
      </c>
      <c r="T34" s="217">
        <v>0</v>
      </c>
      <c r="U34" s="217">
        <v>0</v>
      </c>
      <c r="V34" s="217">
        <v>0</v>
      </c>
      <c r="W34" s="217">
        <v>0</v>
      </c>
      <c r="X34" s="217">
        <v>0</v>
      </c>
      <c r="Y34" s="217">
        <v>0</v>
      </c>
      <c r="Z34" s="217">
        <v>0</v>
      </c>
      <c r="AA34" s="217">
        <v>36.899999999999991</v>
      </c>
      <c r="AB34" s="217">
        <v>36.9</v>
      </c>
      <c r="AC34" s="217">
        <v>36.900000000000006</v>
      </c>
      <c r="AD34" s="217">
        <v>36.900000000000006</v>
      </c>
      <c r="AE34" s="217">
        <v>36.900000000000006</v>
      </c>
      <c r="AF34" s="217">
        <v>36.899999999999991</v>
      </c>
      <c r="AG34" s="217">
        <v>36.899999999999991</v>
      </c>
      <c r="AH34" s="217">
        <v>36.900000000000006</v>
      </c>
      <c r="AI34" s="217">
        <v>36.9</v>
      </c>
      <c r="AJ34" s="217">
        <v>36.900000000000006</v>
      </c>
      <c r="AK34" s="217">
        <v>36.900000000000006</v>
      </c>
      <c r="AL34" s="217">
        <v>36.900000000000006</v>
      </c>
      <c r="AM34" s="217">
        <v>36.900000000000006</v>
      </c>
      <c r="AN34" s="217">
        <v>36.900000000000006</v>
      </c>
      <c r="AO34" s="217">
        <v>36.9</v>
      </c>
      <c r="AP34" s="217">
        <v>36.900000000000006</v>
      </c>
      <c r="AQ34" s="217">
        <v>36.900000000000006</v>
      </c>
      <c r="AR34" s="217">
        <v>36.900000000000006</v>
      </c>
      <c r="AS34" s="217">
        <v>36.900000000000006</v>
      </c>
      <c r="AT34" s="217">
        <v>36.9</v>
      </c>
      <c r="AU34" s="217">
        <v>36.9</v>
      </c>
      <c r="AV34" s="217">
        <v>36.9</v>
      </c>
      <c r="AW34" s="217">
        <v>36.900000000000006</v>
      </c>
      <c r="AX34" s="217">
        <v>36.9</v>
      </c>
      <c r="AY34" s="217">
        <v>36.899999999999991</v>
      </c>
      <c r="AZ34" s="217">
        <v>36.900000000000006</v>
      </c>
      <c r="BA34" s="217">
        <v>36.9</v>
      </c>
      <c r="BB34" s="217">
        <v>36.899999999999991</v>
      </c>
      <c r="BC34" s="217">
        <v>36.9</v>
      </c>
      <c r="BD34" s="217">
        <v>36.9</v>
      </c>
      <c r="BE34" s="217">
        <v>36.899999999999991</v>
      </c>
      <c r="BF34" s="217">
        <v>36.9</v>
      </c>
      <c r="BG34" s="217">
        <v>36.9</v>
      </c>
      <c r="BH34" s="217">
        <v>36.900000000000006</v>
      </c>
      <c r="BI34" s="217">
        <v>36.899999999999991</v>
      </c>
      <c r="BJ34" s="217">
        <v>36.9</v>
      </c>
      <c r="BK34" s="217">
        <v>36.9</v>
      </c>
      <c r="BL34" s="217">
        <v>36.899999999999991</v>
      </c>
      <c r="BM34" s="217">
        <v>36.900000000000006</v>
      </c>
      <c r="BN34" s="217">
        <v>36.900000000000006</v>
      </c>
      <c r="BO34" s="217">
        <v>36.9</v>
      </c>
      <c r="BP34" s="217">
        <v>36.9</v>
      </c>
      <c r="BQ34" s="217">
        <v>0</v>
      </c>
      <c r="BR34" s="217">
        <v>0</v>
      </c>
      <c r="BS34" s="217">
        <v>0</v>
      </c>
      <c r="BT34" s="217">
        <v>0</v>
      </c>
      <c r="BU34" s="217">
        <v>0</v>
      </c>
      <c r="BV34" s="217">
        <v>0</v>
      </c>
      <c r="BW34" s="217">
        <v>0</v>
      </c>
      <c r="BX34" s="217">
        <v>0</v>
      </c>
      <c r="BY34" s="217">
        <v>0</v>
      </c>
      <c r="BZ34" s="217">
        <v>0</v>
      </c>
      <c r="CA34" s="217">
        <v>0</v>
      </c>
      <c r="CB34" s="217">
        <v>0</v>
      </c>
      <c r="CC34" s="217">
        <v>0</v>
      </c>
      <c r="CD34" s="217">
        <v>0</v>
      </c>
      <c r="CE34" s="217">
        <v>0</v>
      </c>
      <c r="CF34" s="217">
        <v>0</v>
      </c>
      <c r="CG34" s="217">
        <v>0</v>
      </c>
      <c r="CH34" s="217">
        <v>0</v>
      </c>
      <c r="CI34" s="217">
        <v>0</v>
      </c>
      <c r="CJ34" s="217">
        <v>0</v>
      </c>
      <c r="CK34" s="217">
        <v>0</v>
      </c>
      <c r="CL34" s="217">
        <v>0</v>
      </c>
      <c r="CM34" s="217">
        <v>0</v>
      </c>
      <c r="CN34" s="217">
        <v>0</v>
      </c>
      <c r="CO34" s="217">
        <v>0</v>
      </c>
      <c r="CP34" s="217">
        <v>0</v>
      </c>
      <c r="CQ34" s="217">
        <v>0</v>
      </c>
      <c r="CR34" s="217">
        <v>0</v>
      </c>
      <c r="CS34" s="217">
        <v>0</v>
      </c>
      <c r="CT34" s="217">
        <v>0</v>
      </c>
      <c r="CU34" s="217">
        <v>0</v>
      </c>
      <c r="CV34" s="217">
        <v>0</v>
      </c>
      <c r="CW34" s="217">
        <v>0</v>
      </c>
      <c r="CX34" s="217">
        <v>0</v>
      </c>
      <c r="CY34" s="217">
        <v>0</v>
      </c>
      <c r="CZ34" s="217">
        <v>0</v>
      </c>
      <c r="DA34" s="217">
        <v>0</v>
      </c>
      <c r="DB34" s="217">
        <v>0</v>
      </c>
      <c r="DC34" s="217">
        <v>0</v>
      </c>
      <c r="DD34" s="217">
        <v>0</v>
      </c>
      <c r="DE34" s="217">
        <v>0</v>
      </c>
      <c r="DF34" s="217">
        <v>0</v>
      </c>
      <c r="DG34" s="217">
        <v>0</v>
      </c>
      <c r="DH34" s="217">
        <v>0</v>
      </c>
      <c r="DI34" s="217">
        <v>0</v>
      </c>
      <c r="DJ34" s="217">
        <v>0</v>
      </c>
      <c r="DK34" s="217">
        <v>0</v>
      </c>
      <c r="DL34" s="217">
        <v>0</v>
      </c>
      <c r="DM34" s="217">
        <v>0</v>
      </c>
      <c r="DN34" s="217">
        <v>0</v>
      </c>
      <c r="DO34" s="217">
        <v>0</v>
      </c>
      <c r="DP34" s="217">
        <v>0</v>
      </c>
      <c r="DQ34" s="217">
        <v>0</v>
      </c>
      <c r="DR34" s="217">
        <v>0</v>
      </c>
      <c r="DS34" s="217">
        <v>0</v>
      </c>
      <c r="DT34" s="217">
        <v>0</v>
      </c>
      <c r="DU34" s="217">
        <v>0</v>
      </c>
      <c r="DV34" s="217">
        <v>0</v>
      </c>
      <c r="DW34" s="217">
        <v>0</v>
      </c>
      <c r="DX34" s="217">
        <v>0</v>
      </c>
      <c r="DY34" s="217">
        <v>0</v>
      </c>
      <c r="DZ34" s="217">
        <v>0</v>
      </c>
      <c r="EA34" s="217">
        <v>0</v>
      </c>
      <c r="EB34" s="217">
        <v>0</v>
      </c>
      <c r="EC34" s="217">
        <v>0</v>
      </c>
      <c r="ED34" s="217">
        <v>0</v>
      </c>
      <c r="EE34" s="217">
        <v>0</v>
      </c>
      <c r="EF34" s="217">
        <v>0</v>
      </c>
      <c r="EG34" s="217">
        <v>0</v>
      </c>
      <c r="EH34" s="217">
        <v>0</v>
      </c>
      <c r="EI34" s="217">
        <v>0</v>
      </c>
      <c r="EJ34" s="217">
        <v>0</v>
      </c>
      <c r="EK34" s="217">
        <v>0</v>
      </c>
      <c r="EL34" s="217">
        <v>0</v>
      </c>
      <c r="EM34" s="217">
        <v>0</v>
      </c>
      <c r="EN34" s="217">
        <v>0</v>
      </c>
      <c r="EO34" s="217">
        <v>0</v>
      </c>
      <c r="EP34" s="217">
        <v>0</v>
      </c>
      <c r="EQ34" s="217">
        <v>0</v>
      </c>
      <c r="ER34" s="217">
        <v>0</v>
      </c>
      <c r="ES34" s="217">
        <v>0</v>
      </c>
      <c r="ET34" s="217">
        <v>0</v>
      </c>
      <c r="EU34" s="217">
        <v>0</v>
      </c>
      <c r="EV34" s="217">
        <v>0</v>
      </c>
      <c r="EW34" s="217">
        <v>0</v>
      </c>
      <c r="EX34" s="217">
        <v>0</v>
      </c>
      <c r="EY34" s="217">
        <v>0</v>
      </c>
      <c r="EZ34" s="217">
        <v>0</v>
      </c>
      <c r="FA34" s="217">
        <v>0</v>
      </c>
      <c r="FB34" s="217">
        <v>0</v>
      </c>
      <c r="FC34" s="217">
        <v>0</v>
      </c>
      <c r="FD34" s="217">
        <v>0</v>
      </c>
      <c r="FE34" s="217">
        <v>0</v>
      </c>
      <c r="FF34" s="217">
        <v>0</v>
      </c>
      <c r="FG34" s="217">
        <v>0</v>
      </c>
      <c r="FH34" s="217">
        <v>0</v>
      </c>
      <c r="FI34" s="217">
        <v>0</v>
      </c>
      <c r="FJ34" s="217">
        <v>0</v>
      </c>
      <c r="FK34" s="217">
        <v>0</v>
      </c>
      <c r="FL34" s="217">
        <v>0</v>
      </c>
      <c r="FM34" s="217">
        <v>0</v>
      </c>
      <c r="FN34" s="217">
        <v>0</v>
      </c>
      <c r="FO34" s="217">
        <v>0</v>
      </c>
      <c r="FP34" s="217">
        <v>0</v>
      </c>
      <c r="FQ34" s="217">
        <v>0</v>
      </c>
      <c r="FR34" s="217">
        <v>0</v>
      </c>
      <c r="FS34" s="217">
        <v>0</v>
      </c>
      <c r="FT34" s="217">
        <v>0</v>
      </c>
      <c r="FU34" s="217">
        <v>0</v>
      </c>
      <c r="FV34" s="217">
        <v>0</v>
      </c>
      <c r="FW34" s="217">
        <v>0</v>
      </c>
      <c r="FX34" s="217">
        <v>0</v>
      </c>
      <c r="FY34" s="217">
        <v>0</v>
      </c>
      <c r="FZ34" s="217">
        <v>0</v>
      </c>
      <c r="GA34" s="217">
        <v>0</v>
      </c>
      <c r="GB34" s="217">
        <v>0</v>
      </c>
      <c r="GC34" s="217">
        <v>0</v>
      </c>
      <c r="GD34" s="217">
        <v>0</v>
      </c>
      <c r="GE34" s="217">
        <v>0</v>
      </c>
      <c r="GF34" s="217">
        <v>0</v>
      </c>
      <c r="GG34" s="217">
        <v>0</v>
      </c>
      <c r="GH34" s="217">
        <v>0</v>
      </c>
      <c r="GI34" s="217">
        <v>0</v>
      </c>
      <c r="GJ34" s="217">
        <v>0</v>
      </c>
      <c r="GK34" s="217">
        <v>0</v>
      </c>
      <c r="GL34" s="217">
        <v>0</v>
      </c>
      <c r="GM34" s="217">
        <v>0</v>
      </c>
      <c r="GN34" s="217">
        <v>0</v>
      </c>
      <c r="GO34" s="217">
        <v>0</v>
      </c>
      <c r="GP34" s="217">
        <v>0</v>
      </c>
      <c r="GQ34" s="217">
        <v>0</v>
      </c>
      <c r="GR34" s="217">
        <v>0</v>
      </c>
      <c r="GS34" s="217">
        <v>0</v>
      </c>
      <c r="GT34" s="217">
        <v>0</v>
      </c>
      <c r="GU34" s="217">
        <v>0</v>
      </c>
      <c r="GV34" s="217">
        <v>0</v>
      </c>
      <c r="GW34" s="217">
        <v>0</v>
      </c>
      <c r="GX34" s="217">
        <v>0</v>
      </c>
      <c r="GY34" s="217">
        <v>0</v>
      </c>
      <c r="GZ34" s="217">
        <v>0</v>
      </c>
    </row>
    <row r="35" spans="1:208" s="217" customFormat="1" x14ac:dyDescent="0.2">
      <c r="A35" s="223" t="s">
        <v>374</v>
      </c>
      <c r="B35" s="217" t="s">
        <v>89</v>
      </c>
      <c r="D35" s="217" t="s">
        <v>336</v>
      </c>
      <c r="E35" s="217" t="s">
        <v>3</v>
      </c>
      <c r="H35" s="217">
        <v>0</v>
      </c>
      <c r="I35" s="217">
        <v>0</v>
      </c>
      <c r="J35" s="217">
        <v>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0</v>
      </c>
      <c r="Q35" s="217">
        <v>0</v>
      </c>
      <c r="R35" s="217">
        <v>0</v>
      </c>
      <c r="S35" s="217">
        <v>0</v>
      </c>
      <c r="T35" s="217">
        <v>0</v>
      </c>
      <c r="U35" s="217">
        <v>0</v>
      </c>
      <c r="V35" s="217">
        <v>0</v>
      </c>
      <c r="W35" s="217">
        <v>0</v>
      </c>
      <c r="X35" s="217">
        <v>0</v>
      </c>
      <c r="Y35" s="217">
        <v>0</v>
      </c>
      <c r="Z35" s="217">
        <v>0</v>
      </c>
      <c r="AA35" s="217">
        <v>36.9</v>
      </c>
      <c r="AB35" s="217">
        <v>36.900000000000006</v>
      </c>
      <c r="AC35" s="217">
        <v>36.900000000000006</v>
      </c>
      <c r="AD35" s="217">
        <v>36.900000000000006</v>
      </c>
      <c r="AE35" s="217">
        <v>36.900000000000006</v>
      </c>
      <c r="AF35" s="217">
        <v>36.900000000000006</v>
      </c>
      <c r="AG35" s="217">
        <v>36.9</v>
      </c>
      <c r="AH35" s="217">
        <v>36.900000000000006</v>
      </c>
      <c r="AI35" s="217">
        <v>36.900000000000006</v>
      </c>
      <c r="AJ35" s="217">
        <v>36.900000000000006</v>
      </c>
      <c r="AK35" s="217">
        <v>36.899999999999991</v>
      </c>
      <c r="AL35" s="217">
        <v>36.900000000000006</v>
      </c>
      <c r="AM35" s="217">
        <v>36.900000000000006</v>
      </c>
      <c r="AN35" s="217">
        <v>36.900000000000006</v>
      </c>
      <c r="AO35" s="217">
        <v>36.900000000000006</v>
      </c>
      <c r="AP35" s="217">
        <v>36.899999999999991</v>
      </c>
      <c r="AQ35" s="217">
        <v>36.900000000000006</v>
      </c>
      <c r="AR35" s="217">
        <v>36.899999999999991</v>
      </c>
      <c r="AS35" s="217">
        <v>36.900000000000006</v>
      </c>
      <c r="AT35" s="217">
        <v>36.899999999999991</v>
      </c>
      <c r="AU35" s="217">
        <v>36.899999999999991</v>
      </c>
      <c r="AV35" s="217">
        <v>36.899999999999991</v>
      </c>
      <c r="AW35" s="217">
        <v>36.9</v>
      </c>
      <c r="AX35" s="217">
        <v>36.9</v>
      </c>
      <c r="AY35" s="217">
        <v>36.900000000000006</v>
      </c>
      <c r="AZ35" s="217">
        <v>36.900000000000006</v>
      </c>
      <c r="BA35" s="217">
        <v>36.900000000000006</v>
      </c>
      <c r="BB35" s="217">
        <v>36.899999999999991</v>
      </c>
      <c r="BC35" s="217">
        <v>36.899999999999991</v>
      </c>
      <c r="BD35" s="217">
        <v>36.900000000000006</v>
      </c>
      <c r="BE35" s="217">
        <v>36.899999999999991</v>
      </c>
      <c r="BF35" s="217">
        <v>36.900000000000006</v>
      </c>
      <c r="BG35" s="217">
        <v>36.9</v>
      </c>
      <c r="BH35" s="217">
        <v>36.9</v>
      </c>
      <c r="BI35" s="217">
        <v>36.899999999999991</v>
      </c>
      <c r="BJ35" s="217">
        <v>36.9</v>
      </c>
      <c r="BK35" s="217">
        <v>36.9</v>
      </c>
      <c r="BL35" s="217">
        <v>36.9</v>
      </c>
      <c r="BM35" s="217">
        <v>36.9</v>
      </c>
      <c r="BN35" s="217">
        <v>36.9</v>
      </c>
      <c r="BO35" s="217">
        <v>36.900000000000006</v>
      </c>
      <c r="BP35" s="217">
        <v>36.9</v>
      </c>
      <c r="BQ35" s="217">
        <v>0</v>
      </c>
      <c r="BR35" s="217">
        <v>0</v>
      </c>
      <c r="BS35" s="217">
        <v>0</v>
      </c>
      <c r="BT35" s="217">
        <v>0</v>
      </c>
      <c r="BU35" s="217">
        <v>0</v>
      </c>
      <c r="BV35" s="217">
        <v>0</v>
      </c>
      <c r="BW35" s="217">
        <v>0</v>
      </c>
      <c r="BX35" s="217">
        <v>0</v>
      </c>
      <c r="BY35" s="217">
        <v>0</v>
      </c>
      <c r="BZ35" s="217">
        <v>0</v>
      </c>
      <c r="CA35" s="217">
        <v>0</v>
      </c>
      <c r="CB35" s="217">
        <v>0</v>
      </c>
      <c r="CC35" s="217">
        <v>0</v>
      </c>
      <c r="CD35" s="217">
        <v>0</v>
      </c>
      <c r="CE35" s="217">
        <v>0</v>
      </c>
      <c r="CF35" s="217">
        <v>0</v>
      </c>
      <c r="CG35" s="217">
        <v>0</v>
      </c>
      <c r="CH35" s="217">
        <v>0</v>
      </c>
      <c r="CI35" s="217">
        <v>0</v>
      </c>
      <c r="CJ35" s="217">
        <v>0</v>
      </c>
      <c r="CK35" s="217">
        <v>0</v>
      </c>
      <c r="CL35" s="217">
        <v>0</v>
      </c>
      <c r="CM35" s="217">
        <v>0</v>
      </c>
      <c r="CN35" s="217">
        <v>0</v>
      </c>
      <c r="CO35" s="217">
        <v>0</v>
      </c>
      <c r="CP35" s="217">
        <v>0</v>
      </c>
      <c r="CQ35" s="217">
        <v>0</v>
      </c>
      <c r="CR35" s="217">
        <v>0</v>
      </c>
      <c r="CS35" s="217">
        <v>0</v>
      </c>
      <c r="CT35" s="217">
        <v>0</v>
      </c>
      <c r="CU35" s="217">
        <v>0</v>
      </c>
      <c r="CV35" s="217">
        <v>0</v>
      </c>
      <c r="CW35" s="217">
        <v>0</v>
      </c>
      <c r="CX35" s="217">
        <v>0</v>
      </c>
      <c r="CY35" s="217">
        <v>0</v>
      </c>
      <c r="CZ35" s="217">
        <v>0</v>
      </c>
      <c r="DA35" s="217">
        <v>0</v>
      </c>
      <c r="DB35" s="217">
        <v>0</v>
      </c>
      <c r="DC35" s="217">
        <v>0</v>
      </c>
      <c r="DD35" s="217">
        <v>0</v>
      </c>
      <c r="DE35" s="217">
        <v>0</v>
      </c>
      <c r="DF35" s="217">
        <v>0</v>
      </c>
      <c r="DG35" s="217">
        <v>0</v>
      </c>
      <c r="DH35" s="217">
        <v>0</v>
      </c>
      <c r="DI35" s="217">
        <v>0</v>
      </c>
      <c r="DJ35" s="217">
        <v>0</v>
      </c>
      <c r="DK35" s="217">
        <v>0</v>
      </c>
      <c r="DL35" s="217">
        <v>0</v>
      </c>
      <c r="DM35" s="217">
        <v>0</v>
      </c>
      <c r="DN35" s="217">
        <v>0</v>
      </c>
      <c r="DO35" s="217">
        <v>0</v>
      </c>
      <c r="DP35" s="217">
        <v>0</v>
      </c>
      <c r="DQ35" s="217">
        <v>0</v>
      </c>
      <c r="DR35" s="217">
        <v>0</v>
      </c>
      <c r="DS35" s="217">
        <v>0</v>
      </c>
      <c r="DT35" s="217">
        <v>0</v>
      </c>
      <c r="DU35" s="217">
        <v>0</v>
      </c>
      <c r="DV35" s="217">
        <v>0</v>
      </c>
      <c r="DW35" s="217">
        <v>0</v>
      </c>
      <c r="DX35" s="217">
        <v>0</v>
      </c>
      <c r="DY35" s="217">
        <v>0</v>
      </c>
      <c r="DZ35" s="217">
        <v>0</v>
      </c>
      <c r="EA35" s="217">
        <v>0</v>
      </c>
      <c r="EB35" s="217">
        <v>0</v>
      </c>
      <c r="EC35" s="217">
        <v>0</v>
      </c>
      <c r="ED35" s="217">
        <v>0</v>
      </c>
      <c r="EE35" s="217">
        <v>0</v>
      </c>
      <c r="EF35" s="217">
        <v>0</v>
      </c>
      <c r="EG35" s="217">
        <v>0</v>
      </c>
      <c r="EH35" s="217">
        <v>0</v>
      </c>
      <c r="EI35" s="217">
        <v>0</v>
      </c>
      <c r="EJ35" s="217">
        <v>0</v>
      </c>
      <c r="EK35" s="217">
        <v>0</v>
      </c>
      <c r="EL35" s="217">
        <v>0</v>
      </c>
      <c r="EM35" s="217">
        <v>0</v>
      </c>
      <c r="EN35" s="217">
        <v>0</v>
      </c>
      <c r="EO35" s="217">
        <v>0</v>
      </c>
      <c r="EP35" s="217">
        <v>0</v>
      </c>
      <c r="EQ35" s="217">
        <v>0</v>
      </c>
      <c r="ER35" s="217">
        <v>0</v>
      </c>
      <c r="ES35" s="217">
        <v>0</v>
      </c>
      <c r="ET35" s="217">
        <v>0</v>
      </c>
      <c r="EU35" s="217">
        <v>0</v>
      </c>
      <c r="EV35" s="217">
        <v>0</v>
      </c>
      <c r="EW35" s="217">
        <v>0</v>
      </c>
      <c r="EX35" s="217">
        <v>0</v>
      </c>
      <c r="EY35" s="217">
        <v>0</v>
      </c>
      <c r="EZ35" s="217">
        <v>0</v>
      </c>
      <c r="FA35" s="217">
        <v>0</v>
      </c>
      <c r="FB35" s="217">
        <v>0</v>
      </c>
      <c r="FC35" s="217">
        <v>0</v>
      </c>
      <c r="FD35" s="217">
        <v>0</v>
      </c>
      <c r="FE35" s="217">
        <v>0</v>
      </c>
      <c r="FF35" s="217">
        <v>0</v>
      </c>
      <c r="FG35" s="217">
        <v>0</v>
      </c>
      <c r="FH35" s="217">
        <v>0</v>
      </c>
      <c r="FI35" s="217">
        <v>0</v>
      </c>
      <c r="FJ35" s="217">
        <v>0</v>
      </c>
      <c r="FK35" s="217">
        <v>0</v>
      </c>
      <c r="FL35" s="217">
        <v>0</v>
      </c>
      <c r="FM35" s="217">
        <v>0</v>
      </c>
      <c r="FN35" s="217">
        <v>0</v>
      </c>
      <c r="FO35" s="217">
        <v>0</v>
      </c>
      <c r="FP35" s="217">
        <v>0</v>
      </c>
      <c r="FQ35" s="217">
        <v>0</v>
      </c>
      <c r="FR35" s="217">
        <v>0</v>
      </c>
      <c r="FS35" s="217">
        <v>0</v>
      </c>
      <c r="FT35" s="217">
        <v>0</v>
      </c>
      <c r="FU35" s="217">
        <v>0</v>
      </c>
      <c r="FV35" s="217">
        <v>0</v>
      </c>
      <c r="FW35" s="217">
        <v>0</v>
      </c>
      <c r="FX35" s="217">
        <v>0</v>
      </c>
      <c r="FY35" s="217">
        <v>0</v>
      </c>
      <c r="FZ35" s="217">
        <v>0</v>
      </c>
      <c r="GA35" s="217">
        <v>0</v>
      </c>
      <c r="GB35" s="217">
        <v>0</v>
      </c>
      <c r="GC35" s="217">
        <v>0</v>
      </c>
      <c r="GD35" s="217">
        <v>0</v>
      </c>
      <c r="GE35" s="217">
        <v>0</v>
      </c>
      <c r="GF35" s="217">
        <v>0</v>
      </c>
      <c r="GG35" s="217">
        <v>0</v>
      </c>
      <c r="GH35" s="217">
        <v>0</v>
      </c>
      <c r="GI35" s="217">
        <v>0</v>
      </c>
      <c r="GJ35" s="217">
        <v>0</v>
      </c>
      <c r="GK35" s="217">
        <v>0</v>
      </c>
      <c r="GL35" s="217">
        <v>0</v>
      </c>
      <c r="GM35" s="217">
        <v>0</v>
      </c>
      <c r="GN35" s="217">
        <v>0</v>
      </c>
      <c r="GO35" s="217">
        <v>0</v>
      </c>
      <c r="GP35" s="217">
        <v>0</v>
      </c>
      <c r="GQ35" s="217">
        <v>0</v>
      </c>
      <c r="GR35" s="217">
        <v>0</v>
      </c>
      <c r="GS35" s="217">
        <v>0</v>
      </c>
      <c r="GT35" s="217">
        <v>0</v>
      </c>
      <c r="GU35" s="217">
        <v>0</v>
      </c>
      <c r="GV35" s="217">
        <v>0</v>
      </c>
      <c r="GW35" s="217">
        <v>0</v>
      </c>
      <c r="GX35" s="217">
        <v>0</v>
      </c>
      <c r="GY35" s="217">
        <v>0</v>
      </c>
      <c r="GZ35" s="217">
        <v>0</v>
      </c>
    </row>
    <row r="36" spans="1:208" s="230" customFormat="1" x14ac:dyDescent="0.2">
      <c r="A36" s="230" t="s">
        <v>375</v>
      </c>
      <c r="B36" s="230" t="s">
        <v>90</v>
      </c>
      <c r="D36" s="230" t="s">
        <v>334</v>
      </c>
      <c r="E36" s="230" t="s">
        <v>2</v>
      </c>
      <c r="H36" s="230">
        <v>0</v>
      </c>
      <c r="I36" s="230">
        <v>0</v>
      </c>
      <c r="J36" s="230">
        <v>0</v>
      </c>
      <c r="K36" s="230">
        <v>0</v>
      </c>
      <c r="L36" s="230">
        <v>0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230">
        <v>0</v>
      </c>
      <c r="U36" s="230">
        <v>0</v>
      </c>
      <c r="V36" s="230">
        <v>0</v>
      </c>
      <c r="W36" s="230">
        <v>0</v>
      </c>
      <c r="X36" s="230">
        <v>0</v>
      </c>
      <c r="Y36" s="230">
        <v>0</v>
      </c>
      <c r="Z36" s="230">
        <v>0</v>
      </c>
      <c r="AA36" s="230">
        <v>23.91</v>
      </c>
      <c r="AB36" s="230">
        <v>23.91</v>
      </c>
      <c r="AC36" s="230">
        <v>23.91</v>
      </c>
      <c r="AD36" s="230">
        <v>23.91</v>
      </c>
      <c r="AE36" s="230">
        <v>23.91</v>
      </c>
      <c r="AF36" s="230">
        <v>23.91</v>
      </c>
      <c r="AG36" s="230">
        <v>23.909999999999997</v>
      </c>
      <c r="AH36" s="230">
        <v>23.91</v>
      </c>
      <c r="AI36" s="230">
        <v>23.909999999999997</v>
      </c>
      <c r="AJ36" s="230">
        <v>23.909999999999997</v>
      </c>
      <c r="AK36" s="230">
        <v>23.91</v>
      </c>
      <c r="AL36" s="230">
        <v>23.91</v>
      </c>
      <c r="AM36" s="230">
        <v>23.91</v>
      </c>
      <c r="AN36" s="230">
        <v>23.91</v>
      </c>
      <c r="AO36" s="230">
        <v>23.909999999999997</v>
      </c>
      <c r="AP36" s="230">
        <v>23.91</v>
      </c>
      <c r="AQ36" s="230">
        <v>23.91</v>
      </c>
      <c r="AR36" s="230">
        <v>23.91</v>
      </c>
      <c r="AS36" s="230">
        <v>23.91</v>
      </c>
      <c r="AT36" s="230">
        <v>23.910000000000004</v>
      </c>
      <c r="AU36" s="230">
        <v>23.909999999999997</v>
      </c>
      <c r="AV36" s="230">
        <v>23.909999999999997</v>
      </c>
      <c r="AW36" s="230">
        <v>23.91</v>
      </c>
      <c r="AX36" s="230">
        <v>23.91</v>
      </c>
      <c r="AY36" s="230">
        <v>23.909999999999997</v>
      </c>
      <c r="AZ36" s="230">
        <v>23.910000000000004</v>
      </c>
      <c r="BA36" s="230">
        <v>23.909999999999997</v>
      </c>
      <c r="BB36" s="230">
        <v>23.909999999999997</v>
      </c>
      <c r="BC36" s="230">
        <v>23.91</v>
      </c>
      <c r="BD36" s="230">
        <v>23.910000000000004</v>
      </c>
      <c r="BE36" s="230">
        <v>23.909999999999997</v>
      </c>
      <c r="BF36" s="230">
        <v>23.910000000000004</v>
      </c>
      <c r="BG36" s="230">
        <v>23.909999999999997</v>
      </c>
      <c r="BH36" s="230">
        <v>23.91</v>
      </c>
      <c r="BI36" s="230">
        <v>23.909999999999997</v>
      </c>
      <c r="BJ36" s="230">
        <v>23.91</v>
      </c>
      <c r="BK36" s="230">
        <v>23.91</v>
      </c>
      <c r="BL36" s="230">
        <v>23.909999999999997</v>
      </c>
      <c r="BM36" s="230">
        <v>23.91</v>
      </c>
      <c r="BN36" s="230">
        <v>23.91</v>
      </c>
      <c r="BO36" s="230">
        <v>23.909999999999997</v>
      </c>
      <c r="BP36" s="230">
        <v>23.909999999999997</v>
      </c>
      <c r="BQ36" s="230">
        <v>0</v>
      </c>
      <c r="BR36" s="230">
        <v>0</v>
      </c>
      <c r="BS36" s="230">
        <v>0</v>
      </c>
      <c r="BT36" s="230">
        <v>0</v>
      </c>
      <c r="BU36" s="230">
        <v>0</v>
      </c>
      <c r="BV36" s="230">
        <v>0</v>
      </c>
      <c r="BW36" s="230">
        <v>0</v>
      </c>
      <c r="BX36" s="230">
        <v>0</v>
      </c>
      <c r="BY36" s="230">
        <v>0</v>
      </c>
      <c r="BZ36" s="230">
        <v>0</v>
      </c>
      <c r="CA36" s="230">
        <v>0</v>
      </c>
      <c r="CB36" s="230">
        <v>0</v>
      </c>
      <c r="CC36" s="230">
        <v>0</v>
      </c>
      <c r="CD36" s="230">
        <v>0</v>
      </c>
      <c r="CE36" s="230">
        <v>0</v>
      </c>
      <c r="CF36" s="230">
        <v>0</v>
      </c>
      <c r="CG36" s="230">
        <v>0</v>
      </c>
      <c r="CH36" s="230">
        <v>0</v>
      </c>
      <c r="CI36" s="230">
        <v>0</v>
      </c>
      <c r="CJ36" s="230">
        <v>0</v>
      </c>
      <c r="CK36" s="230">
        <v>0</v>
      </c>
      <c r="CL36" s="230">
        <v>0</v>
      </c>
      <c r="CM36" s="230">
        <v>0</v>
      </c>
      <c r="CN36" s="230">
        <v>0</v>
      </c>
      <c r="CO36" s="230">
        <v>0</v>
      </c>
      <c r="CP36" s="230">
        <v>0</v>
      </c>
      <c r="CQ36" s="230">
        <v>0</v>
      </c>
      <c r="CR36" s="230">
        <v>0</v>
      </c>
      <c r="CS36" s="230">
        <v>0</v>
      </c>
      <c r="CT36" s="230">
        <v>0</v>
      </c>
      <c r="CU36" s="230">
        <v>0</v>
      </c>
      <c r="CV36" s="230">
        <v>0</v>
      </c>
      <c r="CW36" s="230">
        <v>0</v>
      </c>
      <c r="CX36" s="230">
        <v>0</v>
      </c>
      <c r="CY36" s="230">
        <v>0</v>
      </c>
      <c r="CZ36" s="230">
        <v>0</v>
      </c>
      <c r="DA36" s="230">
        <v>0</v>
      </c>
      <c r="DB36" s="230">
        <v>0</v>
      </c>
      <c r="DC36" s="230">
        <v>0</v>
      </c>
      <c r="DD36" s="230">
        <v>0</v>
      </c>
      <c r="DE36" s="230">
        <v>0</v>
      </c>
      <c r="DF36" s="230">
        <v>0</v>
      </c>
      <c r="DG36" s="230">
        <v>0</v>
      </c>
      <c r="DH36" s="230">
        <v>0</v>
      </c>
      <c r="DI36" s="230">
        <v>0</v>
      </c>
      <c r="DJ36" s="230">
        <v>0</v>
      </c>
      <c r="DK36" s="230">
        <v>0</v>
      </c>
      <c r="DL36" s="230">
        <v>0</v>
      </c>
      <c r="DM36" s="230">
        <v>0</v>
      </c>
      <c r="DN36" s="230">
        <v>0</v>
      </c>
      <c r="DO36" s="230">
        <v>0</v>
      </c>
      <c r="DP36" s="230">
        <v>0</v>
      </c>
      <c r="DQ36" s="230">
        <v>0</v>
      </c>
      <c r="DR36" s="230">
        <v>0</v>
      </c>
      <c r="DS36" s="230">
        <v>0</v>
      </c>
      <c r="DT36" s="230">
        <v>0</v>
      </c>
      <c r="DU36" s="230">
        <v>0</v>
      </c>
      <c r="DV36" s="230">
        <v>0</v>
      </c>
      <c r="DW36" s="230">
        <v>0</v>
      </c>
      <c r="DX36" s="230">
        <v>0</v>
      </c>
      <c r="DY36" s="230">
        <v>0</v>
      </c>
      <c r="DZ36" s="230">
        <v>0</v>
      </c>
      <c r="EA36" s="230">
        <v>0</v>
      </c>
      <c r="EB36" s="230">
        <v>0</v>
      </c>
      <c r="EC36" s="230">
        <v>0</v>
      </c>
      <c r="ED36" s="230">
        <v>0</v>
      </c>
      <c r="EE36" s="230">
        <v>0</v>
      </c>
      <c r="EF36" s="230">
        <v>0</v>
      </c>
      <c r="EG36" s="230">
        <v>0</v>
      </c>
      <c r="EH36" s="230">
        <v>0</v>
      </c>
      <c r="EI36" s="230">
        <v>0</v>
      </c>
      <c r="EJ36" s="230">
        <v>0</v>
      </c>
      <c r="EK36" s="230">
        <v>0</v>
      </c>
      <c r="EL36" s="230">
        <v>0</v>
      </c>
      <c r="EM36" s="230">
        <v>0</v>
      </c>
      <c r="EN36" s="230">
        <v>0</v>
      </c>
      <c r="EO36" s="230">
        <v>0</v>
      </c>
      <c r="EP36" s="230">
        <v>0</v>
      </c>
      <c r="EQ36" s="230">
        <v>0</v>
      </c>
      <c r="ER36" s="230">
        <v>0</v>
      </c>
      <c r="ES36" s="230">
        <v>0</v>
      </c>
      <c r="ET36" s="230">
        <v>0</v>
      </c>
      <c r="EU36" s="230">
        <v>0</v>
      </c>
      <c r="EV36" s="230">
        <v>0</v>
      </c>
      <c r="EW36" s="230">
        <v>0</v>
      </c>
      <c r="EX36" s="230">
        <v>0</v>
      </c>
      <c r="EY36" s="230">
        <v>0</v>
      </c>
      <c r="EZ36" s="230">
        <v>0</v>
      </c>
      <c r="FA36" s="230">
        <v>0</v>
      </c>
      <c r="FB36" s="230">
        <v>0</v>
      </c>
      <c r="FC36" s="230">
        <v>0</v>
      </c>
      <c r="FD36" s="230">
        <v>0</v>
      </c>
      <c r="FE36" s="230">
        <v>0</v>
      </c>
      <c r="FF36" s="230">
        <v>0</v>
      </c>
      <c r="FG36" s="230">
        <v>0</v>
      </c>
      <c r="FH36" s="230">
        <v>0</v>
      </c>
      <c r="FI36" s="230">
        <v>0</v>
      </c>
      <c r="FJ36" s="230">
        <v>0</v>
      </c>
      <c r="FK36" s="230">
        <v>0</v>
      </c>
      <c r="FL36" s="230">
        <v>0</v>
      </c>
      <c r="FM36" s="230">
        <v>0</v>
      </c>
      <c r="FN36" s="230">
        <v>0</v>
      </c>
      <c r="FO36" s="230">
        <v>0</v>
      </c>
      <c r="FP36" s="230">
        <v>0</v>
      </c>
      <c r="FQ36" s="230">
        <v>0</v>
      </c>
      <c r="FR36" s="230">
        <v>0</v>
      </c>
      <c r="FS36" s="230">
        <v>0</v>
      </c>
      <c r="FT36" s="230">
        <v>0</v>
      </c>
      <c r="FU36" s="230">
        <v>0</v>
      </c>
      <c r="FV36" s="230">
        <v>0</v>
      </c>
      <c r="FW36" s="230">
        <v>0</v>
      </c>
      <c r="FX36" s="230">
        <v>0</v>
      </c>
      <c r="FY36" s="230">
        <v>0</v>
      </c>
      <c r="FZ36" s="230">
        <v>0</v>
      </c>
      <c r="GA36" s="230">
        <v>0</v>
      </c>
      <c r="GB36" s="230">
        <v>0</v>
      </c>
      <c r="GC36" s="230">
        <v>0</v>
      </c>
      <c r="GD36" s="230">
        <v>0</v>
      </c>
      <c r="GE36" s="230">
        <v>0</v>
      </c>
      <c r="GF36" s="230">
        <v>0</v>
      </c>
      <c r="GG36" s="230">
        <v>0</v>
      </c>
      <c r="GH36" s="230">
        <v>0</v>
      </c>
      <c r="GI36" s="230">
        <v>0</v>
      </c>
      <c r="GJ36" s="230">
        <v>0</v>
      </c>
      <c r="GK36" s="230">
        <v>0</v>
      </c>
      <c r="GL36" s="230">
        <v>0</v>
      </c>
      <c r="GM36" s="230">
        <v>0</v>
      </c>
      <c r="GN36" s="230">
        <v>0</v>
      </c>
      <c r="GO36" s="230">
        <v>0</v>
      </c>
      <c r="GP36" s="230">
        <v>0</v>
      </c>
      <c r="GQ36" s="230">
        <v>0</v>
      </c>
      <c r="GR36" s="230">
        <v>0</v>
      </c>
      <c r="GS36" s="230">
        <v>0</v>
      </c>
      <c r="GT36" s="230">
        <v>0</v>
      </c>
      <c r="GU36" s="230">
        <v>0</v>
      </c>
      <c r="GV36" s="230">
        <v>0</v>
      </c>
      <c r="GW36" s="230">
        <v>0</v>
      </c>
      <c r="GX36" s="230">
        <v>0</v>
      </c>
      <c r="GY36" s="230">
        <v>0</v>
      </c>
      <c r="GZ36" s="230">
        <v>0</v>
      </c>
    </row>
    <row r="37" spans="1:208" s="217" customFormat="1" x14ac:dyDescent="0.2">
      <c r="A37" s="223" t="s">
        <v>376</v>
      </c>
      <c r="B37" s="217" t="s">
        <v>90</v>
      </c>
      <c r="C37" s="217" t="s">
        <v>335</v>
      </c>
      <c r="D37" s="217" t="s">
        <v>334</v>
      </c>
      <c r="E37" s="217" t="s">
        <v>3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0</v>
      </c>
      <c r="Q37" s="217">
        <v>0</v>
      </c>
      <c r="R37" s="217">
        <v>0</v>
      </c>
      <c r="S37" s="217">
        <v>0</v>
      </c>
      <c r="T37" s="217">
        <v>0</v>
      </c>
      <c r="U37" s="217">
        <v>0</v>
      </c>
      <c r="V37" s="217">
        <v>0</v>
      </c>
      <c r="W37" s="217">
        <v>0</v>
      </c>
      <c r="X37" s="217">
        <v>0</v>
      </c>
      <c r="Y37" s="217">
        <v>0</v>
      </c>
      <c r="Z37" s="217">
        <v>0</v>
      </c>
      <c r="AA37" s="217">
        <v>23.91</v>
      </c>
      <c r="AB37" s="217">
        <v>23.91</v>
      </c>
      <c r="AC37" s="217">
        <v>23.91</v>
      </c>
      <c r="AD37" s="217">
        <v>23.91</v>
      </c>
      <c r="AE37" s="217">
        <v>23.91</v>
      </c>
      <c r="AF37" s="217">
        <v>23.91</v>
      </c>
      <c r="AG37" s="217">
        <v>23.91</v>
      </c>
      <c r="AH37" s="217">
        <v>23.91</v>
      </c>
      <c r="AI37" s="217">
        <v>23.91</v>
      </c>
      <c r="AJ37" s="217">
        <v>23.91</v>
      </c>
      <c r="AK37" s="217">
        <v>23.91</v>
      </c>
      <c r="AL37" s="217">
        <v>23.91</v>
      </c>
      <c r="AM37" s="217">
        <v>23.91</v>
      </c>
      <c r="AN37" s="217">
        <v>23.91</v>
      </c>
      <c r="AO37" s="217">
        <v>23.91</v>
      </c>
      <c r="AP37" s="217">
        <v>23.91</v>
      </c>
      <c r="AQ37" s="217">
        <v>23.909999999999997</v>
      </c>
      <c r="AR37" s="217">
        <v>23.91</v>
      </c>
      <c r="AS37" s="217">
        <v>23.91</v>
      </c>
      <c r="AT37" s="217">
        <v>23.91</v>
      </c>
      <c r="AU37" s="217">
        <v>23.91</v>
      </c>
      <c r="AV37" s="217">
        <v>23.91</v>
      </c>
      <c r="AW37" s="217">
        <v>23.91</v>
      </c>
      <c r="AX37" s="217">
        <v>23.91</v>
      </c>
      <c r="AY37" s="217">
        <v>23.91</v>
      </c>
      <c r="AZ37" s="217">
        <v>23.91</v>
      </c>
      <c r="BA37" s="217">
        <v>23.909999999999997</v>
      </c>
      <c r="BB37" s="217">
        <v>23.91</v>
      </c>
      <c r="BC37" s="217">
        <v>23.91</v>
      </c>
      <c r="BD37" s="217">
        <v>23.909999999999997</v>
      </c>
      <c r="BE37" s="217">
        <v>23.909999999999997</v>
      </c>
      <c r="BF37" s="217">
        <v>23.91</v>
      </c>
      <c r="BG37" s="217">
        <v>23.910000000000004</v>
      </c>
      <c r="BH37" s="217">
        <v>23.910000000000004</v>
      </c>
      <c r="BI37" s="217">
        <v>23.909999999999997</v>
      </c>
      <c r="BJ37" s="217">
        <v>23.910000000000004</v>
      </c>
      <c r="BK37" s="217">
        <v>23.909999999999997</v>
      </c>
      <c r="BL37" s="217">
        <v>23.910000000000004</v>
      </c>
      <c r="BM37" s="217">
        <v>23.91</v>
      </c>
      <c r="BN37" s="217">
        <v>23.910000000000004</v>
      </c>
      <c r="BO37" s="217">
        <v>23.91</v>
      </c>
      <c r="BP37" s="217">
        <v>23.91</v>
      </c>
      <c r="BQ37" s="217">
        <v>0</v>
      </c>
      <c r="BR37" s="217">
        <v>0</v>
      </c>
      <c r="BS37" s="217">
        <v>0</v>
      </c>
      <c r="BT37" s="217">
        <v>0</v>
      </c>
      <c r="BU37" s="217">
        <v>0</v>
      </c>
      <c r="BV37" s="217">
        <v>0</v>
      </c>
      <c r="BW37" s="217">
        <v>0</v>
      </c>
      <c r="BX37" s="217">
        <v>0</v>
      </c>
      <c r="BY37" s="217">
        <v>0</v>
      </c>
      <c r="BZ37" s="217">
        <v>0</v>
      </c>
      <c r="CA37" s="217">
        <v>0</v>
      </c>
      <c r="CB37" s="217">
        <v>0</v>
      </c>
      <c r="CC37" s="217">
        <v>0</v>
      </c>
      <c r="CD37" s="217">
        <v>0</v>
      </c>
      <c r="CE37" s="217">
        <v>0</v>
      </c>
      <c r="CF37" s="217">
        <v>0</v>
      </c>
      <c r="CG37" s="217">
        <v>0</v>
      </c>
      <c r="CH37" s="217">
        <v>0</v>
      </c>
      <c r="CI37" s="217">
        <v>0</v>
      </c>
      <c r="CJ37" s="217">
        <v>0</v>
      </c>
      <c r="CK37" s="217">
        <v>0</v>
      </c>
      <c r="CL37" s="217">
        <v>0</v>
      </c>
      <c r="CM37" s="217">
        <v>0</v>
      </c>
      <c r="CN37" s="217">
        <v>0</v>
      </c>
      <c r="CO37" s="217">
        <v>0</v>
      </c>
      <c r="CP37" s="217">
        <v>0</v>
      </c>
      <c r="CQ37" s="217">
        <v>0</v>
      </c>
      <c r="CR37" s="217">
        <v>0</v>
      </c>
      <c r="CS37" s="217">
        <v>0</v>
      </c>
      <c r="CT37" s="217">
        <v>0</v>
      </c>
      <c r="CU37" s="217">
        <v>0</v>
      </c>
      <c r="CV37" s="217">
        <v>0</v>
      </c>
      <c r="CW37" s="217">
        <v>0</v>
      </c>
      <c r="CX37" s="217">
        <v>0</v>
      </c>
      <c r="CY37" s="217">
        <v>0</v>
      </c>
      <c r="CZ37" s="217">
        <v>0</v>
      </c>
      <c r="DA37" s="217">
        <v>0</v>
      </c>
      <c r="DB37" s="217">
        <v>0</v>
      </c>
      <c r="DC37" s="217">
        <v>0</v>
      </c>
      <c r="DD37" s="217">
        <v>0</v>
      </c>
      <c r="DE37" s="217">
        <v>0</v>
      </c>
      <c r="DF37" s="217">
        <v>0</v>
      </c>
      <c r="DG37" s="217">
        <v>0</v>
      </c>
      <c r="DH37" s="217">
        <v>0</v>
      </c>
      <c r="DI37" s="217">
        <v>0</v>
      </c>
      <c r="DJ37" s="217">
        <v>0</v>
      </c>
      <c r="DK37" s="217">
        <v>0</v>
      </c>
      <c r="DL37" s="217">
        <v>0</v>
      </c>
      <c r="DM37" s="217">
        <v>0</v>
      </c>
      <c r="DN37" s="217">
        <v>0</v>
      </c>
      <c r="DO37" s="217">
        <v>0</v>
      </c>
      <c r="DP37" s="217">
        <v>0</v>
      </c>
      <c r="DQ37" s="217">
        <v>0</v>
      </c>
      <c r="DR37" s="217">
        <v>0</v>
      </c>
      <c r="DS37" s="217">
        <v>0</v>
      </c>
      <c r="DT37" s="217">
        <v>0</v>
      </c>
      <c r="DU37" s="217">
        <v>0</v>
      </c>
      <c r="DV37" s="217">
        <v>0</v>
      </c>
      <c r="DW37" s="217">
        <v>0</v>
      </c>
      <c r="DX37" s="217">
        <v>0</v>
      </c>
      <c r="DY37" s="217">
        <v>0</v>
      </c>
      <c r="DZ37" s="217">
        <v>0</v>
      </c>
      <c r="EA37" s="217">
        <v>0</v>
      </c>
      <c r="EB37" s="217">
        <v>0</v>
      </c>
      <c r="EC37" s="217">
        <v>0</v>
      </c>
      <c r="ED37" s="217">
        <v>0</v>
      </c>
      <c r="EE37" s="217">
        <v>0</v>
      </c>
      <c r="EF37" s="217">
        <v>0</v>
      </c>
      <c r="EG37" s="217">
        <v>0</v>
      </c>
      <c r="EH37" s="217">
        <v>0</v>
      </c>
      <c r="EI37" s="217">
        <v>0</v>
      </c>
      <c r="EJ37" s="217">
        <v>0</v>
      </c>
      <c r="EK37" s="217">
        <v>0</v>
      </c>
      <c r="EL37" s="217">
        <v>0</v>
      </c>
      <c r="EM37" s="217">
        <v>0</v>
      </c>
      <c r="EN37" s="217">
        <v>0</v>
      </c>
      <c r="EO37" s="217">
        <v>0</v>
      </c>
      <c r="EP37" s="217">
        <v>0</v>
      </c>
      <c r="EQ37" s="217">
        <v>0</v>
      </c>
      <c r="ER37" s="217">
        <v>0</v>
      </c>
      <c r="ES37" s="217">
        <v>0</v>
      </c>
      <c r="ET37" s="217">
        <v>0</v>
      </c>
      <c r="EU37" s="217">
        <v>0</v>
      </c>
      <c r="EV37" s="217">
        <v>0</v>
      </c>
      <c r="EW37" s="217">
        <v>0</v>
      </c>
      <c r="EX37" s="217">
        <v>0</v>
      </c>
      <c r="EY37" s="217">
        <v>0</v>
      </c>
      <c r="EZ37" s="217">
        <v>0</v>
      </c>
      <c r="FA37" s="217">
        <v>0</v>
      </c>
      <c r="FB37" s="217">
        <v>0</v>
      </c>
      <c r="FC37" s="217">
        <v>0</v>
      </c>
      <c r="FD37" s="217">
        <v>0</v>
      </c>
      <c r="FE37" s="217">
        <v>0</v>
      </c>
      <c r="FF37" s="217">
        <v>0</v>
      </c>
      <c r="FG37" s="217">
        <v>0</v>
      </c>
      <c r="FH37" s="217">
        <v>0</v>
      </c>
      <c r="FI37" s="217">
        <v>0</v>
      </c>
      <c r="FJ37" s="217">
        <v>0</v>
      </c>
      <c r="FK37" s="217">
        <v>0</v>
      </c>
      <c r="FL37" s="217">
        <v>0</v>
      </c>
      <c r="FM37" s="217">
        <v>0</v>
      </c>
      <c r="FN37" s="217">
        <v>0</v>
      </c>
      <c r="FO37" s="217">
        <v>0</v>
      </c>
      <c r="FP37" s="217">
        <v>0</v>
      </c>
      <c r="FQ37" s="217">
        <v>0</v>
      </c>
      <c r="FR37" s="217">
        <v>0</v>
      </c>
      <c r="FS37" s="217">
        <v>0</v>
      </c>
      <c r="FT37" s="217">
        <v>0</v>
      </c>
      <c r="FU37" s="217">
        <v>0</v>
      </c>
      <c r="FV37" s="217">
        <v>0</v>
      </c>
      <c r="FW37" s="217">
        <v>0</v>
      </c>
      <c r="FX37" s="217">
        <v>0</v>
      </c>
      <c r="FY37" s="217">
        <v>0</v>
      </c>
      <c r="FZ37" s="217">
        <v>0</v>
      </c>
      <c r="GA37" s="217">
        <v>0</v>
      </c>
      <c r="GB37" s="217">
        <v>0</v>
      </c>
      <c r="GC37" s="217">
        <v>0</v>
      </c>
      <c r="GD37" s="217">
        <v>0</v>
      </c>
      <c r="GE37" s="217">
        <v>0</v>
      </c>
      <c r="GF37" s="217">
        <v>0</v>
      </c>
      <c r="GG37" s="217">
        <v>0</v>
      </c>
      <c r="GH37" s="217">
        <v>0</v>
      </c>
      <c r="GI37" s="217">
        <v>0</v>
      </c>
      <c r="GJ37" s="217">
        <v>0</v>
      </c>
      <c r="GK37" s="217">
        <v>0</v>
      </c>
      <c r="GL37" s="217">
        <v>0</v>
      </c>
      <c r="GM37" s="217">
        <v>0</v>
      </c>
      <c r="GN37" s="217">
        <v>0</v>
      </c>
      <c r="GO37" s="217">
        <v>0</v>
      </c>
      <c r="GP37" s="217">
        <v>0</v>
      </c>
      <c r="GQ37" s="217">
        <v>0</v>
      </c>
      <c r="GR37" s="217">
        <v>0</v>
      </c>
      <c r="GS37" s="217">
        <v>0</v>
      </c>
      <c r="GT37" s="217">
        <v>0</v>
      </c>
      <c r="GU37" s="217">
        <v>0</v>
      </c>
      <c r="GV37" s="217">
        <v>0</v>
      </c>
      <c r="GW37" s="217">
        <v>0</v>
      </c>
      <c r="GX37" s="217">
        <v>0</v>
      </c>
      <c r="GY37" s="217">
        <v>0</v>
      </c>
      <c r="GZ37" s="217">
        <v>0</v>
      </c>
    </row>
    <row r="38" spans="1:208" s="230" customFormat="1" x14ac:dyDescent="0.2">
      <c r="A38" s="230" t="s">
        <v>377</v>
      </c>
      <c r="B38" s="230" t="s">
        <v>90</v>
      </c>
      <c r="D38" s="230" t="s">
        <v>336</v>
      </c>
      <c r="E38" s="230" t="s">
        <v>2</v>
      </c>
      <c r="H38" s="230">
        <v>0</v>
      </c>
      <c r="I38" s="230">
        <v>0</v>
      </c>
      <c r="J38" s="230">
        <v>0</v>
      </c>
      <c r="K38" s="230">
        <v>0</v>
      </c>
      <c r="L38" s="230">
        <v>0</v>
      </c>
      <c r="M38" s="230">
        <v>0</v>
      </c>
      <c r="N38" s="230">
        <v>0</v>
      </c>
      <c r="O38" s="230">
        <v>0</v>
      </c>
      <c r="P38" s="230">
        <v>0</v>
      </c>
      <c r="Q38" s="230">
        <v>0</v>
      </c>
      <c r="R38" s="230">
        <v>0</v>
      </c>
      <c r="S38" s="230">
        <v>0</v>
      </c>
      <c r="T38" s="230">
        <v>0</v>
      </c>
      <c r="U38" s="230">
        <v>0</v>
      </c>
      <c r="V38" s="230">
        <v>0</v>
      </c>
      <c r="W38" s="230">
        <v>0</v>
      </c>
      <c r="X38" s="230">
        <v>0</v>
      </c>
      <c r="Y38" s="230">
        <v>0</v>
      </c>
      <c r="Z38" s="230">
        <v>0</v>
      </c>
      <c r="AA38" s="230">
        <v>35.85</v>
      </c>
      <c r="AB38" s="230">
        <v>35.850000000000009</v>
      </c>
      <c r="AC38" s="230">
        <v>35.849999999999994</v>
      </c>
      <c r="AD38" s="230">
        <v>35.850000000000009</v>
      </c>
      <c r="AE38" s="230">
        <v>35.849999999999994</v>
      </c>
      <c r="AF38" s="230">
        <v>35.849999999999994</v>
      </c>
      <c r="AG38" s="230">
        <v>35.85</v>
      </c>
      <c r="AH38" s="230">
        <v>35.850000000000009</v>
      </c>
      <c r="AI38" s="230">
        <v>35.850000000000009</v>
      </c>
      <c r="AJ38" s="230">
        <v>35.849999999999994</v>
      </c>
      <c r="AK38" s="230">
        <v>35.849999999999994</v>
      </c>
      <c r="AL38" s="230">
        <v>35.849999999999994</v>
      </c>
      <c r="AM38" s="230">
        <v>35.849999999999994</v>
      </c>
      <c r="AN38" s="230">
        <v>35.850000000000009</v>
      </c>
      <c r="AO38" s="230">
        <v>35.850000000000009</v>
      </c>
      <c r="AP38" s="230">
        <v>35.849999999999994</v>
      </c>
      <c r="AQ38" s="230">
        <v>35.850000000000009</v>
      </c>
      <c r="AR38" s="230">
        <v>35.849999999999994</v>
      </c>
      <c r="AS38" s="230">
        <v>35.849999999999994</v>
      </c>
      <c r="AT38" s="230">
        <v>35.85</v>
      </c>
      <c r="AU38" s="230">
        <v>35.850000000000009</v>
      </c>
      <c r="AV38" s="230">
        <v>35.850000000000009</v>
      </c>
      <c r="AW38" s="230">
        <v>35.849999999999994</v>
      </c>
      <c r="AX38" s="230">
        <v>35.85</v>
      </c>
      <c r="AY38" s="230">
        <v>35.85</v>
      </c>
      <c r="AZ38" s="230">
        <v>35.849999999999994</v>
      </c>
      <c r="BA38" s="230">
        <v>35.850000000000009</v>
      </c>
      <c r="BB38" s="230">
        <v>35.85</v>
      </c>
      <c r="BC38" s="230">
        <v>35.85</v>
      </c>
      <c r="BD38" s="230">
        <v>35.85</v>
      </c>
      <c r="BE38" s="230">
        <v>35.85</v>
      </c>
      <c r="BF38" s="230">
        <v>35.85</v>
      </c>
      <c r="BG38" s="230">
        <v>35.850000000000009</v>
      </c>
      <c r="BH38" s="230">
        <v>35.849999999999994</v>
      </c>
      <c r="BI38" s="230">
        <v>35.85</v>
      </c>
      <c r="BJ38" s="230">
        <v>35.85</v>
      </c>
      <c r="BK38" s="230">
        <v>35.85</v>
      </c>
      <c r="BL38" s="230">
        <v>35.85</v>
      </c>
      <c r="BM38" s="230">
        <v>35.849999999999994</v>
      </c>
      <c r="BN38" s="230">
        <v>35.849999999999994</v>
      </c>
      <c r="BO38" s="230">
        <v>35.850000000000009</v>
      </c>
      <c r="BP38" s="230">
        <v>35.850000000000009</v>
      </c>
      <c r="BQ38" s="230">
        <v>0</v>
      </c>
      <c r="BR38" s="230">
        <v>0</v>
      </c>
      <c r="BS38" s="230">
        <v>0</v>
      </c>
      <c r="BT38" s="230">
        <v>0</v>
      </c>
      <c r="BU38" s="230">
        <v>0</v>
      </c>
      <c r="BV38" s="230">
        <v>0</v>
      </c>
      <c r="BW38" s="230">
        <v>0</v>
      </c>
      <c r="BX38" s="230">
        <v>0</v>
      </c>
      <c r="BY38" s="230">
        <v>0</v>
      </c>
      <c r="BZ38" s="230">
        <v>0</v>
      </c>
      <c r="CA38" s="230">
        <v>0</v>
      </c>
      <c r="CB38" s="230">
        <v>0</v>
      </c>
      <c r="CC38" s="230">
        <v>0</v>
      </c>
      <c r="CD38" s="230">
        <v>0</v>
      </c>
      <c r="CE38" s="230">
        <v>0</v>
      </c>
      <c r="CF38" s="230">
        <v>0</v>
      </c>
      <c r="CG38" s="230">
        <v>0</v>
      </c>
      <c r="CH38" s="230">
        <v>0</v>
      </c>
      <c r="CI38" s="230">
        <v>0</v>
      </c>
      <c r="CJ38" s="230">
        <v>0</v>
      </c>
      <c r="CK38" s="230">
        <v>0</v>
      </c>
      <c r="CL38" s="230">
        <v>0</v>
      </c>
      <c r="CM38" s="230">
        <v>0</v>
      </c>
      <c r="CN38" s="230">
        <v>0</v>
      </c>
      <c r="CO38" s="230">
        <v>0</v>
      </c>
      <c r="CP38" s="230">
        <v>0</v>
      </c>
      <c r="CQ38" s="230">
        <v>0</v>
      </c>
      <c r="CR38" s="230">
        <v>0</v>
      </c>
      <c r="CS38" s="230">
        <v>0</v>
      </c>
      <c r="CT38" s="230">
        <v>0</v>
      </c>
      <c r="CU38" s="230">
        <v>0</v>
      </c>
      <c r="CV38" s="230">
        <v>0</v>
      </c>
      <c r="CW38" s="230">
        <v>0</v>
      </c>
      <c r="CX38" s="230">
        <v>0</v>
      </c>
      <c r="CY38" s="230">
        <v>0</v>
      </c>
      <c r="CZ38" s="230">
        <v>0</v>
      </c>
      <c r="DA38" s="230">
        <v>0</v>
      </c>
      <c r="DB38" s="230">
        <v>0</v>
      </c>
      <c r="DC38" s="230">
        <v>0</v>
      </c>
      <c r="DD38" s="230">
        <v>0</v>
      </c>
      <c r="DE38" s="230">
        <v>0</v>
      </c>
      <c r="DF38" s="230">
        <v>0</v>
      </c>
      <c r="DG38" s="230">
        <v>0</v>
      </c>
      <c r="DH38" s="230">
        <v>0</v>
      </c>
      <c r="DI38" s="230">
        <v>0</v>
      </c>
      <c r="DJ38" s="230">
        <v>0</v>
      </c>
      <c r="DK38" s="230">
        <v>0</v>
      </c>
      <c r="DL38" s="230">
        <v>0</v>
      </c>
      <c r="DM38" s="230">
        <v>0</v>
      </c>
      <c r="DN38" s="230">
        <v>0</v>
      </c>
      <c r="DO38" s="230">
        <v>0</v>
      </c>
      <c r="DP38" s="230">
        <v>0</v>
      </c>
      <c r="DQ38" s="230">
        <v>0</v>
      </c>
      <c r="DR38" s="230">
        <v>0</v>
      </c>
      <c r="DS38" s="230">
        <v>0</v>
      </c>
      <c r="DT38" s="230">
        <v>0</v>
      </c>
      <c r="DU38" s="230">
        <v>0</v>
      </c>
      <c r="DV38" s="230">
        <v>0</v>
      </c>
      <c r="DW38" s="230">
        <v>0</v>
      </c>
      <c r="DX38" s="230">
        <v>0</v>
      </c>
      <c r="DY38" s="230">
        <v>0</v>
      </c>
      <c r="DZ38" s="230">
        <v>0</v>
      </c>
      <c r="EA38" s="230">
        <v>0</v>
      </c>
      <c r="EB38" s="230">
        <v>0</v>
      </c>
      <c r="EC38" s="230">
        <v>0</v>
      </c>
      <c r="ED38" s="230">
        <v>0</v>
      </c>
      <c r="EE38" s="230">
        <v>0</v>
      </c>
      <c r="EF38" s="230">
        <v>0</v>
      </c>
      <c r="EG38" s="230">
        <v>0</v>
      </c>
      <c r="EH38" s="230">
        <v>0</v>
      </c>
      <c r="EI38" s="230">
        <v>0</v>
      </c>
      <c r="EJ38" s="230">
        <v>0</v>
      </c>
      <c r="EK38" s="230">
        <v>0</v>
      </c>
      <c r="EL38" s="230">
        <v>0</v>
      </c>
      <c r="EM38" s="230">
        <v>0</v>
      </c>
      <c r="EN38" s="230">
        <v>0</v>
      </c>
      <c r="EO38" s="230">
        <v>0</v>
      </c>
      <c r="EP38" s="230">
        <v>0</v>
      </c>
      <c r="EQ38" s="230">
        <v>0</v>
      </c>
      <c r="ER38" s="230">
        <v>0</v>
      </c>
      <c r="ES38" s="230">
        <v>0</v>
      </c>
      <c r="ET38" s="230">
        <v>0</v>
      </c>
      <c r="EU38" s="230">
        <v>0</v>
      </c>
      <c r="EV38" s="230">
        <v>0</v>
      </c>
      <c r="EW38" s="230">
        <v>0</v>
      </c>
      <c r="EX38" s="230">
        <v>0</v>
      </c>
      <c r="EY38" s="230">
        <v>0</v>
      </c>
      <c r="EZ38" s="230">
        <v>0</v>
      </c>
      <c r="FA38" s="230">
        <v>0</v>
      </c>
      <c r="FB38" s="230">
        <v>0</v>
      </c>
      <c r="FC38" s="230">
        <v>0</v>
      </c>
      <c r="FD38" s="230">
        <v>0</v>
      </c>
      <c r="FE38" s="230">
        <v>0</v>
      </c>
      <c r="FF38" s="230">
        <v>0</v>
      </c>
      <c r="FG38" s="230">
        <v>0</v>
      </c>
      <c r="FH38" s="230">
        <v>0</v>
      </c>
      <c r="FI38" s="230">
        <v>0</v>
      </c>
      <c r="FJ38" s="230">
        <v>0</v>
      </c>
      <c r="FK38" s="230">
        <v>0</v>
      </c>
      <c r="FL38" s="230">
        <v>0</v>
      </c>
      <c r="FM38" s="230">
        <v>0</v>
      </c>
      <c r="FN38" s="230">
        <v>0</v>
      </c>
      <c r="FO38" s="230">
        <v>0</v>
      </c>
      <c r="FP38" s="230">
        <v>0</v>
      </c>
      <c r="FQ38" s="230">
        <v>0</v>
      </c>
      <c r="FR38" s="230">
        <v>0</v>
      </c>
      <c r="FS38" s="230">
        <v>0</v>
      </c>
      <c r="FT38" s="230">
        <v>0</v>
      </c>
      <c r="FU38" s="230">
        <v>0</v>
      </c>
      <c r="FV38" s="230">
        <v>0</v>
      </c>
      <c r="FW38" s="230">
        <v>0</v>
      </c>
      <c r="FX38" s="230">
        <v>0</v>
      </c>
      <c r="FY38" s="230">
        <v>0</v>
      </c>
      <c r="FZ38" s="230">
        <v>0</v>
      </c>
      <c r="GA38" s="230">
        <v>0</v>
      </c>
      <c r="GB38" s="230">
        <v>0</v>
      </c>
      <c r="GC38" s="230">
        <v>0</v>
      </c>
      <c r="GD38" s="230">
        <v>0</v>
      </c>
      <c r="GE38" s="230">
        <v>0</v>
      </c>
      <c r="GF38" s="230">
        <v>0</v>
      </c>
      <c r="GG38" s="230">
        <v>0</v>
      </c>
      <c r="GH38" s="230">
        <v>0</v>
      </c>
      <c r="GI38" s="230">
        <v>0</v>
      </c>
      <c r="GJ38" s="230">
        <v>0</v>
      </c>
      <c r="GK38" s="230">
        <v>0</v>
      </c>
      <c r="GL38" s="230">
        <v>0</v>
      </c>
      <c r="GM38" s="230">
        <v>0</v>
      </c>
      <c r="GN38" s="230">
        <v>0</v>
      </c>
      <c r="GO38" s="230">
        <v>0</v>
      </c>
      <c r="GP38" s="230">
        <v>0</v>
      </c>
      <c r="GQ38" s="230">
        <v>0</v>
      </c>
      <c r="GR38" s="230">
        <v>0</v>
      </c>
      <c r="GS38" s="230">
        <v>0</v>
      </c>
      <c r="GT38" s="230">
        <v>0</v>
      </c>
      <c r="GU38" s="230">
        <v>0</v>
      </c>
      <c r="GV38" s="230">
        <v>0</v>
      </c>
      <c r="GW38" s="230">
        <v>0</v>
      </c>
      <c r="GX38" s="230">
        <v>0</v>
      </c>
      <c r="GY38" s="230">
        <v>0</v>
      </c>
      <c r="GZ38" s="230">
        <v>0</v>
      </c>
    </row>
    <row r="39" spans="1:208" s="217" customFormat="1" x14ac:dyDescent="0.2">
      <c r="A39" s="223" t="s">
        <v>378</v>
      </c>
      <c r="B39" s="217" t="s">
        <v>90</v>
      </c>
      <c r="D39" s="217" t="s">
        <v>336</v>
      </c>
      <c r="E39" s="217" t="s">
        <v>3</v>
      </c>
      <c r="H39" s="217">
        <v>0</v>
      </c>
      <c r="I39" s="217">
        <v>0</v>
      </c>
      <c r="J39" s="217">
        <v>0</v>
      </c>
      <c r="K39" s="217">
        <v>0</v>
      </c>
      <c r="L39" s="217">
        <v>0</v>
      </c>
      <c r="M39" s="217">
        <v>0</v>
      </c>
      <c r="N39" s="217">
        <v>0</v>
      </c>
      <c r="O39" s="217">
        <v>0</v>
      </c>
      <c r="P39" s="217">
        <v>0</v>
      </c>
      <c r="Q39" s="217">
        <v>0</v>
      </c>
      <c r="R39" s="217">
        <v>0</v>
      </c>
      <c r="S39" s="217">
        <v>0</v>
      </c>
      <c r="T39" s="217">
        <v>0</v>
      </c>
      <c r="U39" s="217">
        <v>0</v>
      </c>
      <c r="V39" s="217">
        <v>0</v>
      </c>
      <c r="W39" s="217">
        <v>0</v>
      </c>
      <c r="X39" s="217">
        <v>0</v>
      </c>
      <c r="Y39" s="217">
        <v>0</v>
      </c>
      <c r="Z39" s="217">
        <v>0</v>
      </c>
      <c r="AA39" s="217">
        <v>35.849999999999994</v>
      </c>
      <c r="AB39" s="217">
        <v>35.849999999999994</v>
      </c>
      <c r="AC39" s="217">
        <v>35.85</v>
      </c>
      <c r="AD39" s="217">
        <v>35.85</v>
      </c>
      <c r="AE39" s="217">
        <v>35.85</v>
      </c>
      <c r="AF39" s="217">
        <v>35.849999999999994</v>
      </c>
      <c r="AG39" s="217">
        <v>35.85</v>
      </c>
      <c r="AH39" s="217">
        <v>35.85</v>
      </c>
      <c r="AI39" s="217">
        <v>35.849999999999994</v>
      </c>
      <c r="AJ39" s="217">
        <v>35.85</v>
      </c>
      <c r="AK39" s="217">
        <v>35.85</v>
      </c>
      <c r="AL39" s="217">
        <v>35.85</v>
      </c>
      <c r="AM39" s="217">
        <v>35.85</v>
      </c>
      <c r="AN39" s="217">
        <v>35.849999999999994</v>
      </c>
      <c r="AO39" s="217">
        <v>35.85</v>
      </c>
      <c r="AP39" s="217">
        <v>35.849999999999994</v>
      </c>
      <c r="AQ39" s="217">
        <v>35.85</v>
      </c>
      <c r="AR39" s="217">
        <v>35.85</v>
      </c>
      <c r="AS39" s="217">
        <v>35.850000000000009</v>
      </c>
      <c r="AT39" s="217">
        <v>35.85</v>
      </c>
      <c r="AU39" s="217">
        <v>35.85</v>
      </c>
      <c r="AV39" s="217">
        <v>35.849999999999994</v>
      </c>
      <c r="AW39" s="217">
        <v>35.850000000000009</v>
      </c>
      <c r="AX39" s="217">
        <v>35.850000000000009</v>
      </c>
      <c r="AY39" s="217">
        <v>35.849999999999994</v>
      </c>
      <c r="AZ39" s="217">
        <v>35.850000000000009</v>
      </c>
      <c r="BA39" s="217">
        <v>35.849999999999994</v>
      </c>
      <c r="BB39" s="217">
        <v>35.849999999999994</v>
      </c>
      <c r="BC39" s="217">
        <v>35.849999999999994</v>
      </c>
      <c r="BD39" s="217">
        <v>35.849999999999994</v>
      </c>
      <c r="BE39" s="217">
        <v>35.85</v>
      </c>
      <c r="BF39" s="217">
        <v>35.849999999999994</v>
      </c>
      <c r="BG39" s="217">
        <v>35.85</v>
      </c>
      <c r="BH39" s="217">
        <v>35.85</v>
      </c>
      <c r="BI39" s="217">
        <v>35.85</v>
      </c>
      <c r="BJ39" s="217">
        <v>35.85</v>
      </c>
      <c r="BK39" s="217">
        <v>35.850000000000009</v>
      </c>
      <c r="BL39" s="217">
        <v>35.85</v>
      </c>
      <c r="BM39" s="217">
        <v>35.85</v>
      </c>
      <c r="BN39" s="217">
        <v>35.85</v>
      </c>
      <c r="BO39" s="217">
        <v>35.849999999999994</v>
      </c>
      <c r="BP39" s="217">
        <v>35.85</v>
      </c>
      <c r="BQ39" s="217">
        <v>0</v>
      </c>
      <c r="BR39" s="217">
        <v>0</v>
      </c>
      <c r="BS39" s="217">
        <v>0</v>
      </c>
      <c r="BT39" s="217">
        <v>0</v>
      </c>
      <c r="BU39" s="217">
        <v>0</v>
      </c>
      <c r="BV39" s="217">
        <v>0</v>
      </c>
      <c r="BW39" s="217">
        <v>0</v>
      </c>
      <c r="BX39" s="217">
        <v>0</v>
      </c>
      <c r="BY39" s="217">
        <v>0</v>
      </c>
      <c r="BZ39" s="217">
        <v>0</v>
      </c>
      <c r="CA39" s="217">
        <v>0</v>
      </c>
      <c r="CB39" s="217">
        <v>0</v>
      </c>
      <c r="CC39" s="217">
        <v>0</v>
      </c>
      <c r="CD39" s="217">
        <v>0</v>
      </c>
      <c r="CE39" s="217">
        <v>0</v>
      </c>
      <c r="CF39" s="217">
        <v>0</v>
      </c>
      <c r="CG39" s="217">
        <v>0</v>
      </c>
      <c r="CH39" s="217">
        <v>0</v>
      </c>
      <c r="CI39" s="217">
        <v>0</v>
      </c>
      <c r="CJ39" s="217">
        <v>0</v>
      </c>
      <c r="CK39" s="217">
        <v>0</v>
      </c>
      <c r="CL39" s="217">
        <v>0</v>
      </c>
      <c r="CM39" s="217">
        <v>0</v>
      </c>
      <c r="CN39" s="217">
        <v>0</v>
      </c>
      <c r="CO39" s="217">
        <v>0</v>
      </c>
      <c r="CP39" s="217">
        <v>0</v>
      </c>
      <c r="CQ39" s="217">
        <v>0</v>
      </c>
      <c r="CR39" s="217">
        <v>0</v>
      </c>
      <c r="CS39" s="217">
        <v>0</v>
      </c>
      <c r="CT39" s="217">
        <v>0</v>
      </c>
      <c r="CU39" s="217">
        <v>0</v>
      </c>
      <c r="CV39" s="217">
        <v>0</v>
      </c>
      <c r="CW39" s="217">
        <v>0</v>
      </c>
      <c r="CX39" s="217">
        <v>0</v>
      </c>
      <c r="CY39" s="217">
        <v>0</v>
      </c>
      <c r="CZ39" s="217">
        <v>0</v>
      </c>
      <c r="DA39" s="217">
        <v>0</v>
      </c>
      <c r="DB39" s="217">
        <v>0</v>
      </c>
      <c r="DC39" s="217">
        <v>0</v>
      </c>
      <c r="DD39" s="217">
        <v>0</v>
      </c>
      <c r="DE39" s="217">
        <v>0</v>
      </c>
      <c r="DF39" s="217">
        <v>0</v>
      </c>
      <c r="DG39" s="217">
        <v>0</v>
      </c>
      <c r="DH39" s="217">
        <v>0</v>
      </c>
      <c r="DI39" s="217">
        <v>0</v>
      </c>
      <c r="DJ39" s="217">
        <v>0</v>
      </c>
      <c r="DK39" s="217">
        <v>0</v>
      </c>
      <c r="DL39" s="217">
        <v>0</v>
      </c>
      <c r="DM39" s="217">
        <v>0</v>
      </c>
      <c r="DN39" s="217">
        <v>0</v>
      </c>
      <c r="DO39" s="217">
        <v>0</v>
      </c>
      <c r="DP39" s="217">
        <v>0</v>
      </c>
      <c r="DQ39" s="217">
        <v>0</v>
      </c>
      <c r="DR39" s="217">
        <v>0</v>
      </c>
      <c r="DS39" s="217">
        <v>0</v>
      </c>
      <c r="DT39" s="217">
        <v>0</v>
      </c>
      <c r="DU39" s="217">
        <v>0</v>
      </c>
      <c r="DV39" s="217">
        <v>0</v>
      </c>
      <c r="DW39" s="217">
        <v>0</v>
      </c>
      <c r="DX39" s="217">
        <v>0</v>
      </c>
      <c r="DY39" s="217">
        <v>0</v>
      </c>
      <c r="DZ39" s="217">
        <v>0</v>
      </c>
      <c r="EA39" s="217">
        <v>0</v>
      </c>
      <c r="EB39" s="217">
        <v>0</v>
      </c>
      <c r="EC39" s="217">
        <v>0</v>
      </c>
      <c r="ED39" s="217">
        <v>0</v>
      </c>
      <c r="EE39" s="217">
        <v>0</v>
      </c>
      <c r="EF39" s="217">
        <v>0</v>
      </c>
      <c r="EG39" s="217">
        <v>0</v>
      </c>
      <c r="EH39" s="217">
        <v>0</v>
      </c>
      <c r="EI39" s="217">
        <v>0</v>
      </c>
      <c r="EJ39" s="217">
        <v>0</v>
      </c>
      <c r="EK39" s="217">
        <v>0</v>
      </c>
      <c r="EL39" s="217">
        <v>0</v>
      </c>
      <c r="EM39" s="217">
        <v>0</v>
      </c>
      <c r="EN39" s="217">
        <v>0</v>
      </c>
      <c r="EO39" s="217">
        <v>0</v>
      </c>
      <c r="EP39" s="217">
        <v>0</v>
      </c>
      <c r="EQ39" s="217">
        <v>0</v>
      </c>
      <c r="ER39" s="217">
        <v>0</v>
      </c>
      <c r="ES39" s="217">
        <v>0</v>
      </c>
      <c r="ET39" s="217">
        <v>0</v>
      </c>
      <c r="EU39" s="217">
        <v>0</v>
      </c>
      <c r="EV39" s="217">
        <v>0</v>
      </c>
      <c r="EW39" s="217">
        <v>0</v>
      </c>
      <c r="EX39" s="217">
        <v>0</v>
      </c>
      <c r="EY39" s="217">
        <v>0</v>
      </c>
      <c r="EZ39" s="217">
        <v>0</v>
      </c>
      <c r="FA39" s="217">
        <v>0</v>
      </c>
      <c r="FB39" s="217">
        <v>0</v>
      </c>
      <c r="FC39" s="217">
        <v>0</v>
      </c>
      <c r="FD39" s="217">
        <v>0</v>
      </c>
      <c r="FE39" s="217">
        <v>0</v>
      </c>
      <c r="FF39" s="217">
        <v>0</v>
      </c>
      <c r="FG39" s="217">
        <v>0</v>
      </c>
      <c r="FH39" s="217">
        <v>0</v>
      </c>
      <c r="FI39" s="217">
        <v>0</v>
      </c>
      <c r="FJ39" s="217">
        <v>0</v>
      </c>
      <c r="FK39" s="217">
        <v>0</v>
      </c>
      <c r="FL39" s="217">
        <v>0</v>
      </c>
      <c r="FM39" s="217">
        <v>0</v>
      </c>
      <c r="FN39" s="217">
        <v>0</v>
      </c>
      <c r="FO39" s="217">
        <v>0</v>
      </c>
      <c r="FP39" s="217">
        <v>0</v>
      </c>
      <c r="FQ39" s="217">
        <v>0</v>
      </c>
      <c r="FR39" s="217">
        <v>0</v>
      </c>
      <c r="FS39" s="217">
        <v>0</v>
      </c>
      <c r="FT39" s="217">
        <v>0</v>
      </c>
      <c r="FU39" s="217">
        <v>0</v>
      </c>
      <c r="FV39" s="217">
        <v>0</v>
      </c>
      <c r="FW39" s="217">
        <v>0</v>
      </c>
      <c r="FX39" s="217">
        <v>0</v>
      </c>
      <c r="FY39" s="217">
        <v>0</v>
      </c>
      <c r="FZ39" s="217">
        <v>0</v>
      </c>
      <c r="GA39" s="217">
        <v>0</v>
      </c>
      <c r="GB39" s="217">
        <v>0</v>
      </c>
      <c r="GC39" s="217">
        <v>0</v>
      </c>
      <c r="GD39" s="217">
        <v>0</v>
      </c>
      <c r="GE39" s="217">
        <v>0</v>
      </c>
      <c r="GF39" s="217">
        <v>0</v>
      </c>
      <c r="GG39" s="217">
        <v>0</v>
      </c>
      <c r="GH39" s="217">
        <v>0</v>
      </c>
      <c r="GI39" s="217">
        <v>0</v>
      </c>
      <c r="GJ39" s="217">
        <v>0</v>
      </c>
      <c r="GK39" s="217">
        <v>0</v>
      </c>
      <c r="GL39" s="217">
        <v>0</v>
      </c>
      <c r="GM39" s="217">
        <v>0</v>
      </c>
      <c r="GN39" s="217">
        <v>0</v>
      </c>
      <c r="GO39" s="217">
        <v>0</v>
      </c>
      <c r="GP39" s="217">
        <v>0</v>
      </c>
      <c r="GQ39" s="217">
        <v>0</v>
      </c>
      <c r="GR39" s="217">
        <v>0</v>
      </c>
      <c r="GS39" s="217">
        <v>0</v>
      </c>
      <c r="GT39" s="217">
        <v>0</v>
      </c>
      <c r="GU39" s="217">
        <v>0</v>
      </c>
      <c r="GV39" s="217">
        <v>0</v>
      </c>
      <c r="GW39" s="217">
        <v>0</v>
      </c>
      <c r="GX39" s="217">
        <v>0</v>
      </c>
      <c r="GY39" s="217">
        <v>0</v>
      </c>
      <c r="GZ39" s="217">
        <v>0</v>
      </c>
    </row>
    <row r="40" spans="1:208" s="217" customFormat="1" x14ac:dyDescent="0.2">
      <c r="A40" s="223" t="s">
        <v>379</v>
      </c>
      <c r="B40" s="217" t="s">
        <v>91</v>
      </c>
      <c r="D40" s="217" t="s">
        <v>334</v>
      </c>
      <c r="E40" s="217" t="s">
        <v>2</v>
      </c>
      <c r="H40" s="217">
        <v>0</v>
      </c>
      <c r="I40" s="217">
        <v>0</v>
      </c>
      <c r="J40" s="217">
        <v>0</v>
      </c>
      <c r="K40" s="217">
        <v>0</v>
      </c>
      <c r="L40" s="217">
        <v>0</v>
      </c>
      <c r="M40" s="217">
        <v>0</v>
      </c>
      <c r="N40" s="217">
        <v>0</v>
      </c>
      <c r="O40" s="217">
        <v>0</v>
      </c>
      <c r="P40" s="217">
        <v>0</v>
      </c>
      <c r="Q40" s="217">
        <v>0</v>
      </c>
      <c r="R40" s="217">
        <v>0</v>
      </c>
      <c r="S40" s="217">
        <v>0</v>
      </c>
      <c r="T40" s="217">
        <v>0</v>
      </c>
      <c r="U40" s="217">
        <v>0</v>
      </c>
      <c r="V40" s="217">
        <v>0</v>
      </c>
      <c r="W40" s="217">
        <v>0</v>
      </c>
      <c r="X40" s="217">
        <v>0</v>
      </c>
      <c r="Y40" s="217">
        <v>0</v>
      </c>
      <c r="Z40" s="217">
        <v>0</v>
      </c>
      <c r="AA40" s="217">
        <v>36.349999999999994</v>
      </c>
      <c r="AB40" s="217">
        <v>36.35</v>
      </c>
      <c r="AC40" s="217">
        <v>36.349999999999994</v>
      </c>
      <c r="AD40" s="217">
        <v>36.35</v>
      </c>
      <c r="AE40" s="217">
        <v>36.35</v>
      </c>
      <c r="AF40" s="217">
        <v>36.35</v>
      </c>
      <c r="AG40" s="217">
        <v>36.35</v>
      </c>
      <c r="AH40" s="217">
        <v>36.35</v>
      </c>
      <c r="AI40" s="217">
        <v>36.35</v>
      </c>
      <c r="AJ40" s="217">
        <v>36.35</v>
      </c>
      <c r="AK40" s="217">
        <v>36.349999999999994</v>
      </c>
      <c r="AL40" s="217">
        <v>36.349999999999994</v>
      </c>
      <c r="AM40" s="217">
        <v>36.349999999999994</v>
      </c>
      <c r="AN40" s="217">
        <v>36.35</v>
      </c>
      <c r="AO40" s="217">
        <v>36.35</v>
      </c>
      <c r="AP40" s="217">
        <v>36.35</v>
      </c>
      <c r="AQ40" s="217">
        <v>36.35</v>
      </c>
      <c r="AR40" s="217">
        <v>36.349999999999994</v>
      </c>
      <c r="AS40" s="217">
        <v>36.35</v>
      </c>
      <c r="AT40" s="217">
        <v>36.35</v>
      </c>
      <c r="AU40" s="217">
        <v>36.35</v>
      </c>
      <c r="AV40" s="217">
        <v>36.35</v>
      </c>
      <c r="AW40" s="217">
        <v>36.349999999999994</v>
      </c>
      <c r="AX40" s="217">
        <v>36.349999999999994</v>
      </c>
      <c r="AY40" s="217">
        <v>36.35</v>
      </c>
      <c r="AZ40" s="217">
        <v>36.35</v>
      </c>
      <c r="BA40" s="217">
        <v>36.35</v>
      </c>
      <c r="BB40" s="217">
        <v>36.35</v>
      </c>
      <c r="BC40" s="217">
        <v>36.349999999999994</v>
      </c>
      <c r="BD40" s="217">
        <v>36.35</v>
      </c>
      <c r="BE40" s="217">
        <v>36.35</v>
      </c>
      <c r="BF40" s="217">
        <v>36.35</v>
      </c>
      <c r="BG40" s="217">
        <v>36.35</v>
      </c>
      <c r="BH40" s="217">
        <v>36.349999999999994</v>
      </c>
      <c r="BI40" s="217">
        <v>36.35</v>
      </c>
      <c r="BJ40" s="217">
        <v>36.349999999999994</v>
      </c>
      <c r="BK40" s="217">
        <v>36.349999999999994</v>
      </c>
      <c r="BL40" s="217">
        <v>36.35</v>
      </c>
      <c r="BM40" s="217">
        <v>36.349999999999994</v>
      </c>
      <c r="BN40" s="217">
        <v>36.349999999999994</v>
      </c>
      <c r="BO40" s="217">
        <v>36.349999999999994</v>
      </c>
      <c r="BP40" s="217">
        <v>36.349999999999994</v>
      </c>
      <c r="BQ40" s="217">
        <v>0</v>
      </c>
      <c r="BR40" s="217">
        <v>0</v>
      </c>
      <c r="BS40" s="217">
        <v>0</v>
      </c>
      <c r="BT40" s="217">
        <v>0</v>
      </c>
      <c r="BU40" s="217">
        <v>0</v>
      </c>
      <c r="BV40" s="217">
        <v>0</v>
      </c>
      <c r="BW40" s="217">
        <v>0</v>
      </c>
      <c r="BX40" s="217">
        <v>0</v>
      </c>
      <c r="BY40" s="217">
        <v>0</v>
      </c>
      <c r="BZ40" s="217">
        <v>0</v>
      </c>
      <c r="CA40" s="217">
        <v>0</v>
      </c>
      <c r="CB40" s="217">
        <v>0</v>
      </c>
      <c r="CC40" s="217">
        <v>0</v>
      </c>
      <c r="CD40" s="217">
        <v>0</v>
      </c>
      <c r="CE40" s="217">
        <v>0</v>
      </c>
      <c r="CF40" s="217">
        <v>0</v>
      </c>
      <c r="CG40" s="217">
        <v>0</v>
      </c>
      <c r="CH40" s="217">
        <v>0</v>
      </c>
      <c r="CI40" s="217">
        <v>0</v>
      </c>
      <c r="CJ40" s="217">
        <v>0</v>
      </c>
      <c r="CK40" s="217">
        <v>0</v>
      </c>
      <c r="CL40" s="217">
        <v>0</v>
      </c>
      <c r="CM40" s="217">
        <v>0</v>
      </c>
      <c r="CN40" s="217">
        <v>0</v>
      </c>
      <c r="CO40" s="217">
        <v>0</v>
      </c>
      <c r="CP40" s="217">
        <v>0</v>
      </c>
      <c r="CQ40" s="217">
        <v>0</v>
      </c>
      <c r="CR40" s="217">
        <v>0</v>
      </c>
      <c r="CS40" s="217">
        <v>0</v>
      </c>
      <c r="CT40" s="217">
        <v>0</v>
      </c>
      <c r="CU40" s="217">
        <v>0</v>
      </c>
      <c r="CV40" s="217">
        <v>0</v>
      </c>
      <c r="CW40" s="217">
        <v>0</v>
      </c>
      <c r="CX40" s="217">
        <v>0</v>
      </c>
      <c r="CY40" s="217">
        <v>0</v>
      </c>
      <c r="CZ40" s="217">
        <v>0</v>
      </c>
      <c r="DA40" s="217">
        <v>0</v>
      </c>
      <c r="DB40" s="217">
        <v>0</v>
      </c>
      <c r="DC40" s="217">
        <v>0</v>
      </c>
      <c r="DD40" s="217">
        <v>0</v>
      </c>
      <c r="DE40" s="217">
        <v>0</v>
      </c>
      <c r="DF40" s="217">
        <v>0</v>
      </c>
      <c r="DG40" s="217">
        <v>0</v>
      </c>
      <c r="DH40" s="217">
        <v>0</v>
      </c>
      <c r="DI40" s="217">
        <v>0</v>
      </c>
      <c r="DJ40" s="217">
        <v>0</v>
      </c>
      <c r="DK40" s="217">
        <v>0</v>
      </c>
      <c r="DL40" s="217">
        <v>0</v>
      </c>
      <c r="DM40" s="217">
        <v>0</v>
      </c>
      <c r="DN40" s="217">
        <v>0</v>
      </c>
      <c r="DO40" s="217">
        <v>0</v>
      </c>
      <c r="DP40" s="217">
        <v>0</v>
      </c>
      <c r="DQ40" s="217">
        <v>0</v>
      </c>
      <c r="DR40" s="217">
        <v>0</v>
      </c>
      <c r="DS40" s="217">
        <v>0</v>
      </c>
      <c r="DT40" s="217">
        <v>0</v>
      </c>
      <c r="DU40" s="217">
        <v>0</v>
      </c>
      <c r="DV40" s="217">
        <v>0</v>
      </c>
      <c r="DW40" s="217">
        <v>0</v>
      </c>
      <c r="DX40" s="217">
        <v>0</v>
      </c>
      <c r="DY40" s="217">
        <v>0</v>
      </c>
      <c r="DZ40" s="217">
        <v>0</v>
      </c>
      <c r="EA40" s="217">
        <v>0</v>
      </c>
      <c r="EB40" s="217">
        <v>0</v>
      </c>
      <c r="EC40" s="217">
        <v>0</v>
      </c>
      <c r="ED40" s="217">
        <v>0</v>
      </c>
      <c r="EE40" s="217">
        <v>0</v>
      </c>
      <c r="EF40" s="217">
        <v>0</v>
      </c>
      <c r="EG40" s="217">
        <v>0</v>
      </c>
      <c r="EH40" s="217">
        <v>0</v>
      </c>
      <c r="EI40" s="217">
        <v>0</v>
      </c>
      <c r="EJ40" s="217">
        <v>0</v>
      </c>
      <c r="EK40" s="217">
        <v>0</v>
      </c>
      <c r="EL40" s="217">
        <v>0</v>
      </c>
      <c r="EM40" s="217">
        <v>0</v>
      </c>
      <c r="EN40" s="217">
        <v>0</v>
      </c>
      <c r="EO40" s="217">
        <v>0</v>
      </c>
      <c r="EP40" s="217">
        <v>0</v>
      </c>
      <c r="EQ40" s="217">
        <v>0</v>
      </c>
      <c r="ER40" s="217">
        <v>0</v>
      </c>
      <c r="ES40" s="217">
        <v>0</v>
      </c>
      <c r="ET40" s="217">
        <v>0</v>
      </c>
      <c r="EU40" s="217">
        <v>0</v>
      </c>
      <c r="EV40" s="217">
        <v>0</v>
      </c>
      <c r="EW40" s="217">
        <v>0</v>
      </c>
      <c r="EX40" s="217">
        <v>0</v>
      </c>
      <c r="EY40" s="217">
        <v>0</v>
      </c>
      <c r="EZ40" s="217">
        <v>0</v>
      </c>
      <c r="FA40" s="217">
        <v>0</v>
      </c>
      <c r="FB40" s="217">
        <v>0</v>
      </c>
      <c r="FC40" s="217">
        <v>0</v>
      </c>
      <c r="FD40" s="217">
        <v>0</v>
      </c>
      <c r="FE40" s="217">
        <v>0</v>
      </c>
      <c r="FF40" s="217">
        <v>0</v>
      </c>
      <c r="FG40" s="217">
        <v>0</v>
      </c>
      <c r="FH40" s="217">
        <v>0</v>
      </c>
      <c r="FI40" s="217">
        <v>0</v>
      </c>
      <c r="FJ40" s="217">
        <v>0</v>
      </c>
      <c r="FK40" s="217">
        <v>0</v>
      </c>
      <c r="FL40" s="217">
        <v>0</v>
      </c>
      <c r="FM40" s="217">
        <v>0</v>
      </c>
      <c r="FN40" s="217">
        <v>0</v>
      </c>
      <c r="FO40" s="217">
        <v>0</v>
      </c>
      <c r="FP40" s="217">
        <v>0</v>
      </c>
      <c r="FQ40" s="217">
        <v>0</v>
      </c>
      <c r="FR40" s="217">
        <v>0</v>
      </c>
      <c r="FS40" s="217">
        <v>0</v>
      </c>
      <c r="FT40" s="217">
        <v>0</v>
      </c>
      <c r="FU40" s="217">
        <v>0</v>
      </c>
      <c r="FV40" s="217">
        <v>0</v>
      </c>
      <c r="FW40" s="217">
        <v>0</v>
      </c>
      <c r="FX40" s="217">
        <v>0</v>
      </c>
      <c r="FY40" s="217">
        <v>0</v>
      </c>
      <c r="FZ40" s="217">
        <v>0</v>
      </c>
      <c r="GA40" s="217">
        <v>0</v>
      </c>
      <c r="GB40" s="217">
        <v>0</v>
      </c>
      <c r="GC40" s="217">
        <v>0</v>
      </c>
      <c r="GD40" s="217">
        <v>0</v>
      </c>
      <c r="GE40" s="217">
        <v>0</v>
      </c>
      <c r="GF40" s="217">
        <v>0</v>
      </c>
      <c r="GG40" s="217">
        <v>0</v>
      </c>
      <c r="GH40" s="217">
        <v>0</v>
      </c>
      <c r="GI40" s="217">
        <v>0</v>
      </c>
      <c r="GJ40" s="217">
        <v>0</v>
      </c>
      <c r="GK40" s="217">
        <v>0</v>
      </c>
      <c r="GL40" s="217">
        <v>0</v>
      </c>
      <c r="GM40" s="217">
        <v>0</v>
      </c>
      <c r="GN40" s="217">
        <v>0</v>
      </c>
      <c r="GO40" s="217">
        <v>0</v>
      </c>
      <c r="GP40" s="217">
        <v>0</v>
      </c>
      <c r="GQ40" s="217">
        <v>0</v>
      </c>
      <c r="GR40" s="217">
        <v>0</v>
      </c>
      <c r="GS40" s="217">
        <v>0</v>
      </c>
      <c r="GT40" s="217">
        <v>0</v>
      </c>
      <c r="GU40" s="217">
        <v>0</v>
      </c>
      <c r="GV40" s="217">
        <v>0</v>
      </c>
      <c r="GW40" s="217">
        <v>0</v>
      </c>
      <c r="GX40" s="217">
        <v>0</v>
      </c>
      <c r="GY40" s="217">
        <v>0</v>
      </c>
      <c r="GZ40" s="217">
        <v>0</v>
      </c>
    </row>
    <row r="41" spans="1:208" s="217" customFormat="1" x14ac:dyDescent="0.2">
      <c r="A41" s="223" t="s">
        <v>380</v>
      </c>
      <c r="B41" s="217" t="s">
        <v>91</v>
      </c>
      <c r="C41" s="217" t="s">
        <v>335</v>
      </c>
      <c r="D41" s="217" t="s">
        <v>334</v>
      </c>
      <c r="E41" s="217" t="s">
        <v>3</v>
      </c>
      <c r="H41" s="217">
        <v>0</v>
      </c>
      <c r="I41" s="217">
        <v>0</v>
      </c>
      <c r="J41" s="217">
        <v>0</v>
      </c>
      <c r="K41" s="217">
        <v>0</v>
      </c>
      <c r="L41" s="217">
        <v>0</v>
      </c>
      <c r="M41" s="217">
        <v>0</v>
      </c>
      <c r="N41" s="217">
        <v>0</v>
      </c>
      <c r="O41" s="217">
        <v>0</v>
      </c>
      <c r="P41" s="217">
        <v>0</v>
      </c>
      <c r="Q41" s="217">
        <v>0</v>
      </c>
      <c r="R41" s="217">
        <v>0</v>
      </c>
      <c r="S41" s="217">
        <v>0</v>
      </c>
      <c r="T41" s="217">
        <v>0</v>
      </c>
      <c r="U41" s="217">
        <v>0</v>
      </c>
      <c r="V41" s="217">
        <v>0</v>
      </c>
      <c r="W41" s="217">
        <v>0</v>
      </c>
      <c r="X41" s="217">
        <v>0</v>
      </c>
      <c r="Y41" s="217">
        <v>0</v>
      </c>
      <c r="Z41" s="217">
        <v>0</v>
      </c>
      <c r="AA41" s="217">
        <v>36.35</v>
      </c>
      <c r="AB41" s="217">
        <v>36.35</v>
      </c>
      <c r="AC41" s="217">
        <v>36.349999999999994</v>
      </c>
      <c r="AD41" s="217">
        <v>36.349999999999994</v>
      </c>
      <c r="AE41" s="217">
        <v>36.35</v>
      </c>
      <c r="AF41" s="217">
        <v>36.35</v>
      </c>
      <c r="AG41" s="217">
        <v>36.35</v>
      </c>
      <c r="AH41" s="217">
        <v>36.35</v>
      </c>
      <c r="AI41" s="217">
        <v>36.35</v>
      </c>
      <c r="AJ41" s="217">
        <v>36.349999999999994</v>
      </c>
      <c r="AK41" s="217">
        <v>36.349999999999994</v>
      </c>
      <c r="AL41" s="217">
        <v>36.35</v>
      </c>
      <c r="AM41" s="217">
        <v>36.349999999999994</v>
      </c>
      <c r="AN41" s="217">
        <v>36.35</v>
      </c>
      <c r="AO41" s="217">
        <v>36.35</v>
      </c>
      <c r="AP41" s="217">
        <v>36.35</v>
      </c>
      <c r="AQ41" s="217">
        <v>36.35</v>
      </c>
      <c r="AR41" s="217">
        <v>36.349999999999994</v>
      </c>
      <c r="AS41" s="217">
        <v>36.35</v>
      </c>
      <c r="AT41" s="217">
        <v>36.349999999999994</v>
      </c>
      <c r="AU41" s="217">
        <v>36.349999999999994</v>
      </c>
      <c r="AV41" s="217">
        <v>36.35</v>
      </c>
      <c r="AW41" s="217">
        <v>36.35</v>
      </c>
      <c r="AX41" s="217">
        <v>36.35</v>
      </c>
      <c r="AY41" s="217">
        <v>36.349999999999994</v>
      </c>
      <c r="AZ41" s="217">
        <v>36.35</v>
      </c>
      <c r="BA41" s="217">
        <v>36.35</v>
      </c>
      <c r="BB41" s="217">
        <v>36.35</v>
      </c>
      <c r="BC41" s="217">
        <v>36.35</v>
      </c>
      <c r="BD41" s="217">
        <v>36.35</v>
      </c>
      <c r="BE41" s="217">
        <v>36.35</v>
      </c>
      <c r="BF41" s="217">
        <v>36.349999999999994</v>
      </c>
      <c r="BG41" s="217">
        <v>36.35</v>
      </c>
      <c r="BH41" s="217">
        <v>36.35</v>
      </c>
      <c r="BI41" s="217">
        <v>36.35</v>
      </c>
      <c r="BJ41" s="217">
        <v>36.35</v>
      </c>
      <c r="BK41" s="217">
        <v>36.35</v>
      </c>
      <c r="BL41" s="217">
        <v>36.35</v>
      </c>
      <c r="BM41" s="217">
        <v>36.349999999999994</v>
      </c>
      <c r="BN41" s="217">
        <v>36.35</v>
      </c>
      <c r="BO41" s="217">
        <v>36.349999999999994</v>
      </c>
      <c r="BP41" s="217">
        <v>36.349999999999994</v>
      </c>
      <c r="BQ41" s="217">
        <v>0</v>
      </c>
      <c r="BR41" s="217">
        <v>0</v>
      </c>
      <c r="BS41" s="217">
        <v>0</v>
      </c>
      <c r="BT41" s="217">
        <v>0</v>
      </c>
      <c r="BU41" s="217">
        <v>0</v>
      </c>
      <c r="BV41" s="217">
        <v>0</v>
      </c>
      <c r="BW41" s="217">
        <v>0</v>
      </c>
      <c r="BX41" s="217">
        <v>0</v>
      </c>
      <c r="BY41" s="217">
        <v>0</v>
      </c>
      <c r="BZ41" s="217">
        <v>0</v>
      </c>
      <c r="CA41" s="217">
        <v>0</v>
      </c>
      <c r="CB41" s="217">
        <v>0</v>
      </c>
      <c r="CC41" s="217">
        <v>0</v>
      </c>
      <c r="CD41" s="217">
        <v>0</v>
      </c>
      <c r="CE41" s="217">
        <v>0</v>
      </c>
      <c r="CF41" s="217">
        <v>0</v>
      </c>
      <c r="CG41" s="217">
        <v>0</v>
      </c>
      <c r="CH41" s="217">
        <v>0</v>
      </c>
      <c r="CI41" s="217">
        <v>0</v>
      </c>
      <c r="CJ41" s="217">
        <v>0</v>
      </c>
      <c r="CK41" s="217">
        <v>0</v>
      </c>
      <c r="CL41" s="217">
        <v>0</v>
      </c>
      <c r="CM41" s="217">
        <v>0</v>
      </c>
      <c r="CN41" s="217">
        <v>0</v>
      </c>
      <c r="CO41" s="217">
        <v>0</v>
      </c>
      <c r="CP41" s="217">
        <v>0</v>
      </c>
      <c r="CQ41" s="217">
        <v>0</v>
      </c>
      <c r="CR41" s="217">
        <v>0</v>
      </c>
      <c r="CS41" s="217">
        <v>0</v>
      </c>
      <c r="CT41" s="217">
        <v>0</v>
      </c>
      <c r="CU41" s="217">
        <v>0</v>
      </c>
      <c r="CV41" s="217">
        <v>0</v>
      </c>
      <c r="CW41" s="217">
        <v>0</v>
      </c>
      <c r="CX41" s="217">
        <v>0</v>
      </c>
      <c r="CY41" s="217">
        <v>0</v>
      </c>
      <c r="CZ41" s="217">
        <v>0</v>
      </c>
      <c r="DA41" s="217">
        <v>0</v>
      </c>
      <c r="DB41" s="217">
        <v>0</v>
      </c>
      <c r="DC41" s="217">
        <v>0</v>
      </c>
      <c r="DD41" s="217">
        <v>0</v>
      </c>
      <c r="DE41" s="217">
        <v>0</v>
      </c>
      <c r="DF41" s="217">
        <v>0</v>
      </c>
      <c r="DG41" s="217">
        <v>0</v>
      </c>
      <c r="DH41" s="217">
        <v>0</v>
      </c>
      <c r="DI41" s="217">
        <v>0</v>
      </c>
      <c r="DJ41" s="217">
        <v>0</v>
      </c>
      <c r="DK41" s="217">
        <v>0</v>
      </c>
      <c r="DL41" s="217">
        <v>0</v>
      </c>
      <c r="DM41" s="217">
        <v>0</v>
      </c>
      <c r="DN41" s="217">
        <v>0</v>
      </c>
      <c r="DO41" s="217">
        <v>0</v>
      </c>
      <c r="DP41" s="217">
        <v>0</v>
      </c>
      <c r="DQ41" s="217">
        <v>0</v>
      </c>
      <c r="DR41" s="217">
        <v>0</v>
      </c>
      <c r="DS41" s="217">
        <v>0</v>
      </c>
      <c r="DT41" s="217">
        <v>0</v>
      </c>
      <c r="DU41" s="217">
        <v>0</v>
      </c>
      <c r="DV41" s="217">
        <v>0</v>
      </c>
      <c r="DW41" s="217">
        <v>0</v>
      </c>
      <c r="DX41" s="217">
        <v>0</v>
      </c>
      <c r="DY41" s="217">
        <v>0</v>
      </c>
      <c r="DZ41" s="217">
        <v>0</v>
      </c>
      <c r="EA41" s="217">
        <v>0</v>
      </c>
      <c r="EB41" s="217">
        <v>0</v>
      </c>
      <c r="EC41" s="217">
        <v>0</v>
      </c>
      <c r="ED41" s="217">
        <v>0</v>
      </c>
      <c r="EE41" s="217">
        <v>0</v>
      </c>
      <c r="EF41" s="217">
        <v>0</v>
      </c>
      <c r="EG41" s="217">
        <v>0</v>
      </c>
      <c r="EH41" s="217">
        <v>0</v>
      </c>
      <c r="EI41" s="217">
        <v>0</v>
      </c>
      <c r="EJ41" s="217">
        <v>0</v>
      </c>
      <c r="EK41" s="217">
        <v>0</v>
      </c>
      <c r="EL41" s="217">
        <v>0</v>
      </c>
      <c r="EM41" s="217">
        <v>0</v>
      </c>
      <c r="EN41" s="217">
        <v>0</v>
      </c>
      <c r="EO41" s="217">
        <v>0</v>
      </c>
      <c r="EP41" s="217">
        <v>0</v>
      </c>
      <c r="EQ41" s="217">
        <v>0</v>
      </c>
      <c r="ER41" s="217">
        <v>0</v>
      </c>
      <c r="ES41" s="217">
        <v>0</v>
      </c>
      <c r="ET41" s="217">
        <v>0</v>
      </c>
      <c r="EU41" s="217">
        <v>0</v>
      </c>
      <c r="EV41" s="217">
        <v>0</v>
      </c>
      <c r="EW41" s="217">
        <v>0</v>
      </c>
      <c r="EX41" s="217">
        <v>0</v>
      </c>
      <c r="EY41" s="217">
        <v>0</v>
      </c>
      <c r="EZ41" s="217">
        <v>0</v>
      </c>
      <c r="FA41" s="217">
        <v>0</v>
      </c>
      <c r="FB41" s="217">
        <v>0</v>
      </c>
      <c r="FC41" s="217">
        <v>0</v>
      </c>
      <c r="FD41" s="217">
        <v>0</v>
      </c>
      <c r="FE41" s="217">
        <v>0</v>
      </c>
      <c r="FF41" s="217">
        <v>0</v>
      </c>
      <c r="FG41" s="217">
        <v>0</v>
      </c>
      <c r="FH41" s="217">
        <v>0</v>
      </c>
      <c r="FI41" s="217">
        <v>0</v>
      </c>
      <c r="FJ41" s="217">
        <v>0</v>
      </c>
      <c r="FK41" s="217">
        <v>0</v>
      </c>
      <c r="FL41" s="217">
        <v>0</v>
      </c>
      <c r="FM41" s="217">
        <v>0</v>
      </c>
      <c r="FN41" s="217">
        <v>0</v>
      </c>
      <c r="FO41" s="217">
        <v>0</v>
      </c>
      <c r="FP41" s="217">
        <v>0</v>
      </c>
      <c r="FQ41" s="217">
        <v>0</v>
      </c>
      <c r="FR41" s="217">
        <v>0</v>
      </c>
      <c r="FS41" s="217">
        <v>0</v>
      </c>
      <c r="FT41" s="217">
        <v>0</v>
      </c>
      <c r="FU41" s="217">
        <v>0</v>
      </c>
      <c r="FV41" s="217">
        <v>0</v>
      </c>
      <c r="FW41" s="217">
        <v>0</v>
      </c>
      <c r="FX41" s="217">
        <v>0</v>
      </c>
      <c r="FY41" s="217">
        <v>0</v>
      </c>
      <c r="FZ41" s="217">
        <v>0</v>
      </c>
      <c r="GA41" s="217">
        <v>0</v>
      </c>
      <c r="GB41" s="217">
        <v>0</v>
      </c>
      <c r="GC41" s="217">
        <v>0</v>
      </c>
      <c r="GD41" s="217">
        <v>0</v>
      </c>
      <c r="GE41" s="217">
        <v>0</v>
      </c>
      <c r="GF41" s="217">
        <v>0</v>
      </c>
      <c r="GG41" s="217">
        <v>0</v>
      </c>
      <c r="GH41" s="217">
        <v>0</v>
      </c>
      <c r="GI41" s="217">
        <v>0</v>
      </c>
      <c r="GJ41" s="217">
        <v>0</v>
      </c>
      <c r="GK41" s="217">
        <v>0</v>
      </c>
      <c r="GL41" s="217">
        <v>0</v>
      </c>
      <c r="GM41" s="217">
        <v>0</v>
      </c>
      <c r="GN41" s="217">
        <v>0</v>
      </c>
      <c r="GO41" s="217">
        <v>0</v>
      </c>
      <c r="GP41" s="217">
        <v>0</v>
      </c>
      <c r="GQ41" s="217">
        <v>0</v>
      </c>
      <c r="GR41" s="217">
        <v>0</v>
      </c>
      <c r="GS41" s="217">
        <v>0</v>
      </c>
      <c r="GT41" s="217">
        <v>0</v>
      </c>
      <c r="GU41" s="217">
        <v>0</v>
      </c>
      <c r="GV41" s="217">
        <v>0</v>
      </c>
      <c r="GW41" s="217">
        <v>0</v>
      </c>
      <c r="GX41" s="217">
        <v>0</v>
      </c>
      <c r="GY41" s="217">
        <v>0</v>
      </c>
      <c r="GZ41" s="217">
        <v>0</v>
      </c>
    </row>
    <row r="42" spans="1:208" s="217" customFormat="1" x14ac:dyDescent="0.2">
      <c r="A42" s="223" t="s">
        <v>381</v>
      </c>
      <c r="B42" s="217" t="s">
        <v>91</v>
      </c>
      <c r="D42" s="217" t="s">
        <v>336</v>
      </c>
      <c r="E42" s="217" t="s">
        <v>2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17">
        <v>0</v>
      </c>
      <c r="N42" s="217">
        <v>0</v>
      </c>
      <c r="O42" s="217">
        <v>0</v>
      </c>
      <c r="P42" s="217">
        <v>0</v>
      </c>
      <c r="Q42" s="217">
        <v>0</v>
      </c>
      <c r="R42" s="217">
        <v>0</v>
      </c>
      <c r="S42" s="217">
        <v>0</v>
      </c>
      <c r="T42" s="217">
        <v>0</v>
      </c>
      <c r="U42" s="217">
        <v>0</v>
      </c>
      <c r="V42" s="217">
        <v>0</v>
      </c>
      <c r="W42" s="217">
        <v>0</v>
      </c>
      <c r="X42" s="217">
        <v>0</v>
      </c>
      <c r="Y42" s="217">
        <v>0</v>
      </c>
      <c r="Z42" s="217">
        <v>0</v>
      </c>
      <c r="AA42" s="217">
        <v>54.530000000000008</v>
      </c>
      <c r="AB42" s="217">
        <v>54.529999999999994</v>
      </c>
      <c r="AC42" s="217">
        <v>54.53</v>
      </c>
      <c r="AD42" s="217">
        <v>54.529999999999994</v>
      </c>
      <c r="AE42" s="217">
        <v>54.53</v>
      </c>
      <c r="AF42" s="217">
        <v>54.53</v>
      </c>
      <c r="AG42" s="217">
        <v>54.53</v>
      </c>
      <c r="AH42" s="217">
        <v>54.529999999999994</v>
      </c>
      <c r="AI42" s="217">
        <v>54.529999999999994</v>
      </c>
      <c r="AJ42" s="217">
        <v>54.53</v>
      </c>
      <c r="AK42" s="217">
        <v>54.53</v>
      </c>
      <c r="AL42" s="217">
        <v>54.53</v>
      </c>
      <c r="AM42" s="217">
        <v>54.53</v>
      </c>
      <c r="AN42" s="217">
        <v>54.529999999999994</v>
      </c>
      <c r="AO42" s="217">
        <v>54.529999999999994</v>
      </c>
      <c r="AP42" s="217">
        <v>54.53</v>
      </c>
      <c r="AQ42" s="217">
        <v>54.529999999999994</v>
      </c>
      <c r="AR42" s="217">
        <v>54.53</v>
      </c>
      <c r="AS42" s="217">
        <v>54.53</v>
      </c>
      <c r="AT42" s="217">
        <v>54.529999999999994</v>
      </c>
      <c r="AU42" s="217">
        <v>54.529999999999994</v>
      </c>
      <c r="AV42" s="217">
        <v>54.529999999999994</v>
      </c>
      <c r="AW42" s="217">
        <v>54.53</v>
      </c>
      <c r="AX42" s="217">
        <v>54.530000000000008</v>
      </c>
      <c r="AY42" s="217">
        <v>54.53</v>
      </c>
      <c r="AZ42" s="217">
        <v>54.53</v>
      </c>
      <c r="BA42" s="217">
        <v>54.529999999999994</v>
      </c>
      <c r="BB42" s="217">
        <v>54.53</v>
      </c>
      <c r="BC42" s="217">
        <v>54.530000000000008</v>
      </c>
      <c r="BD42" s="217">
        <v>54.529999999999994</v>
      </c>
      <c r="BE42" s="217">
        <v>54.53</v>
      </c>
      <c r="BF42" s="217">
        <v>54.529999999999994</v>
      </c>
      <c r="BG42" s="217">
        <v>54.529999999999994</v>
      </c>
      <c r="BH42" s="217">
        <v>54.53</v>
      </c>
      <c r="BI42" s="217">
        <v>54.53</v>
      </c>
      <c r="BJ42" s="217">
        <v>54.530000000000008</v>
      </c>
      <c r="BK42" s="217">
        <v>54.530000000000008</v>
      </c>
      <c r="BL42" s="217">
        <v>54.53</v>
      </c>
      <c r="BM42" s="217">
        <v>54.53</v>
      </c>
      <c r="BN42" s="217">
        <v>54.53</v>
      </c>
      <c r="BO42" s="217">
        <v>54.53</v>
      </c>
      <c r="BP42" s="217">
        <v>54.53</v>
      </c>
      <c r="BQ42" s="217">
        <v>0</v>
      </c>
      <c r="BR42" s="217">
        <v>0</v>
      </c>
      <c r="BS42" s="217">
        <v>0</v>
      </c>
      <c r="BT42" s="217">
        <v>0</v>
      </c>
      <c r="BU42" s="217">
        <v>0</v>
      </c>
      <c r="BV42" s="217">
        <v>0</v>
      </c>
      <c r="BW42" s="217">
        <v>0</v>
      </c>
      <c r="BX42" s="217">
        <v>0</v>
      </c>
      <c r="BY42" s="217">
        <v>0</v>
      </c>
      <c r="BZ42" s="217">
        <v>0</v>
      </c>
      <c r="CA42" s="217">
        <v>0</v>
      </c>
      <c r="CB42" s="217">
        <v>0</v>
      </c>
      <c r="CC42" s="217">
        <v>0</v>
      </c>
      <c r="CD42" s="217">
        <v>0</v>
      </c>
      <c r="CE42" s="217">
        <v>0</v>
      </c>
      <c r="CF42" s="217">
        <v>0</v>
      </c>
      <c r="CG42" s="217">
        <v>0</v>
      </c>
      <c r="CH42" s="217">
        <v>0</v>
      </c>
      <c r="CI42" s="217">
        <v>0</v>
      </c>
      <c r="CJ42" s="217">
        <v>0</v>
      </c>
      <c r="CK42" s="217">
        <v>0</v>
      </c>
      <c r="CL42" s="217">
        <v>0</v>
      </c>
      <c r="CM42" s="217">
        <v>0</v>
      </c>
      <c r="CN42" s="217">
        <v>0</v>
      </c>
      <c r="CO42" s="217">
        <v>0</v>
      </c>
      <c r="CP42" s="217">
        <v>0</v>
      </c>
      <c r="CQ42" s="217">
        <v>0</v>
      </c>
      <c r="CR42" s="217">
        <v>0</v>
      </c>
      <c r="CS42" s="217">
        <v>0</v>
      </c>
      <c r="CT42" s="217">
        <v>0</v>
      </c>
      <c r="CU42" s="217">
        <v>0</v>
      </c>
      <c r="CV42" s="217">
        <v>0</v>
      </c>
      <c r="CW42" s="217">
        <v>0</v>
      </c>
      <c r="CX42" s="217">
        <v>0</v>
      </c>
      <c r="CY42" s="217">
        <v>0</v>
      </c>
      <c r="CZ42" s="217">
        <v>0</v>
      </c>
      <c r="DA42" s="217">
        <v>0</v>
      </c>
      <c r="DB42" s="217">
        <v>0</v>
      </c>
      <c r="DC42" s="217">
        <v>0</v>
      </c>
      <c r="DD42" s="217">
        <v>0</v>
      </c>
      <c r="DE42" s="217">
        <v>0</v>
      </c>
      <c r="DF42" s="217">
        <v>0</v>
      </c>
      <c r="DG42" s="217">
        <v>0</v>
      </c>
      <c r="DH42" s="217">
        <v>0</v>
      </c>
      <c r="DI42" s="217">
        <v>0</v>
      </c>
      <c r="DJ42" s="217">
        <v>0</v>
      </c>
      <c r="DK42" s="217">
        <v>0</v>
      </c>
      <c r="DL42" s="217">
        <v>0</v>
      </c>
      <c r="DM42" s="217">
        <v>0</v>
      </c>
      <c r="DN42" s="217">
        <v>0</v>
      </c>
      <c r="DO42" s="217">
        <v>0</v>
      </c>
      <c r="DP42" s="217">
        <v>0</v>
      </c>
      <c r="DQ42" s="217">
        <v>0</v>
      </c>
      <c r="DR42" s="217">
        <v>0</v>
      </c>
      <c r="DS42" s="217">
        <v>0</v>
      </c>
      <c r="DT42" s="217">
        <v>0</v>
      </c>
      <c r="DU42" s="217">
        <v>0</v>
      </c>
      <c r="DV42" s="217">
        <v>0</v>
      </c>
      <c r="DW42" s="217">
        <v>0</v>
      </c>
      <c r="DX42" s="217">
        <v>0</v>
      </c>
      <c r="DY42" s="217">
        <v>0</v>
      </c>
      <c r="DZ42" s="217">
        <v>0</v>
      </c>
      <c r="EA42" s="217">
        <v>0</v>
      </c>
      <c r="EB42" s="217">
        <v>0</v>
      </c>
      <c r="EC42" s="217">
        <v>0</v>
      </c>
      <c r="ED42" s="217">
        <v>0</v>
      </c>
      <c r="EE42" s="217">
        <v>0</v>
      </c>
      <c r="EF42" s="217">
        <v>0</v>
      </c>
      <c r="EG42" s="217">
        <v>0</v>
      </c>
      <c r="EH42" s="217">
        <v>0</v>
      </c>
      <c r="EI42" s="217">
        <v>0</v>
      </c>
      <c r="EJ42" s="217">
        <v>0</v>
      </c>
      <c r="EK42" s="217">
        <v>0</v>
      </c>
      <c r="EL42" s="217">
        <v>0</v>
      </c>
      <c r="EM42" s="217">
        <v>0</v>
      </c>
      <c r="EN42" s="217">
        <v>0</v>
      </c>
      <c r="EO42" s="217">
        <v>0</v>
      </c>
      <c r="EP42" s="217">
        <v>0</v>
      </c>
      <c r="EQ42" s="217">
        <v>0</v>
      </c>
      <c r="ER42" s="217">
        <v>0</v>
      </c>
      <c r="ES42" s="217">
        <v>0</v>
      </c>
      <c r="ET42" s="217">
        <v>0</v>
      </c>
      <c r="EU42" s="217">
        <v>0</v>
      </c>
      <c r="EV42" s="217">
        <v>0</v>
      </c>
      <c r="EW42" s="217">
        <v>0</v>
      </c>
      <c r="EX42" s="217">
        <v>0</v>
      </c>
      <c r="EY42" s="217">
        <v>0</v>
      </c>
      <c r="EZ42" s="217">
        <v>0</v>
      </c>
      <c r="FA42" s="217">
        <v>0</v>
      </c>
      <c r="FB42" s="217">
        <v>0</v>
      </c>
      <c r="FC42" s="217">
        <v>0</v>
      </c>
      <c r="FD42" s="217">
        <v>0</v>
      </c>
      <c r="FE42" s="217">
        <v>0</v>
      </c>
      <c r="FF42" s="217">
        <v>0</v>
      </c>
      <c r="FG42" s="217">
        <v>0</v>
      </c>
      <c r="FH42" s="217">
        <v>0</v>
      </c>
      <c r="FI42" s="217">
        <v>0</v>
      </c>
      <c r="FJ42" s="217">
        <v>0</v>
      </c>
      <c r="FK42" s="217">
        <v>0</v>
      </c>
      <c r="FL42" s="217">
        <v>0</v>
      </c>
      <c r="FM42" s="217">
        <v>0</v>
      </c>
      <c r="FN42" s="217">
        <v>0</v>
      </c>
      <c r="FO42" s="217">
        <v>0</v>
      </c>
      <c r="FP42" s="217">
        <v>0</v>
      </c>
      <c r="FQ42" s="217">
        <v>0</v>
      </c>
      <c r="FR42" s="217">
        <v>0</v>
      </c>
      <c r="FS42" s="217">
        <v>0</v>
      </c>
      <c r="FT42" s="217">
        <v>0</v>
      </c>
      <c r="FU42" s="217">
        <v>0</v>
      </c>
      <c r="FV42" s="217">
        <v>0</v>
      </c>
      <c r="FW42" s="217">
        <v>0</v>
      </c>
      <c r="FX42" s="217">
        <v>0</v>
      </c>
      <c r="FY42" s="217">
        <v>0</v>
      </c>
      <c r="FZ42" s="217">
        <v>0</v>
      </c>
      <c r="GA42" s="217">
        <v>0</v>
      </c>
      <c r="GB42" s="217">
        <v>0</v>
      </c>
      <c r="GC42" s="217">
        <v>0</v>
      </c>
      <c r="GD42" s="217">
        <v>0</v>
      </c>
      <c r="GE42" s="217">
        <v>0</v>
      </c>
      <c r="GF42" s="217">
        <v>0</v>
      </c>
      <c r="GG42" s="217">
        <v>0</v>
      </c>
      <c r="GH42" s="217">
        <v>0</v>
      </c>
      <c r="GI42" s="217">
        <v>0</v>
      </c>
      <c r="GJ42" s="217">
        <v>0</v>
      </c>
      <c r="GK42" s="217">
        <v>0</v>
      </c>
      <c r="GL42" s="217">
        <v>0</v>
      </c>
      <c r="GM42" s="217">
        <v>0</v>
      </c>
      <c r="GN42" s="217">
        <v>0</v>
      </c>
      <c r="GO42" s="217">
        <v>0</v>
      </c>
      <c r="GP42" s="217">
        <v>0</v>
      </c>
      <c r="GQ42" s="217">
        <v>0</v>
      </c>
      <c r="GR42" s="217">
        <v>0</v>
      </c>
      <c r="GS42" s="217">
        <v>0</v>
      </c>
      <c r="GT42" s="217">
        <v>0</v>
      </c>
      <c r="GU42" s="217">
        <v>0</v>
      </c>
      <c r="GV42" s="217">
        <v>0</v>
      </c>
      <c r="GW42" s="217">
        <v>0</v>
      </c>
      <c r="GX42" s="217">
        <v>0</v>
      </c>
      <c r="GY42" s="217">
        <v>0</v>
      </c>
      <c r="GZ42" s="217">
        <v>0</v>
      </c>
    </row>
    <row r="43" spans="1:208" s="217" customFormat="1" x14ac:dyDescent="0.2">
      <c r="A43" s="223" t="s">
        <v>382</v>
      </c>
      <c r="B43" s="217" t="s">
        <v>91</v>
      </c>
      <c r="D43" s="217" t="s">
        <v>336</v>
      </c>
      <c r="E43" s="217" t="s">
        <v>3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17">
        <v>0</v>
      </c>
      <c r="N43" s="217">
        <v>0</v>
      </c>
      <c r="O43" s="217">
        <v>0</v>
      </c>
      <c r="P43" s="217">
        <v>0</v>
      </c>
      <c r="Q43" s="217">
        <v>0</v>
      </c>
      <c r="R43" s="217">
        <v>0</v>
      </c>
      <c r="S43" s="217">
        <v>0</v>
      </c>
      <c r="T43" s="217">
        <v>0</v>
      </c>
      <c r="U43" s="217">
        <v>0</v>
      </c>
      <c r="V43" s="217">
        <v>0</v>
      </c>
      <c r="W43" s="217">
        <v>0</v>
      </c>
      <c r="X43" s="217">
        <v>0</v>
      </c>
      <c r="Y43" s="217">
        <v>0</v>
      </c>
      <c r="Z43" s="217">
        <v>0</v>
      </c>
      <c r="AA43" s="217">
        <v>54.529999999999994</v>
      </c>
      <c r="AB43" s="217">
        <v>54.529999999999994</v>
      </c>
      <c r="AC43" s="217">
        <v>54.53</v>
      </c>
      <c r="AD43" s="217">
        <v>54.53</v>
      </c>
      <c r="AE43" s="217">
        <v>54.53</v>
      </c>
      <c r="AF43" s="217">
        <v>54.53</v>
      </c>
      <c r="AG43" s="217">
        <v>54.529999999999994</v>
      </c>
      <c r="AH43" s="217">
        <v>54.53</v>
      </c>
      <c r="AI43" s="217">
        <v>54.529999999999994</v>
      </c>
      <c r="AJ43" s="217">
        <v>54.53</v>
      </c>
      <c r="AK43" s="217">
        <v>54.530000000000008</v>
      </c>
      <c r="AL43" s="217">
        <v>54.53</v>
      </c>
      <c r="AM43" s="217">
        <v>54.53</v>
      </c>
      <c r="AN43" s="217">
        <v>54.53</v>
      </c>
      <c r="AO43" s="217">
        <v>54.53</v>
      </c>
      <c r="AP43" s="217">
        <v>54.53</v>
      </c>
      <c r="AQ43" s="217">
        <v>54.529999999999994</v>
      </c>
      <c r="AR43" s="217">
        <v>54.530000000000008</v>
      </c>
      <c r="AS43" s="217">
        <v>54.529999999999994</v>
      </c>
      <c r="AT43" s="217">
        <v>54.530000000000008</v>
      </c>
      <c r="AU43" s="217">
        <v>54.530000000000008</v>
      </c>
      <c r="AV43" s="217">
        <v>54.53</v>
      </c>
      <c r="AW43" s="217">
        <v>54.529999999999994</v>
      </c>
      <c r="AX43" s="217">
        <v>54.529999999999994</v>
      </c>
      <c r="AY43" s="217">
        <v>54.53</v>
      </c>
      <c r="AZ43" s="217">
        <v>54.529999999999994</v>
      </c>
      <c r="BA43" s="217">
        <v>54.53</v>
      </c>
      <c r="BB43" s="217">
        <v>54.53</v>
      </c>
      <c r="BC43" s="217">
        <v>54.53</v>
      </c>
      <c r="BD43" s="217">
        <v>54.53</v>
      </c>
      <c r="BE43" s="217">
        <v>54.53</v>
      </c>
      <c r="BF43" s="217">
        <v>54.53</v>
      </c>
      <c r="BG43" s="217">
        <v>54.529999999999994</v>
      </c>
      <c r="BH43" s="217">
        <v>54.529999999999994</v>
      </c>
      <c r="BI43" s="217">
        <v>54.53</v>
      </c>
      <c r="BJ43" s="217">
        <v>54.529999999999994</v>
      </c>
      <c r="BK43" s="217">
        <v>54.529999999999994</v>
      </c>
      <c r="BL43" s="217">
        <v>54.529999999999994</v>
      </c>
      <c r="BM43" s="217">
        <v>54.530000000000008</v>
      </c>
      <c r="BN43" s="217">
        <v>54.529999999999994</v>
      </c>
      <c r="BO43" s="217">
        <v>54.53</v>
      </c>
      <c r="BP43" s="217">
        <v>54.530000000000008</v>
      </c>
      <c r="BQ43" s="217">
        <v>0</v>
      </c>
      <c r="BR43" s="217">
        <v>0</v>
      </c>
      <c r="BS43" s="217">
        <v>0</v>
      </c>
      <c r="BT43" s="217">
        <v>0</v>
      </c>
      <c r="BU43" s="217">
        <v>0</v>
      </c>
      <c r="BV43" s="217">
        <v>0</v>
      </c>
      <c r="BW43" s="217">
        <v>0</v>
      </c>
      <c r="BX43" s="217">
        <v>0</v>
      </c>
      <c r="BY43" s="217">
        <v>0</v>
      </c>
      <c r="BZ43" s="217">
        <v>0</v>
      </c>
      <c r="CA43" s="217">
        <v>0</v>
      </c>
      <c r="CB43" s="217">
        <v>0</v>
      </c>
      <c r="CC43" s="217">
        <v>0</v>
      </c>
      <c r="CD43" s="217">
        <v>0</v>
      </c>
      <c r="CE43" s="217">
        <v>0</v>
      </c>
      <c r="CF43" s="217">
        <v>0</v>
      </c>
      <c r="CG43" s="217">
        <v>0</v>
      </c>
      <c r="CH43" s="217">
        <v>0</v>
      </c>
      <c r="CI43" s="217">
        <v>0</v>
      </c>
      <c r="CJ43" s="217">
        <v>0</v>
      </c>
      <c r="CK43" s="217">
        <v>0</v>
      </c>
      <c r="CL43" s="217">
        <v>0</v>
      </c>
      <c r="CM43" s="217">
        <v>0</v>
      </c>
      <c r="CN43" s="217">
        <v>0</v>
      </c>
      <c r="CO43" s="217">
        <v>0</v>
      </c>
      <c r="CP43" s="217">
        <v>0</v>
      </c>
      <c r="CQ43" s="217">
        <v>0</v>
      </c>
      <c r="CR43" s="217">
        <v>0</v>
      </c>
      <c r="CS43" s="217">
        <v>0</v>
      </c>
      <c r="CT43" s="217">
        <v>0</v>
      </c>
      <c r="CU43" s="217">
        <v>0</v>
      </c>
      <c r="CV43" s="217">
        <v>0</v>
      </c>
      <c r="CW43" s="217">
        <v>0</v>
      </c>
      <c r="CX43" s="217">
        <v>0</v>
      </c>
      <c r="CY43" s="217">
        <v>0</v>
      </c>
      <c r="CZ43" s="217">
        <v>0</v>
      </c>
      <c r="DA43" s="217">
        <v>0</v>
      </c>
      <c r="DB43" s="217">
        <v>0</v>
      </c>
      <c r="DC43" s="217">
        <v>0</v>
      </c>
      <c r="DD43" s="217">
        <v>0</v>
      </c>
      <c r="DE43" s="217">
        <v>0</v>
      </c>
      <c r="DF43" s="217">
        <v>0</v>
      </c>
      <c r="DG43" s="217">
        <v>0</v>
      </c>
      <c r="DH43" s="217">
        <v>0</v>
      </c>
      <c r="DI43" s="217">
        <v>0</v>
      </c>
      <c r="DJ43" s="217">
        <v>0</v>
      </c>
      <c r="DK43" s="217">
        <v>0</v>
      </c>
      <c r="DL43" s="217">
        <v>0</v>
      </c>
      <c r="DM43" s="217">
        <v>0</v>
      </c>
      <c r="DN43" s="217">
        <v>0</v>
      </c>
      <c r="DO43" s="217">
        <v>0</v>
      </c>
      <c r="DP43" s="217">
        <v>0</v>
      </c>
      <c r="DQ43" s="217">
        <v>0</v>
      </c>
      <c r="DR43" s="217">
        <v>0</v>
      </c>
      <c r="DS43" s="217">
        <v>0</v>
      </c>
      <c r="DT43" s="217">
        <v>0</v>
      </c>
      <c r="DU43" s="217">
        <v>0</v>
      </c>
      <c r="DV43" s="217">
        <v>0</v>
      </c>
      <c r="DW43" s="217">
        <v>0</v>
      </c>
      <c r="DX43" s="217">
        <v>0</v>
      </c>
      <c r="DY43" s="217">
        <v>0</v>
      </c>
      <c r="DZ43" s="217">
        <v>0</v>
      </c>
      <c r="EA43" s="217">
        <v>0</v>
      </c>
      <c r="EB43" s="217">
        <v>0</v>
      </c>
      <c r="EC43" s="217">
        <v>0</v>
      </c>
      <c r="ED43" s="217">
        <v>0</v>
      </c>
      <c r="EE43" s="217">
        <v>0</v>
      </c>
      <c r="EF43" s="217">
        <v>0</v>
      </c>
      <c r="EG43" s="217">
        <v>0</v>
      </c>
      <c r="EH43" s="217">
        <v>0</v>
      </c>
      <c r="EI43" s="217">
        <v>0</v>
      </c>
      <c r="EJ43" s="217">
        <v>0</v>
      </c>
      <c r="EK43" s="217">
        <v>0</v>
      </c>
      <c r="EL43" s="217">
        <v>0</v>
      </c>
      <c r="EM43" s="217">
        <v>0</v>
      </c>
      <c r="EN43" s="217">
        <v>0</v>
      </c>
      <c r="EO43" s="217">
        <v>0</v>
      </c>
      <c r="EP43" s="217">
        <v>0</v>
      </c>
      <c r="EQ43" s="217">
        <v>0</v>
      </c>
      <c r="ER43" s="217">
        <v>0</v>
      </c>
      <c r="ES43" s="217">
        <v>0</v>
      </c>
      <c r="ET43" s="217">
        <v>0</v>
      </c>
      <c r="EU43" s="217">
        <v>0</v>
      </c>
      <c r="EV43" s="217">
        <v>0</v>
      </c>
      <c r="EW43" s="217">
        <v>0</v>
      </c>
      <c r="EX43" s="217">
        <v>0</v>
      </c>
      <c r="EY43" s="217">
        <v>0</v>
      </c>
      <c r="EZ43" s="217">
        <v>0</v>
      </c>
      <c r="FA43" s="217">
        <v>0</v>
      </c>
      <c r="FB43" s="217">
        <v>0</v>
      </c>
      <c r="FC43" s="217">
        <v>0</v>
      </c>
      <c r="FD43" s="217">
        <v>0</v>
      </c>
      <c r="FE43" s="217">
        <v>0</v>
      </c>
      <c r="FF43" s="217">
        <v>0</v>
      </c>
      <c r="FG43" s="217">
        <v>0</v>
      </c>
      <c r="FH43" s="217">
        <v>0</v>
      </c>
      <c r="FI43" s="217">
        <v>0</v>
      </c>
      <c r="FJ43" s="217">
        <v>0</v>
      </c>
      <c r="FK43" s="217">
        <v>0</v>
      </c>
      <c r="FL43" s="217">
        <v>0</v>
      </c>
      <c r="FM43" s="217">
        <v>0</v>
      </c>
      <c r="FN43" s="217">
        <v>0</v>
      </c>
      <c r="FO43" s="217">
        <v>0</v>
      </c>
      <c r="FP43" s="217">
        <v>0</v>
      </c>
      <c r="FQ43" s="217">
        <v>0</v>
      </c>
      <c r="FR43" s="217">
        <v>0</v>
      </c>
      <c r="FS43" s="217">
        <v>0</v>
      </c>
      <c r="FT43" s="217">
        <v>0</v>
      </c>
      <c r="FU43" s="217">
        <v>0</v>
      </c>
      <c r="FV43" s="217">
        <v>0</v>
      </c>
      <c r="FW43" s="217">
        <v>0</v>
      </c>
      <c r="FX43" s="217">
        <v>0</v>
      </c>
      <c r="FY43" s="217">
        <v>0</v>
      </c>
      <c r="FZ43" s="217">
        <v>0</v>
      </c>
      <c r="GA43" s="217">
        <v>0</v>
      </c>
      <c r="GB43" s="217">
        <v>0</v>
      </c>
      <c r="GC43" s="217">
        <v>0</v>
      </c>
      <c r="GD43" s="217">
        <v>0</v>
      </c>
      <c r="GE43" s="217">
        <v>0</v>
      </c>
      <c r="GF43" s="217">
        <v>0</v>
      </c>
      <c r="GG43" s="217">
        <v>0</v>
      </c>
      <c r="GH43" s="217">
        <v>0</v>
      </c>
      <c r="GI43" s="217">
        <v>0</v>
      </c>
      <c r="GJ43" s="217">
        <v>0</v>
      </c>
      <c r="GK43" s="217">
        <v>0</v>
      </c>
      <c r="GL43" s="217">
        <v>0</v>
      </c>
      <c r="GM43" s="217">
        <v>0</v>
      </c>
      <c r="GN43" s="217">
        <v>0</v>
      </c>
      <c r="GO43" s="217">
        <v>0</v>
      </c>
      <c r="GP43" s="217">
        <v>0</v>
      </c>
      <c r="GQ43" s="217">
        <v>0</v>
      </c>
      <c r="GR43" s="217">
        <v>0</v>
      </c>
      <c r="GS43" s="217">
        <v>0</v>
      </c>
      <c r="GT43" s="217">
        <v>0</v>
      </c>
      <c r="GU43" s="217">
        <v>0</v>
      </c>
      <c r="GV43" s="217">
        <v>0</v>
      </c>
      <c r="GW43" s="217">
        <v>0</v>
      </c>
      <c r="GX43" s="217">
        <v>0</v>
      </c>
      <c r="GY43" s="217">
        <v>0</v>
      </c>
      <c r="GZ43" s="217">
        <v>0</v>
      </c>
    </row>
    <row r="44" spans="1:208" s="217" customFormat="1" x14ac:dyDescent="0.2">
      <c r="A44" s="223" t="s">
        <v>383</v>
      </c>
      <c r="B44" s="217" t="s">
        <v>92</v>
      </c>
      <c r="D44" s="217" t="s">
        <v>334</v>
      </c>
      <c r="E44" s="217" t="s">
        <v>2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17">
        <v>0</v>
      </c>
      <c r="N44" s="217">
        <v>0</v>
      </c>
      <c r="O44" s="217">
        <v>0</v>
      </c>
      <c r="P44" s="217">
        <v>0</v>
      </c>
      <c r="Q44" s="217">
        <v>0</v>
      </c>
      <c r="R44" s="217">
        <v>0</v>
      </c>
      <c r="S44" s="217">
        <v>0</v>
      </c>
      <c r="T44" s="217">
        <v>0</v>
      </c>
      <c r="U44" s="217">
        <v>0</v>
      </c>
      <c r="V44" s="217">
        <v>0</v>
      </c>
      <c r="W44" s="217">
        <v>0</v>
      </c>
      <c r="X44" s="217">
        <v>0</v>
      </c>
      <c r="Y44" s="217">
        <v>0</v>
      </c>
      <c r="Z44" s="217">
        <v>0</v>
      </c>
      <c r="AA44" s="217">
        <v>44.65</v>
      </c>
      <c r="AB44" s="217">
        <v>44.65</v>
      </c>
      <c r="AC44" s="217">
        <v>44.650000000000006</v>
      </c>
      <c r="AD44" s="217">
        <v>44.65</v>
      </c>
      <c r="AE44" s="217">
        <v>44.65</v>
      </c>
      <c r="AF44" s="217">
        <v>44.65</v>
      </c>
      <c r="AG44" s="217">
        <v>44.65</v>
      </c>
      <c r="AH44" s="217">
        <v>44.65</v>
      </c>
      <c r="AI44" s="217">
        <v>44.65</v>
      </c>
      <c r="AJ44" s="217">
        <v>44.65</v>
      </c>
      <c r="AK44" s="217">
        <v>44.650000000000006</v>
      </c>
      <c r="AL44" s="217">
        <v>44.650000000000006</v>
      </c>
      <c r="AM44" s="217">
        <v>44.650000000000006</v>
      </c>
      <c r="AN44" s="217">
        <v>44.65</v>
      </c>
      <c r="AO44" s="217">
        <v>44.65</v>
      </c>
      <c r="AP44" s="217">
        <v>44.65</v>
      </c>
      <c r="AQ44" s="217">
        <v>44.65</v>
      </c>
      <c r="AR44" s="217">
        <v>44.65</v>
      </c>
      <c r="AS44" s="217">
        <v>44.650000000000006</v>
      </c>
      <c r="AT44" s="217">
        <v>44.650000000000006</v>
      </c>
      <c r="AU44" s="217">
        <v>44.65</v>
      </c>
      <c r="AV44" s="217">
        <v>44.65</v>
      </c>
      <c r="AW44" s="217">
        <v>44.650000000000006</v>
      </c>
      <c r="AX44" s="217">
        <v>44.650000000000006</v>
      </c>
      <c r="AY44" s="217">
        <v>44.65</v>
      </c>
      <c r="AZ44" s="217">
        <v>44.65</v>
      </c>
      <c r="BA44" s="217">
        <v>44.65</v>
      </c>
      <c r="BB44" s="217">
        <v>44.65</v>
      </c>
      <c r="BC44" s="217">
        <v>44.650000000000006</v>
      </c>
      <c r="BD44" s="217">
        <v>44.650000000000006</v>
      </c>
      <c r="BE44" s="217">
        <v>44.65</v>
      </c>
      <c r="BF44" s="217">
        <v>44.65</v>
      </c>
      <c r="BG44" s="217">
        <v>44.65</v>
      </c>
      <c r="BH44" s="217">
        <v>44.650000000000006</v>
      </c>
      <c r="BI44" s="217">
        <v>44.65</v>
      </c>
      <c r="BJ44" s="217">
        <v>44.650000000000006</v>
      </c>
      <c r="BK44" s="217">
        <v>44.650000000000006</v>
      </c>
      <c r="BL44" s="217">
        <v>44.65</v>
      </c>
      <c r="BM44" s="217">
        <v>44.649999999999991</v>
      </c>
      <c r="BN44" s="217">
        <v>44.649999999999991</v>
      </c>
      <c r="BO44" s="217">
        <v>44.649999999999991</v>
      </c>
      <c r="BP44" s="217">
        <v>44.650000000000006</v>
      </c>
      <c r="BQ44" s="217">
        <v>0</v>
      </c>
      <c r="BR44" s="217">
        <v>0</v>
      </c>
      <c r="BS44" s="217">
        <v>0</v>
      </c>
      <c r="BT44" s="217">
        <v>0</v>
      </c>
      <c r="BU44" s="217">
        <v>0</v>
      </c>
      <c r="BV44" s="217">
        <v>0</v>
      </c>
      <c r="BW44" s="217">
        <v>0</v>
      </c>
      <c r="BX44" s="217">
        <v>0</v>
      </c>
      <c r="BY44" s="217">
        <v>0</v>
      </c>
      <c r="BZ44" s="217">
        <v>0</v>
      </c>
      <c r="CA44" s="217">
        <v>0</v>
      </c>
      <c r="CB44" s="217">
        <v>0</v>
      </c>
      <c r="CC44" s="217">
        <v>0</v>
      </c>
      <c r="CD44" s="217">
        <v>0</v>
      </c>
      <c r="CE44" s="217">
        <v>0</v>
      </c>
      <c r="CF44" s="217">
        <v>0</v>
      </c>
      <c r="CG44" s="217">
        <v>0</v>
      </c>
      <c r="CH44" s="217">
        <v>0</v>
      </c>
      <c r="CI44" s="217">
        <v>0</v>
      </c>
      <c r="CJ44" s="217">
        <v>0</v>
      </c>
      <c r="CK44" s="217">
        <v>0</v>
      </c>
      <c r="CL44" s="217">
        <v>0</v>
      </c>
      <c r="CM44" s="217">
        <v>0</v>
      </c>
      <c r="CN44" s="217">
        <v>0</v>
      </c>
      <c r="CO44" s="217">
        <v>0</v>
      </c>
      <c r="CP44" s="217">
        <v>0</v>
      </c>
      <c r="CQ44" s="217">
        <v>0</v>
      </c>
      <c r="CR44" s="217">
        <v>0</v>
      </c>
      <c r="CS44" s="217">
        <v>0</v>
      </c>
      <c r="CT44" s="217">
        <v>0</v>
      </c>
      <c r="CU44" s="217">
        <v>0</v>
      </c>
      <c r="CV44" s="217">
        <v>0</v>
      </c>
      <c r="CW44" s="217">
        <v>0</v>
      </c>
      <c r="CX44" s="217">
        <v>0</v>
      </c>
      <c r="CY44" s="217">
        <v>0</v>
      </c>
      <c r="CZ44" s="217">
        <v>0</v>
      </c>
      <c r="DA44" s="217">
        <v>0</v>
      </c>
      <c r="DB44" s="217">
        <v>0</v>
      </c>
      <c r="DC44" s="217">
        <v>0</v>
      </c>
      <c r="DD44" s="217">
        <v>0</v>
      </c>
      <c r="DE44" s="217">
        <v>0</v>
      </c>
      <c r="DF44" s="217">
        <v>0</v>
      </c>
      <c r="DG44" s="217">
        <v>0</v>
      </c>
      <c r="DH44" s="217">
        <v>0</v>
      </c>
      <c r="DI44" s="217">
        <v>0</v>
      </c>
      <c r="DJ44" s="217">
        <v>0</v>
      </c>
      <c r="DK44" s="217">
        <v>0</v>
      </c>
      <c r="DL44" s="217">
        <v>0</v>
      </c>
      <c r="DM44" s="217">
        <v>0</v>
      </c>
      <c r="DN44" s="217">
        <v>0</v>
      </c>
      <c r="DO44" s="217">
        <v>0</v>
      </c>
      <c r="DP44" s="217">
        <v>0</v>
      </c>
      <c r="DQ44" s="217">
        <v>0</v>
      </c>
      <c r="DR44" s="217">
        <v>0</v>
      </c>
      <c r="DS44" s="217">
        <v>0</v>
      </c>
      <c r="DT44" s="217">
        <v>0</v>
      </c>
      <c r="DU44" s="217">
        <v>0</v>
      </c>
      <c r="DV44" s="217">
        <v>0</v>
      </c>
      <c r="DW44" s="217">
        <v>0</v>
      </c>
      <c r="DX44" s="217">
        <v>0</v>
      </c>
      <c r="DY44" s="217">
        <v>0</v>
      </c>
      <c r="DZ44" s="217">
        <v>0</v>
      </c>
      <c r="EA44" s="217">
        <v>0</v>
      </c>
      <c r="EB44" s="217">
        <v>0</v>
      </c>
      <c r="EC44" s="217">
        <v>0</v>
      </c>
      <c r="ED44" s="217">
        <v>0</v>
      </c>
      <c r="EE44" s="217">
        <v>0</v>
      </c>
      <c r="EF44" s="217">
        <v>0</v>
      </c>
      <c r="EG44" s="217">
        <v>0</v>
      </c>
      <c r="EH44" s="217">
        <v>0</v>
      </c>
      <c r="EI44" s="217">
        <v>0</v>
      </c>
      <c r="EJ44" s="217">
        <v>0</v>
      </c>
      <c r="EK44" s="217">
        <v>0</v>
      </c>
      <c r="EL44" s="217">
        <v>0</v>
      </c>
      <c r="EM44" s="217">
        <v>0</v>
      </c>
      <c r="EN44" s="217">
        <v>0</v>
      </c>
      <c r="EO44" s="217">
        <v>0</v>
      </c>
      <c r="EP44" s="217">
        <v>0</v>
      </c>
      <c r="EQ44" s="217">
        <v>0</v>
      </c>
      <c r="ER44" s="217">
        <v>0</v>
      </c>
      <c r="ES44" s="217">
        <v>0</v>
      </c>
      <c r="ET44" s="217">
        <v>0</v>
      </c>
      <c r="EU44" s="217">
        <v>0</v>
      </c>
      <c r="EV44" s="217">
        <v>0</v>
      </c>
      <c r="EW44" s="217">
        <v>0</v>
      </c>
      <c r="EX44" s="217">
        <v>0</v>
      </c>
      <c r="EY44" s="217">
        <v>0</v>
      </c>
      <c r="EZ44" s="217">
        <v>0</v>
      </c>
      <c r="FA44" s="217">
        <v>0</v>
      </c>
      <c r="FB44" s="217">
        <v>0</v>
      </c>
      <c r="FC44" s="217">
        <v>0</v>
      </c>
      <c r="FD44" s="217">
        <v>0</v>
      </c>
      <c r="FE44" s="217">
        <v>0</v>
      </c>
      <c r="FF44" s="217">
        <v>0</v>
      </c>
      <c r="FG44" s="217">
        <v>0</v>
      </c>
      <c r="FH44" s="217">
        <v>0</v>
      </c>
      <c r="FI44" s="217">
        <v>0</v>
      </c>
      <c r="FJ44" s="217">
        <v>0</v>
      </c>
      <c r="FK44" s="217">
        <v>0</v>
      </c>
      <c r="FL44" s="217">
        <v>0</v>
      </c>
      <c r="FM44" s="217">
        <v>0</v>
      </c>
      <c r="FN44" s="217">
        <v>0</v>
      </c>
      <c r="FO44" s="217">
        <v>0</v>
      </c>
      <c r="FP44" s="217">
        <v>0</v>
      </c>
      <c r="FQ44" s="217">
        <v>0</v>
      </c>
      <c r="FR44" s="217">
        <v>0</v>
      </c>
      <c r="FS44" s="217">
        <v>0</v>
      </c>
      <c r="FT44" s="217">
        <v>0</v>
      </c>
      <c r="FU44" s="217">
        <v>0</v>
      </c>
      <c r="FV44" s="217">
        <v>0</v>
      </c>
      <c r="FW44" s="217">
        <v>0</v>
      </c>
      <c r="FX44" s="217">
        <v>0</v>
      </c>
      <c r="FY44" s="217">
        <v>0</v>
      </c>
      <c r="FZ44" s="217">
        <v>0</v>
      </c>
      <c r="GA44" s="217">
        <v>0</v>
      </c>
      <c r="GB44" s="217">
        <v>0</v>
      </c>
      <c r="GC44" s="217">
        <v>0</v>
      </c>
      <c r="GD44" s="217">
        <v>0</v>
      </c>
      <c r="GE44" s="217">
        <v>0</v>
      </c>
      <c r="GF44" s="217">
        <v>0</v>
      </c>
      <c r="GG44" s="217">
        <v>0</v>
      </c>
      <c r="GH44" s="217">
        <v>0</v>
      </c>
      <c r="GI44" s="217">
        <v>0</v>
      </c>
      <c r="GJ44" s="217">
        <v>0</v>
      </c>
      <c r="GK44" s="217">
        <v>0</v>
      </c>
      <c r="GL44" s="217">
        <v>0</v>
      </c>
      <c r="GM44" s="217">
        <v>0</v>
      </c>
      <c r="GN44" s="217">
        <v>0</v>
      </c>
      <c r="GO44" s="217">
        <v>0</v>
      </c>
      <c r="GP44" s="217">
        <v>0</v>
      </c>
      <c r="GQ44" s="217">
        <v>0</v>
      </c>
      <c r="GR44" s="217">
        <v>0</v>
      </c>
      <c r="GS44" s="217">
        <v>0</v>
      </c>
      <c r="GT44" s="217">
        <v>0</v>
      </c>
      <c r="GU44" s="217">
        <v>0</v>
      </c>
      <c r="GV44" s="217">
        <v>0</v>
      </c>
      <c r="GW44" s="217">
        <v>0</v>
      </c>
      <c r="GX44" s="217">
        <v>0</v>
      </c>
      <c r="GY44" s="217">
        <v>0</v>
      </c>
      <c r="GZ44" s="217">
        <v>0</v>
      </c>
    </row>
    <row r="45" spans="1:208" s="217" customFormat="1" x14ac:dyDescent="0.2">
      <c r="A45" s="223" t="s">
        <v>384</v>
      </c>
      <c r="B45" s="217" t="s">
        <v>92</v>
      </c>
      <c r="C45" s="217" t="s">
        <v>335</v>
      </c>
      <c r="D45" s="217" t="s">
        <v>334</v>
      </c>
      <c r="E45" s="217" t="s">
        <v>3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17">
        <v>0</v>
      </c>
      <c r="N45" s="217">
        <v>0</v>
      </c>
      <c r="O45" s="217">
        <v>0</v>
      </c>
      <c r="P45" s="217">
        <v>0</v>
      </c>
      <c r="Q45" s="217">
        <v>0</v>
      </c>
      <c r="R45" s="217">
        <v>0</v>
      </c>
      <c r="S45" s="217">
        <v>0</v>
      </c>
      <c r="T45" s="217">
        <v>0</v>
      </c>
      <c r="U45" s="217">
        <v>0</v>
      </c>
      <c r="V45" s="217">
        <v>0</v>
      </c>
      <c r="W45" s="217">
        <v>0</v>
      </c>
      <c r="X45" s="217">
        <v>0</v>
      </c>
      <c r="Y45" s="217">
        <v>0</v>
      </c>
      <c r="Z45" s="217">
        <v>0</v>
      </c>
      <c r="AA45" s="217">
        <v>44.65</v>
      </c>
      <c r="AB45" s="217">
        <v>44.65</v>
      </c>
      <c r="AC45" s="217">
        <v>44.65</v>
      </c>
      <c r="AD45" s="217">
        <v>44.650000000000006</v>
      </c>
      <c r="AE45" s="217">
        <v>44.650000000000006</v>
      </c>
      <c r="AF45" s="217">
        <v>44.65</v>
      </c>
      <c r="AG45" s="217">
        <v>44.650000000000006</v>
      </c>
      <c r="AH45" s="217">
        <v>44.650000000000006</v>
      </c>
      <c r="AI45" s="217">
        <v>44.65</v>
      </c>
      <c r="AJ45" s="217">
        <v>44.650000000000006</v>
      </c>
      <c r="AK45" s="217">
        <v>44.650000000000006</v>
      </c>
      <c r="AL45" s="217">
        <v>44.650000000000006</v>
      </c>
      <c r="AM45" s="217">
        <v>44.65</v>
      </c>
      <c r="AN45" s="217">
        <v>44.65</v>
      </c>
      <c r="AO45" s="217">
        <v>44.650000000000006</v>
      </c>
      <c r="AP45" s="217">
        <v>44.65</v>
      </c>
      <c r="AQ45" s="217">
        <v>44.65</v>
      </c>
      <c r="AR45" s="217">
        <v>44.650000000000006</v>
      </c>
      <c r="AS45" s="217">
        <v>44.65</v>
      </c>
      <c r="AT45" s="217">
        <v>44.650000000000006</v>
      </c>
      <c r="AU45" s="217">
        <v>44.650000000000006</v>
      </c>
      <c r="AV45" s="217">
        <v>44.65</v>
      </c>
      <c r="AW45" s="217">
        <v>44.65</v>
      </c>
      <c r="AX45" s="217">
        <v>44.65</v>
      </c>
      <c r="AY45" s="217">
        <v>44.650000000000006</v>
      </c>
      <c r="AZ45" s="217">
        <v>44.65</v>
      </c>
      <c r="BA45" s="217">
        <v>44.65</v>
      </c>
      <c r="BB45" s="217">
        <v>44.65</v>
      </c>
      <c r="BC45" s="217">
        <v>44.65</v>
      </c>
      <c r="BD45" s="217">
        <v>44.65</v>
      </c>
      <c r="BE45" s="217">
        <v>44.65</v>
      </c>
      <c r="BF45" s="217">
        <v>44.650000000000006</v>
      </c>
      <c r="BG45" s="217">
        <v>44.65</v>
      </c>
      <c r="BH45" s="217">
        <v>44.65</v>
      </c>
      <c r="BI45" s="217">
        <v>44.65</v>
      </c>
      <c r="BJ45" s="217">
        <v>44.65</v>
      </c>
      <c r="BK45" s="217">
        <v>44.65</v>
      </c>
      <c r="BL45" s="217">
        <v>44.65</v>
      </c>
      <c r="BM45" s="217">
        <v>44.650000000000006</v>
      </c>
      <c r="BN45" s="217">
        <v>44.650000000000006</v>
      </c>
      <c r="BO45" s="217">
        <v>44.649999999999991</v>
      </c>
      <c r="BP45" s="217">
        <v>44.650000000000006</v>
      </c>
      <c r="BQ45" s="217">
        <v>0</v>
      </c>
      <c r="BR45" s="217">
        <v>0</v>
      </c>
      <c r="BS45" s="217">
        <v>0</v>
      </c>
      <c r="BT45" s="217">
        <v>0</v>
      </c>
      <c r="BU45" s="217">
        <v>0</v>
      </c>
      <c r="BV45" s="217">
        <v>0</v>
      </c>
      <c r="BW45" s="217">
        <v>0</v>
      </c>
      <c r="BX45" s="217">
        <v>0</v>
      </c>
      <c r="BY45" s="217">
        <v>0</v>
      </c>
      <c r="BZ45" s="217">
        <v>0</v>
      </c>
      <c r="CA45" s="217">
        <v>0</v>
      </c>
      <c r="CB45" s="217">
        <v>0</v>
      </c>
      <c r="CC45" s="217">
        <v>0</v>
      </c>
      <c r="CD45" s="217">
        <v>0</v>
      </c>
      <c r="CE45" s="217">
        <v>0</v>
      </c>
      <c r="CF45" s="217">
        <v>0</v>
      </c>
      <c r="CG45" s="217">
        <v>0</v>
      </c>
      <c r="CH45" s="217">
        <v>0</v>
      </c>
      <c r="CI45" s="217">
        <v>0</v>
      </c>
      <c r="CJ45" s="217">
        <v>0</v>
      </c>
      <c r="CK45" s="217">
        <v>0</v>
      </c>
      <c r="CL45" s="217">
        <v>0</v>
      </c>
      <c r="CM45" s="217">
        <v>0</v>
      </c>
      <c r="CN45" s="217">
        <v>0</v>
      </c>
      <c r="CO45" s="217">
        <v>0</v>
      </c>
      <c r="CP45" s="217">
        <v>0</v>
      </c>
      <c r="CQ45" s="217">
        <v>0</v>
      </c>
      <c r="CR45" s="217">
        <v>0</v>
      </c>
      <c r="CS45" s="217">
        <v>0</v>
      </c>
      <c r="CT45" s="217">
        <v>0</v>
      </c>
      <c r="CU45" s="217">
        <v>0</v>
      </c>
      <c r="CV45" s="217">
        <v>0</v>
      </c>
      <c r="CW45" s="217">
        <v>0</v>
      </c>
      <c r="CX45" s="217">
        <v>0</v>
      </c>
      <c r="CY45" s="217">
        <v>0</v>
      </c>
      <c r="CZ45" s="217">
        <v>0</v>
      </c>
      <c r="DA45" s="217">
        <v>0</v>
      </c>
      <c r="DB45" s="217">
        <v>0</v>
      </c>
      <c r="DC45" s="217">
        <v>0</v>
      </c>
      <c r="DD45" s="217">
        <v>0</v>
      </c>
      <c r="DE45" s="217">
        <v>0</v>
      </c>
      <c r="DF45" s="217">
        <v>0</v>
      </c>
      <c r="DG45" s="217">
        <v>0</v>
      </c>
      <c r="DH45" s="217">
        <v>0</v>
      </c>
      <c r="DI45" s="217">
        <v>0</v>
      </c>
      <c r="DJ45" s="217">
        <v>0</v>
      </c>
      <c r="DK45" s="217">
        <v>0</v>
      </c>
      <c r="DL45" s="217">
        <v>0</v>
      </c>
      <c r="DM45" s="217">
        <v>0</v>
      </c>
      <c r="DN45" s="217">
        <v>0</v>
      </c>
      <c r="DO45" s="217">
        <v>0</v>
      </c>
      <c r="DP45" s="217">
        <v>0</v>
      </c>
      <c r="DQ45" s="217">
        <v>0</v>
      </c>
      <c r="DR45" s="217">
        <v>0</v>
      </c>
      <c r="DS45" s="217">
        <v>0</v>
      </c>
      <c r="DT45" s="217">
        <v>0</v>
      </c>
      <c r="DU45" s="217">
        <v>0</v>
      </c>
      <c r="DV45" s="217">
        <v>0</v>
      </c>
      <c r="DW45" s="217">
        <v>0</v>
      </c>
      <c r="DX45" s="217">
        <v>0</v>
      </c>
      <c r="DY45" s="217">
        <v>0</v>
      </c>
      <c r="DZ45" s="217">
        <v>0</v>
      </c>
      <c r="EA45" s="217">
        <v>0</v>
      </c>
      <c r="EB45" s="217">
        <v>0</v>
      </c>
      <c r="EC45" s="217">
        <v>0</v>
      </c>
      <c r="ED45" s="217">
        <v>0</v>
      </c>
      <c r="EE45" s="217">
        <v>0</v>
      </c>
      <c r="EF45" s="217">
        <v>0</v>
      </c>
      <c r="EG45" s="217">
        <v>0</v>
      </c>
      <c r="EH45" s="217">
        <v>0</v>
      </c>
      <c r="EI45" s="217">
        <v>0</v>
      </c>
      <c r="EJ45" s="217">
        <v>0</v>
      </c>
      <c r="EK45" s="217">
        <v>0</v>
      </c>
      <c r="EL45" s="217">
        <v>0</v>
      </c>
      <c r="EM45" s="217">
        <v>0</v>
      </c>
      <c r="EN45" s="217">
        <v>0</v>
      </c>
      <c r="EO45" s="217">
        <v>0</v>
      </c>
      <c r="EP45" s="217">
        <v>0</v>
      </c>
      <c r="EQ45" s="217">
        <v>0</v>
      </c>
      <c r="ER45" s="217">
        <v>0</v>
      </c>
      <c r="ES45" s="217">
        <v>0</v>
      </c>
      <c r="ET45" s="217">
        <v>0</v>
      </c>
      <c r="EU45" s="217">
        <v>0</v>
      </c>
      <c r="EV45" s="217">
        <v>0</v>
      </c>
      <c r="EW45" s="217">
        <v>0</v>
      </c>
      <c r="EX45" s="217">
        <v>0</v>
      </c>
      <c r="EY45" s="217">
        <v>0</v>
      </c>
      <c r="EZ45" s="217">
        <v>0</v>
      </c>
      <c r="FA45" s="217">
        <v>0</v>
      </c>
      <c r="FB45" s="217">
        <v>0</v>
      </c>
      <c r="FC45" s="217">
        <v>0</v>
      </c>
      <c r="FD45" s="217">
        <v>0</v>
      </c>
      <c r="FE45" s="217">
        <v>0</v>
      </c>
      <c r="FF45" s="217">
        <v>0</v>
      </c>
      <c r="FG45" s="217">
        <v>0</v>
      </c>
      <c r="FH45" s="217">
        <v>0</v>
      </c>
      <c r="FI45" s="217">
        <v>0</v>
      </c>
      <c r="FJ45" s="217">
        <v>0</v>
      </c>
      <c r="FK45" s="217">
        <v>0</v>
      </c>
      <c r="FL45" s="217">
        <v>0</v>
      </c>
      <c r="FM45" s="217">
        <v>0</v>
      </c>
      <c r="FN45" s="217">
        <v>0</v>
      </c>
      <c r="FO45" s="217">
        <v>0</v>
      </c>
      <c r="FP45" s="217">
        <v>0</v>
      </c>
      <c r="FQ45" s="217">
        <v>0</v>
      </c>
      <c r="FR45" s="217">
        <v>0</v>
      </c>
      <c r="FS45" s="217">
        <v>0</v>
      </c>
      <c r="FT45" s="217">
        <v>0</v>
      </c>
      <c r="FU45" s="217">
        <v>0</v>
      </c>
      <c r="FV45" s="217">
        <v>0</v>
      </c>
      <c r="FW45" s="217">
        <v>0</v>
      </c>
      <c r="FX45" s="217">
        <v>0</v>
      </c>
      <c r="FY45" s="217">
        <v>0</v>
      </c>
      <c r="FZ45" s="217">
        <v>0</v>
      </c>
      <c r="GA45" s="217">
        <v>0</v>
      </c>
      <c r="GB45" s="217">
        <v>0</v>
      </c>
      <c r="GC45" s="217">
        <v>0</v>
      </c>
      <c r="GD45" s="217">
        <v>0</v>
      </c>
      <c r="GE45" s="217">
        <v>0</v>
      </c>
      <c r="GF45" s="217">
        <v>0</v>
      </c>
      <c r="GG45" s="217">
        <v>0</v>
      </c>
      <c r="GH45" s="217">
        <v>0</v>
      </c>
      <c r="GI45" s="217">
        <v>0</v>
      </c>
      <c r="GJ45" s="217">
        <v>0</v>
      </c>
      <c r="GK45" s="217">
        <v>0</v>
      </c>
      <c r="GL45" s="217">
        <v>0</v>
      </c>
      <c r="GM45" s="217">
        <v>0</v>
      </c>
      <c r="GN45" s="217">
        <v>0</v>
      </c>
      <c r="GO45" s="217">
        <v>0</v>
      </c>
      <c r="GP45" s="217">
        <v>0</v>
      </c>
      <c r="GQ45" s="217">
        <v>0</v>
      </c>
      <c r="GR45" s="217">
        <v>0</v>
      </c>
      <c r="GS45" s="217">
        <v>0</v>
      </c>
      <c r="GT45" s="217">
        <v>0</v>
      </c>
      <c r="GU45" s="217">
        <v>0</v>
      </c>
      <c r="GV45" s="217">
        <v>0</v>
      </c>
      <c r="GW45" s="217">
        <v>0</v>
      </c>
      <c r="GX45" s="217">
        <v>0</v>
      </c>
      <c r="GY45" s="217">
        <v>0</v>
      </c>
      <c r="GZ45" s="217">
        <v>0</v>
      </c>
    </row>
    <row r="46" spans="1:208" s="217" customFormat="1" x14ac:dyDescent="0.2">
      <c r="A46" s="223" t="s">
        <v>385</v>
      </c>
      <c r="B46" s="217" t="s">
        <v>92</v>
      </c>
      <c r="D46" s="217" t="s">
        <v>336</v>
      </c>
      <c r="E46" s="217" t="s">
        <v>2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17">
        <v>0</v>
      </c>
      <c r="N46" s="217">
        <v>0</v>
      </c>
      <c r="O46" s="217">
        <v>0</v>
      </c>
      <c r="P46" s="217">
        <v>0</v>
      </c>
      <c r="Q46" s="217">
        <v>0</v>
      </c>
      <c r="R46" s="217">
        <v>0</v>
      </c>
      <c r="S46" s="217">
        <v>0</v>
      </c>
      <c r="T46" s="217">
        <v>0</v>
      </c>
      <c r="U46" s="217">
        <v>0</v>
      </c>
      <c r="V46" s="217">
        <v>0</v>
      </c>
      <c r="W46" s="217">
        <v>0</v>
      </c>
      <c r="X46" s="217">
        <v>0</v>
      </c>
      <c r="Y46" s="217">
        <v>0</v>
      </c>
      <c r="Z46" s="217">
        <v>0</v>
      </c>
      <c r="AA46" s="217">
        <v>66.98</v>
      </c>
      <c r="AB46" s="217">
        <v>66.97999999999999</v>
      </c>
      <c r="AC46" s="217">
        <v>66.97999999999999</v>
      </c>
      <c r="AD46" s="217">
        <v>66.97999999999999</v>
      </c>
      <c r="AE46" s="217">
        <v>66.98</v>
      </c>
      <c r="AF46" s="217">
        <v>66.98</v>
      </c>
      <c r="AG46" s="217">
        <v>66.98</v>
      </c>
      <c r="AH46" s="217">
        <v>66.97999999999999</v>
      </c>
      <c r="AI46" s="217">
        <v>66.97999999999999</v>
      </c>
      <c r="AJ46" s="217">
        <v>66.98</v>
      </c>
      <c r="AK46" s="217">
        <v>66.97999999999999</v>
      </c>
      <c r="AL46" s="217">
        <v>66.97999999999999</v>
      </c>
      <c r="AM46" s="217">
        <v>66.97999999999999</v>
      </c>
      <c r="AN46" s="217">
        <v>66.97999999999999</v>
      </c>
      <c r="AO46" s="217">
        <v>66.97999999999999</v>
      </c>
      <c r="AP46" s="217">
        <v>66.98</v>
      </c>
      <c r="AQ46" s="217">
        <v>66.97999999999999</v>
      </c>
      <c r="AR46" s="217">
        <v>66.97999999999999</v>
      </c>
      <c r="AS46" s="217">
        <v>66.97999999999999</v>
      </c>
      <c r="AT46" s="217">
        <v>66.97999999999999</v>
      </c>
      <c r="AU46" s="217">
        <v>66.97999999999999</v>
      </c>
      <c r="AV46" s="217">
        <v>66.97999999999999</v>
      </c>
      <c r="AW46" s="217">
        <v>66.97999999999999</v>
      </c>
      <c r="AX46" s="217">
        <v>66.98</v>
      </c>
      <c r="AY46" s="217">
        <v>66.98</v>
      </c>
      <c r="AZ46" s="217">
        <v>66.98</v>
      </c>
      <c r="BA46" s="217">
        <v>66.97999999999999</v>
      </c>
      <c r="BB46" s="217">
        <v>66.98</v>
      </c>
      <c r="BC46" s="217">
        <v>66.98</v>
      </c>
      <c r="BD46" s="217">
        <v>66.97999999999999</v>
      </c>
      <c r="BE46" s="217">
        <v>66.98</v>
      </c>
      <c r="BF46" s="217">
        <v>66.97999999999999</v>
      </c>
      <c r="BG46" s="217">
        <v>66.980000000000018</v>
      </c>
      <c r="BH46" s="217">
        <v>66.97999999999999</v>
      </c>
      <c r="BI46" s="217">
        <v>66.98</v>
      </c>
      <c r="BJ46" s="217">
        <v>66.98</v>
      </c>
      <c r="BK46" s="217">
        <v>66.98</v>
      </c>
      <c r="BL46" s="217">
        <v>66.97999999999999</v>
      </c>
      <c r="BM46" s="217">
        <v>66.98</v>
      </c>
      <c r="BN46" s="217">
        <v>66.98</v>
      </c>
      <c r="BO46" s="217">
        <v>66.980000000000018</v>
      </c>
      <c r="BP46" s="217">
        <v>66.97999999999999</v>
      </c>
      <c r="BQ46" s="217">
        <v>0</v>
      </c>
      <c r="BR46" s="217">
        <v>0</v>
      </c>
      <c r="BS46" s="217">
        <v>0</v>
      </c>
      <c r="BT46" s="217">
        <v>0</v>
      </c>
      <c r="BU46" s="217">
        <v>0</v>
      </c>
      <c r="BV46" s="217">
        <v>0</v>
      </c>
      <c r="BW46" s="217">
        <v>0</v>
      </c>
      <c r="BX46" s="217">
        <v>0</v>
      </c>
      <c r="BY46" s="217">
        <v>0</v>
      </c>
      <c r="BZ46" s="217">
        <v>0</v>
      </c>
      <c r="CA46" s="217">
        <v>0</v>
      </c>
      <c r="CB46" s="217">
        <v>0</v>
      </c>
      <c r="CC46" s="217">
        <v>0</v>
      </c>
      <c r="CD46" s="217">
        <v>0</v>
      </c>
      <c r="CE46" s="217">
        <v>0</v>
      </c>
      <c r="CF46" s="217">
        <v>0</v>
      </c>
      <c r="CG46" s="217">
        <v>0</v>
      </c>
      <c r="CH46" s="217">
        <v>0</v>
      </c>
      <c r="CI46" s="217">
        <v>0</v>
      </c>
      <c r="CJ46" s="217">
        <v>0</v>
      </c>
      <c r="CK46" s="217">
        <v>0</v>
      </c>
      <c r="CL46" s="217">
        <v>0</v>
      </c>
      <c r="CM46" s="217">
        <v>0</v>
      </c>
      <c r="CN46" s="217">
        <v>0</v>
      </c>
      <c r="CO46" s="217">
        <v>0</v>
      </c>
      <c r="CP46" s="217">
        <v>0</v>
      </c>
      <c r="CQ46" s="217">
        <v>0</v>
      </c>
      <c r="CR46" s="217">
        <v>0</v>
      </c>
      <c r="CS46" s="217">
        <v>0</v>
      </c>
      <c r="CT46" s="217">
        <v>0</v>
      </c>
      <c r="CU46" s="217">
        <v>0</v>
      </c>
      <c r="CV46" s="217">
        <v>0</v>
      </c>
      <c r="CW46" s="217">
        <v>0</v>
      </c>
      <c r="CX46" s="217">
        <v>0</v>
      </c>
      <c r="CY46" s="217">
        <v>0</v>
      </c>
      <c r="CZ46" s="217">
        <v>0</v>
      </c>
      <c r="DA46" s="217">
        <v>0</v>
      </c>
      <c r="DB46" s="217">
        <v>0</v>
      </c>
      <c r="DC46" s="217">
        <v>0</v>
      </c>
      <c r="DD46" s="217">
        <v>0</v>
      </c>
      <c r="DE46" s="217">
        <v>0</v>
      </c>
      <c r="DF46" s="217">
        <v>0</v>
      </c>
      <c r="DG46" s="217">
        <v>0</v>
      </c>
      <c r="DH46" s="217">
        <v>0</v>
      </c>
      <c r="DI46" s="217">
        <v>0</v>
      </c>
      <c r="DJ46" s="217">
        <v>0</v>
      </c>
      <c r="DK46" s="217">
        <v>0</v>
      </c>
      <c r="DL46" s="217">
        <v>0</v>
      </c>
      <c r="DM46" s="217">
        <v>0</v>
      </c>
      <c r="DN46" s="217">
        <v>0</v>
      </c>
      <c r="DO46" s="217">
        <v>0</v>
      </c>
      <c r="DP46" s="217">
        <v>0</v>
      </c>
      <c r="DQ46" s="217">
        <v>0</v>
      </c>
      <c r="DR46" s="217">
        <v>0</v>
      </c>
      <c r="DS46" s="217">
        <v>0</v>
      </c>
      <c r="DT46" s="217">
        <v>0</v>
      </c>
      <c r="DU46" s="217">
        <v>0</v>
      </c>
      <c r="DV46" s="217">
        <v>0</v>
      </c>
      <c r="DW46" s="217">
        <v>0</v>
      </c>
      <c r="DX46" s="217">
        <v>0</v>
      </c>
      <c r="DY46" s="217">
        <v>0</v>
      </c>
      <c r="DZ46" s="217">
        <v>0</v>
      </c>
      <c r="EA46" s="217">
        <v>0</v>
      </c>
      <c r="EB46" s="217">
        <v>0</v>
      </c>
      <c r="EC46" s="217">
        <v>0</v>
      </c>
      <c r="ED46" s="217">
        <v>0</v>
      </c>
      <c r="EE46" s="217">
        <v>0</v>
      </c>
      <c r="EF46" s="217">
        <v>0</v>
      </c>
      <c r="EG46" s="217">
        <v>0</v>
      </c>
      <c r="EH46" s="217">
        <v>0</v>
      </c>
      <c r="EI46" s="217">
        <v>0</v>
      </c>
      <c r="EJ46" s="217">
        <v>0</v>
      </c>
      <c r="EK46" s="217">
        <v>0</v>
      </c>
      <c r="EL46" s="217">
        <v>0</v>
      </c>
      <c r="EM46" s="217">
        <v>0</v>
      </c>
      <c r="EN46" s="217">
        <v>0</v>
      </c>
      <c r="EO46" s="217">
        <v>0</v>
      </c>
      <c r="EP46" s="217">
        <v>0</v>
      </c>
      <c r="EQ46" s="217">
        <v>0</v>
      </c>
      <c r="ER46" s="217">
        <v>0</v>
      </c>
      <c r="ES46" s="217">
        <v>0</v>
      </c>
      <c r="ET46" s="217">
        <v>0</v>
      </c>
      <c r="EU46" s="217">
        <v>0</v>
      </c>
      <c r="EV46" s="217">
        <v>0</v>
      </c>
      <c r="EW46" s="217">
        <v>0</v>
      </c>
      <c r="EX46" s="217">
        <v>0</v>
      </c>
      <c r="EY46" s="217">
        <v>0</v>
      </c>
      <c r="EZ46" s="217">
        <v>0</v>
      </c>
      <c r="FA46" s="217">
        <v>0</v>
      </c>
      <c r="FB46" s="217">
        <v>0</v>
      </c>
      <c r="FC46" s="217">
        <v>0</v>
      </c>
      <c r="FD46" s="217">
        <v>0</v>
      </c>
      <c r="FE46" s="217">
        <v>0</v>
      </c>
      <c r="FF46" s="217">
        <v>0</v>
      </c>
      <c r="FG46" s="217">
        <v>0</v>
      </c>
      <c r="FH46" s="217">
        <v>0</v>
      </c>
      <c r="FI46" s="217">
        <v>0</v>
      </c>
      <c r="FJ46" s="217">
        <v>0</v>
      </c>
      <c r="FK46" s="217">
        <v>0</v>
      </c>
      <c r="FL46" s="217">
        <v>0</v>
      </c>
      <c r="FM46" s="217">
        <v>0</v>
      </c>
      <c r="FN46" s="217">
        <v>0</v>
      </c>
      <c r="FO46" s="217">
        <v>0</v>
      </c>
      <c r="FP46" s="217">
        <v>0</v>
      </c>
      <c r="FQ46" s="217">
        <v>0</v>
      </c>
      <c r="FR46" s="217">
        <v>0</v>
      </c>
      <c r="FS46" s="217">
        <v>0</v>
      </c>
      <c r="FT46" s="217">
        <v>0</v>
      </c>
      <c r="FU46" s="217">
        <v>0</v>
      </c>
      <c r="FV46" s="217">
        <v>0</v>
      </c>
      <c r="FW46" s="217">
        <v>0</v>
      </c>
      <c r="FX46" s="217">
        <v>0</v>
      </c>
      <c r="FY46" s="217">
        <v>0</v>
      </c>
      <c r="FZ46" s="217">
        <v>0</v>
      </c>
      <c r="GA46" s="217">
        <v>0</v>
      </c>
      <c r="GB46" s="217">
        <v>0</v>
      </c>
      <c r="GC46" s="217">
        <v>0</v>
      </c>
      <c r="GD46" s="217">
        <v>0</v>
      </c>
      <c r="GE46" s="217">
        <v>0</v>
      </c>
      <c r="GF46" s="217">
        <v>0</v>
      </c>
      <c r="GG46" s="217">
        <v>0</v>
      </c>
      <c r="GH46" s="217">
        <v>0</v>
      </c>
      <c r="GI46" s="217">
        <v>0</v>
      </c>
      <c r="GJ46" s="217">
        <v>0</v>
      </c>
      <c r="GK46" s="217">
        <v>0</v>
      </c>
      <c r="GL46" s="217">
        <v>0</v>
      </c>
      <c r="GM46" s="217">
        <v>0</v>
      </c>
      <c r="GN46" s="217">
        <v>0</v>
      </c>
      <c r="GO46" s="217">
        <v>0</v>
      </c>
      <c r="GP46" s="217">
        <v>0</v>
      </c>
      <c r="GQ46" s="217">
        <v>0</v>
      </c>
      <c r="GR46" s="217">
        <v>0</v>
      </c>
      <c r="GS46" s="217">
        <v>0</v>
      </c>
      <c r="GT46" s="217">
        <v>0</v>
      </c>
      <c r="GU46" s="217">
        <v>0</v>
      </c>
      <c r="GV46" s="217">
        <v>0</v>
      </c>
      <c r="GW46" s="217">
        <v>0</v>
      </c>
      <c r="GX46" s="217">
        <v>0</v>
      </c>
      <c r="GY46" s="217">
        <v>0</v>
      </c>
      <c r="GZ46" s="217">
        <v>0</v>
      </c>
    </row>
    <row r="47" spans="1:208" s="217" customFormat="1" x14ac:dyDescent="0.2">
      <c r="A47" s="223" t="s">
        <v>386</v>
      </c>
      <c r="B47" s="217" t="s">
        <v>92</v>
      </c>
      <c r="D47" s="217" t="s">
        <v>336</v>
      </c>
      <c r="E47" s="217" t="s">
        <v>3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17">
        <v>0</v>
      </c>
      <c r="N47" s="217">
        <v>0</v>
      </c>
      <c r="O47" s="217">
        <v>0</v>
      </c>
      <c r="P47" s="217">
        <v>0</v>
      </c>
      <c r="Q47" s="217">
        <v>0</v>
      </c>
      <c r="R47" s="217">
        <v>0</v>
      </c>
      <c r="S47" s="217">
        <v>0</v>
      </c>
      <c r="T47" s="217">
        <v>0</v>
      </c>
      <c r="U47" s="217">
        <v>0</v>
      </c>
      <c r="V47" s="217">
        <v>0</v>
      </c>
      <c r="W47" s="217">
        <v>0</v>
      </c>
      <c r="X47" s="217">
        <v>0</v>
      </c>
      <c r="Y47" s="217">
        <v>0</v>
      </c>
      <c r="Z47" s="217">
        <v>0</v>
      </c>
      <c r="AA47" s="217">
        <v>66.97999999999999</v>
      </c>
      <c r="AB47" s="217">
        <v>66.97999999999999</v>
      </c>
      <c r="AC47" s="217">
        <v>66.97999999999999</v>
      </c>
      <c r="AD47" s="217">
        <v>66.97999999999999</v>
      </c>
      <c r="AE47" s="217">
        <v>66.97999999999999</v>
      </c>
      <c r="AF47" s="217">
        <v>66.98</v>
      </c>
      <c r="AG47" s="217">
        <v>66.97999999999999</v>
      </c>
      <c r="AH47" s="217">
        <v>66.97999999999999</v>
      </c>
      <c r="AI47" s="217">
        <v>66.97999999999999</v>
      </c>
      <c r="AJ47" s="217">
        <v>66.97999999999999</v>
      </c>
      <c r="AK47" s="217">
        <v>66.98</v>
      </c>
      <c r="AL47" s="217">
        <v>66.97999999999999</v>
      </c>
      <c r="AM47" s="217">
        <v>66.97999999999999</v>
      </c>
      <c r="AN47" s="217">
        <v>66.98</v>
      </c>
      <c r="AO47" s="217">
        <v>66.97999999999999</v>
      </c>
      <c r="AP47" s="217">
        <v>66.98</v>
      </c>
      <c r="AQ47" s="217">
        <v>66.97999999999999</v>
      </c>
      <c r="AR47" s="217">
        <v>66.98</v>
      </c>
      <c r="AS47" s="217">
        <v>66.97999999999999</v>
      </c>
      <c r="AT47" s="217">
        <v>66.98</v>
      </c>
      <c r="AU47" s="217">
        <v>66.98</v>
      </c>
      <c r="AV47" s="217">
        <v>66.98</v>
      </c>
      <c r="AW47" s="217">
        <v>66.97999999999999</v>
      </c>
      <c r="AX47" s="217">
        <v>66.97999999999999</v>
      </c>
      <c r="AY47" s="217">
        <v>66.97999999999999</v>
      </c>
      <c r="AZ47" s="217">
        <v>66.97999999999999</v>
      </c>
      <c r="BA47" s="217">
        <v>66.98</v>
      </c>
      <c r="BB47" s="217">
        <v>66.98</v>
      </c>
      <c r="BC47" s="217">
        <v>66.98</v>
      </c>
      <c r="BD47" s="217">
        <v>66.98</v>
      </c>
      <c r="BE47" s="217">
        <v>66.98</v>
      </c>
      <c r="BF47" s="217">
        <v>66.97999999999999</v>
      </c>
      <c r="BG47" s="217">
        <v>66.97999999999999</v>
      </c>
      <c r="BH47" s="217">
        <v>66.97999999999999</v>
      </c>
      <c r="BI47" s="217">
        <v>66.98</v>
      </c>
      <c r="BJ47" s="217">
        <v>66.97999999999999</v>
      </c>
      <c r="BK47" s="217">
        <v>66.97999999999999</v>
      </c>
      <c r="BL47" s="217">
        <v>66.97999999999999</v>
      </c>
      <c r="BM47" s="217">
        <v>66.97999999999999</v>
      </c>
      <c r="BN47" s="217">
        <v>66.98</v>
      </c>
      <c r="BO47" s="217">
        <v>66.98</v>
      </c>
      <c r="BP47" s="217">
        <v>66.98</v>
      </c>
      <c r="BQ47" s="217">
        <v>0</v>
      </c>
      <c r="BR47" s="217">
        <v>0</v>
      </c>
      <c r="BS47" s="217">
        <v>0</v>
      </c>
      <c r="BT47" s="217">
        <v>0</v>
      </c>
      <c r="BU47" s="217">
        <v>0</v>
      </c>
      <c r="BV47" s="217">
        <v>0</v>
      </c>
      <c r="BW47" s="217">
        <v>0</v>
      </c>
      <c r="BX47" s="217">
        <v>0</v>
      </c>
      <c r="BY47" s="217">
        <v>0</v>
      </c>
      <c r="BZ47" s="217">
        <v>0</v>
      </c>
      <c r="CA47" s="217">
        <v>0</v>
      </c>
      <c r="CB47" s="217">
        <v>0</v>
      </c>
      <c r="CC47" s="217">
        <v>0</v>
      </c>
      <c r="CD47" s="217">
        <v>0</v>
      </c>
      <c r="CE47" s="217">
        <v>0</v>
      </c>
      <c r="CF47" s="217">
        <v>0</v>
      </c>
      <c r="CG47" s="217">
        <v>0</v>
      </c>
      <c r="CH47" s="217">
        <v>0</v>
      </c>
      <c r="CI47" s="217">
        <v>0</v>
      </c>
      <c r="CJ47" s="217">
        <v>0</v>
      </c>
      <c r="CK47" s="217">
        <v>0</v>
      </c>
      <c r="CL47" s="217">
        <v>0</v>
      </c>
      <c r="CM47" s="217">
        <v>0</v>
      </c>
      <c r="CN47" s="217">
        <v>0</v>
      </c>
      <c r="CO47" s="217">
        <v>0</v>
      </c>
      <c r="CP47" s="217">
        <v>0</v>
      </c>
      <c r="CQ47" s="217">
        <v>0</v>
      </c>
      <c r="CR47" s="217">
        <v>0</v>
      </c>
      <c r="CS47" s="217">
        <v>0</v>
      </c>
      <c r="CT47" s="217">
        <v>0</v>
      </c>
      <c r="CU47" s="217">
        <v>0</v>
      </c>
      <c r="CV47" s="217">
        <v>0</v>
      </c>
      <c r="CW47" s="217">
        <v>0</v>
      </c>
      <c r="CX47" s="217">
        <v>0</v>
      </c>
      <c r="CY47" s="217">
        <v>0</v>
      </c>
      <c r="CZ47" s="217">
        <v>0</v>
      </c>
      <c r="DA47" s="217">
        <v>0</v>
      </c>
      <c r="DB47" s="217">
        <v>0</v>
      </c>
      <c r="DC47" s="217">
        <v>0</v>
      </c>
      <c r="DD47" s="217">
        <v>0</v>
      </c>
      <c r="DE47" s="217">
        <v>0</v>
      </c>
      <c r="DF47" s="217">
        <v>0</v>
      </c>
      <c r="DG47" s="217">
        <v>0</v>
      </c>
      <c r="DH47" s="217">
        <v>0</v>
      </c>
      <c r="DI47" s="217">
        <v>0</v>
      </c>
      <c r="DJ47" s="217">
        <v>0</v>
      </c>
      <c r="DK47" s="217">
        <v>0</v>
      </c>
      <c r="DL47" s="217">
        <v>0</v>
      </c>
      <c r="DM47" s="217">
        <v>0</v>
      </c>
      <c r="DN47" s="217">
        <v>0</v>
      </c>
      <c r="DO47" s="217">
        <v>0</v>
      </c>
      <c r="DP47" s="217">
        <v>0</v>
      </c>
      <c r="DQ47" s="217">
        <v>0</v>
      </c>
      <c r="DR47" s="217">
        <v>0</v>
      </c>
      <c r="DS47" s="217">
        <v>0</v>
      </c>
      <c r="DT47" s="217">
        <v>0</v>
      </c>
      <c r="DU47" s="217">
        <v>0</v>
      </c>
      <c r="DV47" s="217">
        <v>0</v>
      </c>
      <c r="DW47" s="217">
        <v>0</v>
      </c>
      <c r="DX47" s="217">
        <v>0</v>
      </c>
      <c r="DY47" s="217">
        <v>0</v>
      </c>
      <c r="DZ47" s="217">
        <v>0</v>
      </c>
      <c r="EA47" s="217">
        <v>0</v>
      </c>
      <c r="EB47" s="217">
        <v>0</v>
      </c>
      <c r="EC47" s="217">
        <v>0</v>
      </c>
      <c r="ED47" s="217">
        <v>0</v>
      </c>
      <c r="EE47" s="217">
        <v>0</v>
      </c>
      <c r="EF47" s="217">
        <v>0</v>
      </c>
      <c r="EG47" s="217">
        <v>0</v>
      </c>
      <c r="EH47" s="217">
        <v>0</v>
      </c>
      <c r="EI47" s="217">
        <v>0</v>
      </c>
      <c r="EJ47" s="217">
        <v>0</v>
      </c>
      <c r="EK47" s="217">
        <v>0</v>
      </c>
      <c r="EL47" s="217">
        <v>0</v>
      </c>
      <c r="EM47" s="217">
        <v>0</v>
      </c>
      <c r="EN47" s="217">
        <v>0</v>
      </c>
      <c r="EO47" s="217">
        <v>0</v>
      </c>
      <c r="EP47" s="217">
        <v>0</v>
      </c>
      <c r="EQ47" s="217">
        <v>0</v>
      </c>
      <c r="ER47" s="217">
        <v>0</v>
      </c>
      <c r="ES47" s="217">
        <v>0</v>
      </c>
      <c r="ET47" s="217">
        <v>0</v>
      </c>
      <c r="EU47" s="217">
        <v>0</v>
      </c>
      <c r="EV47" s="217">
        <v>0</v>
      </c>
      <c r="EW47" s="217">
        <v>0</v>
      </c>
      <c r="EX47" s="217">
        <v>0</v>
      </c>
      <c r="EY47" s="217">
        <v>0</v>
      </c>
      <c r="EZ47" s="217">
        <v>0</v>
      </c>
      <c r="FA47" s="217">
        <v>0</v>
      </c>
      <c r="FB47" s="217">
        <v>0</v>
      </c>
      <c r="FC47" s="217">
        <v>0</v>
      </c>
      <c r="FD47" s="217">
        <v>0</v>
      </c>
      <c r="FE47" s="217">
        <v>0</v>
      </c>
      <c r="FF47" s="217">
        <v>0</v>
      </c>
      <c r="FG47" s="217">
        <v>0</v>
      </c>
      <c r="FH47" s="217">
        <v>0</v>
      </c>
      <c r="FI47" s="217">
        <v>0</v>
      </c>
      <c r="FJ47" s="217">
        <v>0</v>
      </c>
      <c r="FK47" s="217">
        <v>0</v>
      </c>
      <c r="FL47" s="217">
        <v>0</v>
      </c>
      <c r="FM47" s="217">
        <v>0</v>
      </c>
      <c r="FN47" s="217">
        <v>0</v>
      </c>
      <c r="FO47" s="217">
        <v>0</v>
      </c>
      <c r="FP47" s="217">
        <v>0</v>
      </c>
      <c r="FQ47" s="217">
        <v>0</v>
      </c>
      <c r="FR47" s="217">
        <v>0</v>
      </c>
      <c r="FS47" s="217">
        <v>0</v>
      </c>
      <c r="FT47" s="217">
        <v>0</v>
      </c>
      <c r="FU47" s="217">
        <v>0</v>
      </c>
      <c r="FV47" s="217">
        <v>0</v>
      </c>
      <c r="FW47" s="217">
        <v>0</v>
      </c>
      <c r="FX47" s="217">
        <v>0</v>
      </c>
      <c r="FY47" s="217">
        <v>0</v>
      </c>
      <c r="FZ47" s="217">
        <v>0</v>
      </c>
      <c r="GA47" s="217">
        <v>0</v>
      </c>
      <c r="GB47" s="217">
        <v>0</v>
      </c>
      <c r="GC47" s="217">
        <v>0</v>
      </c>
      <c r="GD47" s="217">
        <v>0</v>
      </c>
      <c r="GE47" s="217">
        <v>0</v>
      </c>
      <c r="GF47" s="217">
        <v>0</v>
      </c>
      <c r="GG47" s="217">
        <v>0</v>
      </c>
      <c r="GH47" s="217">
        <v>0</v>
      </c>
      <c r="GI47" s="217">
        <v>0</v>
      </c>
      <c r="GJ47" s="217">
        <v>0</v>
      </c>
      <c r="GK47" s="217">
        <v>0</v>
      </c>
      <c r="GL47" s="217">
        <v>0</v>
      </c>
      <c r="GM47" s="217">
        <v>0</v>
      </c>
      <c r="GN47" s="217">
        <v>0</v>
      </c>
      <c r="GO47" s="217">
        <v>0</v>
      </c>
      <c r="GP47" s="217">
        <v>0</v>
      </c>
      <c r="GQ47" s="217">
        <v>0</v>
      </c>
      <c r="GR47" s="217">
        <v>0</v>
      </c>
      <c r="GS47" s="217">
        <v>0</v>
      </c>
      <c r="GT47" s="217">
        <v>0</v>
      </c>
      <c r="GU47" s="217">
        <v>0</v>
      </c>
      <c r="GV47" s="217">
        <v>0</v>
      </c>
      <c r="GW47" s="217">
        <v>0</v>
      </c>
      <c r="GX47" s="217">
        <v>0</v>
      </c>
      <c r="GY47" s="217">
        <v>0</v>
      </c>
      <c r="GZ47" s="217">
        <v>0</v>
      </c>
    </row>
  </sheetData>
  <sheetProtection algorithmName="SHA-512" hashValue="w4Rpc9S0lVkffEtNWXBFaQng62S89iTx/07T7yZ2GNPo8f1YYKlMQh8yRRSzyg7vKig/3/T/ffxrmmUJ1KIioA==" saltValue="jsd9+PjXgUNIGaplNavEY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showGridLines="0" workbookViewId="0">
      <selection activeCell="H2" sqref="H2"/>
    </sheetView>
  </sheetViews>
  <sheetFormatPr defaultRowHeight="21.75" x14ac:dyDescent="0.5"/>
  <cols>
    <col min="1" max="1" width="2.7109375" style="57" customWidth="1"/>
    <col min="2" max="2" width="13.42578125" style="57" customWidth="1"/>
    <col min="3" max="3" width="34.5703125" style="57" customWidth="1"/>
    <col min="4" max="4" width="45.7109375" style="57" customWidth="1"/>
    <col min="5" max="5" width="17.85546875" style="129" customWidth="1"/>
    <col min="6" max="9" width="17.85546875" style="57" customWidth="1"/>
    <col min="10" max="250" width="9.140625" style="57"/>
    <col min="251" max="251" width="2.7109375" style="57" customWidth="1"/>
    <col min="252" max="252" width="13.42578125" style="57" customWidth="1"/>
    <col min="253" max="253" width="13.5703125" style="57" customWidth="1"/>
    <col min="254" max="254" width="28.140625" style="57" bestFit="1" customWidth="1"/>
    <col min="255" max="255" width="21.85546875" style="57" customWidth="1"/>
    <col min="256" max="265" width="17.7109375" style="57" customWidth="1"/>
    <col min="266" max="506" width="9.140625" style="57"/>
    <col min="507" max="507" width="2.7109375" style="57" customWidth="1"/>
    <col min="508" max="508" width="13.42578125" style="57" customWidth="1"/>
    <col min="509" max="509" width="13.5703125" style="57" customWidth="1"/>
    <col min="510" max="510" width="28.140625" style="57" bestFit="1" customWidth="1"/>
    <col min="511" max="511" width="21.85546875" style="57" customWidth="1"/>
    <col min="512" max="521" width="17.7109375" style="57" customWidth="1"/>
    <col min="522" max="762" width="9.140625" style="57"/>
    <col min="763" max="763" width="2.7109375" style="57" customWidth="1"/>
    <col min="764" max="764" width="13.42578125" style="57" customWidth="1"/>
    <col min="765" max="765" width="13.5703125" style="57" customWidth="1"/>
    <col min="766" max="766" width="28.140625" style="57" bestFit="1" customWidth="1"/>
    <col min="767" max="767" width="21.85546875" style="57" customWidth="1"/>
    <col min="768" max="777" width="17.7109375" style="57" customWidth="1"/>
    <col min="778" max="1018" width="9.140625" style="57"/>
    <col min="1019" max="1019" width="2.7109375" style="57" customWidth="1"/>
    <col min="1020" max="1020" width="13.42578125" style="57" customWidth="1"/>
    <col min="1021" max="1021" width="13.5703125" style="57" customWidth="1"/>
    <col min="1022" max="1022" width="28.140625" style="57" bestFit="1" customWidth="1"/>
    <col min="1023" max="1023" width="21.85546875" style="57" customWidth="1"/>
    <col min="1024" max="1033" width="17.7109375" style="57" customWidth="1"/>
    <col min="1034" max="1274" width="9.140625" style="57"/>
    <col min="1275" max="1275" width="2.7109375" style="57" customWidth="1"/>
    <col min="1276" max="1276" width="13.42578125" style="57" customWidth="1"/>
    <col min="1277" max="1277" width="13.5703125" style="57" customWidth="1"/>
    <col min="1278" max="1278" width="28.140625" style="57" bestFit="1" customWidth="1"/>
    <col min="1279" max="1279" width="21.85546875" style="57" customWidth="1"/>
    <col min="1280" max="1289" width="17.7109375" style="57" customWidth="1"/>
    <col min="1290" max="1530" width="9.140625" style="57"/>
    <col min="1531" max="1531" width="2.7109375" style="57" customWidth="1"/>
    <col min="1532" max="1532" width="13.42578125" style="57" customWidth="1"/>
    <col min="1533" max="1533" width="13.5703125" style="57" customWidth="1"/>
    <col min="1534" max="1534" width="28.140625" style="57" bestFit="1" customWidth="1"/>
    <col min="1535" max="1535" width="21.85546875" style="57" customWidth="1"/>
    <col min="1536" max="1545" width="17.7109375" style="57" customWidth="1"/>
    <col min="1546" max="1786" width="9.140625" style="57"/>
    <col min="1787" max="1787" width="2.7109375" style="57" customWidth="1"/>
    <col min="1788" max="1788" width="13.42578125" style="57" customWidth="1"/>
    <col min="1789" max="1789" width="13.5703125" style="57" customWidth="1"/>
    <col min="1790" max="1790" width="28.140625" style="57" bestFit="1" customWidth="1"/>
    <col min="1791" max="1791" width="21.85546875" style="57" customWidth="1"/>
    <col min="1792" max="1801" width="17.7109375" style="57" customWidth="1"/>
    <col min="1802" max="2042" width="9.140625" style="57"/>
    <col min="2043" max="2043" width="2.7109375" style="57" customWidth="1"/>
    <col min="2044" max="2044" width="13.42578125" style="57" customWidth="1"/>
    <col min="2045" max="2045" width="13.5703125" style="57" customWidth="1"/>
    <col min="2046" max="2046" width="28.140625" style="57" bestFit="1" customWidth="1"/>
    <col min="2047" max="2047" width="21.85546875" style="57" customWidth="1"/>
    <col min="2048" max="2057" width="17.7109375" style="57" customWidth="1"/>
    <col min="2058" max="2298" width="9.140625" style="57"/>
    <col min="2299" max="2299" width="2.7109375" style="57" customWidth="1"/>
    <col min="2300" max="2300" width="13.42578125" style="57" customWidth="1"/>
    <col min="2301" max="2301" width="13.5703125" style="57" customWidth="1"/>
    <col min="2302" max="2302" width="28.140625" style="57" bestFit="1" customWidth="1"/>
    <col min="2303" max="2303" width="21.85546875" style="57" customWidth="1"/>
    <col min="2304" max="2313" width="17.7109375" style="57" customWidth="1"/>
    <col min="2314" max="2554" width="9.140625" style="57"/>
    <col min="2555" max="2555" width="2.7109375" style="57" customWidth="1"/>
    <col min="2556" max="2556" width="13.42578125" style="57" customWidth="1"/>
    <col min="2557" max="2557" width="13.5703125" style="57" customWidth="1"/>
    <col min="2558" max="2558" width="28.140625" style="57" bestFit="1" customWidth="1"/>
    <col min="2559" max="2559" width="21.85546875" style="57" customWidth="1"/>
    <col min="2560" max="2569" width="17.7109375" style="57" customWidth="1"/>
    <col min="2570" max="2810" width="9.140625" style="57"/>
    <col min="2811" max="2811" width="2.7109375" style="57" customWidth="1"/>
    <col min="2812" max="2812" width="13.42578125" style="57" customWidth="1"/>
    <col min="2813" max="2813" width="13.5703125" style="57" customWidth="1"/>
    <col min="2814" max="2814" width="28.140625" style="57" bestFit="1" customWidth="1"/>
    <col min="2815" max="2815" width="21.85546875" style="57" customWidth="1"/>
    <col min="2816" max="2825" width="17.7109375" style="57" customWidth="1"/>
    <col min="2826" max="3066" width="9.140625" style="57"/>
    <col min="3067" max="3067" width="2.7109375" style="57" customWidth="1"/>
    <col min="3068" max="3068" width="13.42578125" style="57" customWidth="1"/>
    <col min="3069" max="3069" width="13.5703125" style="57" customWidth="1"/>
    <col min="3070" max="3070" width="28.140625" style="57" bestFit="1" customWidth="1"/>
    <col min="3071" max="3071" width="21.85546875" style="57" customWidth="1"/>
    <col min="3072" max="3081" width="17.7109375" style="57" customWidth="1"/>
    <col min="3082" max="3322" width="9.140625" style="57"/>
    <col min="3323" max="3323" width="2.7109375" style="57" customWidth="1"/>
    <col min="3324" max="3324" width="13.42578125" style="57" customWidth="1"/>
    <col min="3325" max="3325" width="13.5703125" style="57" customWidth="1"/>
    <col min="3326" max="3326" width="28.140625" style="57" bestFit="1" customWidth="1"/>
    <col min="3327" max="3327" width="21.85546875" style="57" customWidth="1"/>
    <col min="3328" max="3337" width="17.7109375" style="57" customWidth="1"/>
    <col min="3338" max="3578" width="9.140625" style="57"/>
    <col min="3579" max="3579" width="2.7109375" style="57" customWidth="1"/>
    <col min="3580" max="3580" width="13.42578125" style="57" customWidth="1"/>
    <col min="3581" max="3581" width="13.5703125" style="57" customWidth="1"/>
    <col min="3582" max="3582" width="28.140625" style="57" bestFit="1" customWidth="1"/>
    <col min="3583" max="3583" width="21.85546875" style="57" customWidth="1"/>
    <col min="3584" max="3593" width="17.7109375" style="57" customWidth="1"/>
    <col min="3594" max="3834" width="9.140625" style="57"/>
    <col min="3835" max="3835" width="2.7109375" style="57" customWidth="1"/>
    <col min="3836" max="3836" width="13.42578125" style="57" customWidth="1"/>
    <col min="3837" max="3837" width="13.5703125" style="57" customWidth="1"/>
    <col min="3838" max="3838" width="28.140625" style="57" bestFit="1" customWidth="1"/>
    <col min="3839" max="3839" width="21.85546875" style="57" customWidth="1"/>
    <col min="3840" max="3849" width="17.7109375" style="57" customWidth="1"/>
    <col min="3850" max="4090" width="9.140625" style="57"/>
    <col min="4091" max="4091" width="2.7109375" style="57" customWidth="1"/>
    <col min="4092" max="4092" width="13.42578125" style="57" customWidth="1"/>
    <col min="4093" max="4093" width="13.5703125" style="57" customWidth="1"/>
    <col min="4094" max="4094" width="28.140625" style="57" bestFit="1" customWidth="1"/>
    <col min="4095" max="4095" width="21.85546875" style="57" customWidth="1"/>
    <col min="4096" max="4105" width="17.7109375" style="57" customWidth="1"/>
    <col min="4106" max="4346" width="9.140625" style="57"/>
    <col min="4347" max="4347" width="2.7109375" style="57" customWidth="1"/>
    <col min="4348" max="4348" width="13.42578125" style="57" customWidth="1"/>
    <col min="4349" max="4349" width="13.5703125" style="57" customWidth="1"/>
    <col min="4350" max="4350" width="28.140625" style="57" bestFit="1" customWidth="1"/>
    <col min="4351" max="4351" width="21.85546875" style="57" customWidth="1"/>
    <col min="4352" max="4361" width="17.7109375" style="57" customWidth="1"/>
    <col min="4362" max="4602" width="9.140625" style="57"/>
    <col min="4603" max="4603" width="2.7109375" style="57" customWidth="1"/>
    <col min="4604" max="4604" width="13.42578125" style="57" customWidth="1"/>
    <col min="4605" max="4605" width="13.5703125" style="57" customWidth="1"/>
    <col min="4606" max="4606" width="28.140625" style="57" bestFit="1" customWidth="1"/>
    <col min="4607" max="4607" width="21.85546875" style="57" customWidth="1"/>
    <col min="4608" max="4617" width="17.7109375" style="57" customWidth="1"/>
    <col min="4618" max="4858" width="9.140625" style="57"/>
    <col min="4859" max="4859" width="2.7109375" style="57" customWidth="1"/>
    <col min="4860" max="4860" width="13.42578125" style="57" customWidth="1"/>
    <col min="4861" max="4861" width="13.5703125" style="57" customWidth="1"/>
    <col min="4862" max="4862" width="28.140625" style="57" bestFit="1" customWidth="1"/>
    <col min="4863" max="4863" width="21.85546875" style="57" customWidth="1"/>
    <col min="4864" max="4873" width="17.7109375" style="57" customWidth="1"/>
    <col min="4874" max="5114" width="9.140625" style="57"/>
    <col min="5115" max="5115" width="2.7109375" style="57" customWidth="1"/>
    <col min="5116" max="5116" width="13.42578125" style="57" customWidth="1"/>
    <col min="5117" max="5117" width="13.5703125" style="57" customWidth="1"/>
    <col min="5118" max="5118" width="28.140625" style="57" bestFit="1" customWidth="1"/>
    <col min="5119" max="5119" width="21.85546875" style="57" customWidth="1"/>
    <col min="5120" max="5129" width="17.7109375" style="57" customWidth="1"/>
    <col min="5130" max="5370" width="9.140625" style="57"/>
    <col min="5371" max="5371" width="2.7109375" style="57" customWidth="1"/>
    <col min="5372" max="5372" width="13.42578125" style="57" customWidth="1"/>
    <col min="5373" max="5373" width="13.5703125" style="57" customWidth="1"/>
    <col min="5374" max="5374" width="28.140625" style="57" bestFit="1" customWidth="1"/>
    <col min="5375" max="5375" width="21.85546875" style="57" customWidth="1"/>
    <col min="5376" max="5385" width="17.7109375" style="57" customWidth="1"/>
    <col min="5386" max="5626" width="9.140625" style="57"/>
    <col min="5627" max="5627" width="2.7109375" style="57" customWidth="1"/>
    <col min="5628" max="5628" width="13.42578125" style="57" customWidth="1"/>
    <col min="5629" max="5629" width="13.5703125" style="57" customWidth="1"/>
    <col min="5630" max="5630" width="28.140625" style="57" bestFit="1" customWidth="1"/>
    <col min="5631" max="5631" width="21.85546875" style="57" customWidth="1"/>
    <col min="5632" max="5641" width="17.7109375" style="57" customWidth="1"/>
    <col min="5642" max="5882" width="9.140625" style="57"/>
    <col min="5883" max="5883" width="2.7109375" style="57" customWidth="1"/>
    <col min="5884" max="5884" width="13.42578125" style="57" customWidth="1"/>
    <col min="5885" max="5885" width="13.5703125" style="57" customWidth="1"/>
    <col min="5886" max="5886" width="28.140625" style="57" bestFit="1" customWidth="1"/>
    <col min="5887" max="5887" width="21.85546875" style="57" customWidth="1"/>
    <col min="5888" max="5897" width="17.7109375" style="57" customWidth="1"/>
    <col min="5898" max="6138" width="9.140625" style="57"/>
    <col min="6139" max="6139" width="2.7109375" style="57" customWidth="1"/>
    <col min="6140" max="6140" width="13.42578125" style="57" customWidth="1"/>
    <col min="6141" max="6141" width="13.5703125" style="57" customWidth="1"/>
    <col min="6142" max="6142" width="28.140625" style="57" bestFit="1" customWidth="1"/>
    <col min="6143" max="6143" width="21.85546875" style="57" customWidth="1"/>
    <col min="6144" max="6153" width="17.7109375" style="57" customWidth="1"/>
    <col min="6154" max="6394" width="9.140625" style="57"/>
    <col min="6395" max="6395" width="2.7109375" style="57" customWidth="1"/>
    <col min="6396" max="6396" width="13.42578125" style="57" customWidth="1"/>
    <col min="6397" max="6397" width="13.5703125" style="57" customWidth="1"/>
    <col min="6398" max="6398" width="28.140625" style="57" bestFit="1" customWidth="1"/>
    <col min="6399" max="6399" width="21.85546875" style="57" customWidth="1"/>
    <col min="6400" max="6409" width="17.7109375" style="57" customWidth="1"/>
    <col min="6410" max="6650" width="9.140625" style="57"/>
    <col min="6651" max="6651" width="2.7109375" style="57" customWidth="1"/>
    <col min="6652" max="6652" width="13.42578125" style="57" customWidth="1"/>
    <col min="6653" max="6653" width="13.5703125" style="57" customWidth="1"/>
    <col min="6654" max="6654" width="28.140625" style="57" bestFit="1" customWidth="1"/>
    <col min="6655" max="6655" width="21.85546875" style="57" customWidth="1"/>
    <col min="6656" max="6665" width="17.7109375" style="57" customWidth="1"/>
    <col min="6666" max="6906" width="9.140625" style="57"/>
    <col min="6907" max="6907" width="2.7109375" style="57" customWidth="1"/>
    <col min="6908" max="6908" width="13.42578125" style="57" customWidth="1"/>
    <col min="6909" max="6909" width="13.5703125" style="57" customWidth="1"/>
    <col min="6910" max="6910" width="28.140625" style="57" bestFit="1" customWidth="1"/>
    <col min="6911" max="6911" width="21.85546875" style="57" customWidth="1"/>
    <col min="6912" max="6921" width="17.7109375" style="57" customWidth="1"/>
    <col min="6922" max="7162" width="9.140625" style="57"/>
    <col min="7163" max="7163" width="2.7109375" style="57" customWidth="1"/>
    <col min="7164" max="7164" width="13.42578125" style="57" customWidth="1"/>
    <col min="7165" max="7165" width="13.5703125" style="57" customWidth="1"/>
    <col min="7166" max="7166" width="28.140625" style="57" bestFit="1" customWidth="1"/>
    <col min="7167" max="7167" width="21.85546875" style="57" customWidth="1"/>
    <col min="7168" max="7177" width="17.7109375" style="57" customWidth="1"/>
    <col min="7178" max="7418" width="9.140625" style="57"/>
    <col min="7419" max="7419" width="2.7109375" style="57" customWidth="1"/>
    <col min="7420" max="7420" width="13.42578125" style="57" customWidth="1"/>
    <col min="7421" max="7421" width="13.5703125" style="57" customWidth="1"/>
    <col min="7422" max="7422" width="28.140625" style="57" bestFit="1" customWidth="1"/>
    <col min="7423" max="7423" width="21.85546875" style="57" customWidth="1"/>
    <col min="7424" max="7433" width="17.7109375" style="57" customWidth="1"/>
    <col min="7434" max="7674" width="9.140625" style="57"/>
    <col min="7675" max="7675" width="2.7109375" style="57" customWidth="1"/>
    <col min="7676" max="7676" width="13.42578125" style="57" customWidth="1"/>
    <col min="7677" max="7677" width="13.5703125" style="57" customWidth="1"/>
    <col min="7678" max="7678" width="28.140625" style="57" bestFit="1" customWidth="1"/>
    <col min="7679" max="7679" width="21.85546875" style="57" customWidth="1"/>
    <col min="7680" max="7689" width="17.7109375" style="57" customWidth="1"/>
    <col min="7690" max="7930" width="9.140625" style="57"/>
    <col min="7931" max="7931" width="2.7109375" style="57" customWidth="1"/>
    <col min="7932" max="7932" width="13.42578125" style="57" customWidth="1"/>
    <col min="7933" max="7933" width="13.5703125" style="57" customWidth="1"/>
    <col min="7934" max="7934" width="28.140625" style="57" bestFit="1" customWidth="1"/>
    <col min="7935" max="7935" width="21.85546875" style="57" customWidth="1"/>
    <col min="7936" max="7945" width="17.7109375" style="57" customWidth="1"/>
    <col min="7946" max="8186" width="9.140625" style="57"/>
    <col min="8187" max="8187" width="2.7109375" style="57" customWidth="1"/>
    <col min="8188" max="8188" width="13.42578125" style="57" customWidth="1"/>
    <col min="8189" max="8189" width="13.5703125" style="57" customWidth="1"/>
    <col min="8190" max="8190" width="28.140625" style="57" bestFit="1" customWidth="1"/>
    <col min="8191" max="8191" width="21.85546875" style="57" customWidth="1"/>
    <col min="8192" max="8201" width="17.7109375" style="57" customWidth="1"/>
    <col min="8202" max="8442" width="9.140625" style="57"/>
    <col min="8443" max="8443" width="2.7109375" style="57" customWidth="1"/>
    <col min="8444" max="8444" width="13.42578125" style="57" customWidth="1"/>
    <col min="8445" max="8445" width="13.5703125" style="57" customWidth="1"/>
    <col min="8446" max="8446" width="28.140625" style="57" bestFit="1" customWidth="1"/>
    <col min="8447" max="8447" width="21.85546875" style="57" customWidth="1"/>
    <col min="8448" max="8457" width="17.7109375" style="57" customWidth="1"/>
    <col min="8458" max="8698" width="9.140625" style="57"/>
    <col min="8699" max="8699" width="2.7109375" style="57" customWidth="1"/>
    <col min="8700" max="8700" width="13.42578125" style="57" customWidth="1"/>
    <col min="8701" max="8701" width="13.5703125" style="57" customWidth="1"/>
    <col min="8702" max="8702" width="28.140625" style="57" bestFit="1" customWidth="1"/>
    <col min="8703" max="8703" width="21.85546875" style="57" customWidth="1"/>
    <col min="8704" max="8713" width="17.7109375" style="57" customWidth="1"/>
    <col min="8714" max="8954" width="9.140625" style="57"/>
    <col min="8955" max="8955" width="2.7109375" style="57" customWidth="1"/>
    <col min="8956" max="8956" width="13.42578125" style="57" customWidth="1"/>
    <col min="8957" max="8957" width="13.5703125" style="57" customWidth="1"/>
    <col min="8958" max="8958" width="28.140625" style="57" bestFit="1" customWidth="1"/>
    <col min="8959" max="8959" width="21.85546875" style="57" customWidth="1"/>
    <col min="8960" max="8969" width="17.7109375" style="57" customWidth="1"/>
    <col min="8970" max="9210" width="9.140625" style="57"/>
    <col min="9211" max="9211" width="2.7109375" style="57" customWidth="1"/>
    <col min="9212" max="9212" width="13.42578125" style="57" customWidth="1"/>
    <col min="9213" max="9213" width="13.5703125" style="57" customWidth="1"/>
    <col min="9214" max="9214" width="28.140625" style="57" bestFit="1" customWidth="1"/>
    <col min="9215" max="9215" width="21.85546875" style="57" customWidth="1"/>
    <col min="9216" max="9225" width="17.7109375" style="57" customWidth="1"/>
    <col min="9226" max="9466" width="9.140625" style="57"/>
    <col min="9467" max="9467" width="2.7109375" style="57" customWidth="1"/>
    <col min="9468" max="9468" width="13.42578125" style="57" customWidth="1"/>
    <col min="9469" max="9469" width="13.5703125" style="57" customWidth="1"/>
    <col min="9470" max="9470" width="28.140625" style="57" bestFit="1" customWidth="1"/>
    <col min="9471" max="9471" width="21.85546875" style="57" customWidth="1"/>
    <col min="9472" max="9481" width="17.7109375" style="57" customWidth="1"/>
    <col min="9482" max="9722" width="9.140625" style="57"/>
    <col min="9723" max="9723" width="2.7109375" style="57" customWidth="1"/>
    <col min="9724" max="9724" width="13.42578125" style="57" customWidth="1"/>
    <col min="9725" max="9725" width="13.5703125" style="57" customWidth="1"/>
    <col min="9726" max="9726" width="28.140625" style="57" bestFit="1" customWidth="1"/>
    <col min="9727" max="9727" width="21.85546875" style="57" customWidth="1"/>
    <col min="9728" max="9737" width="17.7109375" style="57" customWidth="1"/>
    <col min="9738" max="9978" width="9.140625" style="57"/>
    <col min="9979" max="9979" width="2.7109375" style="57" customWidth="1"/>
    <col min="9980" max="9980" width="13.42578125" style="57" customWidth="1"/>
    <col min="9981" max="9981" width="13.5703125" style="57" customWidth="1"/>
    <col min="9982" max="9982" width="28.140625" style="57" bestFit="1" customWidth="1"/>
    <col min="9983" max="9983" width="21.85546875" style="57" customWidth="1"/>
    <col min="9984" max="9993" width="17.7109375" style="57" customWidth="1"/>
    <col min="9994" max="10234" width="9.140625" style="57"/>
    <col min="10235" max="10235" width="2.7109375" style="57" customWidth="1"/>
    <col min="10236" max="10236" width="13.42578125" style="57" customWidth="1"/>
    <col min="10237" max="10237" width="13.5703125" style="57" customWidth="1"/>
    <col min="10238" max="10238" width="28.140625" style="57" bestFit="1" customWidth="1"/>
    <col min="10239" max="10239" width="21.85546875" style="57" customWidth="1"/>
    <col min="10240" max="10249" width="17.7109375" style="57" customWidth="1"/>
    <col min="10250" max="10490" width="9.140625" style="57"/>
    <col min="10491" max="10491" width="2.7109375" style="57" customWidth="1"/>
    <col min="10492" max="10492" width="13.42578125" style="57" customWidth="1"/>
    <col min="10493" max="10493" width="13.5703125" style="57" customWidth="1"/>
    <col min="10494" max="10494" width="28.140625" style="57" bestFit="1" customWidth="1"/>
    <col min="10495" max="10495" width="21.85546875" style="57" customWidth="1"/>
    <col min="10496" max="10505" width="17.7109375" style="57" customWidth="1"/>
    <col min="10506" max="10746" width="9.140625" style="57"/>
    <col min="10747" max="10747" width="2.7109375" style="57" customWidth="1"/>
    <col min="10748" max="10748" width="13.42578125" style="57" customWidth="1"/>
    <col min="10749" max="10749" width="13.5703125" style="57" customWidth="1"/>
    <col min="10750" max="10750" width="28.140625" style="57" bestFit="1" customWidth="1"/>
    <col min="10751" max="10751" width="21.85546875" style="57" customWidth="1"/>
    <col min="10752" max="10761" width="17.7109375" style="57" customWidth="1"/>
    <col min="10762" max="11002" width="9.140625" style="57"/>
    <col min="11003" max="11003" width="2.7109375" style="57" customWidth="1"/>
    <col min="11004" max="11004" width="13.42578125" style="57" customWidth="1"/>
    <col min="11005" max="11005" width="13.5703125" style="57" customWidth="1"/>
    <col min="11006" max="11006" width="28.140625" style="57" bestFit="1" customWidth="1"/>
    <col min="11007" max="11007" width="21.85546875" style="57" customWidth="1"/>
    <col min="11008" max="11017" width="17.7109375" style="57" customWidth="1"/>
    <col min="11018" max="11258" width="9.140625" style="57"/>
    <col min="11259" max="11259" width="2.7109375" style="57" customWidth="1"/>
    <col min="11260" max="11260" width="13.42578125" style="57" customWidth="1"/>
    <col min="11261" max="11261" width="13.5703125" style="57" customWidth="1"/>
    <col min="11262" max="11262" width="28.140625" style="57" bestFit="1" customWidth="1"/>
    <col min="11263" max="11263" width="21.85546875" style="57" customWidth="1"/>
    <col min="11264" max="11273" width="17.7109375" style="57" customWidth="1"/>
    <col min="11274" max="11514" width="9.140625" style="57"/>
    <col min="11515" max="11515" width="2.7109375" style="57" customWidth="1"/>
    <col min="11516" max="11516" width="13.42578125" style="57" customWidth="1"/>
    <col min="11517" max="11517" width="13.5703125" style="57" customWidth="1"/>
    <col min="11518" max="11518" width="28.140625" style="57" bestFit="1" customWidth="1"/>
    <col min="11519" max="11519" width="21.85546875" style="57" customWidth="1"/>
    <col min="11520" max="11529" width="17.7109375" style="57" customWidth="1"/>
    <col min="11530" max="11770" width="9.140625" style="57"/>
    <col min="11771" max="11771" width="2.7109375" style="57" customWidth="1"/>
    <col min="11772" max="11772" width="13.42578125" style="57" customWidth="1"/>
    <col min="11773" max="11773" width="13.5703125" style="57" customWidth="1"/>
    <col min="11774" max="11774" width="28.140625" style="57" bestFit="1" customWidth="1"/>
    <col min="11775" max="11775" width="21.85546875" style="57" customWidth="1"/>
    <col min="11776" max="11785" width="17.7109375" style="57" customWidth="1"/>
    <col min="11786" max="12026" width="9.140625" style="57"/>
    <col min="12027" max="12027" width="2.7109375" style="57" customWidth="1"/>
    <col min="12028" max="12028" width="13.42578125" style="57" customWidth="1"/>
    <col min="12029" max="12029" width="13.5703125" style="57" customWidth="1"/>
    <col min="12030" max="12030" width="28.140625" style="57" bestFit="1" customWidth="1"/>
    <col min="12031" max="12031" width="21.85546875" style="57" customWidth="1"/>
    <col min="12032" max="12041" width="17.7109375" style="57" customWidth="1"/>
    <col min="12042" max="12282" width="9.140625" style="57"/>
    <col min="12283" max="12283" width="2.7109375" style="57" customWidth="1"/>
    <col min="12284" max="12284" width="13.42578125" style="57" customWidth="1"/>
    <col min="12285" max="12285" width="13.5703125" style="57" customWidth="1"/>
    <col min="12286" max="12286" width="28.140625" style="57" bestFit="1" customWidth="1"/>
    <col min="12287" max="12287" width="21.85546875" style="57" customWidth="1"/>
    <col min="12288" max="12297" width="17.7109375" style="57" customWidth="1"/>
    <col min="12298" max="12538" width="9.140625" style="57"/>
    <col min="12539" max="12539" width="2.7109375" style="57" customWidth="1"/>
    <col min="12540" max="12540" width="13.42578125" style="57" customWidth="1"/>
    <col min="12541" max="12541" width="13.5703125" style="57" customWidth="1"/>
    <col min="12542" max="12542" width="28.140625" style="57" bestFit="1" customWidth="1"/>
    <col min="12543" max="12543" width="21.85546875" style="57" customWidth="1"/>
    <col min="12544" max="12553" width="17.7109375" style="57" customWidth="1"/>
    <col min="12554" max="12794" width="9.140625" style="57"/>
    <col min="12795" max="12795" width="2.7109375" style="57" customWidth="1"/>
    <col min="12796" max="12796" width="13.42578125" style="57" customWidth="1"/>
    <col min="12797" max="12797" width="13.5703125" style="57" customWidth="1"/>
    <col min="12798" max="12798" width="28.140625" style="57" bestFit="1" customWidth="1"/>
    <col min="12799" max="12799" width="21.85546875" style="57" customWidth="1"/>
    <col min="12800" max="12809" width="17.7109375" style="57" customWidth="1"/>
    <col min="12810" max="13050" width="9.140625" style="57"/>
    <col min="13051" max="13051" width="2.7109375" style="57" customWidth="1"/>
    <col min="13052" max="13052" width="13.42578125" style="57" customWidth="1"/>
    <col min="13053" max="13053" width="13.5703125" style="57" customWidth="1"/>
    <col min="13054" max="13054" width="28.140625" style="57" bestFit="1" customWidth="1"/>
    <col min="13055" max="13055" width="21.85546875" style="57" customWidth="1"/>
    <col min="13056" max="13065" width="17.7109375" style="57" customWidth="1"/>
    <col min="13066" max="13306" width="9.140625" style="57"/>
    <col min="13307" max="13307" width="2.7109375" style="57" customWidth="1"/>
    <col min="13308" max="13308" width="13.42578125" style="57" customWidth="1"/>
    <col min="13309" max="13309" width="13.5703125" style="57" customWidth="1"/>
    <col min="13310" max="13310" width="28.140625" style="57" bestFit="1" customWidth="1"/>
    <col min="13311" max="13311" width="21.85546875" style="57" customWidth="1"/>
    <col min="13312" max="13321" width="17.7109375" style="57" customWidth="1"/>
    <col min="13322" max="13562" width="9.140625" style="57"/>
    <col min="13563" max="13563" width="2.7109375" style="57" customWidth="1"/>
    <col min="13564" max="13564" width="13.42578125" style="57" customWidth="1"/>
    <col min="13565" max="13565" width="13.5703125" style="57" customWidth="1"/>
    <col min="13566" max="13566" width="28.140625" style="57" bestFit="1" customWidth="1"/>
    <col min="13567" max="13567" width="21.85546875" style="57" customWidth="1"/>
    <col min="13568" max="13577" width="17.7109375" style="57" customWidth="1"/>
    <col min="13578" max="13818" width="9.140625" style="57"/>
    <col min="13819" max="13819" width="2.7109375" style="57" customWidth="1"/>
    <col min="13820" max="13820" width="13.42578125" style="57" customWidth="1"/>
    <col min="13821" max="13821" width="13.5703125" style="57" customWidth="1"/>
    <col min="13822" max="13822" width="28.140625" style="57" bestFit="1" customWidth="1"/>
    <col min="13823" max="13823" width="21.85546875" style="57" customWidth="1"/>
    <col min="13824" max="13833" width="17.7109375" style="57" customWidth="1"/>
    <col min="13834" max="14074" width="9.140625" style="57"/>
    <col min="14075" max="14075" width="2.7109375" style="57" customWidth="1"/>
    <col min="14076" max="14076" width="13.42578125" style="57" customWidth="1"/>
    <col min="14077" max="14077" width="13.5703125" style="57" customWidth="1"/>
    <col min="14078" max="14078" width="28.140625" style="57" bestFit="1" customWidth="1"/>
    <col min="14079" max="14079" width="21.85546875" style="57" customWidth="1"/>
    <col min="14080" max="14089" width="17.7109375" style="57" customWidth="1"/>
    <col min="14090" max="14330" width="9.140625" style="57"/>
    <col min="14331" max="14331" width="2.7109375" style="57" customWidth="1"/>
    <col min="14332" max="14332" width="13.42578125" style="57" customWidth="1"/>
    <col min="14333" max="14333" width="13.5703125" style="57" customWidth="1"/>
    <col min="14334" max="14334" width="28.140625" style="57" bestFit="1" customWidth="1"/>
    <col min="14335" max="14335" width="21.85546875" style="57" customWidth="1"/>
    <col min="14336" max="14345" width="17.7109375" style="57" customWidth="1"/>
    <col min="14346" max="14586" width="9.140625" style="57"/>
    <col min="14587" max="14587" width="2.7109375" style="57" customWidth="1"/>
    <col min="14588" max="14588" width="13.42578125" style="57" customWidth="1"/>
    <col min="14589" max="14589" width="13.5703125" style="57" customWidth="1"/>
    <col min="14590" max="14590" width="28.140625" style="57" bestFit="1" customWidth="1"/>
    <col min="14591" max="14591" width="21.85546875" style="57" customWidth="1"/>
    <col min="14592" max="14601" width="17.7109375" style="57" customWidth="1"/>
    <col min="14602" max="14842" width="9.140625" style="57"/>
    <col min="14843" max="14843" width="2.7109375" style="57" customWidth="1"/>
    <col min="14844" max="14844" width="13.42578125" style="57" customWidth="1"/>
    <col min="14845" max="14845" width="13.5703125" style="57" customWidth="1"/>
    <col min="14846" max="14846" width="28.140625" style="57" bestFit="1" customWidth="1"/>
    <col min="14847" max="14847" width="21.85546875" style="57" customWidth="1"/>
    <col min="14848" max="14857" width="17.7109375" style="57" customWidth="1"/>
    <col min="14858" max="15098" width="9.140625" style="57"/>
    <col min="15099" max="15099" width="2.7109375" style="57" customWidth="1"/>
    <col min="15100" max="15100" width="13.42578125" style="57" customWidth="1"/>
    <col min="15101" max="15101" width="13.5703125" style="57" customWidth="1"/>
    <col min="15102" max="15102" width="28.140625" style="57" bestFit="1" customWidth="1"/>
    <col min="15103" max="15103" width="21.85546875" style="57" customWidth="1"/>
    <col min="15104" max="15113" width="17.7109375" style="57" customWidth="1"/>
    <col min="15114" max="15354" width="9.140625" style="57"/>
    <col min="15355" max="15355" width="2.7109375" style="57" customWidth="1"/>
    <col min="15356" max="15356" width="13.42578125" style="57" customWidth="1"/>
    <col min="15357" max="15357" width="13.5703125" style="57" customWidth="1"/>
    <col min="15358" max="15358" width="28.140625" style="57" bestFit="1" customWidth="1"/>
    <col min="15359" max="15359" width="21.85546875" style="57" customWidth="1"/>
    <col min="15360" max="15369" width="17.7109375" style="57" customWidth="1"/>
    <col min="15370" max="15610" width="9.140625" style="57"/>
    <col min="15611" max="15611" width="2.7109375" style="57" customWidth="1"/>
    <col min="15612" max="15612" width="13.42578125" style="57" customWidth="1"/>
    <col min="15613" max="15613" width="13.5703125" style="57" customWidth="1"/>
    <col min="15614" max="15614" width="28.140625" style="57" bestFit="1" customWidth="1"/>
    <col min="15615" max="15615" width="21.85546875" style="57" customWidth="1"/>
    <col min="15616" max="15625" width="17.7109375" style="57" customWidth="1"/>
    <col min="15626" max="15866" width="9.140625" style="57"/>
    <col min="15867" max="15867" width="2.7109375" style="57" customWidth="1"/>
    <col min="15868" max="15868" width="13.42578125" style="57" customWidth="1"/>
    <col min="15869" max="15869" width="13.5703125" style="57" customWidth="1"/>
    <col min="15870" max="15870" width="28.140625" style="57" bestFit="1" customWidth="1"/>
    <col min="15871" max="15871" width="21.85546875" style="57" customWidth="1"/>
    <col min="15872" max="15881" width="17.7109375" style="57" customWidth="1"/>
    <col min="15882" max="16122" width="9.140625" style="57"/>
    <col min="16123" max="16123" width="2.7109375" style="57" customWidth="1"/>
    <col min="16124" max="16124" width="13.42578125" style="57" customWidth="1"/>
    <col min="16125" max="16125" width="13.5703125" style="57" customWidth="1"/>
    <col min="16126" max="16126" width="28.140625" style="57" bestFit="1" customWidth="1"/>
    <col min="16127" max="16127" width="21.85546875" style="57" customWidth="1"/>
    <col min="16128" max="16137" width="17.7109375" style="57" customWidth="1"/>
    <col min="16138" max="16384" width="9.140625" style="57"/>
  </cols>
  <sheetData>
    <row r="1" spans="1:9" ht="45" customHeight="1" x14ac:dyDescent="0.5">
      <c r="B1" s="128" t="s">
        <v>50</v>
      </c>
    </row>
    <row r="2" spans="1:9" ht="30" customHeight="1" x14ac:dyDescent="0.5">
      <c r="B2" s="128" t="s">
        <v>93</v>
      </c>
    </row>
    <row r="3" spans="1:9" ht="38.25" customHeight="1" x14ac:dyDescent="0.5">
      <c r="A3" s="182" t="s">
        <v>51</v>
      </c>
      <c r="B3" s="183"/>
      <c r="C3" s="183"/>
      <c r="D3" s="184"/>
      <c r="E3" s="191" t="s">
        <v>87</v>
      </c>
      <c r="F3" s="192"/>
      <c r="G3" s="192"/>
      <c r="H3" s="192"/>
      <c r="I3" s="193"/>
    </row>
    <row r="4" spans="1:9" ht="20.25" customHeight="1" x14ac:dyDescent="0.5">
      <c r="A4" s="185"/>
      <c r="B4" s="186"/>
      <c r="C4" s="186"/>
      <c r="D4" s="187"/>
      <c r="E4" s="179" t="s">
        <v>88</v>
      </c>
      <c r="F4" s="179" t="s">
        <v>89</v>
      </c>
      <c r="G4" s="179" t="s">
        <v>90</v>
      </c>
      <c r="H4" s="179" t="s">
        <v>91</v>
      </c>
      <c r="I4" s="179" t="s">
        <v>92</v>
      </c>
    </row>
    <row r="5" spans="1:9" ht="23.25" x14ac:dyDescent="0.5">
      <c r="A5" s="188"/>
      <c r="B5" s="189"/>
      <c r="C5" s="189"/>
      <c r="D5" s="190"/>
      <c r="E5" s="130">
        <v>100000</v>
      </c>
      <c r="F5" s="131">
        <v>150000</v>
      </c>
      <c r="G5" s="131">
        <v>200000</v>
      </c>
      <c r="H5" s="131">
        <v>250000</v>
      </c>
      <c r="I5" s="131">
        <v>300000</v>
      </c>
    </row>
    <row r="6" spans="1:9" x14ac:dyDescent="0.5">
      <c r="A6" s="132">
        <v>1</v>
      </c>
      <c r="B6" s="133" t="s">
        <v>52</v>
      </c>
      <c r="C6" s="133"/>
      <c r="D6" s="134"/>
      <c r="E6" s="135">
        <v>100000</v>
      </c>
      <c r="F6" s="135">
        <v>150000</v>
      </c>
      <c r="G6" s="135">
        <v>200000</v>
      </c>
      <c r="H6" s="135">
        <v>250000</v>
      </c>
      <c r="I6" s="135">
        <v>300000</v>
      </c>
    </row>
    <row r="7" spans="1:9" x14ac:dyDescent="0.5">
      <c r="A7" s="136">
        <v>2</v>
      </c>
      <c r="B7" s="137" t="s">
        <v>53</v>
      </c>
      <c r="C7" s="138"/>
      <c r="D7" s="138"/>
      <c r="E7" s="139"/>
      <c r="F7" s="139"/>
      <c r="G7" s="139"/>
      <c r="H7" s="139"/>
      <c r="I7" s="140"/>
    </row>
    <row r="8" spans="1:9" x14ac:dyDescent="0.5">
      <c r="A8" s="141"/>
      <c r="B8" s="142" t="s">
        <v>54</v>
      </c>
      <c r="C8" s="143"/>
      <c r="D8" s="143"/>
      <c r="E8" s="144"/>
      <c r="F8" s="145"/>
      <c r="G8" s="145"/>
      <c r="H8" s="145"/>
      <c r="I8" s="145"/>
    </row>
    <row r="9" spans="1:9" x14ac:dyDescent="0.5">
      <c r="A9" s="146"/>
      <c r="B9" s="147"/>
      <c r="C9" s="148" t="s">
        <v>55</v>
      </c>
      <c r="D9" s="147"/>
      <c r="E9" s="135">
        <v>500000</v>
      </c>
      <c r="F9" s="135">
        <v>750000</v>
      </c>
      <c r="G9" s="135">
        <v>1000000</v>
      </c>
      <c r="H9" s="135">
        <v>2000000</v>
      </c>
      <c r="I9" s="135">
        <v>3000000</v>
      </c>
    </row>
    <row r="10" spans="1:9" x14ac:dyDescent="0.5">
      <c r="A10" s="149"/>
      <c r="B10" s="150"/>
      <c r="C10" s="151" t="s">
        <v>56</v>
      </c>
      <c r="D10" s="150"/>
      <c r="E10" s="152">
        <f>E9*2</f>
        <v>1000000</v>
      </c>
      <c r="F10" s="152">
        <f t="shared" ref="F10:I10" si="0">F9*2</f>
        <v>1500000</v>
      </c>
      <c r="G10" s="152">
        <f t="shared" si="0"/>
        <v>2000000</v>
      </c>
      <c r="H10" s="152">
        <f t="shared" si="0"/>
        <v>4000000</v>
      </c>
      <c r="I10" s="152">
        <f t="shared" si="0"/>
        <v>6000000</v>
      </c>
    </row>
    <row r="11" spans="1:9" x14ac:dyDescent="0.5">
      <c r="A11" s="146"/>
      <c r="B11" s="153" t="s">
        <v>57</v>
      </c>
      <c r="C11" s="147"/>
      <c r="D11" s="147"/>
      <c r="E11" s="154" t="str">
        <f>TEXT((2%*E$9),"0,000")&amp;"-"&amp;TEXT((100%*E$9),"0,000")</f>
        <v>10,000-500,000</v>
      </c>
      <c r="F11" s="154" t="str">
        <f t="shared" ref="F11:I11" si="1">TEXT((2%*F$9),"0,000")&amp;"-"&amp;TEXT((100%*F$9),"0,000")</f>
        <v>15,000-750,000</v>
      </c>
      <c r="G11" s="154" t="str">
        <f t="shared" si="1"/>
        <v>20,000-1,000,000</v>
      </c>
      <c r="H11" s="154" t="str">
        <f t="shared" si="1"/>
        <v>40,000-2,000,000</v>
      </c>
      <c r="I11" s="154" t="str">
        <f t="shared" si="1"/>
        <v>60,000-3,000,000</v>
      </c>
    </row>
    <row r="12" spans="1:9" x14ac:dyDescent="0.5">
      <c r="A12" s="146"/>
      <c r="B12" s="153"/>
      <c r="C12" s="148" t="s">
        <v>58</v>
      </c>
      <c r="D12" s="147"/>
      <c r="E12" s="155">
        <f>E9</f>
        <v>500000</v>
      </c>
      <c r="F12" s="155">
        <f t="shared" ref="F12:I12" si="2">F9</f>
        <v>750000</v>
      </c>
      <c r="G12" s="155">
        <f t="shared" si="2"/>
        <v>1000000</v>
      </c>
      <c r="H12" s="155">
        <f t="shared" si="2"/>
        <v>2000000</v>
      </c>
      <c r="I12" s="155">
        <f t="shared" si="2"/>
        <v>3000000</v>
      </c>
    </row>
    <row r="13" spans="1:9" x14ac:dyDescent="0.5">
      <c r="A13" s="146"/>
      <c r="B13" s="153"/>
      <c r="C13" s="148" t="s">
        <v>59</v>
      </c>
      <c r="D13" s="147"/>
      <c r="E13" s="155">
        <f>E9</f>
        <v>500000</v>
      </c>
      <c r="F13" s="155">
        <f t="shared" ref="F13:I13" si="3">F9</f>
        <v>750000</v>
      </c>
      <c r="G13" s="155">
        <f t="shared" si="3"/>
        <v>1000000</v>
      </c>
      <c r="H13" s="155">
        <f t="shared" si="3"/>
        <v>2000000</v>
      </c>
      <c r="I13" s="155">
        <f t="shared" si="3"/>
        <v>3000000</v>
      </c>
    </row>
    <row r="14" spans="1:9" x14ac:dyDescent="0.5">
      <c r="A14" s="146"/>
      <c r="B14" s="147"/>
      <c r="C14" s="148" t="s">
        <v>60</v>
      </c>
      <c r="D14" s="148"/>
      <c r="E14" s="154" t="str">
        <f>TEXT((15%*E$9),"0,000")&amp;"-"&amp;TEXT((75%*E$9),"0,000")</f>
        <v>75,000-375,000</v>
      </c>
      <c r="F14" s="155" t="str">
        <f t="shared" ref="F14:I14" si="4">TEXT((15%*F$9),"0,000")&amp;"-"&amp;TEXT((75%*F$9),"0,000")</f>
        <v>112,500-562,500</v>
      </c>
      <c r="G14" s="155" t="str">
        <f t="shared" si="4"/>
        <v>150,000-750,000</v>
      </c>
      <c r="H14" s="155" t="str">
        <f t="shared" si="4"/>
        <v>300,000-1,500,000</v>
      </c>
      <c r="I14" s="155" t="str">
        <f t="shared" si="4"/>
        <v>450,000-2,250,000</v>
      </c>
    </row>
    <row r="15" spans="1:9" x14ac:dyDescent="0.5">
      <c r="A15" s="146"/>
      <c r="B15" s="147"/>
      <c r="C15" s="148" t="s">
        <v>61</v>
      </c>
      <c r="D15" s="148"/>
      <c r="E15" s="135">
        <f>E9*50%</f>
        <v>250000</v>
      </c>
      <c r="F15" s="135">
        <f t="shared" ref="F15:I15" si="5">F9*50%</f>
        <v>375000</v>
      </c>
      <c r="G15" s="135">
        <f t="shared" si="5"/>
        <v>500000</v>
      </c>
      <c r="H15" s="135">
        <f t="shared" si="5"/>
        <v>1000000</v>
      </c>
      <c r="I15" s="135">
        <f t="shared" si="5"/>
        <v>1500000</v>
      </c>
    </row>
    <row r="16" spans="1:9" x14ac:dyDescent="0.5">
      <c r="A16" s="146"/>
      <c r="B16" s="147"/>
      <c r="C16" s="148" t="s">
        <v>62</v>
      </c>
      <c r="E16" s="155">
        <f>E9*50%</f>
        <v>250000</v>
      </c>
      <c r="F16" s="155">
        <f t="shared" ref="F16:I16" si="6">F9*50%</f>
        <v>375000</v>
      </c>
      <c r="G16" s="155">
        <f t="shared" si="6"/>
        <v>500000</v>
      </c>
      <c r="H16" s="155">
        <f t="shared" si="6"/>
        <v>1000000</v>
      </c>
      <c r="I16" s="155">
        <f t="shared" si="6"/>
        <v>1500000</v>
      </c>
    </row>
    <row r="17" spans="1:9" x14ac:dyDescent="0.5">
      <c r="A17" s="146"/>
      <c r="B17" s="147"/>
      <c r="C17" s="148" t="s">
        <v>63</v>
      </c>
      <c r="D17" s="148"/>
      <c r="E17" s="155" t="str">
        <f>TEXT((2%*E$9),"0,000")&amp;"-"&amp;TEXT((70%*E$9),"0,000")</f>
        <v>10,000-350,000</v>
      </c>
      <c r="F17" s="155" t="str">
        <f t="shared" ref="F17:I17" si="7">TEXT((2%*F$9),"0,000")&amp;"-"&amp;TEXT((70%*F$9),"0,000")</f>
        <v>15,000-525,000</v>
      </c>
      <c r="G17" s="155" t="str">
        <f t="shared" si="7"/>
        <v>20,000-700,000</v>
      </c>
      <c r="H17" s="155" t="str">
        <f t="shared" si="7"/>
        <v>40,000-1,400,000</v>
      </c>
      <c r="I17" s="155" t="str">
        <f t="shared" si="7"/>
        <v>60,000-2,100,000</v>
      </c>
    </row>
    <row r="18" spans="1:9" x14ac:dyDescent="0.5">
      <c r="A18" s="146"/>
      <c r="B18" s="147"/>
      <c r="C18" s="148" t="s">
        <v>64</v>
      </c>
      <c r="E18" s="135">
        <f>E9*10%</f>
        <v>50000</v>
      </c>
      <c r="F18" s="135">
        <f t="shared" ref="F18:I18" si="8">F9*10%</f>
        <v>75000</v>
      </c>
      <c r="G18" s="135">
        <f t="shared" si="8"/>
        <v>100000</v>
      </c>
      <c r="H18" s="135">
        <f t="shared" si="8"/>
        <v>200000</v>
      </c>
      <c r="I18" s="135">
        <f t="shared" si="8"/>
        <v>300000</v>
      </c>
    </row>
    <row r="19" spans="1:9" x14ac:dyDescent="0.5">
      <c r="A19" s="146"/>
      <c r="B19" s="147"/>
      <c r="C19" s="148" t="s">
        <v>65</v>
      </c>
      <c r="D19" s="156"/>
      <c r="E19" s="135">
        <f>E9*7.5%</f>
        <v>37500</v>
      </c>
      <c r="F19" s="135">
        <f t="shared" ref="F19:I19" si="9">F9*7.5%</f>
        <v>56250</v>
      </c>
      <c r="G19" s="135">
        <f t="shared" si="9"/>
        <v>75000</v>
      </c>
      <c r="H19" s="135">
        <f t="shared" si="9"/>
        <v>150000</v>
      </c>
      <c r="I19" s="135">
        <f t="shared" si="9"/>
        <v>225000</v>
      </c>
    </row>
    <row r="20" spans="1:9" x14ac:dyDescent="0.5">
      <c r="A20" s="157"/>
      <c r="B20" s="158" t="s">
        <v>66</v>
      </c>
      <c r="C20" s="159"/>
      <c r="D20" s="159"/>
      <c r="E20" s="160" t="str">
        <f>TEXT((25%*E$9),"0,000")&amp;"-"&amp;TEXT((100%*E$9),"0,000")</f>
        <v>125,000-500,000</v>
      </c>
      <c r="F20" s="160" t="str">
        <f t="shared" ref="F20:I20" si="10">TEXT((25%*F$9),"0,000")&amp;"-"&amp;TEXT((100%*F$9),"0,000")</f>
        <v>187,500-750,000</v>
      </c>
      <c r="G20" s="160" t="str">
        <f t="shared" si="10"/>
        <v>250,000-1,000,000</v>
      </c>
      <c r="H20" s="160" t="str">
        <f t="shared" si="10"/>
        <v>500,000-2,000,000</v>
      </c>
      <c r="I20" s="160" t="str">
        <f t="shared" si="10"/>
        <v>750,000-3,000,000</v>
      </c>
    </row>
    <row r="21" spans="1:9" hidden="1" x14ac:dyDescent="0.5">
      <c r="A21" s="146"/>
      <c r="B21" s="147"/>
      <c r="C21" s="161" t="s">
        <v>67</v>
      </c>
      <c r="D21" s="147"/>
      <c r="E21" s="135"/>
      <c r="F21" s="135"/>
      <c r="G21" s="135"/>
      <c r="H21" s="135"/>
      <c r="I21" s="135"/>
    </row>
    <row r="22" spans="1:9" hidden="1" x14ac:dyDescent="0.5">
      <c r="A22" s="146"/>
      <c r="B22" s="147"/>
      <c r="C22" s="147" t="s">
        <v>68</v>
      </c>
      <c r="D22" s="147"/>
      <c r="E22" s="135">
        <v>25000</v>
      </c>
      <c r="F22" s="135">
        <v>50000</v>
      </c>
      <c r="G22" s="135">
        <v>75000</v>
      </c>
      <c r="H22" s="135">
        <v>100000</v>
      </c>
      <c r="I22" s="135">
        <v>125000</v>
      </c>
    </row>
    <row r="23" spans="1:9" hidden="1" x14ac:dyDescent="0.5">
      <c r="A23" s="146"/>
      <c r="B23" s="147"/>
      <c r="C23" s="147"/>
      <c r="D23" s="147"/>
      <c r="E23" s="135">
        <v>50000</v>
      </c>
      <c r="F23" s="135">
        <v>100000</v>
      </c>
      <c r="G23" s="135">
        <v>150000</v>
      </c>
      <c r="H23" s="135">
        <v>200000</v>
      </c>
      <c r="I23" s="135">
        <v>250000</v>
      </c>
    </row>
    <row r="24" spans="1:9" hidden="1" x14ac:dyDescent="0.5">
      <c r="A24" s="146"/>
      <c r="B24" s="147"/>
      <c r="C24" s="147"/>
      <c r="D24" s="147"/>
      <c r="E24" s="135">
        <v>75000</v>
      </c>
      <c r="F24" s="135">
        <v>150000</v>
      </c>
      <c r="G24" s="135">
        <v>225000</v>
      </c>
      <c r="H24" s="135">
        <v>300000</v>
      </c>
      <c r="I24" s="135">
        <v>375000</v>
      </c>
    </row>
    <row r="25" spans="1:9" hidden="1" x14ac:dyDescent="0.5">
      <c r="A25" s="146"/>
      <c r="B25" s="147"/>
      <c r="C25" s="147"/>
      <c r="D25" s="147"/>
      <c r="E25" s="135">
        <v>100000</v>
      </c>
      <c r="F25" s="135">
        <v>200000</v>
      </c>
      <c r="G25" s="135">
        <v>300000</v>
      </c>
      <c r="H25" s="135">
        <v>400000</v>
      </c>
      <c r="I25" s="135">
        <v>500000</v>
      </c>
    </row>
    <row r="26" spans="1:9" hidden="1" x14ac:dyDescent="0.5">
      <c r="A26" s="146"/>
      <c r="B26" s="147"/>
      <c r="C26" s="147" t="s">
        <v>69</v>
      </c>
      <c r="D26" s="147"/>
      <c r="E26" s="135">
        <v>25000</v>
      </c>
      <c r="F26" s="135">
        <v>50000</v>
      </c>
      <c r="G26" s="135">
        <v>75000</v>
      </c>
      <c r="H26" s="135">
        <v>100000</v>
      </c>
      <c r="I26" s="135">
        <v>125000</v>
      </c>
    </row>
    <row r="27" spans="1:9" hidden="1" x14ac:dyDescent="0.5">
      <c r="A27" s="146"/>
      <c r="B27" s="147"/>
      <c r="C27" s="147"/>
      <c r="D27" s="147"/>
      <c r="E27" s="135">
        <v>50000</v>
      </c>
      <c r="F27" s="135">
        <v>100000</v>
      </c>
      <c r="G27" s="135">
        <v>150000</v>
      </c>
      <c r="H27" s="135">
        <v>200000</v>
      </c>
      <c r="I27" s="135">
        <v>250000</v>
      </c>
    </row>
    <row r="28" spans="1:9" hidden="1" x14ac:dyDescent="0.5">
      <c r="A28" s="146"/>
      <c r="B28" s="147"/>
      <c r="C28" s="147"/>
      <c r="D28" s="147"/>
      <c r="E28" s="135">
        <v>75000</v>
      </c>
      <c r="F28" s="135">
        <v>150000</v>
      </c>
      <c r="G28" s="135">
        <v>225000</v>
      </c>
      <c r="H28" s="135">
        <v>300000</v>
      </c>
      <c r="I28" s="135">
        <v>375000</v>
      </c>
    </row>
    <row r="29" spans="1:9" hidden="1" x14ac:dyDescent="0.5">
      <c r="A29" s="146"/>
      <c r="B29" s="147"/>
      <c r="C29" s="147"/>
      <c r="D29" s="147"/>
      <c r="E29" s="135">
        <v>100000</v>
      </c>
      <c r="F29" s="135">
        <v>200000</v>
      </c>
      <c r="G29" s="135">
        <v>300000</v>
      </c>
      <c r="H29" s="135">
        <v>400000</v>
      </c>
      <c r="I29" s="135">
        <v>500000</v>
      </c>
    </row>
    <row r="30" spans="1:9" x14ac:dyDescent="0.5">
      <c r="A30" s="162">
        <v>3</v>
      </c>
      <c r="B30" s="163" t="s">
        <v>70</v>
      </c>
      <c r="C30" s="164"/>
      <c r="D30" s="164"/>
      <c r="E30" s="165">
        <f>E9*10%</f>
        <v>50000</v>
      </c>
      <c r="F30" s="165">
        <f t="shared" ref="F30:I30" si="11">F9*10%</f>
        <v>75000</v>
      </c>
      <c r="G30" s="165">
        <f t="shared" si="11"/>
        <v>100000</v>
      </c>
      <c r="H30" s="165">
        <f t="shared" si="11"/>
        <v>200000</v>
      </c>
      <c r="I30" s="165">
        <f t="shared" si="11"/>
        <v>300000</v>
      </c>
    </row>
    <row r="31" spans="1:9" ht="16.5" hidden="1" customHeight="1" x14ac:dyDescent="0.5">
      <c r="A31" s="146"/>
      <c r="B31" s="166" t="s">
        <v>71</v>
      </c>
      <c r="C31" s="166"/>
      <c r="D31" s="147"/>
      <c r="E31" s="167"/>
      <c r="F31" s="168"/>
      <c r="G31" s="168"/>
      <c r="H31" s="168"/>
      <c r="I31" s="168"/>
    </row>
    <row r="32" spans="1:9" ht="16.5" hidden="1" customHeight="1" x14ac:dyDescent="0.5">
      <c r="A32" s="146"/>
      <c r="B32" s="166" t="s">
        <v>72</v>
      </c>
      <c r="C32" s="166"/>
      <c r="D32" s="147"/>
      <c r="E32" s="167"/>
      <c r="F32" s="168"/>
      <c r="G32" s="168"/>
      <c r="H32" s="168"/>
      <c r="I32" s="168"/>
    </row>
    <row r="33" spans="1:9" ht="16.5" hidden="1" customHeight="1" x14ac:dyDescent="0.5">
      <c r="A33" s="146"/>
      <c r="B33" s="166" t="s">
        <v>73</v>
      </c>
      <c r="C33" s="166"/>
      <c r="D33" s="147"/>
      <c r="E33" s="167"/>
      <c r="F33" s="168"/>
      <c r="G33" s="168"/>
      <c r="H33" s="168"/>
      <c r="I33" s="168"/>
    </row>
    <row r="34" spans="1:9" ht="16.5" hidden="1" customHeight="1" x14ac:dyDescent="0.5">
      <c r="A34" s="146"/>
      <c r="B34" s="166" t="s">
        <v>74</v>
      </c>
      <c r="C34" s="166"/>
      <c r="D34" s="147"/>
      <c r="E34" s="167"/>
      <c r="F34" s="168"/>
      <c r="G34" s="168"/>
      <c r="H34" s="168"/>
      <c r="I34" s="168"/>
    </row>
    <row r="35" spans="1:9" ht="16.5" hidden="1" customHeight="1" x14ac:dyDescent="0.5">
      <c r="A35" s="146"/>
      <c r="B35" s="166" t="s">
        <v>75</v>
      </c>
      <c r="C35" s="166"/>
      <c r="D35" s="147"/>
      <c r="E35" s="167"/>
      <c r="F35" s="168"/>
      <c r="G35" s="168"/>
      <c r="H35" s="168"/>
      <c r="I35" s="168"/>
    </row>
    <row r="36" spans="1:9" ht="16.5" hidden="1" customHeight="1" x14ac:dyDescent="0.5">
      <c r="A36" s="146"/>
      <c r="B36" s="166" t="s">
        <v>76</v>
      </c>
      <c r="C36" s="166"/>
      <c r="D36" s="147"/>
      <c r="E36" s="167"/>
      <c r="F36" s="168"/>
      <c r="G36" s="168"/>
      <c r="H36" s="168"/>
      <c r="I36" s="168"/>
    </row>
    <row r="37" spans="1:9" ht="16.5" hidden="1" customHeight="1" x14ac:dyDescent="0.5">
      <c r="A37" s="146"/>
      <c r="B37" s="166" t="s">
        <v>77</v>
      </c>
      <c r="C37" s="166"/>
      <c r="D37" s="147"/>
      <c r="E37" s="167"/>
      <c r="F37" s="168"/>
      <c r="G37" s="168"/>
      <c r="H37" s="168"/>
      <c r="I37" s="168"/>
    </row>
    <row r="38" spans="1:9" ht="16.5" hidden="1" customHeight="1" x14ac:dyDescent="0.5">
      <c r="A38" s="146"/>
      <c r="B38" s="166" t="s">
        <v>78</v>
      </c>
      <c r="C38" s="166"/>
      <c r="D38" s="147"/>
      <c r="E38" s="167"/>
      <c r="F38" s="168"/>
      <c r="G38" s="168"/>
      <c r="H38" s="168"/>
      <c r="I38" s="168"/>
    </row>
    <row r="39" spans="1:9" ht="16.5" hidden="1" customHeight="1" x14ac:dyDescent="0.5">
      <c r="A39" s="146"/>
      <c r="B39" s="166" t="s">
        <v>79</v>
      </c>
      <c r="C39" s="166"/>
      <c r="D39" s="147"/>
      <c r="E39" s="167"/>
      <c r="F39" s="168"/>
      <c r="G39" s="168"/>
      <c r="H39" s="168"/>
      <c r="I39" s="168"/>
    </row>
    <row r="40" spans="1:9" x14ac:dyDescent="0.5">
      <c r="A40" s="169">
        <v>4</v>
      </c>
      <c r="B40" s="170" t="s">
        <v>80</v>
      </c>
      <c r="C40" s="159"/>
      <c r="D40" s="159"/>
      <c r="E40" s="165">
        <v>1000</v>
      </c>
      <c r="F40" s="165">
        <v>1250</v>
      </c>
      <c r="G40" s="165">
        <v>1500</v>
      </c>
      <c r="H40" s="165">
        <v>2000</v>
      </c>
      <c r="I40" s="165">
        <v>2500</v>
      </c>
    </row>
  </sheetData>
  <mergeCells count="2">
    <mergeCell ref="A3:D5"/>
    <mergeCell ref="E3:I3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topLeftCell="A4" workbookViewId="0">
      <selection activeCell="A4" sqref="A4:XFD4"/>
    </sheetView>
  </sheetViews>
  <sheetFormatPr defaultRowHeight="15" x14ac:dyDescent="0.35"/>
  <cols>
    <col min="1" max="1" width="2.5703125" style="70" customWidth="1"/>
    <col min="2" max="2" width="7.140625" style="70" customWidth="1"/>
    <col min="3" max="3" width="7.7109375" style="71" customWidth="1"/>
    <col min="4" max="4" width="20.7109375" style="71" customWidth="1"/>
    <col min="5" max="5" width="13.85546875" style="71" customWidth="1"/>
    <col min="6" max="6" width="22.5703125" style="71" customWidth="1"/>
    <col min="7" max="7" width="14.5703125" style="72" customWidth="1"/>
    <col min="8" max="8" width="20.7109375" style="70" customWidth="1"/>
    <col min="9" max="246" width="9.140625" style="70"/>
    <col min="247" max="247" width="2.5703125" style="70" customWidth="1"/>
    <col min="248" max="248" width="7.7109375" style="70" customWidth="1"/>
    <col min="249" max="249" width="9" style="70" customWidth="1"/>
    <col min="250" max="255" width="20.7109375" style="70" customWidth="1"/>
    <col min="256" max="259" width="9.140625" style="70"/>
    <col min="260" max="260" width="10.5703125" style="70" bestFit="1" customWidth="1"/>
    <col min="261" max="502" width="9.140625" style="70"/>
    <col min="503" max="503" width="2.5703125" style="70" customWidth="1"/>
    <col min="504" max="504" width="7.7109375" style="70" customWidth="1"/>
    <col min="505" max="505" width="9" style="70" customWidth="1"/>
    <col min="506" max="511" width="20.7109375" style="70" customWidth="1"/>
    <col min="512" max="515" width="9.140625" style="70"/>
    <col min="516" max="516" width="10.5703125" style="70" bestFit="1" customWidth="1"/>
    <col min="517" max="758" width="9.140625" style="70"/>
    <col min="759" max="759" width="2.5703125" style="70" customWidth="1"/>
    <col min="760" max="760" width="7.7109375" style="70" customWidth="1"/>
    <col min="761" max="761" width="9" style="70" customWidth="1"/>
    <col min="762" max="767" width="20.7109375" style="70" customWidth="1"/>
    <col min="768" max="771" width="9.140625" style="70"/>
    <col min="772" max="772" width="10.5703125" style="70" bestFit="1" customWidth="1"/>
    <col min="773" max="1014" width="9.140625" style="70"/>
    <col min="1015" max="1015" width="2.5703125" style="70" customWidth="1"/>
    <col min="1016" max="1016" width="7.7109375" style="70" customWidth="1"/>
    <col min="1017" max="1017" width="9" style="70" customWidth="1"/>
    <col min="1018" max="1023" width="20.7109375" style="70" customWidth="1"/>
    <col min="1024" max="1027" width="9.140625" style="70"/>
    <col min="1028" max="1028" width="10.5703125" style="70" bestFit="1" customWidth="1"/>
    <col min="1029" max="1270" width="9.140625" style="70"/>
    <col min="1271" max="1271" width="2.5703125" style="70" customWidth="1"/>
    <col min="1272" max="1272" width="7.7109375" style="70" customWidth="1"/>
    <col min="1273" max="1273" width="9" style="70" customWidth="1"/>
    <col min="1274" max="1279" width="20.7109375" style="70" customWidth="1"/>
    <col min="1280" max="1283" width="9.140625" style="70"/>
    <col min="1284" max="1284" width="10.5703125" style="70" bestFit="1" customWidth="1"/>
    <col min="1285" max="1526" width="9.140625" style="70"/>
    <col min="1527" max="1527" width="2.5703125" style="70" customWidth="1"/>
    <col min="1528" max="1528" width="7.7109375" style="70" customWidth="1"/>
    <col min="1529" max="1529" width="9" style="70" customWidth="1"/>
    <col min="1530" max="1535" width="20.7109375" style="70" customWidth="1"/>
    <col min="1536" max="1539" width="9.140625" style="70"/>
    <col min="1540" max="1540" width="10.5703125" style="70" bestFit="1" customWidth="1"/>
    <col min="1541" max="1782" width="9.140625" style="70"/>
    <col min="1783" max="1783" width="2.5703125" style="70" customWidth="1"/>
    <col min="1784" max="1784" width="7.7109375" style="70" customWidth="1"/>
    <col min="1785" max="1785" width="9" style="70" customWidth="1"/>
    <col min="1786" max="1791" width="20.7109375" style="70" customWidth="1"/>
    <col min="1792" max="1795" width="9.140625" style="70"/>
    <col min="1796" max="1796" width="10.5703125" style="70" bestFit="1" customWidth="1"/>
    <col min="1797" max="2038" width="9.140625" style="70"/>
    <col min="2039" max="2039" width="2.5703125" style="70" customWidth="1"/>
    <col min="2040" max="2040" width="7.7109375" style="70" customWidth="1"/>
    <col min="2041" max="2041" width="9" style="70" customWidth="1"/>
    <col min="2042" max="2047" width="20.7109375" style="70" customWidth="1"/>
    <col min="2048" max="2051" width="9.140625" style="70"/>
    <col min="2052" max="2052" width="10.5703125" style="70" bestFit="1" customWidth="1"/>
    <col min="2053" max="2294" width="9.140625" style="70"/>
    <col min="2295" max="2295" width="2.5703125" style="70" customWidth="1"/>
    <col min="2296" max="2296" width="7.7109375" style="70" customWidth="1"/>
    <col min="2297" max="2297" width="9" style="70" customWidth="1"/>
    <col min="2298" max="2303" width="20.7109375" style="70" customWidth="1"/>
    <col min="2304" max="2307" width="9.140625" style="70"/>
    <col min="2308" max="2308" width="10.5703125" style="70" bestFit="1" customWidth="1"/>
    <col min="2309" max="2550" width="9.140625" style="70"/>
    <col min="2551" max="2551" width="2.5703125" style="70" customWidth="1"/>
    <col min="2552" max="2552" width="7.7109375" style="70" customWidth="1"/>
    <col min="2553" max="2553" width="9" style="70" customWidth="1"/>
    <col min="2554" max="2559" width="20.7109375" style="70" customWidth="1"/>
    <col min="2560" max="2563" width="9.140625" style="70"/>
    <col min="2564" max="2564" width="10.5703125" style="70" bestFit="1" customWidth="1"/>
    <col min="2565" max="2806" width="9.140625" style="70"/>
    <col min="2807" max="2807" width="2.5703125" style="70" customWidth="1"/>
    <col min="2808" max="2808" width="7.7109375" style="70" customWidth="1"/>
    <col min="2809" max="2809" width="9" style="70" customWidth="1"/>
    <col min="2810" max="2815" width="20.7109375" style="70" customWidth="1"/>
    <col min="2816" max="2819" width="9.140625" style="70"/>
    <col min="2820" max="2820" width="10.5703125" style="70" bestFit="1" customWidth="1"/>
    <col min="2821" max="3062" width="9.140625" style="70"/>
    <col min="3063" max="3063" width="2.5703125" style="70" customWidth="1"/>
    <col min="3064" max="3064" width="7.7109375" style="70" customWidth="1"/>
    <col min="3065" max="3065" width="9" style="70" customWidth="1"/>
    <col min="3066" max="3071" width="20.7109375" style="70" customWidth="1"/>
    <col min="3072" max="3075" width="9.140625" style="70"/>
    <col min="3076" max="3076" width="10.5703125" style="70" bestFit="1" customWidth="1"/>
    <col min="3077" max="3318" width="9.140625" style="70"/>
    <col min="3319" max="3319" width="2.5703125" style="70" customWidth="1"/>
    <col min="3320" max="3320" width="7.7109375" style="70" customWidth="1"/>
    <col min="3321" max="3321" width="9" style="70" customWidth="1"/>
    <col min="3322" max="3327" width="20.7109375" style="70" customWidth="1"/>
    <col min="3328" max="3331" width="9.140625" style="70"/>
    <col min="3332" max="3332" width="10.5703125" style="70" bestFit="1" customWidth="1"/>
    <col min="3333" max="3574" width="9.140625" style="70"/>
    <col min="3575" max="3575" width="2.5703125" style="70" customWidth="1"/>
    <col min="3576" max="3576" width="7.7109375" style="70" customWidth="1"/>
    <col min="3577" max="3577" width="9" style="70" customWidth="1"/>
    <col min="3578" max="3583" width="20.7109375" style="70" customWidth="1"/>
    <col min="3584" max="3587" width="9.140625" style="70"/>
    <col min="3588" max="3588" width="10.5703125" style="70" bestFit="1" customWidth="1"/>
    <col min="3589" max="3830" width="9.140625" style="70"/>
    <col min="3831" max="3831" width="2.5703125" style="70" customWidth="1"/>
    <col min="3832" max="3832" width="7.7109375" style="70" customWidth="1"/>
    <col min="3833" max="3833" width="9" style="70" customWidth="1"/>
    <col min="3834" max="3839" width="20.7109375" style="70" customWidth="1"/>
    <col min="3840" max="3843" width="9.140625" style="70"/>
    <col min="3844" max="3844" width="10.5703125" style="70" bestFit="1" customWidth="1"/>
    <col min="3845" max="4086" width="9.140625" style="70"/>
    <col min="4087" max="4087" width="2.5703125" style="70" customWidth="1"/>
    <col min="4088" max="4088" width="7.7109375" style="70" customWidth="1"/>
    <col min="4089" max="4089" width="9" style="70" customWidth="1"/>
    <col min="4090" max="4095" width="20.7109375" style="70" customWidth="1"/>
    <col min="4096" max="4099" width="9.140625" style="70"/>
    <col min="4100" max="4100" width="10.5703125" style="70" bestFit="1" customWidth="1"/>
    <col min="4101" max="4342" width="9.140625" style="70"/>
    <col min="4343" max="4343" width="2.5703125" style="70" customWidth="1"/>
    <col min="4344" max="4344" width="7.7109375" style="70" customWidth="1"/>
    <col min="4345" max="4345" width="9" style="70" customWidth="1"/>
    <col min="4346" max="4351" width="20.7109375" style="70" customWidth="1"/>
    <col min="4352" max="4355" width="9.140625" style="70"/>
    <col min="4356" max="4356" width="10.5703125" style="70" bestFit="1" customWidth="1"/>
    <col min="4357" max="4598" width="9.140625" style="70"/>
    <col min="4599" max="4599" width="2.5703125" style="70" customWidth="1"/>
    <col min="4600" max="4600" width="7.7109375" style="70" customWidth="1"/>
    <col min="4601" max="4601" width="9" style="70" customWidth="1"/>
    <col min="4602" max="4607" width="20.7109375" style="70" customWidth="1"/>
    <col min="4608" max="4611" width="9.140625" style="70"/>
    <col min="4612" max="4612" width="10.5703125" style="70" bestFit="1" customWidth="1"/>
    <col min="4613" max="4854" width="9.140625" style="70"/>
    <col min="4855" max="4855" width="2.5703125" style="70" customWidth="1"/>
    <col min="4856" max="4856" width="7.7109375" style="70" customWidth="1"/>
    <col min="4857" max="4857" width="9" style="70" customWidth="1"/>
    <col min="4858" max="4863" width="20.7109375" style="70" customWidth="1"/>
    <col min="4864" max="4867" width="9.140625" style="70"/>
    <col min="4868" max="4868" width="10.5703125" style="70" bestFit="1" customWidth="1"/>
    <col min="4869" max="5110" width="9.140625" style="70"/>
    <col min="5111" max="5111" width="2.5703125" style="70" customWidth="1"/>
    <col min="5112" max="5112" width="7.7109375" style="70" customWidth="1"/>
    <col min="5113" max="5113" width="9" style="70" customWidth="1"/>
    <col min="5114" max="5119" width="20.7109375" style="70" customWidth="1"/>
    <col min="5120" max="5123" width="9.140625" style="70"/>
    <col min="5124" max="5124" width="10.5703125" style="70" bestFit="1" customWidth="1"/>
    <col min="5125" max="5366" width="9.140625" style="70"/>
    <col min="5367" max="5367" width="2.5703125" style="70" customWidth="1"/>
    <col min="5368" max="5368" width="7.7109375" style="70" customWidth="1"/>
    <col min="5369" max="5369" width="9" style="70" customWidth="1"/>
    <col min="5370" max="5375" width="20.7109375" style="70" customWidth="1"/>
    <col min="5376" max="5379" width="9.140625" style="70"/>
    <col min="5380" max="5380" width="10.5703125" style="70" bestFit="1" customWidth="1"/>
    <col min="5381" max="5622" width="9.140625" style="70"/>
    <col min="5623" max="5623" width="2.5703125" style="70" customWidth="1"/>
    <col min="5624" max="5624" width="7.7109375" style="70" customWidth="1"/>
    <col min="5625" max="5625" width="9" style="70" customWidth="1"/>
    <col min="5626" max="5631" width="20.7109375" style="70" customWidth="1"/>
    <col min="5632" max="5635" width="9.140625" style="70"/>
    <col min="5636" max="5636" width="10.5703125" style="70" bestFit="1" customWidth="1"/>
    <col min="5637" max="5878" width="9.140625" style="70"/>
    <col min="5879" max="5879" width="2.5703125" style="70" customWidth="1"/>
    <col min="5880" max="5880" width="7.7109375" style="70" customWidth="1"/>
    <col min="5881" max="5881" width="9" style="70" customWidth="1"/>
    <col min="5882" max="5887" width="20.7109375" style="70" customWidth="1"/>
    <col min="5888" max="5891" width="9.140625" style="70"/>
    <col min="5892" max="5892" width="10.5703125" style="70" bestFit="1" customWidth="1"/>
    <col min="5893" max="6134" width="9.140625" style="70"/>
    <col min="6135" max="6135" width="2.5703125" style="70" customWidth="1"/>
    <col min="6136" max="6136" width="7.7109375" style="70" customWidth="1"/>
    <col min="6137" max="6137" width="9" style="70" customWidth="1"/>
    <col min="6138" max="6143" width="20.7109375" style="70" customWidth="1"/>
    <col min="6144" max="6147" width="9.140625" style="70"/>
    <col min="6148" max="6148" width="10.5703125" style="70" bestFit="1" customWidth="1"/>
    <col min="6149" max="6390" width="9.140625" style="70"/>
    <col min="6391" max="6391" width="2.5703125" style="70" customWidth="1"/>
    <col min="6392" max="6392" width="7.7109375" style="70" customWidth="1"/>
    <col min="6393" max="6393" width="9" style="70" customWidth="1"/>
    <col min="6394" max="6399" width="20.7109375" style="70" customWidth="1"/>
    <col min="6400" max="6403" width="9.140625" style="70"/>
    <col min="6404" max="6404" width="10.5703125" style="70" bestFit="1" customWidth="1"/>
    <col min="6405" max="6646" width="9.140625" style="70"/>
    <col min="6647" max="6647" width="2.5703125" style="70" customWidth="1"/>
    <col min="6648" max="6648" width="7.7109375" style="70" customWidth="1"/>
    <col min="6649" max="6649" width="9" style="70" customWidth="1"/>
    <col min="6650" max="6655" width="20.7109375" style="70" customWidth="1"/>
    <col min="6656" max="6659" width="9.140625" style="70"/>
    <col min="6660" max="6660" width="10.5703125" style="70" bestFit="1" customWidth="1"/>
    <col min="6661" max="6902" width="9.140625" style="70"/>
    <col min="6903" max="6903" width="2.5703125" style="70" customWidth="1"/>
    <col min="6904" max="6904" width="7.7109375" style="70" customWidth="1"/>
    <col min="6905" max="6905" width="9" style="70" customWidth="1"/>
    <col min="6906" max="6911" width="20.7109375" style="70" customWidth="1"/>
    <col min="6912" max="6915" width="9.140625" style="70"/>
    <col min="6916" max="6916" width="10.5703125" style="70" bestFit="1" customWidth="1"/>
    <col min="6917" max="7158" width="9.140625" style="70"/>
    <col min="7159" max="7159" width="2.5703125" style="70" customWidth="1"/>
    <col min="7160" max="7160" width="7.7109375" style="70" customWidth="1"/>
    <col min="7161" max="7161" width="9" style="70" customWidth="1"/>
    <col min="7162" max="7167" width="20.7109375" style="70" customWidth="1"/>
    <col min="7168" max="7171" width="9.140625" style="70"/>
    <col min="7172" max="7172" width="10.5703125" style="70" bestFit="1" customWidth="1"/>
    <col min="7173" max="7414" width="9.140625" style="70"/>
    <col min="7415" max="7415" width="2.5703125" style="70" customWidth="1"/>
    <col min="7416" max="7416" width="7.7109375" style="70" customWidth="1"/>
    <col min="7417" max="7417" width="9" style="70" customWidth="1"/>
    <col min="7418" max="7423" width="20.7109375" style="70" customWidth="1"/>
    <col min="7424" max="7427" width="9.140625" style="70"/>
    <col min="7428" max="7428" width="10.5703125" style="70" bestFit="1" customWidth="1"/>
    <col min="7429" max="7670" width="9.140625" style="70"/>
    <col min="7671" max="7671" width="2.5703125" style="70" customWidth="1"/>
    <col min="7672" max="7672" width="7.7109375" style="70" customWidth="1"/>
    <col min="7673" max="7673" width="9" style="70" customWidth="1"/>
    <col min="7674" max="7679" width="20.7109375" style="70" customWidth="1"/>
    <col min="7680" max="7683" width="9.140625" style="70"/>
    <col min="7684" max="7684" width="10.5703125" style="70" bestFit="1" customWidth="1"/>
    <col min="7685" max="7926" width="9.140625" style="70"/>
    <col min="7927" max="7927" width="2.5703125" style="70" customWidth="1"/>
    <col min="7928" max="7928" width="7.7109375" style="70" customWidth="1"/>
    <col min="7929" max="7929" width="9" style="70" customWidth="1"/>
    <col min="7930" max="7935" width="20.7109375" style="70" customWidth="1"/>
    <col min="7936" max="7939" width="9.140625" style="70"/>
    <col min="7940" max="7940" width="10.5703125" style="70" bestFit="1" customWidth="1"/>
    <col min="7941" max="8182" width="9.140625" style="70"/>
    <col min="8183" max="8183" width="2.5703125" style="70" customWidth="1"/>
    <col min="8184" max="8184" width="7.7109375" style="70" customWidth="1"/>
    <col min="8185" max="8185" width="9" style="70" customWidth="1"/>
    <col min="8186" max="8191" width="20.7109375" style="70" customWidth="1"/>
    <col min="8192" max="8195" width="9.140625" style="70"/>
    <col min="8196" max="8196" width="10.5703125" style="70" bestFit="1" customWidth="1"/>
    <col min="8197" max="8438" width="9.140625" style="70"/>
    <col min="8439" max="8439" width="2.5703125" style="70" customWidth="1"/>
    <col min="8440" max="8440" width="7.7109375" style="70" customWidth="1"/>
    <col min="8441" max="8441" width="9" style="70" customWidth="1"/>
    <col min="8442" max="8447" width="20.7109375" style="70" customWidth="1"/>
    <col min="8448" max="8451" width="9.140625" style="70"/>
    <col min="8452" max="8452" width="10.5703125" style="70" bestFit="1" customWidth="1"/>
    <col min="8453" max="8694" width="9.140625" style="70"/>
    <col min="8695" max="8695" width="2.5703125" style="70" customWidth="1"/>
    <col min="8696" max="8696" width="7.7109375" style="70" customWidth="1"/>
    <col min="8697" max="8697" width="9" style="70" customWidth="1"/>
    <col min="8698" max="8703" width="20.7109375" style="70" customWidth="1"/>
    <col min="8704" max="8707" width="9.140625" style="70"/>
    <col min="8708" max="8708" width="10.5703125" style="70" bestFit="1" customWidth="1"/>
    <col min="8709" max="8950" width="9.140625" style="70"/>
    <col min="8951" max="8951" width="2.5703125" style="70" customWidth="1"/>
    <col min="8952" max="8952" width="7.7109375" style="70" customWidth="1"/>
    <col min="8953" max="8953" width="9" style="70" customWidth="1"/>
    <col min="8954" max="8959" width="20.7109375" style="70" customWidth="1"/>
    <col min="8960" max="8963" width="9.140625" style="70"/>
    <col min="8964" max="8964" width="10.5703125" style="70" bestFit="1" customWidth="1"/>
    <col min="8965" max="9206" width="9.140625" style="70"/>
    <col min="9207" max="9207" width="2.5703125" style="70" customWidth="1"/>
    <col min="9208" max="9208" width="7.7109375" style="70" customWidth="1"/>
    <col min="9209" max="9209" width="9" style="70" customWidth="1"/>
    <col min="9210" max="9215" width="20.7109375" style="70" customWidth="1"/>
    <col min="9216" max="9219" width="9.140625" style="70"/>
    <col min="9220" max="9220" width="10.5703125" style="70" bestFit="1" customWidth="1"/>
    <col min="9221" max="9462" width="9.140625" style="70"/>
    <col min="9463" max="9463" width="2.5703125" style="70" customWidth="1"/>
    <col min="9464" max="9464" width="7.7109375" style="70" customWidth="1"/>
    <col min="9465" max="9465" width="9" style="70" customWidth="1"/>
    <col min="9466" max="9471" width="20.7109375" style="70" customWidth="1"/>
    <col min="9472" max="9475" width="9.140625" style="70"/>
    <col min="9476" max="9476" width="10.5703125" style="70" bestFit="1" customWidth="1"/>
    <col min="9477" max="9718" width="9.140625" style="70"/>
    <col min="9719" max="9719" width="2.5703125" style="70" customWidth="1"/>
    <col min="9720" max="9720" width="7.7109375" style="70" customWidth="1"/>
    <col min="9721" max="9721" width="9" style="70" customWidth="1"/>
    <col min="9722" max="9727" width="20.7109375" style="70" customWidth="1"/>
    <col min="9728" max="9731" width="9.140625" style="70"/>
    <col min="9732" max="9732" width="10.5703125" style="70" bestFit="1" customWidth="1"/>
    <col min="9733" max="9974" width="9.140625" style="70"/>
    <col min="9975" max="9975" width="2.5703125" style="70" customWidth="1"/>
    <col min="9976" max="9976" width="7.7109375" style="70" customWidth="1"/>
    <col min="9977" max="9977" width="9" style="70" customWidth="1"/>
    <col min="9978" max="9983" width="20.7109375" style="70" customWidth="1"/>
    <col min="9984" max="9987" width="9.140625" style="70"/>
    <col min="9988" max="9988" width="10.5703125" style="70" bestFit="1" customWidth="1"/>
    <col min="9989" max="10230" width="9.140625" style="70"/>
    <col min="10231" max="10231" width="2.5703125" style="70" customWidth="1"/>
    <col min="10232" max="10232" width="7.7109375" style="70" customWidth="1"/>
    <col min="10233" max="10233" width="9" style="70" customWidth="1"/>
    <col min="10234" max="10239" width="20.7109375" style="70" customWidth="1"/>
    <col min="10240" max="10243" width="9.140625" style="70"/>
    <col min="10244" max="10244" width="10.5703125" style="70" bestFit="1" customWidth="1"/>
    <col min="10245" max="10486" width="9.140625" style="70"/>
    <col min="10487" max="10487" width="2.5703125" style="70" customWidth="1"/>
    <col min="10488" max="10488" width="7.7109375" style="70" customWidth="1"/>
    <col min="10489" max="10489" width="9" style="70" customWidth="1"/>
    <col min="10490" max="10495" width="20.7109375" style="70" customWidth="1"/>
    <col min="10496" max="10499" width="9.140625" style="70"/>
    <col min="10500" max="10500" width="10.5703125" style="70" bestFit="1" customWidth="1"/>
    <col min="10501" max="10742" width="9.140625" style="70"/>
    <col min="10743" max="10743" width="2.5703125" style="70" customWidth="1"/>
    <col min="10744" max="10744" width="7.7109375" style="70" customWidth="1"/>
    <col min="10745" max="10745" width="9" style="70" customWidth="1"/>
    <col min="10746" max="10751" width="20.7109375" style="70" customWidth="1"/>
    <col min="10752" max="10755" width="9.140625" style="70"/>
    <col min="10756" max="10756" width="10.5703125" style="70" bestFit="1" customWidth="1"/>
    <col min="10757" max="10998" width="9.140625" style="70"/>
    <col min="10999" max="10999" width="2.5703125" style="70" customWidth="1"/>
    <col min="11000" max="11000" width="7.7109375" style="70" customWidth="1"/>
    <col min="11001" max="11001" width="9" style="70" customWidth="1"/>
    <col min="11002" max="11007" width="20.7109375" style="70" customWidth="1"/>
    <col min="11008" max="11011" width="9.140625" style="70"/>
    <col min="11012" max="11012" width="10.5703125" style="70" bestFit="1" customWidth="1"/>
    <col min="11013" max="11254" width="9.140625" style="70"/>
    <col min="11255" max="11255" width="2.5703125" style="70" customWidth="1"/>
    <col min="11256" max="11256" width="7.7109375" style="70" customWidth="1"/>
    <col min="11257" max="11257" width="9" style="70" customWidth="1"/>
    <col min="11258" max="11263" width="20.7109375" style="70" customWidth="1"/>
    <col min="11264" max="11267" width="9.140625" style="70"/>
    <col min="11268" max="11268" width="10.5703125" style="70" bestFit="1" customWidth="1"/>
    <col min="11269" max="11510" width="9.140625" style="70"/>
    <col min="11511" max="11511" width="2.5703125" style="70" customWidth="1"/>
    <col min="11512" max="11512" width="7.7109375" style="70" customWidth="1"/>
    <col min="11513" max="11513" width="9" style="70" customWidth="1"/>
    <col min="11514" max="11519" width="20.7109375" style="70" customWidth="1"/>
    <col min="11520" max="11523" width="9.140625" style="70"/>
    <col min="11524" max="11524" width="10.5703125" style="70" bestFit="1" customWidth="1"/>
    <col min="11525" max="11766" width="9.140625" style="70"/>
    <col min="11767" max="11767" width="2.5703125" style="70" customWidth="1"/>
    <col min="11768" max="11768" width="7.7109375" style="70" customWidth="1"/>
    <col min="11769" max="11769" width="9" style="70" customWidth="1"/>
    <col min="11770" max="11775" width="20.7109375" style="70" customWidth="1"/>
    <col min="11776" max="11779" width="9.140625" style="70"/>
    <col min="11780" max="11780" width="10.5703125" style="70" bestFit="1" customWidth="1"/>
    <col min="11781" max="12022" width="9.140625" style="70"/>
    <col min="12023" max="12023" width="2.5703125" style="70" customWidth="1"/>
    <col min="12024" max="12024" width="7.7109375" style="70" customWidth="1"/>
    <col min="12025" max="12025" width="9" style="70" customWidth="1"/>
    <col min="12026" max="12031" width="20.7109375" style="70" customWidth="1"/>
    <col min="12032" max="12035" width="9.140625" style="70"/>
    <col min="12036" max="12036" width="10.5703125" style="70" bestFit="1" customWidth="1"/>
    <col min="12037" max="12278" width="9.140625" style="70"/>
    <col min="12279" max="12279" width="2.5703125" style="70" customWidth="1"/>
    <col min="12280" max="12280" width="7.7109375" style="70" customWidth="1"/>
    <col min="12281" max="12281" width="9" style="70" customWidth="1"/>
    <col min="12282" max="12287" width="20.7109375" style="70" customWidth="1"/>
    <col min="12288" max="12291" width="9.140625" style="70"/>
    <col min="12292" max="12292" width="10.5703125" style="70" bestFit="1" customWidth="1"/>
    <col min="12293" max="12534" width="9.140625" style="70"/>
    <col min="12535" max="12535" width="2.5703125" style="70" customWidth="1"/>
    <col min="12536" max="12536" width="7.7109375" style="70" customWidth="1"/>
    <col min="12537" max="12537" width="9" style="70" customWidth="1"/>
    <col min="12538" max="12543" width="20.7109375" style="70" customWidth="1"/>
    <col min="12544" max="12547" width="9.140625" style="70"/>
    <col min="12548" max="12548" width="10.5703125" style="70" bestFit="1" customWidth="1"/>
    <col min="12549" max="12790" width="9.140625" style="70"/>
    <col min="12791" max="12791" width="2.5703125" style="70" customWidth="1"/>
    <col min="12792" max="12792" width="7.7109375" style="70" customWidth="1"/>
    <col min="12793" max="12793" width="9" style="70" customWidth="1"/>
    <col min="12794" max="12799" width="20.7109375" style="70" customWidth="1"/>
    <col min="12800" max="12803" width="9.140625" style="70"/>
    <col min="12804" max="12804" width="10.5703125" style="70" bestFit="1" customWidth="1"/>
    <col min="12805" max="13046" width="9.140625" style="70"/>
    <col min="13047" max="13047" width="2.5703125" style="70" customWidth="1"/>
    <col min="13048" max="13048" width="7.7109375" style="70" customWidth="1"/>
    <col min="13049" max="13049" width="9" style="70" customWidth="1"/>
    <col min="13050" max="13055" width="20.7109375" style="70" customWidth="1"/>
    <col min="13056" max="13059" width="9.140625" style="70"/>
    <col min="13060" max="13060" width="10.5703125" style="70" bestFit="1" customWidth="1"/>
    <col min="13061" max="13302" width="9.140625" style="70"/>
    <col min="13303" max="13303" width="2.5703125" style="70" customWidth="1"/>
    <col min="13304" max="13304" width="7.7109375" style="70" customWidth="1"/>
    <col min="13305" max="13305" width="9" style="70" customWidth="1"/>
    <col min="13306" max="13311" width="20.7109375" style="70" customWidth="1"/>
    <col min="13312" max="13315" width="9.140625" style="70"/>
    <col min="13316" max="13316" width="10.5703125" style="70" bestFit="1" customWidth="1"/>
    <col min="13317" max="13558" width="9.140625" style="70"/>
    <col min="13559" max="13559" width="2.5703125" style="70" customWidth="1"/>
    <col min="13560" max="13560" width="7.7109375" style="70" customWidth="1"/>
    <col min="13561" max="13561" width="9" style="70" customWidth="1"/>
    <col min="13562" max="13567" width="20.7109375" style="70" customWidth="1"/>
    <col min="13568" max="13571" width="9.140625" style="70"/>
    <col min="13572" max="13572" width="10.5703125" style="70" bestFit="1" customWidth="1"/>
    <col min="13573" max="13814" width="9.140625" style="70"/>
    <col min="13815" max="13815" width="2.5703125" style="70" customWidth="1"/>
    <col min="13816" max="13816" width="7.7109375" style="70" customWidth="1"/>
    <col min="13817" max="13817" width="9" style="70" customWidth="1"/>
    <col min="13818" max="13823" width="20.7109375" style="70" customWidth="1"/>
    <col min="13824" max="13827" width="9.140625" style="70"/>
    <col min="13828" max="13828" width="10.5703125" style="70" bestFit="1" customWidth="1"/>
    <col min="13829" max="14070" width="9.140625" style="70"/>
    <col min="14071" max="14071" width="2.5703125" style="70" customWidth="1"/>
    <col min="14072" max="14072" width="7.7109375" style="70" customWidth="1"/>
    <col min="14073" max="14073" width="9" style="70" customWidth="1"/>
    <col min="14074" max="14079" width="20.7109375" style="70" customWidth="1"/>
    <col min="14080" max="14083" width="9.140625" style="70"/>
    <col min="14084" max="14084" width="10.5703125" style="70" bestFit="1" customWidth="1"/>
    <col min="14085" max="14326" width="9.140625" style="70"/>
    <col min="14327" max="14327" width="2.5703125" style="70" customWidth="1"/>
    <col min="14328" max="14328" width="7.7109375" style="70" customWidth="1"/>
    <col min="14329" max="14329" width="9" style="70" customWidth="1"/>
    <col min="14330" max="14335" width="20.7109375" style="70" customWidth="1"/>
    <col min="14336" max="14339" width="9.140625" style="70"/>
    <col min="14340" max="14340" width="10.5703125" style="70" bestFit="1" customWidth="1"/>
    <col min="14341" max="14582" width="9.140625" style="70"/>
    <col min="14583" max="14583" width="2.5703125" style="70" customWidth="1"/>
    <col min="14584" max="14584" width="7.7109375" style="70" customWidth="1"/>
    <col min="14585" max="14585" width="9" style="70" customWidth="1"/>
    <col min="14586" max="14591" width="20.7109375" style="70" customWidth="1"/>
    <col min="14592" max="14595" width="9.140625" style="70"/>
    <col min="14596" max="14596" width="10.5703125" style="70" bestFit="1" customWidth="1"/>
    <col min="14597" max="14838" width="9.140625" style="70"/>
    <col min="14839" max="14839" width="2.5703125" style="70" customWidth="1"/>
    <col min="14840" max="14840" width="7.7109375" style="70" customWidth="1"/>
    <col min="14841" max="14841" width="9" style="70" customWidth="1"/>
    <col min="14842" max="14847" width="20.7109375" style="70" customWidth="1"/>
    <col min="14848" max="14851" width="9.140625" style="70"/>
    <col min="14852" max="14852" width="10.5703125" style="70" bestFit="1" customWidth="1"/>
    <col min="14853" max="15094" width="9.140625" style="70"/>
    <col min="15095" max="15095" width="2.5703125" style="70" customWidth="1"/>
    <col min="15096" max="15096" width="7.7109375" style="70" customWidth="1"/>
    <col min="15097" max="15097" width="9" style="70" customWidth="1"/>
    <col min="15098" max="15103" width="20.7109375" style="70" customWidth="1"/>
    <col min="15104" max="15107" width="9.140625" style="70"/>
    <col min="15108" max="15108" width="10.5703125" style="70" bestFit="1" customWidth="1"/>
    <col min="15109" max="15350" width="9.140625" style="70"/>
    <col min="15351" max="15351" width="2.5703125" style="70" customWidth="1"/>
    <col min="15352" max="15352" width="7.7109375" style="70" customWidth="1"/>
    <col min="15353" max="15353" width="9" style="70" customWidth="1"/>
    <col min="15354" max="15359" width="20.7109375" style="70" customWidth="1"/>
    <col min="15360" max="15363" width="9.140625" style="70"/>
    <col min="15364" max="15364" width="10.5703125" style="70" bestFit="1" customWidth="1"/>
    <col min="15365" max="15606" width="9.140625" style="70"/>
    <col min="15607" max="15607" width="2.5703125" style="70" customWidth="1"/>
    <col min="15608" max="15608" width="7.7109375" style="70" customWidth="1"/>
    <col min="15609" max="15609" width="9" style="70" customWidth="1"/>
    <col min="15610" max="15615" width="20.7109375" style="70" customWidth="1"/>
    <col min="15616" max="15619" width="9.140625" style="70"/>
    <col min="15620" max="15620" width="10.5703125" style="70" bestFit="1" customWidth="1"/>
    <col min="15621" max="15862" width="9.140625" style="70"/>
    <col min="15863" max="15863" width="2.5703125" style="70" customWidth="1"/>
    <col min="15864" max="15864" width="7.7109375" style="70" customWidth="1"/>
    <col min="15865" max="15865" width="9" style="70" customWidth="1"/>
    <col min="15866" max="15871" width="20.7109375" style="70" customWidth="1"/>
    <col min="15872" max="15875" width="9.140625" style="70"/>
    <col min="15876" max="15876" width="10.5703125" style="70" bestFit="1" customWidth="1"/>
    <col min="15877" max="16118" width="9.140625" style="70"/>
    <col min="16119" max="16119" width="2.5703125" style="70" customWidth="1"/>
    <col min="16120" max="16120" width="7.7109375" style="70" customWidth="1"/>
    <col min="16121" max="16121" width="9" style="70" customWidth="1"/>
    <col min="16122" max="16127" width="20.7109375" style="70" customWidth="1"/>
    <col min="16128" max="16131" width="9.140625" style="70"/>
    <col min="16132" max="16132" width="10.5703125" style="70" bestFit="1" customWidth="1"/>
    <col min="16133" max="16384" width="9.140625" style="70"/>
  </cols>
  <sheetData>
    <row r="1" spans="1:16" ht="29.25" customHeight="1" x14ac:dyDescent="0.35">
      <c r="A1" s="79"/>
      <c r="B1" s="68"/>
      <c r="C1" s="69"/>
      <c r="D1" s="197" t="e">
        <f>IF(กรอกข้อมูล!#REF!=กรอกข้อมูล!J17,"แบบประกัน ไอบีกิน 5",IF(กรอกข้อมูล!#REF!=กรอกข้อมูล!J18,"แบบประกัน ไอบีกิน 10","แบบประกัน ไอบีกิน 90"))</f>
        <v>#REF!</v>
      </c>
      <c r="E1" s="197"/>
      <c r="F1" s="197"/>
      <c r="G1" s="197"/>
      <c r="H1" s="197"/>
    </row>
    <row r="2" spans="1:16" ht="29.25" customHeight="1" x14ac:dyDescent="0.35">
      <c r="A2" s="67"/>
      <c r="B2" s="68"/>
      <c r="C2" s="69"/>
      <c r="D2" s="197"/>
      <c r="E2" s="197"/>
      <c r="F2" s="197"/>
      <c r="G2" s="197"/>
      <c r="H2" s="197"/>
    </row>
    <row r="3" spans="1:16" ht="24" x14ac:dyDescent="0.55000000000000004">
      <c r="A3" s="67"/>
      <c r="B3" s="198" t="str">
        <f>"คุณ"&amp;กรอกข้อมูล!$C$4&amp;"          เพศ "&amp;กรอกข้อมูล!$C$6&amp;"    อายุ  "&amp;กรอกข้อมูล!$C$5&amp;" ปี"&amp;"          ระยะเวลาคุ้มครองจนครบอายุ 90 ปี"</f>
        <v>คุณสบายใจ หายห่วง          เพศ ชาย    อายุ  18 ปี          ระยะเวลาคุ้มครองจนครบอายุ 90 ปี</v>
      </c>
      <c r="C3" s="198"/>
      <c r="D3" s="198"/>
      <c r="E3" s="198"/>
      <c r="F3" s="198"/>
      <c r="G3" s="198"/>
      <c r="H3" s="198"/>
    </row>
    <row r="4" spans="1:16" ht="24" x14ac:dyDescent="0.55000000000000004">
      <c r="A4" s="67"/>
      <c r="B4" s="195" t="e">
        <f>IF(กรอกข้อมูล!#REF!=กรอกข้อมูล!J17,"ระยะเวลาชำระเบี้ยประกันภัย 5 ปี",IF(กรอกข้อมูล!#REF!=กรอกข้อมูล!J18,"ระยะเวลาชำระเบี้ยประกันภัย 10 ปี","ระยะเวลาชำระเบี้ยประกันภัยจนถึงอายุ 90 ปี"))</f>
        <v>#REF!</v>
      </c>
      <c r="C4" s="195"/>
      <c r="D4" s="195"/>
      <c r="E4" s="196" t="str">
        <f>"จำนวนเงินเอาประกันภัย  "&amp;TEXT(กรอกข้อมูล!$C$16,"0,000")&amp;"  บาท"&amp;""&amp;"      เบี้ยประกันภัย ("&amp;กรอกข้อมูล!$C$7&amp;")"&amp;"   "&amp;TEXT(กรอกข้อมูล!$K$2,"0,000.00")&amp;"  บาท"</f>
        <v>จำนวนเงินเอาประกันภัย  200,000  บาท      เบี้ยประกันภัย (ราย 6 เดือน)   6,800.56  บาท</v>
      </c>
      <c r="F4" s="196"/>
      <c r="G4" s="196"/>
      <c r="H4" s="196"/>
    </row>
    <row r="5" spans="1:16" ht="6" customHeight="1" thickBot="1" x14ac:dyDescent="0.55000000000000004">
      <c r="A5" s="68"/>
      <c r="B5" s="80"/>
      <c r="C5" s="80"/>
      <c r="D5" s="80"/>
      <c r="E5" s="80"/>
      <c r="F5" s="80"/>
      <c r="G5" s="80"/>
      <c r="H5" s="80"/>
    </row>
    <row r="6" spans="1:16" s="83" customFormat="1" ht="279.75" customHeight="1" thickTop="1" thickBot="1" x14ac:dyDescent="0.6">
      <c r="A6" s="81"/>
      <c r="B6" s="199" t="s">
        <v>21</v>
      </c>
      <c r="C6" s="200"/>
      <c r="D6" s="200"/>
      <c r="E6" s="200"/>
      <c r="F6" s="200"/>
      <c r="G6" s="200"/>
      <c r="H6" s="201"/>
      <c r="I6" s="82"/>
      <c r="J6" s="82"/>
    </row>
    <row r="7" spans="1:16" ht="5.25" customHeight="1" thickTop="1" x14ac:dyDescent="0.35">
      <c r="A7" s="68"/>
      <c r="B7" s="68"/>
      <c r="C7" s="69"/>
      <c r="D7" s="69"/>
      <c r="E7" s="69"/>
      <c r="F7" s="69"/>
      <c r="G7" s="66"/>
      <c r="H7" s="68"/>
    </row>
    <row r="8" spans="1:16" s="94" customFormat="1" ht="24" x14ac:dyDescent="0.55000000000000004">
      <c r="A8" s="84"/>
      <c r="B8" s="85" t="s">
        <v>22</v>
      </c>
      <c r="C8" s="86"/>
      <c r="D8" s="87"/>
      <c r="E8" s="87"/>
      <c r="F8" s="88"/>
      <c r="G8" s="88"/>
      <c r="H8" s="88"/>
      <c r="I8" s="88"/>
      <c r="J8" s="88"/>
      <c r="K8" s="88"/>
      <c r="L8" s="89"/>
      <c r="M8" s="90"/>
      <c r="N8" s="91"/>
      <c r="O8" s="92"/>
      <c r="P8" s="93"/>
    </row>
    <row r="9" spans="1:16" s="94" customFormat="1" ht="24" x14ac:dyDescent="0.55000000000000004">
      <c r="A9" s="84"/>
      <c r="B9" s="95"/>
      <c r="C9" s="96"/>
      <c r="D9" s="97"/>
      <c r="E9" s="98"/>
      <c r="F9" s="99"/>
      <c r="G9" s="100"/>
      <c r="H9" s="101"/>
      <c r="I9" s="91"/>
      <c r="J9" s="91"/>
      <c r="K9" s="88"/>
      <c r="L9" s="102"/>
      <c r="M9" s="102"/>
    </row>
    <row r="10" spans="1:16" s="94" customFormat="1" ht="24" x14ac:dyDescent="0.55000000000000004">
      <c r="A10" s="84"/>
      <c r="B10" s="103" t="s">
        <v>23</v>
      </c>
      <c r="C10" s="104"/>
      <c r="D10" s="105"/>
      <c r="E10" s="106"/>
      <c r="F10" s="107" t="s">
        <v>24</v>
      </c>
      <c r="G10" s="102"/>
      <c r="H10" s="108"/>
      <c r="I10" s="91"/>
      <c r="J10" s="91"/>
      <c r="K10" s="88"/>
      <c r="L10" s="102"/>
      <c r="M10" s="102"/>
    </row>
    <row r="11" spans="1:16" s="94" customFormat="1" ht="24" x14ac:dyDescent="0.55000000000000004">
      <c r="A11" s="84"/>
      <c r="B11" s="109" t="s">
        <v>25</v>
      </c>
      <c r="C11" s="104"/>
      <c r="D11" s="105"/>
      <c r="E11" s="106"/>
      <c r="F11" s="110"/>
      <c r="G11" s="111" t="str">
        <f xml:space="preserve"> "(  "&amp;กรอกข้อมูล!G4&amp;"  )"</f>
        <v>(    )</v>
      </c>
      <c r="H11" s="112"/>
      <c r="I11" s="102"/>
      <c r="J11" s="102"/>
      <c r="K11" s="102"/>
      <c r="L11" s="102"/>
      <c r="M11" s="102"/>
    </row>
    <row r="12" spans="1:16" s="94" customFormat="1" ht="24" x14ac:dyDescent="0.55000000000000004">
      <c r="A12" s="84"/>
      <c r="B12" s="103" t="s">
        <v>26</v>
      </c>
      <c r="C12" s="113"/>
      <c r="D12" s="105"/>
      <c r="E12" s="106"/>
      <c r="F12" s="107" t="s">
        <v>27</v>
      </c>
      <c r="G12" s="202">
        <f>กรอกข้อมูล!G6</f>
        <v>0</v>
      </c>
      <c r="H12" s="203"/>
      <c r="I12" s="102"/>
      <c r="J12" s="102"/>
      <c r="K12" s="102"/>
    </row>
    <row r="13" spans="1:16" s="94" customFormat="1" ht="24" x14ac:dyDescent="0.55000000000000004">
      <c r="A13" s="84"/>
      <c r="B13" s="114" t="s">
        <v>28</v>
      </c>
      <c r="C13" s="115"/>
      <c r="D13" s="116"/>
      <c r="E13" s="117"/>
      <c r="F13" s="118" t="s">
        <v>29</v>
      </c>
      <c r="G13" s="204">
        <f ca="1">NOW()</f>
        <v>42437.584796875002</v>
      </c>
      <c r="H13" s="205"/>
      <c r="I13" s="102"/>
      <c r="J13" s="102"/>
      <c r="K13" s="102"/>
    </row>
    <row r="14" spans="1:16" s="94" customFormat="1" ht="24" x14ac:dyDescent="0.55000000000000004">
      <c r="A14" s="84"/>
      <c r="B14" s="194" t="s">
        <v>31</v>
      </c>
      <c r="C14" s="194"/>
      <c r="D14" s="194"/>
      <c r="E14" s="194"/>
      <c r="F14" s="194"/>
      <c r="G14" s="194"/>
      <c r="H14" s="194"/>
      <c r="I14" s="119"/>
      <c r="J14" s="119"/>
      <c r="K14" s="119"/>
      <c r="L14" s="119"/>
      <c r="M14" s="119"/>
      <c r="N14" s="102"/>
      <c r="P14" s="120"/>
    </row>
    <row r="15" spans="1:16" ht="17.25" x14ac:dyDescent="0.35">
      <c r="B15" s="121"/>
      <c r="C15" s="122"/>
      <c r="D15" s="122"/>
      <c r="E15" s="123"/>
      <c r="F15" s="124"/>
      <c r="G15" s="73"/>
      <c r="H15" s="73" t="s">
        <v>30</v>
      </c>
      <c r="J15" s="68"/>
      <c r="K15" s="68"/>
      <c r="L15" s="68"/>
      <c r="M15" s="68"/>
      <c r="N15" s="68"/>
    </row>
    <row r="16" spans="1:16" x14ac:dyDescent="0.35">
      <c r="J16" s="68"/>
      <c r="K16" s="68"/>
      <c r="L16" s="68"/>
      <c r="M16" s="68"/>
      <c r="N16" s="68"/>
    </row>
    <row r="17" spans="10:14" x14ac:dyDescent="0.35">
      <c r="J17" s="68"/>
      <c r="K17" s="68"/>
      <c r="L17" s="68"/>
      <c r="M17" s="68"/>
      <c r="N17" s="68"/>
    </row>
    <row r="18" spans="10:14" x14ac:dyDescent="0.35">
      <c r="J18" s="68"/>
      <c r="K18" s="68"/>
      <c r="L18" s="68"/>
      <c r="M18" s="68"/>
      <c r="N18" s="68"/>
    </row>
    <row r="19" spans="10:14" x14ac:dyDescent="0.35">
      <c r="J19" s="68"/>
      <c r="K19" s="68"/>
      <c r="L19" s="68"/>
      <c r="M19" s="68"/>
      <c r="N19" s="68"/>
    </row>
    <row r="20" spans="10:14" x14ac:dyDescent="0.35">
      <c r="J20" s="68"/>
      <c r="K20" s="68"/>
      <c r="L20" s="68"/>
      <c r="M20" s="68"/>
      <c r="N20" s="68"/>
    </row>
    <row r="21" spans="10:14" x14ac:dyDescent="0.35">
      <c r="J21" s="68"/>
      <c r="K21" s="68"/>
      <c r="L21" s="68"/>
      <c r="M21" s="68"/>
      <c r="N21" s="68"/>
    </row>
    <row r="22" spans="10:14" x14ac:dyDescent="0.35">
      <c r="J22" s="68"/>
      <c r="K22" s="68"/>
      <c r="L22" s="68"/>
      <c r="M22" s="68"/>
      <c r="N22" s="68"/>
    </row>
    <row r="23" spans="10:14" x14ac:dyDescent="0.35">
      <c r="J23" s="68"/>
      <c r="K23" s="68"/>
      <c r="L23" s="68"/>
      <c r="M23" s="68"/>
      <c r="N23" s="68"/>
    </row>
    <row r="24" spans="10:14" x14ac:dyDescent="0.35">
      <c r="J24" s="68"/>
      <c r="K24" s="68"/>
      <c r="L24" s="68"/>
      <c r="M24" s="68"/>
      <c r="N24" s="68"/>
    </row>
    <row r="25" spans="10:14" x14ac:dyDescent="0.35">
      <c r="J25" s="68"/>
      <c r="K25" s="68"/>
      <c r="L25" s="68"/>
      <c r="M25" s="68"/>
      <c r="N25" s="68"/>
    </row>
    <row r="26" spans="10:14" x14ac:dyDescent="0.35">
      <c r="J26" s="68"/>
      <c r="K26" s="68"/>
      <c r="L26" s="68"/>
      <c r="M26" s="68"/>
      <c r="N26" s="68"/>
    </row>
    <row r="27" spans="10:14" x14ac:dyDescent="0.35">
      <c r="J27" s="68"/>
      <c r="K27" s="68"/>
      <c r="L27" s="68"/>
      <c r="M27" s="68"/>
      <c r="N27" s="68"/>
    </row>
  </sheetData>
  <mergeCells count="8">
    <mergeCell ref="B14:H14"/>
    <mergeCell ref="B4:D4"/>
    <mergeCell ref="E4:H4"/>
    <mergeCell ref="D1:H2"/>
    <mergeCell ref="B3:H3"/>
    <mergeCell ref="B6:H6"/>
    <mergeCell ref="G12:H12"/>
    <mergeCell ref="G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Package Plan code relation</vt:lpstr>
      <vt:lpstr>กรอกข้อมูล</vt:lpstr>
      <vt:lpstr>Insured Information</vt:lpstr>
      <vt:lpstr>premium</vt:lpstr>
      <vt:lpstr>Benefits</vt:lpstr>
      <vt:lpstr>Premium Rate</vt:lpstr>
      <vt:lpstr>ตารางผลประโยชน์</vt:lpstr>
      <vt:lpstr>ลงนาม</vt:lpstr>
      <vt:lpstr>กรอกข้อมูล!Print_Area</vt:lpstr>
    </vt:vector>
  </TitlesOfParts>
  <Company>Krungthai AXA Life Insurance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maneesaola</dc:creator>
  <cp:lastModifiedBy>Suramon Unsamai</cp:lastModifiedBy>
  <cp:lastPrinted>2015-10-26T06:36:15Z</cp:lastPrinted>
  <dcterms:created xsi:type="dcterms:W3CDTF">2009-03-20T03:35:03Z</dcterms:created>
  <dcterms:modified xsi:type="dcterms:W3CDTF">2016-03-08T07:02:59Z</dcterms:modified>
</cp:coreProperties>
</file>