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HUA\缅甸\Database\"/>
    </mc:Choice>
  </mc:AlternateContent>
  <xr:revisionPtr revIDLastSave="0" documentId="13_ncr:1_{A0E4AB0D-FBE0-49D7-AC98-F89345A9C6C1}" xr6:coauthVersionLast="47" xr6:coauthVersionMax="47" xr10:uidLastSave="{00000000-0000-0000-0000-000000000000}"/>
  <bookViews>
    <workbookView xWindow="-108" yWindow="-108" windowWidth="30936" windowHeight="16776" tabRatio="738" firstSheet="8" activeTab="9" xr2:uid="{8E26F5B7-E03D-4F2A-BA96-5D5DDAA779AC}"/>
  </bookViews>
  <sheets>
    <sheet name="Station" sheetId="1" r:id="rId1"/>
    <sheet name="highway bridges" sheetId="2" r:id="rId2"/>
    <sheet name="railway bridges" sheetId="3" r:id="rId3"/>
    <sheet name="Sheet1" sheetId="4" r:id="rId4"/>
    <sheet name="AVA" sheetId="5" r:id="rId5"/>
    <sheet name="Sheet2" sheetId="6" r:id="rId6"/>
    <sheet name="Fault-crossing railway line" sheetId="7" r:id="rId7"/>
    <sheet name="Routes in different seismic int" sheetId="9" r:id="rId8"/>
    <sheet name="Seismic damage distribution of " sheetId="10" r:id="rId9"/>
    <sheet name="Seismic damage statistics by br" sheetId="11" r:id="rId10"/>
  </sheets>
  <definedNames>
    <definedName name="_xlnm._FilterDatabase" localSheetId="1" hidden="1">'highway bridges'!$A$1:$AK$120</definedName>
    <definedName name="_xlnm._FilterDatabase" localSheetId="2" hidden="1">'railway bridges'!$A$1:$AA$1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0" l="1"/>
  <c r="D40" i="10"/>
  <c r="D41" i="10"/>
  <c r="D38" i="10"/>
  <c r="F16" i="11" l="1"/>
  <c r="E18" i="11"/>
  <c r="D18" i="11"/>
  <c r="C18" i="11"/>
  <c r="B18" i="11"/>
  <c r="F17" i="11"/>
  <c r="F15" i="11"/>
  <c r="F14" i="11"/>
  <c r="F13" i="11"/>
  <c r="E7" i="11"/>
  <c r="D7" i="11"/>
  <c r="C7" i="11"/>
  <c r="B7" i="11"/>
  <c r="F6" i="11"/>
  <c r="F5" i="11"/>
  <c r="F4" i="11"/>
  <c r="F3" i="11"/>
  <c r="F18" i="11" l="1"/>
  <c r="F7" i="11"/>
  <c r="C17" i="10"/>
  <c r="D17" i="10"/>
  <c r="E17" i="10"/>
  <c r="B17" i="10"/>
  <c r="F14" i="10"/>
  <c r="F15" i="10"/>
  <c r="F16" i="10"/>
  <c r="F13" i="10"/>
  <c r="F17" i="10" s="1"/>
  <c r="C7" i="10"/>
  <c r="D7" i="10"/>
  <c r="E7" i="10"/>
  <c r="B7" i="10"/>
  <c r="F4" i="10"/>
  <c r="F5" i="10"/>
  <c r="F6" i="10"/>
  <c r="F3" i="10"/>
  <c r="F7" i="10" s="1"/>
  <c r="D19" i="9" l="1"/>
  <c r="D18" i="9"/>
  <c r="D17" i="9"/>
  <c r="Y20" i="3" l="1"/>
  <c r="AA35" i="3" l="1"/>
  <c r="X24" i="3"/>
  <c r="Y24" i="3" s="1"/>
  <c r="E38" i="4" l="1"/>
  <c r="D3" i="5"/>
  <c r="D4" i="5"/>
  <c r="D5" i="5"/>
  <c r="D6" i="5"/>
  <c r="D7" i="5"/>
  <c r="D8" i="5"/>
  <c r="D9" i="5"/>
  <c r="D10" i="5"/>
  <c r="D11" i="5"/>
  <c r="D2" i="5"/>
  <c r="C18" i="5"/>
  <c r="C32" i="4" l="1"/>
  <c r="C33" i="4"/>
  <c r="C34" i="4"/>
  <c r="C35" i="4"/>
  <c r="C36" i="4"/>
  <c r="C37" i="4"/>
  <c r="C38" i="4"/>
  <c r="C39" i="4"/>
  <c r="C40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3" i="4"/>
</calcChain>
</file>

<file path=xl/sharedStrings.xml><?xml version="1.0" encoding="utf-8"?>
<sst xmlns="http://schemas.openxmlformats.org/spreadsheetml/2006/main" count="2875" uniqueCount="582">
  <si>
    <t>No.</t>
    <phoneticPr fontId="1" type="noConversion"/>
  </si>
  <si>
    <t>Station Name</t>
    <phoneticPr fontId="1" type="noConversion"/>
  </si>
  <si>
    <t>Rrup(km)</t>
    <phoneticPr fontId="1" type="noConversion"/>
  </si>
  <si>
    <t>NPW</t>
    <phoneticPr fontId="1" type="noConversion"/>
  </si>
  <si>
    <t>Latitude(N)</t>
    <phoneticPr fontId="1" type="noConversion"/>
  </si>
  <si>
    <t>Longitude(E)</t>
    <phoneticPr fontId="1" type="noConversion"/>
  </si>
  <si>
    <t>NGU</t>
    <phoneticPr fontId="1" type="noConversion"/>
  </si>
  <si>
    <t>KTN</t>
    <phoneticPr fontId="1" type="noConversion"/>
  </si>
  <si>
    <t>YGN</t>
    <phoneticPr fontId="1" type="noConversion"/>
  </si>
  <si>
    <t>CHTO</t>
    <phoneticPr fontId="1" type="noConversion"/>
  </si>
  <si>
    <t>Re(km)</t>
    <phoneticPr fontId="1" type="noConversion"/>
  </si>
  <si>
    <t>Bridge Name</t>
    <phoneticPr fontId="1" type="noConversion"/>
  </si>
  <si>
    <t>R_station(km)</t>
    <phoneticPr fontId="1" type="noConversion"/>
  </si>
  <si>
    <t>Intensity</t>
    <phoneticPr fontId="1" type="noConversion"/>
  </si>
  <si>
    <t>Vs30(m/s)</t>
    <phoneticPr fontId="1" type="noConversion"/>
  </si>
  <si>
    <t>Bridge Length(m)</t>
    <phoneticPr fontId="1" type="noConversion"/>
  </si>
  <si>
    <t>No. of Spans</t>
    <phoneticPr fontId="1" type="noConversion"/>
  </si>
  <si>
    <t>Avg. Span Length (m)</t>
    <phoneticPr fontId="1" type="noConversion"/>
  </si>
  <si>
    <t>No. of Columns at Each Pier Cap</t>
    <phoneticPr fontId="1" type="noConversion"/>
  </si>
  <si>
    <t>Open/Closed</t>
    <phoneticPr fontId="1" type="noConversion"/>
  </si>
  <si>
    <t>Approx. Pier Height (m)</t>
    <phoneticPr fontId="1" type="noConversion"/>
  </si>
  <si>
    <t xml:space="preserve">Abutment Cracking? </t>
    <phoneticPr fontId="1" type="noConversion"/>
  </si>
  <si>
    <t>Pier Plastic Hinging?</t>
    <phoneticPr fontId="1" type="noConversion"/>
  </si>
  <si>
    <t>Bridge Collapse or Partial Collapse?</t>
    <phoneticPr fontId="1" type="noConversion"/>
  </si>
  <si>
    <t>Pier Cap Cracking?</t>
    <phoneticPr fontId="1" type="noConversion"/>
  </si>
  <si>
    <t>Shear Keys Damaged?</t>
    <phoneticPr fontId="1" type="noConversion"/>
  </si>
  <si>
    <t>Bearing Damaged?</t>
    <phoneticPr fontId="1" type="noConversion"/>
  </si>
  <si>
    <t>No. of Girders per Span</t>
    <phoneticPr fontId="1" type="noConversion"/>
  </si>
  <si>
    <t>Girder Sliding?</t>
    <phoneticPr fontId="1" type="noConversion"/>
  </si>
  <si>
    <t>Girder Material</t>
    <phoneticPr fontId="1" type="noConversion"/>
  </si>
  <si>
    <t>Roadway Surface Distress?</t>
    <phoneticPr fontId="1" type="noConversion"/>
  </si>
  <si>
    <t>Line Name</t>
    <phoneticPr fontId="1" type="noConversion"/>
  </si>
  <si>
    <t>11 Mile River Bridge</t>
    <phoneticPr fontId="1" type="noConversion"/>
  </si>
  <si>
    <t>Yangon-Mandalay Expy</t>
    <phoneticPr fontId="1" type="noConversion"/>
  </si>
  <si>
    <t>Open</t>
    <phoneticPr fontId="1" type="noConversion"/>
  </si>
  <si>
    <t>No</t>
    <phoneticPr fontId="1" type="noConversion"/>
  </si>
  <si>
    <t>Steel</t>
    <phoneticPr fontId="1" type="noConversion"/>
  </si>
  <si>
    <t>14 Mile River Bridge</t>
    <phoneticPr fontId="1" type="noConversion"/>
  </si>
  <si>
    <t>Yangon-Bago Bridge</t>
    <phoneticPr fontId="1" type="noConversion"/>
  </si>
  <si>
    <t>Sit Pin Sake Bridge</t>
    <phoneticPr fontId="1" type="noConversion"/>
  </si>
  <si>
    <t>Bago River Bridge</t>
    <phoneticPr fontId="1" type="noConversion"/>
  </si>
  <si>
    <t>52 Mile Bridge</t>
    <phoneticPr fontId="1" type="noConversion"/>
  </si>
  <si>
    <t>63 Mile Bridge</t>
    <phoneticPr fontId="1" type="noConversion"/>
  </si>
  <si>
    <t>Kawliya Creek Bridge</t>
  </si>
  <si>
    <t>68 Mile Bridge</t>
    <phoneticPr fontId="1" type="noConversion"/>
  </si>
  <si>
    <t>Mayanchaung Creek Bridge</t>
    <phoneticPr fontId="1" type="noConversion"/>
  </si>
  <si>
    <t>Baing Dar Creek Bridge</t>
  </si>
  <si>
    <t>Myit Kyo River Bridge</t>
    <phoneticPr fontId="1" type="noConversion"/>
  </si>
  <si>
    <t>88 Mile Bridge</t>
    <phoneticPr fontId="1" type="noConversion"/>
  </si>
  <si>
    <t>94 Mile Bridge</t>
    <phoneticPr fontId="1" type="noConversion"/>
  </si>
  <si>
    <t>96 Mile Bridge</t>
    <phoneticPr fontId="1" type="noConversion"/>
  </si>
  <si>
    <t>105 Mle Bridge</t>
    <phoneticPr fontId="1" type="noConversion"/>
  </si>
  <si>
    <t>110 Mile Bridge</t>
  </si>
  <si>
    <t>Phyu Reek Bridge</t>
    <phoneticPr fontId="1" type="noConversion"/>
  </si>
  <si>
    <t>120 Mile Bridge</t>
    <phoneticPr fontId="1" type="noConversion"/>
  </si>
  <si>
    <t>125 Mile Bridge</t>
  </si>
  <si>
    <t>Kha Paung Bridge</t>
    <phoneticPr fontId="1" type="noConversion"/>
  </si>
  <si>
    <t>Swar Bridge</t>
    <phoneticPr fontId="1" type="noConversion"/>
  </si>
  <si>
    <t>Closed</t>
    <phoneticPr fontId="1" type="noConversion"/>
  </si>
  <si>
    <t>Yes</t>
    <phoneticPr fontId="1" type="noConversion"/>
  </si>
  <si>
    <t>Nalkan Bridge</t>
    <phoneticPr fontId="1" type="noConversion"/>
  </si>
  <si>
    <t>192 Mile Bridge</t>
    <phoneticPr fontId="1" type="noConversion"/>
  </si>
  <si>
    <t>Yonebinchaung Bridge</t>
    <phoneticPr fontId="1" type="noConversion"/>
  </si>
  <si>
    <t>Railway crossing</t>
    <phoneticPr fontId="1" type="noConversion"/>
  </si>
  <si>
    <t>201 Mile Bridge</t>
    <phoneticPr fontId="1" type="noConversion"/>
  </si>
  <si>
    <t>Phaung Laung Bridge</t>
    <phoneticPr fontId="1" type="noConversion"/>
  </si>
  <si>
    <t>Ngalaik Creek Bridge</t>
    <phoneticPr fontId="1" type="noConversion"/>
  </si>
  <si>
    <t>Thechaung Bridge</t>
    <phoneticPr fontId="1" type="noConversion"/>
  </si>
  <si>
    <t>SinThe Chaung Bridge</t>
    <phoneticPr fontId="1" type="noConversion"/>
  </si>
  <si>
    <t>Aingdo Bridge</t>
    <phoneticPr fontId="1" type="noConversion"/>
  </si>
  <si>
    <t>Kyauk Pone Bridge</t>
    <phoneticPr fontId="1" type="noConversion"/>
  </si>
  <si>
    <t>285 Mile Bridge</t>
    <phoneticPr fontId="1" type="noConversion"/>
  </si>
  <si>
    <t>Sapyargyin Bridge</t>
    <phoneticPr fontId="1" type="noConversion"/>
  </si>
  <si>
    <t>Salin Kone Bridge</t>
    <phoneticPr fontId="1" type="noConversion"/>
  </si>
  <si>
    <t>294 Mile Bridge</t>
    <phoneticPr fontId="1" type="noConversion"/>
  </si>
  <si>
    <t>299 Mile Bridge</t>
    <phoneticPr fontId="1" type="noConversion"/>
  </si>
  <si>
    <t>Kanpatle Bridge</t>
    <phoneticPr fontId="1" type="noConversion"/>
  </si>
  <si>
    <t>Kuni Bridge</t>
    <phoneticPr fontId="1" type="noConversion"/>
  </si>
  <si>
    <t>See Sone Kan Bridge</t>
    <phoneticPr fontId="1" type="noConversion"/>
  </si>
  <si>
    <t>Yay Htwet Gyi Bridge</t>
    <phoneticPr fontId="1" type="noConversion"/>
  </si>
  <si>
    <t>341 Mile Bridge</t>
    <phoneticPr fontId="1" type="noConversion"/>
  </si>
  <si>
    <t>347 Mile Bridge</t>
    <phoneticPr fontId="1" type="noConversion"/>
  </si>
  <si>
    <t>Pansay River Bridge</t>
    <phoneticPr fontId="1" type="noConversion"/>
  </si>
  <si>
    <t>Duhtawady Bridge</t>
    <phoneticPr fontId="1" type="noConversion"/>
  </si>
  <si>
    <t>Amarapura Bridge</t>
    <phoneticPr fontId="1" type="noConversion"/>
  </si>
  <si>
    <t>Ayarwaddy Bridge</t>
    <phoneticPr fontId="1" type="noConversion"/>
  </si>
  <si>
    <t>Sagaing-Ta Da U Road</t>
    <phoneticPr fontId="1" type="noConversion"/>
  </si>
  <si>
    <t>Ayarwaddy Bridge Approach Curve Bridge</t>
    <phoneticPr fontId="1" type="noConversion"/>
  </si>
  <si>
    <t>N7 Curve Brdge</t>
    <phoneticPr fontId="1" type="noConversion"/>
  </si>
  <si>
    <t>Tada U Bridge</t>
    <phoneticPr fontId="1" type="noConversion"/>
  </si>
  <si>
    <t>Tada U-Ayeyarwady River Road</t>
    <phoneticPr fontId="1" type="noConversion"/>
  </si>
  <si>
    <t>Pang Long Bridge</t>
    <phoneticPr fontId="1" type="noConversion"/>
  </si>
  <si>
    <t>Paleik-Tada U Road</t>
    <phoneticPr fontId="1" type="noConversion"/>
  </si>
  <si>
    <t>Nothern Moat Bridge</t>
    <phoneticPr fontId="1" type="noConversion"/>
  </si>
  <si>
    <t>12th Street</t>
    <phoneticPr fontId="1" type="noConversion"/>
  </si>
  <si>
    <t>19th Street</t>
    <phoneticPr fontId="1" type="noConversion"/>
  </si>
  <si>
    <t>Eastern Moat Bridge</t>
    <phoneticPr fontId="1" type="noConversion"/>
  </si>
  <si>
    <t>Mingalar Bridge</t>
    <phoneticPr fontId="1" type="noConversion"/>
  </si>
  <si>
    <t>26th Street</t>
    <phoneticPr fontId="1" type="noConversion"/>
  </si>
  <si>
    <t>35th Street</t>
    <phoneticPr fontId="1" type="noConversion"/>
  </si>
  <si>
    <t>35th St Viaduct</t>
    <phoneticPr fontId="1" type="noConversion"/>
  </si>
  <si>
    <t>U Pwar Viaduct</t>
    <phoneticPr fontId="1" type="noConversion"/>
  </si>
  <si>
    <t>82nd Street</t>
    <phoneticPr fontId="1" type="noConversion"/>
  </si>
  <si>
    <t>N31 Pai River Bridge</t>
    <phoneticPr fontId="1" type="noConversion"/>
  </si>
  <si>
    <t>N31</t>
    <phoneticPr fontId="1" type="noConversion"/>
  </si>
  <si>
    <t>AH1-N1</t>
  </si>
  <si>
    <t>AH1-N1</t>
    <phoneticPr fontId="1" type="noConversion"/>
  </si>
  <si>
    <t>Samon River Bridge1</t>
    <phoneticPr fontId="1" type="noConversion"/>
  </si>
  <si>
    <t>Samon River Bridge2</t>
  </si>
  <si>
    <t>Paalaung River Bridge</t>
    <phoneticPr fontId="1" type="noConversion"/>
  </si>
  <si>
    <t>Yondaw Bridge</t>
    <phoneticPr fontId="1" type="noConversion"/>
  </si>
  <si>
    <t>Myo Shaung Rd</t>
    <phoneticPr fontId="1" type="noConversion"/>
  </si>
  <si>
    <t>Shwe Hlay Bridge</t>
    <phoneticPr fontId="1" type="noConversion"/>
  </si>
  <si>
    <t>Yangon-Mandalay Rd</t>
    <phoneticPr fontId="1" type="noConversion"/>
  </si>
  <si>
    <t>Nga Moek Yeik Bridge</t>
    <phoneticPr fontId="1" type="noConversion"/>
  </si>
  <si>
    <t>Bago Bridge</t>
    <phoneticPr fontId="1" type="noConversion"/>
  </si>
  <si>
    <t>Pauk Ta Pin Bridge</t>
    <phoneticPr fontId="1" type="noConversion"/>
  </si>
  <si>
    <t>Kawliya Creek Bridge</t>
    <phoneticPr fontId="1" type="noConversion"/>
  </si>
  <si>
    <t>Dayelme Creek Bridge</t>
    <phoneticPr fontId="1" type="noConversion"/>
  </si>
  <si>
    <t>Bang Dar Creek Bridge</t>
    <phoneticPr fontId="1" type="noConversion"/>
  </si>
  <si>
    <t>6tons Creek Bridge</t>
    <phoneticPr fontId="1" type="noConversion"/>
  </si>
  <si>
    <t>Ye Nwe Creek Bridge</t>
    <phoneticPr fontId="1" type="noConversion"/>
  </si>
  <si>
    <t>Pe Nwe Kone Bridge</t>
    <phoneticPr fontId="1" type="noConversion"/>
  </si>
  <si>
    <t>Ka Nyut Kwin Bridge</t>
    <phoneticPr fontId="1" type="noConversion"/>
  </si>
  <si>
    <t>Phyu Creek Bridge</t>
    <phoneticPr fontId="1" type="noConversion"/>
  </si>
  <si>
    <t>Patta Ywathit Bridge</t>
    <phoneticPr fontId="1" type="noConversion"/>
  </si>
  <si>
    <t>Ngalait River Bridge</t>
    <phoneticPr fontId="1" type="noConversion"/>
  </si>
  <si>
    <t>Sinthe Chaung Bridge</t>
    <phoneticPr fontId="1" type="noConversion"/>
  </si>
  <si>
    <t>Asone Bridge</t>
    <phoneticPr fontId="1" type="noConversion"/>
  </si>
  <si>
    <t>Sanywa Bridge</t>
    <phoneticPr fontId="1" type="noConversion"/>
  </si>
  <si>
    <t>kone Thar Bridge</t>
    <phoneticPr fontId="1" type="noConversion"/>
  </si>
  <si>
    <t>Beingwe Bridge</t>
    <phoneticPr fontId="1" type="noConversion"/>
  </si>
  <si>
    <t>Samon River Bridge</t>
    <phoneticPr fontId="1" type="noConversion"/>
  </si>
  <si>
    <t>Suu Lay Kone Bridge</t>
    <phoneticPr fontId="1" type="noConversion"/>
  </si>
  <si>
    <t>Dan Ywar Bridge</t>
    <phoneticPr fontId="1" type="noConversion"/>
  </si>
  <si>
    <t>Zawgyi Bridge</t>
    <phoneticPr fontId="1" type="noConversion"/>
  </si>
  <si>
    <t>Myitnge Bridge</t>
    <phoneticPr fontId="1" type="noConversion"/>
  </si>
  <si>
    <t>Mandalay-Lashio Rd</t>
    <phoneticPr fontId="1" type="noConversion"/>
  </si>
  <si>
    <t>Ohn Chaw Bridge</t>
    <phoneticPr fontId="1" type="noConversion"/>
  </si>
  <si>
    <t>Chaung Patt Bridge</t>
    <phoneticPr fontId="1" type="noConversion"/>
  </si>
  <si>
    <t>Kyaukse-Chaung Gwa Rd</t>
    <phoneticPr fontId="1" type="noConversion"/>
  </si>
  <si>
    <t>Kyaukse Bridge</t>
    <phoneticPr fontId="1" type="noConversion"/>
  </si>
  <si>
    <t>Kyaukse Bridge2</t>
    <phoneticPr fontId="1" type="noConversion"/>
  </si>
  <si>
    <t>Kyaukse Bridge1</t>
    <phoneticPr fontId="1" type="noConversion"/>
  </si>
  <si>
    <t>NH2 Samon River Bridge</t>
    <phoneticPr fontId="1" type="noConversion"/>
  </si>
  <si>
    <t>NH2</t>
    <phoneticPr fontId="1" type="noConversion"/>
  </si>
  <si>
    <t>Aung Chan Tha-Kume Rd</t>
    <phoneticPr fontId="1" type="noConversion"/>
  </si>
  <si>
    <t>Paalaung River Bridge2</t>
    <phoneticPr fontId="1" type="noConversion"/>
  </si>
  <si>
    <t>Paalaung River Bridge1</t>
    <phoneticPr fontId="1" type="noConversion"/>
  </si>
  <si>
    <t>Htein Nyet Taw Bridge</t>
    <phoneticPr fontId="1" type="noConversion"/>
  </si>
  <si>
    <t>Other Rd</t>
    <phoneticPr fontId="1" type="noConversion"/>
  </si>
  <si>
    <t>Yoezon Bridge</t>
    <phoneticPr fontId="1" type="noConversion"/>
  </si>
  <si>
    <t>Meiktila Bridge</t>
    <phoneticPr fontId="1" type="noConversion"/>
  </si>
  <si>
    <t>Kyaukpadaung-Meiktila Rd</t>
    <phoneticPr fontId="1" type="noConversion"/>
  </si>
  <si>
    <t>Nyaunggai Chaung Bridge</t>
    <phoneticPr fontId="1" type="noConversion"/>
  </si>
  <si>
    <t>Yaza Thingaha Rd</t>
    <phoneticPr fontId="1" type="noConversion"/>
  </si>
  <si>
    <t>Thitseinbin Bridge</t>
    <phoneticPr fontId="1" type="noConversion"/>
  </si>
  <si>
    <t>N1</t>
    <phoneticPr fontId="1" type="noConversion"/>
  </si>
  <si>
    <t>Thayetkhon Bridge</t>
    <phoneticPr fontId="1" type="noConversion"/>
  </si>
  <si>
    <t>Yonbinzaung Bridge</t>
    <phoneticPr fontId="1" type="noConversion"/>
  </si>
  <si>
    <t>Sittung Bridge</t>
    <phoneticPr fontId="1" type="noConversion"/>
  </si>
  <si>
    <t>Sittang River Bridge</t>
    <phoneticPr fontId="1" type="noConversion"/>
  </si>
  <si>
    <t>N5</t>
    <phoneticPr fontId="1" type="noConversion"/>
  </si>
  <si>
    <t>NH5 Sittang River Bridge</t>
    <phoneticPr fontId="1" type="noConversion"/>
  </si>
  <si>
    <t>Zayatkyi-Kywebwe Rd</t>
    <phoneticPr fontId="1" type="noConversion"/>
  </si>
  <si>
    <t>ZKR Sittang River Bridge</t>
    <phoneticPr fontId="1" type="noConversion"/>
  </si>
  <si>
    <t>备注</t>
    <phoneticPr fontId="1" type="noConversion"/>
  </si>
  <si>
    <t>Yangon-Mandalay Line</t>
    <phoneticPr fontId="1" type="noConversion"/>
  </si>
  <si>
    <t>Nat Chaung Railway Bridge</t>
    <phoneticPr fontId="1" type="noConversion"/>
  </si>
  <si>
    <t>Pansodan Creek Railway Bridge</t>
  </si>
  <si>
    <t>Lay Daung Kan Bridge</t>
    <phoneticPr fontId="1" type="noConversion"/>
  </si>
  <si>
    <t>Dar Pein Bridge</t>
    <phoneticPr fontId="1" type="noConversion"/>
  </si>
  <si>
    <t>BR-29</t>
    <phoneticPr fontId="1" type="noConversion"/>
  </si>
  <si>
    <t>BR32</t>
    <phoneticPr fontId="1" type="noConversion"/>
  </si>
  <si>
    <t>Kyauk Tan Bridge</t>
    <phoneticPr fontId="1" type="noConversion"/>
  </si>
  <si>
    <t>Tawa Bridge</t>
    <phoneticPr fontId="1" type="noConversion"/>
  </si>
  <si>
    <t>Payagyi Railway Bridge</t>
    <phoneticPr fontId="1" type="noConversion"/>
  </si>
  <si>
    <t>Ballni Creek Railway Bridge</t>
  </si>
  <si>
    <t>Pyin Ma Lwin Railway Bridge</t>
    <phoneticPr fontId="1" type="noConversion"/>
  </si>
  <si>
    <t>Pauk Ta Pin Railway Bridge</t>
    <phoneticPr fontId="1" type="noConversion"/>
  </si>
  <si>
    <t>Kawliya Creek Bridge1</t>
    <phoneticPr fontId="1" type="noConversion"/>
  </si>
  <si>
    <t>Kawliya Creek Bridge2</t>
    <phoneticPr fontId="1" type="noConversion"/>
  </si>
  <si>
    <t>Baing Da Bridge</t>
    <phoneticPr fontId="1" type="noConversion"/>
  </si>
  <si>
    <t>6tons Creek Railway Bridge</t>
    <phoneticPr fontId="1" type="noConversion"/>
  </si>
  <si>
    <t>Ngahtetgyi Railway Bridge</t>
    <phoneticPr fontId="1" type="noConversion"/>
  </si>
  <si>
    <t>Nyaung Lay Pin Railway Bridge</t>
    <phoneticPr fontId="1" type="noConversion"/>
  </si>
  <si>
    <t>Ye Hla Kone Railway Bridge</t>
    <phoneticPr fontId="1" type="noConversion"/>
  </si>
  <si>
    <t>BR-158</t>
    <phoneticPr fontId="1" type="noConversion"/>
  </si>
  <si>
    <t>BR-183</t>
    <phoneticPr fontId="1" type="noConversion"/>
  </si>
  <si>
    <t>Ka Nyut Kwin Railway Bridge</t>
    <phoneticPr fontId="1" type="noConversion"/>
  </si>
  <si>
    <t>Phyu Creek Railway Bridge</t>
    <phoneticPr fontId="1" type="noConversion"/>
  </si>
  <si>
    <t>Pyay Nyein Frame Bridge</t>
    <phoneticPr fontId="1" type="noConversion"/>
  </si>
  <si>
    <t>Pyay Nyein Girder Bridge</t>
    <phoneticPr fontId="1" type="noConversion"/>
  </si>
  <si>
    <t>Taungoo Bridge</t>
    <phoneticPr fontId="1" type="noConversion"/>
  </si>
  <si>
    <t>305 Railway Bridge</t>
    <phoneticPr fontId="1" type="noConversion"/>
  </si>
  <si>
    <t>329 Railway Bridge</t>
    <phoneticPr fontId="1" type="noConversion"/>
  </si>
  <si>
    <t>351 Railway Bridge</t>
    <phoneticPr fontId="1" type="noConversion"/>
  </si>
  <si>
    <t>Ela Bridge 373</t>
    <phoneticPr fontId="1" type="noConversion"/>
  </si>
  <si>
    <t>Ngalait River Railway Bridge 393W</t>
    <phoneticPr fontId="1" type="noConversion"/>
  </si>
  <si>
    <t>Ngalait River Railway Bridge 393E</t>
    <phoneticPr fontId="1" type="noConversion"/>
  </si>
  <si>
    <t>472 Railway Bridge</t>
    <phoneticPr fontId="1" type="noConversion"/>
  </si>
  <si>
    <t>683 Railway Bridge</t>
    <phoneticPr fontId="1" type="noConversion"/>
  </si>
  <si>
    <t>691 Railway Bridge</t>
    <phoneticPr fontId="1" type="noConversion"/>
  </si>
  <si>
    <t>730 Railway Bridge</t>
    <phoneticPr fontId="1" type="noConversion"/>
  </si>
  <si>
    <t>Myingyan Line</t>
    <phoneticPr fontId="1" type="noConversion"/>
  </si>
  <si>
    <t>Samon River Railway Bridge</t>
    <phoneticPr fontId="1" type="noConversion"/>
  </si>
  <si>
    <t>MyoTha Railway Bridge</t>
    <phoneticPr fontId="1" type="noConversion"/>
  </si>
  <si>
    <t>Mandalay-Mytkyina Line</t>
    <phoneticPr fontId="1" type="noConversion"/>
  </si>
  <si>
    <t>AVA Railway Bridge</t>
    <phoneticPr fontId="1" type="noConversion"/>
  </si>
  <si>
    <t>Kalaw-Thazi Line</t>
    <phoneticPr fontId="1" type="noConversion"/>
  </si>
  <si>
    <t>Thazi Railway Bridge</t>
    <phoneticPr fontId="1" type="noConversion"/>
  </si>
  <si>
    <t>Kyauk Pann Owe Bridge</t>
    <phoneticPr fontId="1" type="noConversion"/>
  </si>
  <si>
    <t>Bridge Width(m)</t>
    <phoneticPr fontId="1" type="noConversion"/>
  </si>
  <si>
    <t>2*2.6</t>
    <phoneticPr fontId="1" type="noConversion"/>
  </si>
  <si>
    <t>5+10+10</t>
    <phoneticPr fontId="1" type="noConversion"/>
  </si>
  <si>
    <t>2*5</t>
    <phoneticPr fontId="1" type="noConversion"/>
  </si>
  <si>
    <t>2*2</t>
    <phoneticPr fontId="1" type="noConversion"/>
  </si>
  <si>
    <t>5+10+5</t>
    <phoneticPr fontId="1" type="noConversion"/>
  </si>
  <si>
    <t>2*6</t>
    <phoneticPr fontId="1" type="noConversion"/>
  </si>
  <si>
    <t>739 Railway Bridge</t>
    <phoneticPr fontId="1" type="noConversion"/>
  </si>
  <si>
    <t>Yuzana Bridge</t>
    <phoneticPr fontId="1" type="noConversion"/>
  </si>
  <si>
    <t>Paung Laung Bridge</t>
    <phoneticPr fontId="1" type="noConversion"/>
  </si>
  <si>
    <t>PC+RC</t>
    <phoneticPr fontId="1" type="noConversion"/>
  </si>
  <si>
    <t>Steel Truss (Arch)</t>
    <phoneticPr fontId="1" type="noConversion"/>
  </si>
  <si>
    <t>RC</t>
  </si>
  <si>
    <t>RC+Steel</t>
  </si>
  <si>
    <t>Steel+RC</t>
  </si>
  <si>
    <t>Steel(W)+RC(E)</t>
  </si>
  <si>
    <t>RC</t>
    <phoneticPr fontId="1" type="noConversion"/>
  </si>
  <si>
    <t>Pyi Nyaung Bridge</t>
    <phoneticPr fontId="1" type="noConversion"/>
  </si>
  <si>
    <t>Steel Truss</t>
    <phoneticPr fontId="1" type="noConversion"/>
  </si>
  <si>
    <t>SteelT+RC+SteelT</t>
    <phoneticPr fontId="1" type="noConversion"/>
  </si>
  <si>
    <t>Kywe Shin Bridge</t>
    <phoneticPr fontId="1" type="noConversion"/>
  </si>
  <si>
    <t>Taungnyo Rd</t>
    <phoneticPr fontId="1" type="noConversion"/>
  </si>
  <si>
    <t>斜桥</t>
    <phoneticPr fontId="1" type="noConversion"/>
  </si>
  <si>
    <t>Wea Laung Bridge</t>
  </si>
  <si>
    <t>38Mile</t>
    <phoneticPr fontId="1" type="noConversion"/>
  </si>
  <si>
    <t>RC+3Steel+RC</t>
    <phoneticPr fontId="1" type="noConversion"/>
  </si>
  <si>
    <t>67Mile</t>
    <phoneticPr fontId="1" type="noConversion"/>
  </si>
  <si>
    <t>77Mile</t>
    <phoneticPr fontId="1" type="noConversion"/>
  </si>
  <si>
    <t>93Mile</t>
    <phoneticPr fontId="1" type="noConversion"/>
  </si>
  <si>
    <t>4Steel</t>
  </si>
  <si>
    <t>4Steel</t>
    <phoneticPr fontId="1" type="noConversion"/>
  </si>
  <si>
    <t>11Steel</t>
    <phoneticPr fontId="1" type="noConversion"/>
  </si>
  <si>
    <t>145Mile</t>
    <phoneticPr fontId="1" type="noConversion"/>
  </si>
  <si>
    <t>9Steel</t>
    <phoneticPr fontId="1" type="noConversion"/>
  </si>
  <si>
    <t>165Mile</t>
    <phoneticPr fontId="1" type="noConversion"/>
  </si>
  <si>
    <t>3Steel</t>
    <phoneticPr fontId="1" type="noConversion"/>
  </si>
  <si>
    <t>214Mile</t>
    <phoneticPr fontId="1" type="noConversion"/>
  </si>
  <si>
    <t>285Mile</t>
    <phoneticPr fontId="1" type="noConversion"/>
  </si>
  <si>
    <t>RC+2Steel</t>
    <phoneticPr fontId="1" type="noConversion"/>
  </si>
  <si>
    <t>269Mile</t>
    <phoneticPr fontId="1" type="noConversion"/>
  </si>
  <si>
    <t>341Mile</t>
    <phoneticPr fontId="1" type="noConversion"/>
  </si>
  <si>
    <t>360Mile</t>
    <phoneticPr fontId="1" type="noConversion"/>
  </si>
  <si>
    <t>358Mile</t>
    <phoneticPr fontId="1" type="noConversion"/>
  </si>
  <si>
    <t>PC</t>
    <phoneticPr fontId="1" type="noConversion"/>
  </si>
  <si>
    <t>Yenwe Chaung Bridge</t>
    <phoneticPr fontId="1" type="noConversion"/>
  </si>
  <si>
    <t>Steel Truss Girder</t>
    <phoneticPr fontId="1" type="noConversion"/>
  </si>
  <si>
    <t>Myo Chaung Bridge</t>
    <phoneticPr fontId="1" type="noConversion"/>
  </si>
  <si>
    <t>Waw Bridge</t>
    <phoneticPr fontId="1" type="noConversion"/>
  </si>
  <si>
    <t>ft</t>
    <phoneticPr fontId="1" type="noConversion"/>
  </si>
  <si>
    <t>m</t>
    <phoneticPr fontId="1" type="noConversion"/>
  </si>
  <si>
    <t>Dayebo Bridge</t>
    <phoneticPr fontId="1" type="noConversion"/>
  </si>
  <si>
    <t>Completed Year</t>
    <phoneticPr fontId="1" type="noConversion"/>
  </si>
  <si>
    <t>Hlegu-Phaung Rd</t>
    <phoneticPr fontId="1" type="noConversion"/>
  </si>
  <si>
    <t>Phaung Gyi Bridge</t>
    <phoneticPr fontId="1" type="noConversion"/>
  </si>
  <si>
    <t>Foundation</t>
    <phoneticPr fontId="1" type="noConversion"/>
  </si>
  <si>
    <t>Substructure</t>
    <phoneticPr fontId="1" type="noConversion"/>
  </si>
  <si>
    <t>Superstructure</t>
    <phoneticPr fontId="1" type="noConversion"/>
  </si>
  <si>
    <t>RC Caisson</t>
    <phoneticPr fontId="1" type="noConversion"/>
  </si>
  <si>
    <t>RC Pile</t>
    <phoneticPr fontId="1" type="noConversion"/>
  </si>
  <si>
    <t>Steel Truss(Arch)</t>
    <phoneticPr fontId="1" type="noConversion"/>
  </si>
  <si>
    <t>Steel Truss(RC)</t>
    <phoneticPr fontId="1" type="noConversion"/>
  </si>
  <si>
    <t xml:space="preserve">Steel+RC Slab </t>
    <phoneticPr fontId="1" type="noConversion"/>
  </si>
  <si>
    <t>RC+PC</t>
    <phoneticPr fontId="1" type="noConversion"/>
  </si>
  <si>
    <t>16+6*30+16=212m</t>
    <phoneticPr fontId="1" type="noConversion"/>
  </si>
  <si>
    <t>南01</t>
    <phoneticPr fontId="1" type="noConversion"/>
  </si>
  <si>
    <t>实测跨径m</t>
    <phoneticPr fontId="1" type="noConversion"/>
  </si>
  <si>
    <t>南02</t>
  </si>
  <si>
    <t>南03</t>
  </si>
  <si>
    <t>南04</t>
  </si>
  <si>
    <t>南05</t>
  </si>
  <si>
    <t>南06</t>
  </si>
  <si>
    <t>南07</t>
  </si>
  <si>
    <t>南08</t>
  </si>
  <si>
    <t>南09</t>
  </si>
  <si>
    <t>南10</t>
  </si>
  <si>
    <t>9*112m+80m_Truss+6*20m_Steel=1207m</t>
    <phoneticPr fontId="1" type="noConversion"/>
  </si>
  <si>
    <t>RC+6PC+RC</t>
    <phoneticPr fontId="1" type="noConversion"/>
  </si>
  <si>
    <t>R=76m</t>
    <phoneticPr fontId="1" type="noConversion"/>
  </si>
  <si>
    <t>RC+PC+RC</t>
    <phoneticPr fontId="1" type="noConversion"/>
  </si>
  <si>
    <t>15+32+15=62m</t>
    <phoneticPr fontId="1" type="noConversion"/>
  </si>
  <si>
    <t>2Steel合</t>
    <phoneticPr fontId="1" type="noConversion"/>
  </si>
  <si>
    <t>5Steel合</t>
    <phoneticPr fontId="1" type="noConversion"/>
  </si>
  <si>
    <t>4Steel合</t>
    <phoneticPr fontId="1" type="noConversion"/>
  </si>
  <si>
    <t>19RC+3*27.5Steel+19RC=120.5m</t>
    <phoneticPr fontId="1" type="noConversion"/>
  </si>
  <si>
    <t>RC+Steel</t>
    <phoneticPr fontId="1" type="noConversion"/>
  </si>
  <si>
    <t>19RC+2*26Steel=71m</t>
    <phoneticPr fontId="1" type="noConversion"/>
  </si>
  <si>
    <t>4*27.5m_Steel</t>
    <phoneticPr fontId="1" type="noConversion"/>
  </si>
  <si>
    <t>18m+27m+18m=63m</t>
    <phoneticPr fontId="1" type="noConversion"/>
  </si>
  <si>
    <t>208Mile</t>
    <phoneticPr fontId="1" type="noConversion"/>
  </si>
  <si>
    <t>3*27.3=82m</t>
    <phoneticPr fontId="1" type="noConversion"/>
  </si>
  <si>
    <t>2RC+3Steel +2RC</t>
    <phoneticPr fontId="1" type="noConversion"/>
  </si>
  <si>
    <t>2*16m+3*28m+2*16m=148m</t>
    <phoneticPr fontId="1" type="noConversion"/>
  </si>
  <si>
    <t>Steel+RC</t>
    <phoneticPr fontId="1" type="noConversion"/>
  </si>
  <si>
    <t>19m+3*27m+19m=119m</t>
    <phoneticPr fontId="1" type="noConversion"/>
  </si>
  <si>
    <t>RC+3Steel+2RC</t>
    <phoneticPr fontId="1" type="noConversion"/>
  </si>
  <si>
    <t>16m+26m+16m=58m</t>
    <phoneticPr fontId="1" type="noConversion"/>
  </si>
  <si>
    <t>RC+RC+RC</t>
    <phoneticPr fontId="1" type="noConversion"/>
  </si>
  <si>
    <t>19m+3*27m+2*19m=138m</t>
  </si>
  <si>
    <t>20m+2*27.5m+3*18m=129m</t>
    <phoneticPr fontId="1" type="noConversion"/>
  </si>
  <si>
    <t>20m+2*26m+20m=96m</t>
    <phoneticPr fontId="1" type="noConversion"/>
  </si>
  <si>
    <t>RC+2Steel+RC</t>
    <phoneticPr fontId="1" type="noConversion"/>
  </si>
  <si>
    <t>20m+5*26.4m+20m=172m</t>
    <phoneticPr fontId="1" type="noConversion"/>
  </si>
  <si>
    <t>286Mile</t>
    <phoneticPr fontId="1" type="noConversion"/>
  </si>
  <si>
    <t>Timber</t>
    <phoneticPr fontId="1" type="noConversion"/>
  </si>
  <si>
    <t>2RC+Steel +2RC</t>
    <phoneticPr fontId="1" type="noConversion"/>
  </si>
  <si>
    <t>D落梁</t>
    <phoneticPr fontId="1" type="noConversion"/>
  </si>
  <si>
    <t>C桥台破坏</t>
    <phoneticPr fontId="1" type="noConversion"/>
  </si>
  <si>
    <t>B</t>
    <phoneticPr fontId="1" type="noConversion"/>
  </si>
  <si>
    <t>C桥墩破坏</t>
    <phoneticPr fontId="1" type="noConversion"/>
  </si>
  <si>
    <t>C</t>
    <phoneticPr fontId="1" type="noConversion"/>
  </si>
  <si>
    <t>Damage levels</t>
    <phoneticPr fontId="1" type="noConversion"/>
  </si>
  <si>
    <t xml:space="preserve">D </t>
    <phoneticPr fontId="1" type="noConversion"/>
  </si>
  <si>
    <t>跨径变化m</t>
    <phoneticPr fontId="1" type="noConversion"/>
  </si>
  <si>
    <t>设计跨径m</t>
    <phoneticPr fontId="1" type="noConversion"/>
  </si>
  <si>
    <t>30.48+17.68+45.72+12.19</t>
    <phoneticPr fontId="1" type="noConversion"/>
  </si>
  <si>
    <t>Steel Through PL Girder</t>
    <phoneticPr fontId="1" type="noConversion"/>
  </si>
  <si>
    <t>12.19+30.48+12.19=54.86</t>
    <phoneticPr fontId="1" type="noConversion"/>
  </si>
  <si>
    <t>17.68+45.72+12.19=76.2</t>
    <phoneticPr fontId="1" type="noConversion"/>
  </si>
  <si>
    <t>PC Girder</t>
    <phoneticPr fontId="1" type="noConversion"/>
  </si>
  <si>
    <t>12.19+3*30.48+12.19=115.82</t>
    <phoneticPr fontId="1" type="noConversion"/>
  </si>
  <si>
    <t>8.61+4*25.91+13.94=126.19</t>
    <phoneticPr fontId="1" type="noConversion"/>
  </si>
  <si>
    <t>4*30.455=121.82</t>
    <phoneticPr fontId="1" type="noConversion"/>
  </si>
  <si>
    <t>1*4.5=4.5</t>
  </si>
  <si>
    <t>7*20=140</t>
  </si>
  <si>
    <t>5*12=80</t>
  </si>
  <si>
    <t>6*11.3=68</t>
  </si>
  <si>
    <t>3*10=30</t>
  </si>
  <si>
    <t>6*17.53=105.16</t>
    <phoneticPr fontId="1" type="noConversion"/>
  </si>
  <si>
    <t>SinThe Railway Bridge 453W</t>
    <phoneticPr fontId="1" type="noConversion"/>
  </si>
  <si>
    <t>SinThe Railway Bridge 453E</t>
    <phoneticPr fontId="1" type="noConversion"/>
  </si>
  <si>
    <t>Hmone Na Kone Railway Bridge 527W</t>
    <phoneticPr fontId="1" type="noConversion"/>
  </si>
  <si>
    <t>Hmone Na Kone Railway Bridge 527E</t>
    <phoneticPr fontId="1" type="noConversion"/>
  </si>
  <si>
    <t>4*12.19=48.77</t>
    <phoneticPr fontId="1" type="noConversion"/>
  </si>
  <si>
    <t>8*6.1=48.77</t>
    <phoneticPr fontId="1" type="noConversion"/>
  </si>
  <si>
    <t>Steel PL Girder</t>
    <phoneticPr fontId="1" type="noConversion"/>
  </si>
  <si>
    <t>Nyaungyan Railway Bridge1 574W</t>
    <phoneticPr fontId="1" type="noConversion"/>
  </si>
  <si>
    <t>Nyaungyan Railway Bridge1 574E</t>
    <phoneticPr fontId="1" type="noConversion"/>
  </si>
  <si>
    <t>6.096RC+4*12.192PC+6.096RC=60.96</t>
    <phoneticPr fontId="1" type="noConversion"/>
  </si>
  <si>
    <t>2*6.096+4*12.192=60.96</t>
    <phoneticPr fontId="1" type="noConversion"/>
  </si>
  <si>
    <t>Ta Gun Daing Railway Bridge830</t>
    <phoneticPr fontId="1" type="noConversion"/>
  </si>
  <si>
    <t>8*12.19=97.54</t>
    <phoneticPr fontId="1" type="noConversion"/>
  </si>
  <si>
    <t>4*45.72+2*12.19=207.26</t>
    <phoneticPr fontId="1" type="noConversion"/>
  </si>
  <si>
    <t>Kyaukse Railway Bridge748W</t>
    <phoneticPr fontId="1" type="noConversion"/>
  </si>
  <si>
    <t>Kyaukse Railway Bridge748E</t>
    <phoneticPr fontId="1" type="noConversion"/>
  </si>
  <si>
    <t>4*17.525=70.1</t>
    <phoneticPr fontId="1" type="noConversion"/>
  </si>
  <si>
    <t>2*12.19+45.72=70.1</t>
    <phoneticPr fontId="1" type="noConversion"/>
  </si>
  <si>
    <t>5*6.096=30.48</t>
    <phoneticPr fontId="1" type="noConversion"/>
  </si>
  <si>
    <t>Steel W+RC E</t>
    <phoneticPr fontId="1" type="noConversion"/>
  </si>
  <si>
    <t>1*30.48=30.48</t>
    <phoneticPr fontId="1" type="noConversion"/>
  </si>
  <si>
    <t xml:space="preserve">Steel Truss Girder </t>
    <phoneticPr fontId="1" type="noConversion"/>
  </si>
  <si>
    <t>730 Railway Bridge W</t>
    <phoneticPr fontId="1" type="noConversion"/>
  </si>
  <si>
    <t>730 Railway Bridge E</t>
    <phoneticPr fontId="1" type="noConversion"/>
  </si>
  <si>
    <t>6.096+12.192+6.096=24.38</t>
    <phoneticPr fontId="1" type="noConversion"/>
  </si>
  <si>
    <t>Panlaung Railway Bridge 719W</t>
    <phoneticPr fontId="1" type="noConversion"/>
  </si>
  <si>
    <t>Panlaung Railway Bridge 719E</t>
    <phoneticPr fontId="1" type="noConversion"/>
  </si>
  <si>
    <t>2*45.72=91.44</t>
    <phoneticPr fontId="1" type="noConversion"/>
  </si>
  <si>
    <t>Steel Truss   Girder</t>
    <phoneticPr fontId="1" type="noConversion"/>
  </si>
  <si>
    <t>3*25.908+17.3736=95.1</t>
    <phoneticPr fontId="1" type="noConversion"/>
  </si>
  <si>
    <t>Tha Lun Railway Bridge 699W</t>
    <phoneticPr fontId="1" type="noConversion"/>
  </si>
  <si>
    <t>Tha Lun Railway Bridge 699E</t>
    <phoneticPr fontId="1" type="noConversion"/>
  </si>
  <si>
    <t>5*12.192=60.96</t>
    <phoneticPr fontId="1" type="noConversion"/>
  </si>
  <si>
    <t>3*17.527=52.58</t>
    <phoneticPr fontId="1" type="noConversion"/>
  </si>
  <si>
    <t>691 Railway Bridge W</t>
    <phoneticPr fontId="1" type="noConversion"/>
  </si>
  <si>
    <t>691 Railway Bridge E</t>
    <phoneticPr fontId="1" type="noConversion"/>
  </si>
  <si>
    <t>6*17.527=105.16</t>
    <phoneticPr fontId="1" type="noConversion"/>
  </si>
  <si>
    <t>7*12.19=85.34</t>
    <phoneticPr fontId="1" type="noConversion"/>
  </si>
  <si>
    <t>Samon Railway Bridge 684W</t>
    <phoneticPr fontId="1" type="noConversion"/>
  </si>
  <si>
    <t>Samon Railway Bridge 684E</t>
    <phoneticPr fontId="1" type="noConversion"/>
  </si>
  <si>
    <t>TaDarNe Bridge 683W</t>
    <phoneticPr fontId="1" type="noConversion"/>
  </si>
  <si>
    <t>TaDarNe Bridge 683E</t>
    <phoneticPr fontId="1" type="noConversion"/>
  </si>
  <si>
    <t>2*12.192+45.72=70.1</t>
    <phoneticPr fontId="1" type="noConversion"/>
  </si>
  <si>
    <t>581 Railway Bridge W</t>
    <phoneticPr fontId="1" type="noConversion"/>
  </si>
  <si>
    <t>2*17.45=34.9</t>
    <phoneticPr fontId="1" type="noConversion"/>
  </si>
  <si>
    <t>3*12.19=36.58</t>
    <phoneticPr fontId="1" type="noConversion"/>
  </si>
  <si>
    <t>581 Railway Bridge E</t>
    <phoneticPr fontId="1" type="noConversion"/>
  </si>
  <si>
    <t>Nyaungyan Railway Bridge2 586 W</t>
    <phoneticPr fontId="1" type="noConversion"/>
  </si>
  <si>
    <t>Nyaungyan Railway Bridge2 586 E</t>
    <phoneticPr fontId="1" type="noConversion"/>
  </si>
  <si>
    <t>RC Girder</t>
    <phoneticPr fontId="1" type="noConversion"/>
  </si>
  <si>
    <t>6*6.1=36.58</t>
    <phoneticPr fontId="1" type="noConversion"/>
  </si>
  <si>
    <t>Inn Win Railway Bridge 588 E</t>
    <phoneticPr fontId="1" type="noConversion"/>
  </si>
  <si>
    <t>Inn Win Railway Bridge 588 W</t>
    <phoneticPr fontId="1" type="noConversion"/>
  </si>
  <si>
    <t>585 Railway Bridge W</t>
    <phoneticPr fontId="1" type="noConversion"/>
  </si>
  <si>
    <t>585 Railway Bridge E</t>
    <phoneticPr fontId="1" type="noConversion"/>
  </si>
  <si>
    <t>2*15.24=30.48</t>
    <phoneticPr fontId="1" type="noConversion"/>
  </si>
  <si>
    <t>519 Railway Bridge W</t>
    <phoneticPr fontId="1" type="noConversion"/>
  </si>
  <si>
    <t>519 Railway Bridge E</t>
    <phoneticPr fontId="1" type="noConversion"/>
  </si>
  <si>
    <t>10.36+13.42+10.36=34.14</t>
    <phoneticPr fontId="1" type="noConversion"/>
  </si>
  <si>
    <t>Completed Year</t>
  </si>
  <si>
    <t>Foundation</t>
  </si>
  <si>
    <t>Substructure</t>
  </si>
  <si>
    <t>Brick Pier</t>
    <phoneticPr fontId="1" type="noConversion"/>
  </si>
  <si>
    <t>Caisson</t>
    <phoneticPr fontId="1" type="noConversion"/>
  </si>
  <si>
    <t>RC Pier</t>
    <phoneticPr fontId="1" type="noConversion"/>
  </si>
  <si>
    <t>Ta Dar Gyi Bridge 306</t>
    <phoneticPr fontId="1" type="noConversion"/>
  </si>
  <si>
    <t>After 2000</t>
    <phoneticPr fontId="1" type="noConversion"/>
  </si>
  <si>
    <t>Steel Box Girder</t>
    <phoneticPr fontId="1" type="noConversion"/>
  </si>
  <si>
    <t>Myitnge Railway Bridge826 E</t>
    <phoneticPr fontId="1" type="noConversion"/>
  </si>
  <si>
    <t>Myitnge Railway Bridge826 W</t>
    <phoneticPr fontId="1" type="noConversion"/>
  </si>
  <si>
    <t>Before 2000</t>
  </si>
  <si>
    <t>Before 2000</t>
    <phoneticPr fontId="1" type="noConversion"/>
  </si>
  <si>
    <t>Mandalay-Shwebo Rd (NH7)</t>
    <phoneticPr fontId="1" type="noConversion"/>
  </si>
  <si>
    <t>Mandalay-Myitkyina Line</t>
    <phoneticPr fontId="1" type="noConversion"/>
  </si>
  <si>
    <t>Yongon-Mandalay Expy</t>
    <phoneticPr fontId="1" type="noConversion"/>
  </si>
  <si>
    <t>Tada U Railway Bridge</t>
    <phoneticPr fontId="1" type="noConversion"/>
  </si>
  <si>
    <t xml:space="preserve">Steel </t>
    <phoneticPr fontId="1" type="noConversion"/>
  </si>
  <si>
    <t>Paleik-Sa Kar Inn-Tada U Rd</t>
    <phoneticPr fontId="1" type="noConversion"/>
  </si>
  <si>
    <t>A Span Bridge</t>
    <phoneticPr fontId="1" type="noConversion"/>
  </si>
  <si>
    <t>Distance from the fault: Critical infrastructure performance</t>
    <phoneticPr fontId="1" type="noConversion"/>
  </si>
  <si>
    <t>W 57m: The road was interrupted by a steep slope. W 12.6m: A single span overpass is undamaged.</t>
    <phoneticPr fontId="1" type="noConversion"/>
  </si>
  <si>
    <t>E 308m: AVA Railway Bridge collapsed.</t>
    <phoneticPr fontId="1" type="noConversion"/>
  </si>
  <si>
    <t>W 32m: A simple span Bridge is undamaged.</t>
  </si>
  <si>
    <t>E 340m: Duhtawady Bridge collapsed. W 280m: Pansay River Bridge superstructure moved. Highway subgrade damaged.</t>
    <phoneticPr fontId="1" type="noConversion"/>
  </si>
  <si>
    <t>Paleik-Tada U Rd</t>
    <phoneticPr fontId="1" type="noConversion"/>
  </si>
  <si>
    <t>The road surface displacement has reached 1.7 m.</t>
    <phoneticPr fontId="1" type="noConversion"/>
  </si>
  <si>
    <t>W 148m: Tada U Railway Bridge is undamaged. The road surface displacement has reached 2 m.</t>
    <phoneticPr fontId="1" type="noConversion"/>
  </si>
  <si>
    <t>Highway subgrade is undamaged.</t>
    <phoneticPr fontId="1" type="noConversion"/>
  </si>
  <si>
    <t>347 Mile Bridge damaged.</t>
    <phoneticPr fontId="1" type="noConversion"/>
  </si>
  <si>
    <t>The road surface displacement has reached 2.05 m.</t>
    <phoneticPr fontId="1" type="noConversion"/>
  </si>
  <si>
    <t>The road surface displacement has reached 0.9 m.</t>
    <phoneticPr fontId="1" type="noConversion"/>
  </si>
  <si>
    <t>Yangon-Mandalay Rd (NH1)</t>
  </si>
  <si>
    <t>Yangon-Mandalay Rd (NH1)</t>
    <phoneticPr fontId="1" type="noConversion"/>
  </si>
  <si>
    <t>E 552m: Beingwe Bridge is undamaged.</t>
    <phoneticPr fontId="1" type="noConversion"/>
  </si>
  <si>
    <t>Meiktila-Taunggyi-Kengtung-Tahileik Rd (AH2)</t>
    <phoneticPr fontId="1" type="noConversion"/>
  </si>
  <si>
    <t>Railway subgrade is undamaged.</t>
    <phoneticPr fontId="1" type="noConversion"/>
  </si>
  <si>
    <t>E 129m: Hmone Na Kone Railway Bridge has no significant seismic damage.</t>
    <phoneticPr fontId="1" type="noConversion"/>
  </si>
  <si>
    <t>Highway subgrade is undamaged.</t>
  </si>
  <si>
    <t>Yaza Htarni Rd</t>
    <phoneticPr fontId="1" type="noConversion"/>
  </si>
  <si>
    <t>Fault surface dislocation value(m)</t>
    <phoneticPr fontId="1" type="noConversion"/>
  </si>
  <si>
    <t>Intersection longitude (°N)</t>
    <phoneticPr fontId="1" type="noConversion"/>
  </si>
  <si>
    <t>Intersection latitude (°E)</t>
    <phoneticPr fontId="1" type="noConversion"/>
  </si>
  <si>
    <t>Pyinmana-Taungdwingyi line</t>
    <phoneticPr fontId="1" type="noConversion"/>
  </si>
  <si>
    <t>The road surface displacement has reached 1.47 m.</t>
    <phoneticPr fontId="1" type="noConversion"/>
  </si>
  <si>
    <t>The road surface displacement has reached 1.2 m.</t>
    <phoneticPr fontId="1" type="noConversion"/>
  </si>
  <si>
    <t>Thayeton Railway Station building damaged. The surface rupture crosses the railway, causing deformation and damage to the railway subgrade and tracks.</t>
    <phoneticPr fontId="1" type="noConversion"/>
  </si>
  <si>
    <t>Yaza-Thingaha Rd</t>
    <phoneticPr fontId="1" type="noConversion"/>
  </si>
  <si>
    <t>W 116m: A simple span Bridge damaged. W 1076: Large scale road subgrade damage.</t>
    <phoneticPr fontId="1" type="noConversion"/>
  </si>
  <si>
    <t>Ygn-Mdy Expy to and from Ygn-Mdy Rd</t>
    <phoneticPr fontId="1" type="noConversion"/>
  </si>
  <si>
    <t>W 338m: Swar Bridge damaged.</t>
    <phoneticPr fontId="1" type="noConversion"/>
  </si>
  <si>
    <t>E 172m: A simple span Bridge is undamaged; E491m: Phyu Reek Bridge s undamaged.</t>
    <phoneticPr fontId="1" type="noConversion"/>
  </si>
  <si>
    <t>Total</t>
    <phoneticPr fontId="1" type="noConversion"/>
  </si>
  <si>
    <t>Intensity</t>
  </si>
  <si>
    <t>Length(km)</t>
    <phoneticPr fontId="1" type="noConversion"/>
  </si>
  <si>
    <t>Bridge Number</t>
    <phoneticPr fontId="1" type="noConversion"/>
  </si>
  <si>
    <t>Sagaing-Madalay Rd</t>
    <phoneticPr fontId="1" type="noConversion"/>
  </si>
  <si>
    <t>Myitngeal-Sagaing Rd</t>
    <phoneticPr fontId="1" type="noConversion"/>
  </si>
  <si>
    <t>84th Street</t>
    <phoneticPr fontId="1" type="noConversion"/>
  </si>
  <si>
    <t>Sagaing-Tada U Rd</t>
    <phoneticPr fontId="1" type="noConversion"/>
  </si>
  <si>
    <t>Mandalay Town Inside Road</t>
    <phoneticPr fontId="1" type="noConversion"/>
  </si>
  <si>
    <t>Mandalay-Lashio Line</t>
    <phoneticPr fontId="1" type="noConversion"/>
  </si>
  <si>
    <t>Yongon-Mandalay Rd</t>
    <phoneticPr fontId="1" type="noConversion"/>
  </si>
  <si>
    <t>Tada-U-Chaung Gwa Rd</t>
    <phoneticPr fontId="1" type="noConversion"/>
  </si>
  <si>
    <t>Natmauk-Pyawbwe Rd</t>
    <phoneticPr fontId="1" type="noConversion"/>
  </si>
  <si>
    <t>Yamethin-Thazi Rd</t>
    <phoneticPr fontId="1" type="noConversion"/>
  </si>
  <si>
    <t>Tatkon Expy</t>
    <phoneticPr fontId="1" type="noConversion"/>
  </si>
  <si>
    <t>Poke Ba Thi Ri Circular Rd</t>
    <phoneticPr fontId="1" type="noConversion"/>
  </si>
  <si>
    <t>Mandalay Circular Line</t>
    <phoneticPr fontId="1" type="noConversion"/>
  </si>
  <si>
    <t>Yarza Thingaha Rd</t>
    <phoneticPr fontId="1" type="noConversion"/>
  </si>
  <si>
    <t>Mandalay-Madaya Rd</t>
    <phoneticPr fontId="1" type="noConversion"/>
  </si>
  <si>
    <t>AH14</t>
    <phoneticPr fontId="1" type="noConversion"/>
  </si>
  <si>
    <t>Htone Bo Phyat Lan Rd</t>
    <phoneticPr fontId="1" type="noConversion"/>
  </si>
  <si>
    <t>D: Collapse</t>
    <phoneticPr fontId="1" type="noConversion"/>
  </si>
  <si>
    <r>
      <rPr>
        <sz val="11"/>
        <color theme="1"/>
        <rFont val="等线"/>
        <family val="2"/>
        <charset val="134"/>
      </rPr>
      <t>公路桥</t>
    </r>
    <phoneticPr fontId="1" type="noConversion"/>
  </si>
  <si>
    <r>
      <rPr>
        <sz val="11"/>
        <color theme="1"/>
        <rFont val="等线"/>
        <family val="2"/>
        <charset val="134"/>
      </rPr>
      <t>铁路桥</t>
    </r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</si>
  <si>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</si>
  <si>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</si>
  <si>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</si>
  <si>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IX</t>
    <phoneticPr fontId="1" type="noConversion"/>
  </si>
  <si>
    <t>Highway Bridge Number</t>
    <phoneticPr fontId="1" type="noConversion"/>
  </si>
  <si>
    <t>Railway Bridge Number</t>
    <phoneticPr fontId="1" type="noConversion"/>
  </si>
  <si>
    <t xml:space="preserve"> Intensity area</t>
    <phoneticPr fontId="1" type="noConversion"/>
  </si>
  <si>
    <t xml:space="preserve">VII </t>
    <phoneticPr fontId="1" type="noConversion"/>
  </si>
  <si>
    <t xml:space="preserve">VIII </t>
    <phoneticPr fontId="1" type="noConversion"/>
  </si>
  <si>
    <t xml:space="preserve">IX </t>
    <phoneticPr fontId="1" type="noConversion"/>
  </si>
  <si>
    <r>
      <t>6</t>
    </r>
    <r>
      <rPr>
        <sz val="11"/>
        <color theme="1"/>
        <rFont val="宋体"/>
        <family val="3"/>
        <charset val="134"/>
      </rPr>
      <t>度</t>
    </r>
    <phoneticPr fontId="1" type="noConversion"/>
  </si>
  <si>
    <r>
      <t>7度</t>
    </r>
    <r>
      <rPr>
        <sz val="11"/>
        <color theme="1"/>
        <rFont val="宋体"/>
        <family val="3"/>
        <charset val="134"/>
      </rPr>
      <t/>
    </r>
  </si>
  <si>
    <r>
      <t>8度</t>
    </r>
    <r>
      <rPr>
        <sz val="11"/>
        <color theme="1"/>
        <rFont val="宋体"/>
        <family val="3"/>
        <charset val="134"/>
      </rPr>
      <t/>
    </r>
  </si>
  <si>
    <r>
      <t>9度</t>
    </r>
    <r>
      <rPr>
        <sz val="11"/>
        <color theme="1"/>
        <rFont val="宋体"/>
        <family val="3"/>
        <charset val="134"/>
      </rPr>
      <t/>
    </r>
  </si>
  <si>
    <t>垮塌</t>
    <phoneticPr fontId="1" type="noConversion"/>
  </si>
  <si>
    <t>严重破坏</t>
    <phoneticPr fontId="1" type="noConversion"/>
  </si>
  <si>
    <t>中等破坏</t>
    <phoneticPr fontId="1" type="noConversion"/>
  </si>
  <si>
    <t>A: Basically intact or Minor damage</t>
    <phoneticPr fontId="1" type="noConversion"/>
  </si>
  <si>
    <t>B: Moderate damage</t>
    <phoneticPr fontId="1" type="noConversion"/>
  </si>
  <si>
    <t>C: Severe damage</t>
  </si>
  <si>
    <t>基本完好或轻微破坏</t>
    <phoneticPr fontId="1" type="noConversion"/>
  </si>
  <si>
    <t>Bridge Type</t>
    <phoneticPr fontId="1" type="noConversion"/>
  </si>
  <si>
    <t>Steel + RC slab</t>
    <phoneticPr fontId="1" type="noConversion"/>
  </si>
  <si>
    <t>Steel Through PL</t>
    <phoneticPr fontId="1" type="noConversion"/>
  </si>
  <si>
    <t>Steel Deck PL</t>
    <phoneticPr fontId="1" type="noConversion"/>
  </si>
  <si>
    <t>PC/PC+RC</t>
    <phoneticPr fontId="1" type="noConversion"/>
  </si>
  <si>
    <t>Steel  Truss/Arch</t>
    <phoneticPr fontId="1" type="noConversion"/>
  </si>
  <si>
    <t>公路桥</t>
    <phoneticPr fontId="1" type="noConversion"/>
  </si>
  <si>
    <t>铁路桥</t>
    <phoneticPr fontId="1" type="noConversion"/>
  </si>
  <si>
    <t>A</t>
    <phoneticPr fontId="1" type="noConversion"/>
  </si>
  <si>
    <t>D</t>
    <phoneticPr fontId="1" type="noConversion"/>
  </si>
  <si>
    <t>桥梁</t>
  </si>
  <si>
    <t>桥梁</t>
    <phoneticPr fontId="1" type="noConversion"/>
  </si>
  <si>
    <t>仰光-曼德勒高速公路</t>
  </si>
  <si>
    <t>波垒-萨卡因-塔达乌路</t>
  </si>
  <si>
    <t>西侧32米：简支梁桥未受损。</t>
  </si>
  <si>
    <t>高速公路路基未受损。</t>
  </si>
  <si>
    <t>仰光-曼德勒路（NH1）</t>
  </si>
  <si>
    <t>东侧552米：彬威桥未受损。</t>
  </si>
  <si>
    <t>格劳-达西铁路线</t>
  </si>
  <si>
    <t>铁路路基未受损。</t>
  </si>
  <si>
    <t>密铁拉-东枝-景栋-大其力路（AH2）</t>
  </si>
  <si>
    <t>仰光-曼德勒铁路线</t>
  </si>
  <si>
    <t>东侧129米：莫纳孔铁路桥无明显震害。</t>
  </si>
  <si>
    <t>（无描述）</t>
  </si>
  <si>
    <t>达贡高速公路</t>
  </si>
  <si>
    <t>亚扎-丁嘎哈路</t>
  </si>
  <si>
    <t>东侧172米：简支梁桥未受损；东侧491米：彪瑞桥未受损。</t>
  </si>
  <si>
    <t>Abutment shifted toward the river and approach road cracked before the earthquake</t>
    <phoneticPr fontId="1" type="noConversion"/>
  </si>
  <si>
    <t>Abutment settlement and cracking before earthquake</t>
  </si>
  <si>
    <t>Drainage issues of abutment before earthquake</t>
  </si>
  <si>
    <t>Lateral displacement occurred between the northern span and the subsequent two spans</t>
  </si>
  <si>
    <t>Current length 208m, distance between two banks reduced by 4m</t>
  </si>
  <si>
    <t>Settlement at west bridge head and forward inclination of abutment front wall</t>
  </si>
  <si>
    <t>Pier heights are roughly identical</t>
  </si>
  <si>
    <t>Old bridge width: 8.78m, new bridge width: 11m</t>
  </si>
  <si>
    <t>Arch bridge</t>
  </si>
  <si>
    <t>Aftershock damage</t>
  </si>
  <si>
    <t>Concrete side spans and steel girders for middle three spans</t>
  </si>
  <si>
    <t>Skew bridge</t>
  </si>
  <si>
    <t>built in 1934</t>
    <phoneticPr fontId="1" type="noConversion"/>
  </si>
  <si>
    <t>Parallel to the front</t>
  </si>
  <si>
    <t>6 spans out of 10 truss spans suffered beam fall-off</t>
    <phoneticPr fontId="1" type="noConversion"/>
  </si>
  <si>
    <t>Brick abutment cracked</t>
    <phoneticPr fontId="1" type="noConversion"/>
  </si>
  <si>
    <t>Ballast seeped out from gaps between girders</t>
    <phoneticPr fontId="1" type="noConversion"/>
  </si>
  <si>
    <t>Pier No.5 cracked, main girder displaced transversely</t>
    <phoneticPr fontId="1" type="noConversion"/>
  </si>
  <si>
    <t>Girder displacement aligns with the predominant direction of input seismic energy</t>
    <phoneticPr fontId="1" type="noConversion"/>
  </si>
  <si>
    <t>Missing bearings and sliding subgrade materials</t>
    <phoneticPr fontId="1" type="noConversion"/>
  </si>
  <si>
    <t>Foundation settlement of west approach road</t>
    <phoneticPr fontId="1" type="noConversion"/>
  </si>
  <si>
    <t>Settlement at northwest corner consistent with predominant duration direction</t>
    <phoneticPr fontId="1" type="noConversion"/>
  </si>
  <si>
    <t>Steel girders on Yangon side downstream offset 10 cm, causing rear stop blocks cracking</t>
    <phoneticPr fontId="1" type="noConversion"/>
  </si>
  <si>
    <t>Main girder displacement direction conforms to predominant direction of displacement-related intensity measure</t>
    <phoneticPr fontId="1" type="noConversion"/>
  </si>
  <si>
    <t>West: 17.68m minor truss + 30.48m truss + 45.72m truss + 12.19m steel beam = 106.07m</t>
    <phoneticPr fontId="1" type="noConversion"/>
  </si>
  <si>
    <t>East: 12.19m steel beam + 45.72m truss + 17.68m minor truss + 30.48m truss = 106.07m</t>
    <phoneticPr fontId="1" type="noConversion"/>
  </si>
  <si>
    <t>Bridge head settlement</t>
    <phoneticPr fontId="1" type="noConversion"/>
  </si>
  <si>
    <t>Bridge alignment consistent with predominant duration direction</t>
    <phoneticPr fontId="1" type="noConversion"/>
  </si>
  <si>
    <t>Upstream distortion of truss structures</t>
    <phoneticPr fontId="1" type="noConversion"/>
  </si>
  <si>
    <t>Bearings displaced and fractured transversely, matching predominant duration direction</t>
    <phoneticPr fontId="1" type="noConversion"/>
  </si>
  <si>
    <t>Structural differences exist between two trusses; cross beams deformed</t>
    <phoneticPr fontId="1" type="noConversion"/>
  </si>
  <si>
    <t>Three-span trusses on both sides, four-span girder bridge in the middle</t>
    <phoneticPr fontId="1" type="noConversion"/>
  </si>
  <si>
    <t>Concrete filled inside members</t>
    <phoneticPr fontId="1" type="noConversion"/>
  </si>
  <si>
    <t>Ground cracking near access of Bridge 683</t>
    <phoneticPr fontId="1" type="noConversion"/>
  </si>
  <si>
    <t>12.192m steel beam + 45.72m truss + 12.192m steel beam</t>
    <phoneticPr fontId="1" type="noConversion"/>
  </si>
  <si>
    <t>Bullet holes found on truss girders</t>
    <phoneticPr fontId="1" type="noConversion"/>
  </si>
  <si>
    <t>Parallel to the front structure</t>
    <phoneticPr fontId="1" type="noConversion"/>
  </si>
  <si>
    <t>Ground cracking and lateral spreading at bridge approach</t>
    <phoneticPr fontId="1" type="noConversion"/>
  </si>
  <si>
    <t>Liquefied site</t>
    <phoneticPr fontId="1" type="noConversion"/>
  </si>
  <si>
    <t>Retaining wall damaged on Yangon side</t>
    <phoneticPr fontId="1" type="noConversion"/>
  </si>
  <si>
    <t>Transverse direction aligns with predominant acceleration direction</t>
    <phoneticPr fontId="1" type="noConversion"/>
  </si>
  <si>
    <t>Foundation scouring</t>
    <phoneticPr fontId="1" type="noConversion"/>
  </si>
  <si>
    <t>Truss</t>
  </si>
  <si>
    <t>Corroded cross beams</t>
  </si>
  <si>
    <t>Girder bridge, parallel to the former</t>
    <phoneticPr fontId="1" type="noConversion"/>
  </si>
  <si>
    <t>Missing bearings</t>
  </si>
  <si>
    <t>Two-span trusses on both sides, five-span girder bridge in the middle</t>
  </si>
  <si>
    <t>Subgrade material sliding</t>
  </si>
  <si>
    <t>Parallel to the former</t>
  </si>
  <si>
    <t>Parallel to the former</t>
    <phoneticPr fontId="1" type="noConversion"/>
  </si>
  <si>
    <t>Anti-scour treatment</t>
    <phoneticPr fontId="1" type="noConversion"/>
  </si>
  <si>
    <t>curve bridge</t>
    <phoneticPr fontId="1" type="noConversion"/>
  </si>
  <si>
    <t>11.53*3+80*2truss+11.53*3</t>
    <phoneticPr fontId="1" type="noConversion"/>
  </si>
  <si>
    <t>Track bending, bearing displacement and abutment cracking</t>
    <phoneticPr fontId="1" type="noConversion"/>
  </si>
  <si>
    <t>Temporary supports deployed during floods</t>
    <phoneticPr fontId="1" type="noConversion"/>
  </si>
  <si>
    <t>Track deflection and ground cracking on approach road</t>
    <phoneticPr fontId="1" type="noConversion"/>
  </si>
  <si>
    <t>A: Intact or slight damage</t>
  </si>
  <si>
    <t>B: Moderate damage</t>
  </si>
  <si>
    <t>D: Destruction or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</si>
</sst>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_ 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FF0000"/>
      <name val="等线"/>
      <family val="2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  <charset val="134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76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0" fontId="0" fillId="3" borderId="0" xfId="0" applyFill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6" xfId="0" applyBorder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0" fillId="2" borderId="1" xfId="0" applyNumberFormat="1" applyFill="1" applyBorder="1">
      <alignment vertical="center"/>
    </xf>
    <xf numFmtId="0" fontId="8" fillId="2" borderId="1" xfId="0" applyFont="1" applyFill="1" applyBorder="1" applyAlignment="1">
      <alignment vertical="center" wrapText="1"/>
    </xf>
    <xf numFmtId="177" fontId="2" fillId="0" borderId="1" xfId="0" applyNumberFormat="1" applyFont="1" applyBorder="1" applyAlignment="1">
      <alignment vertical="center" wrapText="1"/>
    </xf>
    <xf numFmtId="177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 applyAlignment="1">
      <alignment vertical="center" wrapText="1"/>
    </xf>
    <xf numFmtId="177" fontId="0" fillId="2" borderId="1" xfId="0" applyNumberFormat="1" applyFill="1" applyBorder="1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0" fontId="9" fillId="5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5" borderId="0" xfId="0" applyFont="1" applyFill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公路桥梁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'Seismic damage distribution of '!$A$26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'!$B$26:$E$26</c:f>
              <c:numCache>
                <c:formatCode>General</c:formatCode>
                <c:ptCount val="4"/>
                <c:pt idx="0">
                  <c:v>1376</c:v>
                </c:pt>
                <c:pt idx="1">
                  <c:v>1171</c:v>
                </c:pt>
                <c:pt idx="2">
                  <c:v>973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6-4F67-8063-4D70BA014BE5}"/>
            </c:ext>
          </c:extLst>
        </c:ser>
        <c:ser>
          <c:idx val="1"/>
          <c:order val="1"/>
          <c:tx>
            <c:strRef>
              <c:f>'Seismic damage distribution of '!$A$27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'!$B$27:$E$27</c:f>
              <c:numCache>
                <c:formatCode>General</c:formatCode>
                <c:ptCount val="4"/>
                <c:pt idx="0">
                  <c:v>29</c:v>
                </c:pt>
                <c:pt idx="1">
                  <c:v>14</c:v>
                </c:pt>
                <c:pt idx="2">
                  <c:v>24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6-4F67-8063-4D70BA014BE5}"/>
            </c:ext>
          </c:extLst>
        </c:ser>
        <c:ser>
          <c:idx val="2"/>
          <c:order val="2"/>
          <c:tx>
            <c:strRef>
              <c:f>'Seismic damage distribution of '!$A$28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'!$B$28:$E$28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6-4F67-8063-4D70BA014BE5}"/>
            </c:ext>
          </c:extLst>
        </c:ser>
        <c:ser>
          <c:idx val="3"/>
          <c:order val="3"/>
          <c:tx>
            <c:strRef>
              <c:f>'Seismic damage distribution of '!$A$29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'!$B$25:$E$25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'!$B$29:$E$29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76-4F67-8063-4D70BA01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0532496"/>
        <c:axId val="269065456"/>
        <c:axId val="0"/>
      </c:bar3DChart>
      <c:catAx>
        <c:axId val="60053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烈度区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065456"/>
        <c:crosses val="autoZero"/>
        <c:auto val="1"/>
        <c:lblAlgn val="ctr"/>
        <c:lblOffset val="100"/>
        <c:noMultiLvlLbl val="0"/>
      </c:catAx>
      <c:valAx>
        <c:axId val="269065456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5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铁路桥梁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'Seismic damage distribution of '!$A$32</c:f>
              <c:strCache>
                <c:ptCount val="1"/>
                <c:pt idx="0">
                  <c:v>基本完好或轻微破坏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'!$B$32:$E$32</c:f>
              <c:numCache>
                <c:formatCode>General</c:formatCode>
                <c:ptCount val="4"/>
                <c:pt idx="0">
                  <c:v>162</c:v>
                </c:pt>
                <c:pt idx="1">
                  <c:v>64</c:v>
                </c:pt>
                <c:pt idx="2">
                  <c:v>41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A-44FD-B3B0-7995CF1B0657}"/>
            </c:ext>
          </c:extLst>
        </c:ser>
        <c:ser>
          <c:idx val="1"/>
          <c:order val="1"/>
          <c:tx>
            <c:strRef>
              <c:f>'Seismic damage distribution of '!$A$33</c:f>
              <c:strCache>
                <c:ptCount val="1"/>
                <c:pt idx="0">
                  <c:v>中等破坏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'!$B$33:$E$33</c:f>
              <c:numCache>
                <c:formatCode>General</c:formatCode>
                <c:ptCount val="4"/>
                <c:pt idx="0">
                  <c:v>4</c:v>
                </c:pt>
                <c:pt idx="1">
                  <c:v>20</c:v>
                </c:pt>
                <c:pt idx="2">
                  <c:v>20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A-44FD-B3B0-7995CF1B0657}"/>
            </c:ext>
          </c:extLst>
        </c:ser>
        <c:ser>
          <c:idx val="2"/>
          <c:order val="2"/>
          <c:tx>
            <c:strRef>
              <c:f>'Seismic damage distribution of '!$A$34</c:f>
              <c:strCache>
                <c:ptCount val="1"/>
                <c:pt idx="0">
                  <c:v>严重破坏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'!$B$34:$E$34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A-44FD-B3B0-7995CF1B0657}"/>
            </c:ext>
          </c:extLst>
        </c:ser>
        <c:ser>
          <c:idx val="3"/>
          <c:order val="3"/>
          <c:tx>
            <c:strRef>
              <c:f>'Seismic damage distribution of '!$A$35</c:f>
              <c:strCache>
                <c:ptCount val="1"/>
                <c:pt idx="0">
                  <c:v>垮塌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'!$B$31:$E$31</c:f>
              <c:strCache>
                <c:ptCount val="4"/>
                <c:pt idx="0">
                  <c:v>6度</c:v>
                </c:pt>
                <c:pt idx="1">
                  <c:v>7度</c:v>
                </c:pt>
                <c:pt idx="2">
                  <c:v>8度</c:v>
                </c:pt>
                <c:pt idx="3">
                  <c:v>9度</c:v>
                </c:pt>
              </c:strCache>
            </c:strRef>
          </c:cat>
          <c:val>
            <c:numRef>
              <c:f>'Seismic damage distribution of '!$B$35:$E$35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6A-44FD-B3B0-7995CF1B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3716448"/>
        <c:axId val="512105376"/>
        <c:axId val="0"/>
      </c:bar3DChart>
      <c:catAx>
        <c:axId val="72371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烈度区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2105376"/>
        <c:crosses val="autoZero"/>
        <c:auto val="1"/>
        <c:lblAlgn val="ctr"/>
        <c:lblOffset val="100"/>
        <c:noMultiLvlLbl val="0"/>
      </c:catAx>
      <c:valAx>
        <c:axId val="51210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371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桥梁震害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'Seismic damage distribution of '!$B$37</c:f>
              <c:strCache>
                <c:ptCount val="1"/>
                <c:pt idx="0">
                  <c:v>公路桥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'!$A$38:$A$41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'Seismic damage distribution of '!$B$38:$B$41</c:f>
              <c:numCache>
                <c:formatCode>General</c:formatCode>
                <c:ptCount val="4"/>
                <c:pt idx="0">
                  <c:v>3574</c:v>
                </c:pt>
                <c:pt idx="1">
                  <c:v>71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9-4EF8-9DAE-A02BFF1A3673}"/>
            </c:ext>
          </c:extLst>
        </c:ser>
        <c:ser>
          <c:idx val="1"/>
          <c:order val="1"/>
          <c:tx>
            <c:strRef>
              <c:f>'Seismic damage distribution of '!$C$37</c:f>
              <c:strCache>
                <c:ptCount val="1"/>
                <c:pt idx="0">
                  <c:v>铁路桥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distribution of '!$A$38:$A$41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'Seismic damage distribution of '!$C$38:$C$41</c:f>
              <c:numCache>
                <c:formatCode>General</c:formatCode>
                <c:ptCount val="4"/>
                <c:pt idx="0">
                  <c:v>269</c:v>
                </c:pt>
                <c:pt idx="1">
                  <c:v>45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9-4EF8-9DAE-A02BFF1A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3856208"/>
        <c:axId val="277999744"/>
        <c:axId val="0"/>
      </c:bar3DChart>
      <c:catAx>
        <c:axId val="59385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破坏程度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7999744"/>
        <c:crosses val="autoZero"/>
        <c:auto val="1"/>
        <c:lblAlgn val="ctr"/>
        <c:lblOffset val="100"/>
        <c:noMultiLvlLbl val="0"/>
      </c:catAx>
      <c:valAx>
        <c:axId val="2779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破坏率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38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公路桥梁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'Seismic damage statistics by br'!$A$24</c:f>
              <c:strCache>
                <c:ptCount val="1"/>
                <c:pt idx="0">
                  <c:v>A: Intact or slight damage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'Seismic damage statistics by br'!$B$24:$E$24</c:f>
              <c:numCache>
                <c:formatCode>General</c:formatCode>
                <c:ptCount val="4"/>
                <c:pt idx="0">
                  <c:v>1</c:v>
                </c:pt>
                <c:pt idx="1">
                  <c:v>23</c:v>
                </c:pt>
                <c:pt idx="2">
                  <c:v>0</c:v>
                </c:pt>
                <c:pt idx="3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8-4E75-8993-948CCA11EACD}"/>
            </c:ext>
          </c:extLst>
        </c:ser>
        <c:ser>
          <c:idx val="1"/>
          <c:order val="1"/>
          <c:tx>
            <c:strRef>
              <c:f>'Seismic damage statistics by br'!$A$25</c:f>
              <c:strCache>
                <c:ptCount val="1"/>
                <c:pt idx="0">
                  <c:v>B: Moderate 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'Seismic damage statistics by br'!$B$25:$E$25</c:f>
              <c:numCache>
                <c:formatCode>General</c:formatCode>
                <c:ptCount val="4"/>
                <c:pt idx="0">
                  <c:v>1</c:v>
                </c:pt>
                <c:pt idx="1">
                  <c:v>21</c:v>
                </c:pt>
                <c:pt idx="2">
                  <c:v>3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8-4E75-8993-948CCA11EACD}"/>
            </c:ext>
          </c:extLst>
        </c:ser>
        <c:ser>
          <c:idx val="2"/>
          <c:order val="2"/>
          <c:tx>
            <c:strRef>
              <c:f>'Seismic damage statistics by br'!$A$26</c:f>
              <c:strCache>
                <c:ptCount val="1"/>
                <c:pt idx="0">
                  <c:v>C: Severe damage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'Seismic damage statistics by br'!$B$26:$E$26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78-4E75-8993-948CCA11EACD}"/>
            </c:ext>
          </c:extLst>
        </c:ser>
        <c:ser>
          <c:idx val="3"/>
          <c:order val="3"/>
          <c:tx>
            <c:strRef>
              <c:f>'Seismic damage statistics by br'!$A$27</c:f>
              <c:strCache>
                <c:ptCount val="1"/>
                <c:pt idx="0">
                  <c:v>D: Destruction or failure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br'!$B$23:$E$23</c:f>
              <c:strCache>
                <c:ptCount val="4"/>
                <c:pt idx="0">
                  <c:v>Steel  Truss/Arch</c:v>
                </c:pt>
                <c:pt idx="1">
                  <c:v>Steel + RC slab</c:v>
                </c:pt>
                <c:pt idx="2">
                  <c:v>PC/PC+RC</c:v>
                </c:pt>
                <c:pt idx="3">
                  <c:v>RC</c:v>
                </c:pt>
              </c:strCache>
            </c:strRef>
          </c:cat>
          <c:val>
            <c:numRef>
              <c:f>'Seismic damage statistics by br'!$B$27:$E$27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78-4E75-8993-948CCA11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304112"/>
        <c:axId val="514767424"/>
        <c:axId val="0"/>
      </c:bar3DChart>
      <c:catAx>
        <c:axId val="624304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桥梁主梁形式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767424"/>
        <c:crosses val="autoZero"/>
        <c:auto val="1"/>
        <c:lblAlgn val="ctr"/>
        <c:lblOffset val="100"/>
        <c:noMultiLvlLbl val="0"/>
      </c:catAx>
      <c:valAx>
        <c:axId val="5147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震害比例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30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铁路桥梁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'Seismic damage statistics by br'!$A$31</c:f>
              <c:strCache>
                <c:ptCount val="1"/>
                <c:pt idx="0">
                  <c:v>A: Intact or slight damage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'Seismic damage statistics by br'!$B$31:$F$31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249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A-41F7-9AA5-6BD00BC1DDDD}"/>
            </c:ext>
          </c:extLst>
        </c:ser>
        <c:ser>
          <c:idx val="1"/>
          <c:order val="1"/>
          <c:tx>
            <c:strRef>
              <c:f>'Seismic damage statistics by br'!$A$32</c:f>
              <c:strCache>
                <c:ptCount val="1"/>
                <c:pt idx="0">
                  <c:v>B: Moderate 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'Seismic damage statistics by br'!$B$32:$F$32</c:f>
              <c:numCache>
                <c:formatCode>General</c:formatCode>
                <c:ptCount val="5"/>
                <c:pt idx="0">
                  <c:v>16</c:v>
                </c:pt>
                <c:pt idx="1">
                  <c:v>1</c:v>
                </c:pt>
                <c:pt idx="2">
                  <c:v>10</c:v>
                </c:pt>
                <c:pt idx="3">
                  <c:v>2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0A-41F7-9AA5-6BD00BC1DDDD}"/>
            </c:ext>
          </c:extLst>
        </c:ser>
        <c:ser>
          <c:idx val="2"/>
          <c:order val="2"/>
          <c:tx>
            <c:strRef>
              <c:f>'Seismic damage statistics by br'!$A$33</c:f>
              <c:strCache>
                <c:ptCount val="1"/>
                <c:pt idx="0">
                  <c:v>C: Severe damage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'Seismic damage statistics by br'!$B$33:$F$33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0A-41F7-9AA5-6BD00BC1DDDD}"/>
            </c:ext>
          </c:extLst>
        </c:ser>
        <c:ser>
          <c:idx val="3"/>
          <c:order val="3"/>
          <c:tx>
            <c:strRef>
              <c:f>'Seismic damage statistics by br'!$A$34</c:f>
              <c:strCache>
                <c:ptCount val="1"/>
                <c:pt idx="0">
                  <c:v>D: Destruction or failure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'Seismic damage statistics by br'!$B$30:$F$30</c:f>
              <c:strCache>
                <c:ptCount val="5"/>
                <c:pt idx="0">
                  <c:v>Steel Deck PL</c:v>
                </c:pt>
                <c:pt idx="1">
                  <c:v>Steel Through PL</c:v>
                </c:pt>
                <c:pt idx="2">
                  <c:v>Steel Truss</c:v>
                </c:pt>
                <c:pt idx="3">
                  <c:v>RC</c:v>
                </c:pt>
                <c:pt idx="4">
                  <c:v>PC</c:v>
                </c:pt>
              </c:strCache>
            </c:strRef>
          </c:cat>
          <c:val>
            <c:numRef>
              <c:f>'Seismic damage statistics by br'!$B$34:$F$34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0A-41F7-9AA5-6BD00BC1D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4248064"/>
        <c:axId val="514865600"/>
        <c:axId val="0"/>
      </c:bar3DChart>
      <c:catAx>
        <c:axId val="71424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桥梁主梁形式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865600"/>
        <c:crosses val="autoZero"/>
        <c:auto val="1"/>
        <c:lblAlgn val="ctr"/>
        <c:lblOffset val="100"/>
        <c:noMultiLvlLbl val="0"/>
      </c:catAx>
      <c:valAx>
        <c:axId val="51486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震害比例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24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21168</xdr:colOff>
      <xdr:row>65</xdr:row>
      <xdr:rowOff>10924</xdr:rowOff>
    </xdr:from>
    <xdr:to>
      <xdr:col>25</xdr:col>
      <xdr:colOff>531362</xdr:colOff>
      <xdr:row>68</xdr:row>
      <xdr:rowOff>23283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4BB8B0-E70C-426B-881B-08D3BF40F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1" y="4688757"/>
          <a:ext cx="3261860" cy="2179826"/>
        </a:xfrm>
        <a:prstGeom prst="rect">
          <a:avLst/>
        </a:prstGeom>
      </xdr:spPr>
    </xdr:pic>
    <xdr:clientData/>
  </xdr:twoCellAnchor>
  <xdr:twoCellAnchor editAs="oneCell">
    <xdr:from>
      <xdr:col>25</xdr:col>
      <xdr:colOff>255386</xdr:colOff>
      <xdr:row>21</xdr:row>
      <xdr:rowOff>434686</xdr:rowOff>
    </xdr:from>
    <xdr:to>
      <xdr:col>30</xdr:col>
      <xdr:colOff>226430</xdr:colOff>
      <xdr:row>23</xdr:row>
      <xdr:rowOff>1026373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9FF8AAD-C272-4412-8163-733D048D8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78368" y="15854795"/>
          <a:ext cx="3088317" cy="30439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671512</xdr:colOff>
      <xdr:row>7</xdr:row>
      <xdr:rowOff>4762</xdr:rowOff>
    </xdr:from>
    <xdr:to>
      <xdr:col>13</xdr:col>
      <xdr:colOff>442912</xdr:colOff>
      <xdr:row>21</xdr:row>
      <xdr:rowOff>80962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CDB4A9F-E32C-4C35-AA19-6095C56B0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671512</xdr:colOff>
      <xdr:row>22</xdr:row>
      <xdr:rowOff>4762</xdr:rowOff>
    </xdr:from>
    <xdr:to>
      <xdr:col>13</xdr:col>
      <xdr:colOff>442912</xdr:colOff>
      <xdr:row>36</xdr:row>
      <xdr:rowOff>80962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AB41EF-E9A3-42D1-92F8-2336C873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661987</xdr:colOff>
      <xdr:row>21</xdr:row>
      <xdr:rowOff>166687</xdr:rowOff>
    </xdr:from>
    <xdr:to>
      <xdr:col>21</xdr:col>
      <xdr:colOff>433387</xdr:colOff>
      <xdr:row>36</xdr:row>
      <xdr:rowOff>52387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B091A44-C1DD-43C6-B002-AD01453F8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</xdr:colOff>
      <xdr:row>9</xdr:row>
      <xdr:rowOff>14287</xdr:rowOff>
    </xdr:from>
    <xdr:to>
      <xdr:col>14</xdr:col>
      <xdr:colOff>461962</xdr:colOff>
      <xdr:row>21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E3EF478-FC34-4BE5-8C85-96BA01AD9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681037</xdr:colOff>
      <xdr:row>23</xdr:row>
      <xdr:rowOff>14287</xdr:rowOff>
    </xdr:from>
    <xdr:to>
      <xdr:col>14</xdr:col>
      <xdr:colOff>452437</xdr:colOff>
      <xdr:row>36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1BA998-D1D1-4BB3-8C9F-7B0D7E2B1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A0D2-3709-43CA-AA25-AD3F61A21B89}">
  <dimension ref="A1:F6"/>
  <sheetViews>
    <sheetView workbookViewId="0">
      <selection activeCell="F19" sqref="F19"/>
    </sheetView>
  </sheetViews>
  <sheetFormatPr defaultRowHeight="13.8" x14ac:dyDescent="0.25"/>
  <cols>
    <col min="1" max="1" width="4.33203125" bestFit="1" customWidth="1"/>
    <col min="2" max="2" width="13" bestFit="1" customWidth="1"/>
    <col min="3" max="3" width="10.44140625" bestFit="1" customWidth="1"/>
    <col min="4" max="4" width="11.886718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10</v>
      </c>
    </row>
    <row r="2" spans="1:6" x14ac:dyDescent="0.25">
      <c r="A2">
        <v>1</v>
      </c>
      <c r="B2" t="s">
        <v>3</v>
      </c>
      <c r="C2">
        <v>19.779</v>
      </c>
      <c r="D2">
        <v>96.138000000000005</v>
      </c>
      <c r="E2">
        <v>2.75</v>
      </c>
      <c r="F2">
        <v>248.4</v>
      </c>
    </row>
    <row r="3" spans="1:6" x14ac:dyDescent="0.25">
      <c r="A3">
        <v>2</v>
      </c>
      <c r="B3" t="s">
        <v>6</v>
      </c>
      <c r="C3">
        <v>21.206</v>
      </c>
      <c r="D3">
        <v>94.917000000000002</v>
      </c>
      <c r="E3">
        <v>113.95</v>
      </c>
      <c r="F3">
        <v>137.19999999999999</v>
      </c>
    </row>
    <row r="4" spans="1:6" x14ac:dyDescent="0.25">
      <c r="A4">
        <v>3</v>
      </c>
      <c r="B4" t="s">
        <v>8</v>
      </c>
      <c r="C4">
        <v>16.864999999999998</v>
      </c>
      <c r="D4">
        <v>96.153000000000006</v>
      </c>
      <c r="E4">
        <v>157.13999999999999</v>
      </c>
      <c r="F4">
        <v>570.4</v>
      </c>
    </row>
    <row r="5" spans="1:6" x14ac:dyDescent="0.25">
      <c r="A5">
        <v>4</v>
      </c>
      <c r="B5" t="s">
        <v>7</v>
      </c>
      <c r="C5">
        <v>21.286000000000001</v>
      </c>
      <c r="D5">
        <v>99.59</v>
      </c>
      <c r="E5">
        <v>370.59</v>
      </c>
      <c r="F5">
        <v>388.2</v>
      </c>
    </row>
    <row r="6" spans="1:6" x14ac:dyDescent="0.25">
      <c r="A6">
        <v>5</v>
      </c>
      <c r="B6" t="s">
        <v>9</v>
      </c>
      <c r="C6">
        <v>18.814</v>
      </c>
      <c r="D6">
        <v>98.944000000000003</v>
      </c>
      <c r="E6">
        <v>272.22000000000003</v>
      </c>
      <c r="F6">
        <v>474.3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E1D9-7DC6-4B81-BF17-3D7617FD21B8}">
  <dimension ref="A1:AK120"/>
  <sheetViews>
    <sheetView topLeftCell="R1" zoomScale="70" zoomScaleNormal="70" workbookViewId="0">
      <pane ySplit="1" topLeftCell="A105" activePane="bottomLeft" state="frozen"/>
      <selection pane="bottomLeft" activeCell="AF120" sqref="AF120"/>
    </sheetView>
  </sheetViews>
  <sheetFormatPr defaultRowHeight="13.8" x14ac:dyDescent="0.25"/>
  <cols>
    <col min="1" max="1" width="25.44140625" customWidth="1"/>
    <col min="2" max="2" width="11" style="1" customWidth="1"/>
    <col min="3" max="3" width="8.77734375" style="1" bestFit="1" customWidth="1"/>
    <col min="4" max="4" width="10" style="35" customWidth="1"/>
    <col min="5" max="5" width="9.21875" style="35" customWidth="1"/>
    <col min="6" max="6" width="8.88671875" bestFit="1" customWidth="1"/>
    <col min="7" max="7" width="6.6640625" customWidth="1"/>
    <col min="8" max="8" width="7.33203125" customWidth="1"/>
    <col min="9" max="9" width="8.44140625" customWidth="1"/>
    <col min="10" max="10" width="8.33203125" customWidth="1"/>
    <col min="12" max="12" width="6.77734375" customWidth="1"/>
    <col min="13" max="13" width="9.77734375" customWidth="1"/>
    <col min="14" max="14" width="6.44140625" customWidth="1"/>
    <col min="15" max="16" width="6.21875" customWidth="1"/>
    <col min="17" max="17" width="7.33203125" customWidth="1"/>
    <col min="18" max="18" width="6.21875" customWidth="1"/>
    <col min="19" max="20" width="8.33203125" customWidth="1"/>
    <col min="21" max="21" width="7.109375" customWidth="1"/>
    <col min="22" max="22" width="14.109375" customWidth="1"/>
    <col min="23" max="23" width="9.44140625" customWidth="1"/>
    <col min="24" max="24" width="13.77734375" customWidth="1"/>
    <col min="25" max="25" width="10.44140625" customWidth="1"/>
    <col min="26" max="26" width="9.77734375" customWidth="1"/>
    <col min="28" max="28" width="10.44140625" customWidth="1"/>
  </cols>
  <sheetData>
    <row r="1" spans="1:37" ht="45.75" customHeight="1" x14ac:dyDescent="0.25">
      <c r="A1" s="2" t="s">
        <v>0</v>
      </c>
      <c r="B1" s="3" t="s">
        <v>31</v>
      </c>
      <c r="C1" s="3" t="s">
        <v>11</v>
      </c>
      <c r="D1" s="32" t="s">
        <v>4</v>
      </c>
      <c r="E1" s="32" t="s">
        <v>5</v>
      </c>
      <c r="F1" s="3" t="s">
        <v>2</v>
      </c>
      <c r="G1" s="3" t="s">
        <v>10</v>
      </c>
      <c r="H1" s="3" t="s">
        <v>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15</v>
      </c>
      <c r="O1" s="3" t="s">
        <v>212</v>
      </c>
      <c r="P1" s="3" t="s">
        <v>263</v>
      </c>
      <c r="Q1" s="3" t="s">
        <v>266</v>
      </c>
      <c r="R1" s="3" t="s">
        <v>267</v>
      </c>
      <c r="S1" s="3" t="s">
        <v>268</v>
      </c>
      <c r="T1" s="3" t="s">
        <v>322</v>
      </c>
      <c r="U1" s="3" t="s">
        <v>19</v>
      </c>
      <c r="V1" s="3" t="s">
        <v>23</v>
      </c>
      <c r="W1" s="3" t="s">
        <v>21</v>
      </c>
      <c r="X1" s="3" t="s">
        <v>18</v>
      </c>
      <c r="Y1" s="3" t="s">
        <v>20</v>
      </c>
      <c r="Z1" s="3" t="s">
        <v>22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29</v>
      </c>
      <c r="AF1" s="3" t="s">
        <v>28</v>
      </c>
      <c r="AG1" s="3" t="s">
        <v>30</v>
      </c>
      <c r="AH1" s="5" t="s">
        <v>166</v>
      </c>
    </row>
    <row r="2" spans="1:37" ht="44.25" customHeight="1" x14ac:dyDescent="0.25">
      <c r="A2" s="4">
        <v>1</v>
      </c>
      <c r="B2" s="5" t="s">
        <v>33</v>
      </c>
      <c r="C2" s="5" t="s">
        <v>32</v>
      </c>
      <c r="D2" s="34">
        <v>17.218831999999999</v>
      </c>
      <c r="E2" s="34">
        <v>96.201716700000006</v>
      </c>
      <c r="F2" s="4">
        <v>39</v>
      </c>
      <c r="G2" s="4">
        <v>527</v>
      </c>
      <c r="H2" s="4" t="s">
        <v>8</v>
      </c>
      <c r="I2" s="4">
        <v>39.729999999999997</v>
      </c>
      <c r="J2" s="4">
        <v>5</v>
      </c>
      <c r="K2" s="12">
        <v>307.72398851700001</v>
      </c>
      <c r="L2" s="4">
        <v>3</v>
      </c>
      <c r="M2" s="4">
        <v>27</v>
      </c>
      <c r="N2" s="4">
        <v>81</v>
      </c>
      <c r="O2" s="4">
        <v>9</v>
      </c>
      <c r="P2" s="4">
        <v>2009</v>
      </c>
      <c r="Q2" s="4" t="s">
        <v>270</v>
      </c>
      <c r="R2" s="4" t="s">
        <v>228</v>
      </c>
      <c r="S2" s="5" t="s">
        <v>273</v>
      </c>
      <c r="T2" s="5"/>
      <c r="U2" s="4" t="s">
        <v>34</v>
      </c>
      <c r="V2" s="4" t="s">
        <v>35</v>
      </c>
      <c r="W2" s="4" t="s">
        <v>35</v>
      </c>
      <c r="X2" s="4">
        <v>2</v>
      </c>
      <c r="Y2" s="4">
        <v>2</v>
      </c>
      <c r="Z2" s="4" t="s">
        <v>35</v>
      </c>
      <c r="AA2" s="4" t="s">
        <v>35</v>
      </c>
      <c r="AB2" s="4" t="s">
        <v>35</v>
      </c>
      <c r="AC2" s="4" t="s">
        <v>35</v>
      </c>
      <c r="AD2" s="4">
        <v>6</v>
      </c>
      <c r="AE2" s="4" t="s">
        <v>36</v>
      </c>
      <c r="AF2" s="4" t="s">
        <v>35</v>
      </c>
      <c r="AG2" s="4" t="s">
        <v>35</v>
      </c>
      <c r="AH2" s="4" t="s">
        <v>234</v>
      </c>
    </row>
    <row r="3" spans="1:37" ht="41.4" x14ac:dyDescent="0.25">
      <c r="A3" s="4">
        <v>2</v>
      </c>
      <c r="B3" s="5" t="s">
        <v>33</v>
      </c>
      <c r="C3" s="5" t="s">
        <v>37</v>
      </c>
      <c r="D3" s="34">
        <v>17.237620400000001</v>
      </c>
      <c r="E3" s="34">
        <v>96.228329599999995</v>
      </c>
      <c r="F3" s="4">
        <v>36</v>
      </c>
      <c r="G3" s="4">
        <v>526</v>
      </c>
      <c r="H3" s="4" t="s">
        <v>8</v>
      </c>
      <c r="I3" s="4">
        <v>42.27</v>
      </c>
      <c r="J3" s="4">
        <v>5</v>
      </c>
      <c r="K3" s="12">
        <v>195.844553668</v>
      </c>
      <c r="L3" s="4">
        <v>4</v>
      </c>
      <c r="M3" s="4">
        <v>13.5</v>
      </c>
      <c r="N3" s="4">
        <v>54</v>
      </c>
      <c r="O3" s="4">
        <v>9</v>
      </c>
      <c r="P3" s="4">
        <v>2009</v>
      </c>
      <c r="Q3" s="4" t="s">
        <v>270</v>
      </c>
      <c r="R3" s="4" t="s">
        <v>228</v>
      </c>
      <c r="S3" s="4" t="s">
        <v>228</v>
      </c>
      <c r="T3" s="4"/>
      <c r="U3" s="4" t="s">
        <v>34</v>
      </c>
      <c r="V3" s="4" t="s">
        <v>35</v>
      </c>
      <c r="W3" s="4" t="s">
        <v>35</v>
      </c>
      <c r="X3" s="4">
        <v>2</v>
      </c>
      <c r="Y3" s="4">
        <v>2</v>
      </c>
      <c r="Z3" s="4" t="s">
        <v>35</v>
      </c>
      <c r="AA3" s="4" t="s">
        <v>35</v>
      </c>
      <c r="AB3" s="4" t="s">
        <v>35</v>
      </c>
      <c r="AC3" s="4" t="s">
        <v>35</v>
      </c>
      <c r="AD3" s="4">
        <v>6</v>
      </c>
      <c r="AE3" s="4" t="s">
        <v>36</v>
      </c>
      <c r="AF3" s="4" t="s">
        <v>35</v>
      </c>
      <c r="AG3" s="4" t="s">
        <v>35</v>
      </c>
      <c r="AH3" s="4"/>
    </row>
    <row r="4" spans="1:37" ht="41.4" x14ac:dyDescent="0.25">
      <c r="A4" s="4">
        <v>3</v>
      </c>
      <c r="B4" s="5" t="s">
        <v>33</v>
      </c>
      <c r="C4" s="5" t="s">
        <v>38</v>
      </c>
      <c r="D4" s="34">
        <v>17.372809700000001</v>
      </c>
      <c r="E4" s="34">
        <v>96.293256400000004</v>
      </c>
      <c r="F4" s="4">
        <v>27.9</v>
      </c>
      <c r="G4" s="4">
        <v>509</v>
      </c>
      <c r="H4" s="4" t="s">
        <v>8</v>
      </c>
      <c r="I4" s="4">
        <v>58.07</v>
      </c>
      <c r="J4" s="4">
        <v>5</v>
      </c>
      <c r="K4" s="12">
        <v>257.41572947600002</v>
      </c>
      <c r="L4" s="4">
        <v>3</v>
      </c>
      <c r="M4" s="4">
        <v>19.329999999999998</v>
      </c>
      <c r="N4" s="4">
        <v>58</v>
      </c>
      <c r="O4" s="4">
        <v>9</v>
      </c>
      <c r="P4" s="4">
        <v>2009</v>
      </c>
      <c r="Q4" s="4" t="s">
        <v>270</v>
      </c>
      <c r="R4" s="4" t="s">
        <v>228</v>
      </c>
      <c r="S4" s="4" t="s">
        <v>228</v>
      </c>
      <c r="T4" s="4"/>
      <c r="U4" s="4" t="s">
        <v>34</v>
      </c>
      <c r="V4" s="4" t="s">
        <v>35</v>
      </c>
      <c r="W4" s="4" t="s">
        <v>35</v>
      </c>
      <c r="X4" s="4">
        <v>2</v>
      </c>
      <c r="Y4" s="4">
        <v>2</v>
      </c>
      <c r="Z4" s="4" t="s">
        <v>35</v>
      </c>
      <c r="AA4" s="4" t="s">
        <v>35</v>
      </c>
      <c r="AB4" s="4" t="s">
        <v>35</v>
      </c>
      <c r="AC4" s="4" t="s">
        <v>35</v>
      </c>
      <c r="AD4" s="4">
        <v>6</v>
      </c>
      <c r="AE4" s="4" t="s">
        <v>224</v>
      </c>
      <c r="AF4" s="4" t="s">
        <v>35</v>
      </c>
      <c r="AG4" s="4" t="s">
        <v>35</v>
      </c>
      <c r="AH4" s="5" t="s">
        <v>308</v>
      </c>
      <c r="AJ4" s="1" t="s">
        <v>307</v>
      </c>
    </row>
    <row r="5" spans="1:37" ht="41.4" x14ac:dyDescent="0.25">
      <c r="A5" s="4">
        <v>4</v>
      </c>
      <c r="B5" s="5" t="s">
        <v>33</v>
      </c>
      <c r="C5" s="5" t="s">
        <v>39</v>
      </c>
      <c r="D5" s="34">
        <v>17.457328700000001</v>
      </c>
      <c r="E5" s="34">
        <v>96.424566299999995</v>
      </c>
      <c r="F5" s="4">
        <v>16.73</v>
      </c>
      <c r="G5" s="4">
        <v>505</v>
      </c>
      <c r="H5" s="4" t="s">
        <v>8</v>
      </c>
      <c r="I5" s="4">
        <v>71.38</v>
      </c>
      <c r="J5" s="4">
        <v>5</v>
      </c>
      <c r="K5" s="12">
        <v>243.925096865</v>
      </c>
      <c r="L5" s="4">
        <v>4</v>
      </c>
      <c r="M5" s="4">
        <v>18.75</v>
      </c>
      <c r="N5" s="4">
        <v>75</v>
      </c>
      <c r="O5" s="4">
        <v>9</v>
      </c>
      <c r="P5" s="4">
        <v>2009</v>
      </c>
      <c r="Q5" s="4" t="s">
        <v>270</v>
      </c>
      <c r="R5" s="4" t="s">
        <v>228</v>
      </c>
      <c r="S5" s="4" t="s">
        <v>228</v>
      </c>
      <c r="T5" s="4"/>
      <c r="U5" s="4" t="s">
        <v>34</v>
      </c>
      <c r="V5" s="4" t="s">
        <v>35</v>
      </c>
      <c r="W5" s="4" t="s">
        <v>35</v>
      </c>
      <c r="X5" s="4">
        <v>3</v>
      </c>
      <c r="Y5" s="4">
        <v>2</v>
      </c>
      <c r="Z5" s="4" t="s">
        <v>35</v>
      </c>
      <c r="AA5" s="4" t="s">
        <v>35</v>
      </c>
      <c r="AB5" s="4" t="s">
        <v>35</v>
      </c>
      <c r="AC5" s="4" t="s">
        <v>35</v>
      </c>
      <c r="AD5" s="4">
        <v>6</v>
      </c>
      <c r="AE5" s="4" t="s">
        <v>224</v>
      </c>
      <c r="AF5" s="4" t="s">
        <v>35</v>
      </c>
      <c r="AG5" s="4" t="s">
        <v>35</v>
      </c>
      <c r="AH5" s="5"/>
      <c r="AJ5" s="1"/>
    </row>
    <row r="6" spans="1:37" s="9" customFormat="1" ht="165.6" x14ac:dyDescent="0.25">
      <c r="A6" s="4">
        <v>5</v>
      </c>
      <c r="B6" s="5" t="s">
        <v>33</v>
      </c>
      <c r="C6" s="5" t="s">
        <v>40</v>
      </c>
      <c r="D6" s="34">
        <v>17.465379800000001</v>
      </c>
      <c r="E6" s="34">
        <v>96.446612999999999</v>
      </c>
      <c r="F6" s="4">
        <v>12.35</v>
      </c>
      <c r="G6" s="4">
        <v>503</v>
      </c>
      <c r="H6" s="4" t="s">
        <v>8</v>
      </c>
      <c r="I6" s="4">
        <v>73.61</v>
      </c>
      <c r="J6" s="4">
        <v>5</v>
      </c>
      <c r="K6" s="12">
        <v>194.18321520800001</v>
      </c>
      <c r="L6" s="4">
        <v>7</v>
      </c>
      <c r="M6" s="4">
        <v>21.14</v>
      </c>
      <c r="N6" s="4">
        <v>148</v>
      </c>
      <c r="O6" s="4">
        <v>9</v>
      </c>
      <c r="P6" s="4">
        <v>2009</v>
      </c>
      <c r="Q6" s="4" t="s">
        <v>270</v>
      </c>
      <c r="R6" s="4" t="s">
        <v>228</v>
      </c>
      <c r="S6" s="4" t="s">
        <v>296</v>
      </c>
      <c r="T6" s="4"/>
      <c r="U6" s="4" t="s">
        <v>34</v>
      </c>
      <c r="V6" s="4" t="s">
        <v>35</v>
      </c>
      <c r="W6" s="4" t="s">
        <v>59</v>
      </c>
      <c r="X6" s="4">
        <v>3</v>
      </c>
      <c r="Y6" s="4">
        <v>10</v>
      </c>
      <c r="Z6" s="4" t="s">
        <v>35</v>
      </c>
      <c r="AA6" s="4" t="s">
        <v>35</v>
      </c>
      <c r="AB6" s="4" t="s">
        <v>35</v>
      </c>
      <c r="AC6" s="4" t="s">
        <v>35</v>
      </c>
      <c r="AD6" s="4">
        <v>6</v>
      </c>
      <c r="AE6" s="4" t="s">
        <v>304</v>
      </c>
      <c r="AF6" s="4" t="s">
        <v>35</v>
      </c>
      <c r="AG6" s="4" t="s">
        <v>35</v>
      </c>
      <c r="AH6" s="5" t="s">
        <v>302</v>
      </c>
      <c r="AI6" s="27" t="s">
        <v>236</v>
      </c>
      <c r="AJ6" s="39" t="s">
        <v>303</v>
      </c>
      <c r="AK6" s="39" t="s">
        <v>523</v>
      </c>
    </row>
    <row r="7" spans="1:37" ht="41.4" x14ac:dyDescent="0.25">
      <c r="A7" s="4">
        <v>6</v>
      </c>
      <c r="B7" s="5" t="s">
        <v>33</v>
      </c>
      <c r="C7" s="5" t="s">
        <v>41</v>
      </c>
      <c r="D7" s="34">
        <v>17.670383000000001</v>
      </c>
      <c r="E7" s="34">
        <v>96.466911999999994</v>
      </c>
      <c r="F7" s="4">
        <v>10.7</v>
      </c>
      <c r="G7" s="4">
        <v>483</v>
      </c>
      <c r="H7" s="4" t="s">
        <v>8</v>
      </c>
      <c r="I7" s="4">
        <v>94.62</v>
      </c>
      <c r="J7" s="4">
        <v>5</v>
      </c>
      <c r="K7" s="12">
        <v>365.67248895400002</v>
      </c>
      <c r="L7" s="4">
        <v>4</v>
      </c>
      <c r="M7" s="4">
        <v>12</v>
      </c>
      <c r="N7" s="4">
        <v>48</v>
      </c>
      <c r="O7" s="4">
        <v>9</v>
      </c>
      <c r="P7" s="4">
        <v>2009</v>
      </c>
      <c r="Q7" s="4" t="s">
        <v>270</v>
      </c>
      <c r="R7" s="4" t="s">
        <v>228</v>
      </c>
      <c r="S7" s="4" t="s">
        <v>228</v>
      </c>
      <c r="T7" s="4"/>
      <c r="U7" s="4" t="s">
        <v>34</v>
      </c>
      <c r="V7" s="4" t="s">
        <v>35</v>
      </c>
      <c r="W7" s="4" t="s">
        <v>35</v>
      </c>
      <c r="X7" s="4">
        <v>2</v>
      </c>
      <c r="Y7" s="4">
        <v>2</v>
      </c>
      <c r="Z7" s="4" t="s">
        <v>35</v>
      </c>
      <c r="AA7" s="4" t="s">
        <v>35</v>
      </c>
      <c r="AB7" s="4" t="s">
        <v>35</v>
      </c>
      <c r="AC7" s="4" t="s">
        <v>35</v>
      </c>
      <c r="AD7" s="4">
        <v>6</v>
      </c>
      <c r="AE7" s="4" t="s">
        <v>36</v>
      </c>
      <c r="AF7" s="4" t="s">
        <v>35</v>
      </c>
      <c r="AG7" s="4" t="s">
        <v>35</v>
      </c>
      <c r="AH7" s="4"/>
    </row>
    <row r="8" spans="1:37" ht="41.4" x14ac:dyDescent="0.25">
      <c r="A8" s="4">
        <v>7</v>
      </c>
      <c r="B8" s="5" t="s">
        <v>33</v>
      </c>
      <c r="C8" s="5" t="s">
        <v>42</v>
      </c>
      <c r="D8" s="34">
        <v>17.7894234</v>
      </c>
      <c r="E8" s="34">
        <v>96.490772300000003</v>
      </c>
      <c r="F8" s="4">
        <v>2</v>
      </c>
      <c r="G8" s="4">
        <v>469</v>
      </c>
      <c r="H8" s="4" t="s">
        <v>8</v>
      </c>
      <c r="I8" s="4">
        <v>108.73</v>
      </c>
      <c r="J8" s="4">
        <v>5</v>
      </c>
      <c r="K8" s="12">
        <v>342.80646720300001</v>
      </c>
      <c r="L8" s="4">
        <v>4</v>
      </c>
      <c r="M8" s="4">
        <v>14.5</v>
      </c>
      <c r="N8" s="4">
        <v>58</v>
      </c>
      <c r="O8" s="4">
        <v>9</v>
      </c>
      <c r="P8" s="4">
        <v>2009</v>
      </c>
      <c r="Q8" s="4" t="s">
        <v>270</v>
      </c>
      <c r="R8" s="4" t="s">
        <v>228</v>
      </c>
      <c r="S8" s="4" t="s">
        <v>228</v>
      </c>
      <c r="T8" s="4"/>
      <c r="U8" s="4" t="s">
        <v>34</v>
      </c>
      <c r="V8" s="4" t="s">
        <v>35</v>
      </c>
      <c r="W8" s="4" t="s">
        <v>35</v>
      </c>
      <c r="X8" s="4">
        <v>2</v>
      </c>
      <c r="Y8" s="4">
        <v>2</v>
      </c>
      <c r="Z8" s="4" t="s">
        <v>35</v>
      </c>
      <c r="AA8" s="4" t="s">
        <v>35</v>
      </c>
      <c r="AB8" s="4" t="s">
        <v>35</v>
      </c>
      <c r="AC8" s="4" t="s">
        <v>35</v>
      </c>
      <c r="AD8" s="4">
        <v>6</v>
      </c>
      <c r="AE8" s="4" t="s">
        <v>36</v>
      </c>
      <c r="AF8" s="4" t="s">
        <v>35</v>
      </c>
      <c r="AG8" s="4" t="s">
        <v>35</v>
      </c>
      <c r="AH8" s="4"/>
    </row>
    <row r="9" spans="1:37" ht="41.4" x14ac:dyDescent="0.25">
      <c r="A9" s="4">
        <v>8</v>
      </c>
      <c r="B9" s="5" t="s">
        <v>33</v>
      </c>
      <c r="C9" s="5" t="s">
        <v>43</v>
      </c>
      <c r="D9" s="34">
        <v>17.842247499999999</v>
      </c>
      <c r="E9" s="34">
        <v>96.491760799999994</v>
      </c>
      <c r="F9" s="4">
        <v>1.7</v>
      </c>
      <c r="G9" s="4">
        <v>464</v>
      </c>
      <c r="H9" s="4" t="s">
        <v>8</v>
      </c>
      <c r="I9" s="4">
        <v>114.5</v>
      </c>
      <c r="J9" s="4">
        <v>5</v>
      </c>
      <c r="K9" s="12">
        <v>340.90528623400002</v>
      </c>
      <c r="L9" s="4">
        <v>5</v>
      </c>
      <c r="M9" s="4">
        <v>23.8</v>
      </c>
      <c r="N9" s="4">
        <v>119</v>
      </c>
      <c r="O9" s="4">
        <v>9</v>
      </c>
      <c r="P9" s="4">
        <v>2009</v>
      </c>
      <c r="Q9" s="4" t="s">
        <v>270</v>
      </c>
      <c r="R9" s="4" t="s">
        <v>228</v>
      </c>
      <c r="S9" s="4" t="s">
        <v>296</v>
      </c>
      <c r="T9" s="4"/>
      <c r="U9" s="4" t="s">
        <v>34</v>
      </c>
      <c r="V9" s="4" t="s">
        <v>35</v>
      </c>
      <c r="W9" s="4" t="s">
        <v>35</v>
      </c>
      <c r="X9" s="4">
        <v>3</v>
      </c>
      <c r="Y9" s="4">
        <v>10</v>
      </c>
      <c r="Z9" s="4" t="s">
        <v>35</v>
      </c>
      <c r="AA9" s="4" t="s">
        <v>35</v>
      </c>
      <c r="AB9" s="4" t="s">
        <v>35</v>
      </c>
      <c r="AC9" s="4" t="s">
        <v>35</v>
      </c>
      <c r="AD9" s="4">
        <v>6</v>
      </c>
      <c r="AE9" s="4" t="s">
        <v>304</v>
      </c>
      <c r="AF9" s="4" t="s">
        <v>35</v>
      </c>
      <c r="AG9" s="4" t="s">
        <v>35</v>
      </c>
      <c r="AH9" s="5" t="s">
        <v>237</v>
      </c>
      <c r="AI9" s="27" t="s">
        <v>238</v>
      </c>
      <c r="AJ9" s="39" t="s">
        <v>305</v>
      </c>
      <c r="AK9" t="s">
        <v>524</v>
      </c>
    </row>
    <row r="10" spans="1:37" ht="55.2" x14ac:dyDescent="0.25">
      <c r="A10" s="4">
        <v>9</v>
      </c>
      <c r="B10" s="5" t="s">
        <v>33</v>
      </c>
      <c r="C10" s="5" t="s">
        <v>44</v>
      </c>
      <c r="D10" s="34">
        <v>17.8628903</v>
      </c>
      <c r="E10" s="34">
        <v>96.494329800000003</v>
      </c>
      <c r="F10" s="4">
        <v>1.6</v>
      </c>
      <c r="G10" s="4">
        <v>462</v>
      </c>
      <c r="H10" s="4" t="s">
        <v>8</v>
      </c>
      <c r="I10" s="4">
        <v>117.07</v>
      </c>
      <c r="J10" s="4">
        <v>5</v>
      </c>
      <c r="K10" s="12">
        <v>298.66411191100002</v>
      </c>
      <c r="L10" s="4">
        <v>6</v>
      </c>
      <c r="M10" s="4">
        <v>21.5</v>
      </c>
      <c r="N10" s="4">
        <v>129</v>
      </c>
      <c r="O10" s="4">
        <v>9</v>
      </c>
      <c r="P10" s="4">
        <v>2009</v>
      </c>
      <c r="Q10" s="4" t="s">
        <v>270</v>
      </c>
      <c r="R10" s="4" t="s">
        <v>228</v>
      </c>
      <c r="S10" s="4" t="s">
        <v>296</v>
      </c>
      <c r="T10" s="4"/>
      <c r="U10" s="4" t="s">
        <v>34</v>
      </c>
      <c r="V10" s="4" t="s">
        <v>35</v>
      </c>
      <c r="W10" s="4" t="s">
        <v>35</v>
      </c>
      <c r="X10" s="4">
        <v>2</v>
      </c>
      <c r="Y10" s="4">
        <v>2</v>
      </c>
      <c r="Z10" s="4" t="s">
        <v>35</v>
      </c>
      <c r="AA10" s="4" t="s">
        <v>35</v>
      </c>
      <c r="AB10" s="4" t="s">
        <v>35</v>
      </c>
      <c r="AC10" s="4" t="s">
        <v>35</v>
      </c>
      <c r="AD10" s="4">
        <v>6</v>
      </c>
      <c r="AE10" s="4" t="s">
        <v>36</v>
      </c>
      <c r="AF10" s="4" t="s">
        <v>35</v>
      </c>
      <c r="AG10" s="4" t="s">
        <v>35</v>
      </c>
      <c r="AH10" s="4"/>
      <c r="AJ10" s="1" t="s">
        <v>310</v>
      </c>
    </row>
    <row r="11" spans="1:37" ht="55.2" x14ac:dyDescent="0.25">
      <c r="A11" s="4">
        <v>10</v>
      </c>
      <c r="B11" s="5" t="s">
        <v>33</v>
      </c>
      <c r="C11" s="5" t="s">
        <v>45</v>
      </c>
      <c r="D11" s="34">
        <v>17.96922</v>
      </c>
      <c r="E11" s="34">
        <v>96.4840217</v>
      </c>
      <c r="F11" s="4">
        <v>0</v>
      </c>
      <c r="G11" s="4">
        <v>448</v>
      </c>
      <c r="H11" s="4" t="s">
        <v>8</v>
      </c>
      <c r="I11" s="4">
        <v>127.74</v>
      </c>
      <c r="J11" s="4">
        <v>5</v>
      </c>
      <c r="K11" s="12">
        <v>310.94877087399999</v>
      </c>
      <c r="L11" s="4">
        <v>6</v>
      </c>
      <c r="M11" s="4">
        <v>23</v>
      </c>
      <c r="N11" s="4">
        <v>138</v>
      </c>
      <c r="O11" s="4">
        <v>9</v>
      </c>
      <c r="P11" s="4">
        <v>2009</v>
      </c>
      <c r="Q11" s="4" t="s">
        <v>270</v>
      </c>
      <c r="R11" s="4" t="s">
        <v>228</v>
      </c>
      <c r="S11" s="4" t="s">
        <v>296</v>
      </c>
      <c r="T11" s="4"/>
      <c r="U11" s="4" t="s">
        <v>34</v>
      </c>
      <c r="V11" s="4" t="s">
        <v>35</v>
      </c>
      <c r="W11" s="4" t="s">
        <v>35</v>
      </c>
      <c r="X11" s="4">
        <v>3</v>
      </c>
      <c r="Y11" s="4">
        <v>10</v>
      </c>
      <c r="Z11" s="4" t="s">
        <v>35</v>
      </c>
      <c r="AA11" s="4" t="s">
        <v>35</v>
      </c>
      <c r="AB11" s="4" t="s">
        <v>35</v>
      </c>
      <c r="AC11" s="4" t="s">
        <v>35</v>
      </c>
      <c r="AD11" s="4">
        <v>6</v>
      </c>
      <c r="AE11" s="4" t="s">
        <v>304</v>
      </c>
      <c r="AF11" s="4" t="s">
        <v>35</v>
      </c>
      <c r="AG11" s="4" t="s">
        <v>35</v>
      </c>
      <c r="AH11" s="5" t="s">
        <v>306</v>
      </c>
      <c r="AI11" s="27" t="s">
        <v>239</v>
      </c>
      <c r="AJ11" s="39" t="s">
        <v>309</v>
      </c>
      <c r="AK11" t="s">
        <v>525</v>
      </c>
    </row>
    <row r="12" spans="1:37" ht="55.2" x14ac:dyDescent="0.25">
      <c r="A12" s="4">
        <v>11</v>
      </c>
      <c r="B12" s="5" t="s">
        <v>33</v>
      </c>
      <c r="C12" s="5" t="s">
        <v>46</v>
      </c>
      <c r="D12" s="34">
        <v>17.9896992</v>
      </c>
      <c r="E12" s="34">
        <v>96.4822001</v>
      </c>
      <c r="F12" s="4">
        <v>0.2</v>
      </c>
      <c r="G12" s="4">
        <v>446</v>
      </c>
      <c r="H12" s="4" t="s">
        <v>8</v>
      </c>
      <c r="I12" s="4">
        <v>129.56</v>
      </c>
      <c r="J12" s="4">
        <v>5</v>
      </c>
      <c r="K12" s="12">
        <v>339.13934430900002</v>
      </c>
      <c r="L12" s="4">
        <v>4</v>
      </c>
      <c r="M12" s="4">
        <v>23</v>
      </c>
      <c r="N12" s="4">
        <v>92</v>
      </c>
      <c r="O12" s="4">
        <v>9</v>
      </c>
      <c r="P12" s="4">
        <v>2009</v>
      </c>
      <c r="Q12" s="4" t="s">
        <v>270</v>
      </c>
      <c r="R12" s="4" t="s">
        <v>228</v>
      </c>
      <c r="S12" s="4" t="s">
        <v>296</v>
      </c>
      <c r="T12" s="4"/>
      <c r="U12" s="4" t="s">
        <v>34</v>
      </c>
      <c r="V12" s="4" t="s">
        <v>35</v>
      </c>
      <c r="W12" s="4" t="s">
        <v>35</v>
      </c>
      <c r="X12" s="4">
        <v>2</v>
      </c>
      <c r="Y12" s="4">
        <v>2</v>
      </c>
      <c r="Z12" s="4" t="s">
        <v>35</v>
      </c>
      <c r="AA12" s="4" t="s">
        <v>35</v>
      </c>
      <c r="AB12" s="4" t="s">
        <v>35</v>
      </c>
      <c r="AC12" s="4" t="s">
        <v>35</v>
      </c>
      <c r="AD12" s="4">
        <v>6</v>
      </c>
      <c r="AE12" s="4" t="s">
        <v>36</v>
      </c>
      <c r="AF12" s="4" t="s">
        <v>35</v>
      </c>
      <c r="AG12" s="4" t="s">
        <v>35</v>
      </c>
      <c r="AH12" s="5" t="s">
        <v>312</v>
      </c>
      <c r="AJ12" s="1" t="s">
        <v>311</v>
      </c>
    </row>
    <row r="13" spans="1:37" ht="41.4" x14ac:dyDescent="0.25">
      <c r="A13" s="4">
        <v>12</v>
      </c>
      <c r="B13" s="5" t="s">
        <v>33</v>
      </c>
      <c r="C13" s="5" t="s">
        <v>47</v>
      </c>
      <c r="D13" s="34">
        <v>18.0805823</v>
      </c>
      <c r="E13" s="34">
        <v>96.467754099999993</v>
      </c>
      <c r="F13" s="4">
        <v>0.7</v>
      </c>
      <c r="G13" s="4">
        <v>435</v>
      </c>
      <c r="H13" s="4" t="s">
        <v>8</v>
      </c>
      <c r="I13" s="4">
        <v>139.52000000000001</v>
      </c>
      <c r="J13" s="4">
        <v>5</v>
      </c>
      <c r="K13" s="12">
        <v>320.24350629499997</v>
      </c>
      <c r="L13" s="4">
        <v>7</v>
      </c>
      <c r="M13" s="4">
        <v>24.5</v>
      </c>
      <c r="N13" s="4">
        <v>172</v>
      </c>
      <c r="O13" s="4">
        <v>9</v>
      </c>
      <c r="P13" s="4">
        <v>2007</v>
      </c>
      <c r="Q13" s="4" t="s">
        <v>270</v>
      </c>
      <c r="R13" s="4" t="s">
        <v>228</v>
      </c>
      <c r="S13" s="4" t="s">
        <v>296</v>
      </c>
      <c r="T13" s="4"/>
      <c r="U13" s="4" t="s">
        <v>34</v>
      </c>
      <c r="V13" s="4" t="s">
        <v>35</v>
      </c>
      <c r="W13" s="4" t="s">
        <v>35</v>
      </c>
      <c r="X13" s="4">
        <v>3</v>
      </c>
      <c r="Y13" s="4">
        <v>10</v>
      </c>
      <c r="Z13" s="4" t="s">
        <v>35</v>
      </c>
      <c r="AA13" s="4" t="s">
        <v>35</v>
      </c>
      <c r="AB13" s="4" t="s">
        <v>35</v>
      </c>
      <c r="AC13" s="4" t="s">
        <v>35</v>
      </c>
      <c r="AD13" s="4">
        <v>6</v>
      </c>
      <c r="AE13" s="4" t="s">
        <v>36</v>
      </c>
      <c r="AF13" s="4" t="s">
        <v>35</v>
      </c>
      <c r="AG13" s="4" t="s">
        <v>35</v>
      </c>
      <c r="AH13" s="4"/>
      <c r="AI13">
        <v>570</v>
      </c>
      <c r="AJ13" s="1" t="s">
        <v>313</v>
      </c>
    </row>
    <row r="14" spans="1:37" ht="41.4" x14ac:dyDescent="0.25">
      <c r="A14" s="4">
        <v>13</v>
      </c>
      <c r="B14" s="5" t="s">
        <v>33</v>
      </c>
      <c r="C14" s="5" t="s">
        <v>48</v>
      </c>
      <c r="D14" s="34">
        <v>18.141365700000001</v>
      </c>
      <c r="E14" s="34">
        <v>96.458984299999997</v>
      </c>
      <c r="F14" s="4">
        <v>1.2</v>
      </c>
      <c r="G14" s="4">
        <v>430</v>
      </c>
      <c r="H14" s="4" t="s">
        <v>8</v>
      </c>
      <c r="I14" s="4">
        <v>145.66</v>
      </c>
      <c r="J14" s="4">
        <v>5</v>
      </c>
      <c r="K14" s="12">
        <v>331.75819757400001</v>
      </c>
      <c r="L14" s="4">
        <v>4</v>
      </c>
      <c r="M14" s="4">
        <v>12.5</v>
      </c>
      <c r="N14" s="4">
        <v>50</v>
      </c>
      <c r="O14" s="4">
        <v>9</v>
      </c>
      <c r="P14" s="4">
        <v>2009</v>
      </c>
      <c r="Q14" s="4" t="s">
        <v>270</v>
      </c>
      <c r="R14" s="4" t="s">
        <v>228</v>
      </c>
      <c r="S14" s="4" t="s">
        <v>228</v>
      </c>
      <c r="T14" s="4"/>
      <c r="U14" s="4" t="s">
        <v>34</v>
      </c>
      <c r="V14" s="4" t="s">
        <v>35</v>
      </c>
      <c r="W14" s="4" t="s">
        <v>35</v>
      </c>
      <c r="X14" s="4">
        <v>2</v>
      </c>
      <c r="Y14" s="4">
        <v>2</v>
      </c>
      <c r="Z14" s="4" t="s">
        <v>35</v>
      </c>
      <c r="AA14" s="4" t="s">
        <v>35</v>
      </c>
      <c r="AB14" s="4" t="s">
        <v>35</v>
      </c>
      <c r="AC14" s="4" t="s">
        <v>35</v>
      </c>
      <c r="AD14" s="4">
        <v>6</v>
      </c>
      <c r="AE14" s="4" t="s">
        <v>36</v>
      </c>
      <c r="AF14" s="4" t="s">
        <v>35</v>
      </c>
      <c r="AG14" s="4" t="s">
        <v>35</v>
      </c>
      <c r="AH14" s="4"/>
    </row>
    <row r="15" spans="1:37" ht="41.4" x14ac:dyDescent="0.25">
      <c r="A15" s="4">
        <v>14</v>
      </c>
      <c r="B15" s="5" t="s">
        <v>33</v>
      </c>
      <c r="C15" s="5" t="s">
        <v>49</v>
      </c>
      <c r="D15" s="34">
        <v>18.217062599999998</v>
      </c>
      <c r="E15" s="34">
        <v>96.442805699999994</v>
      </c>
      <c r="F15" s="4">
        <v>0.78</v>
      </c>
      <c r="G15" s="4">
        <v>422.4</v>
      </c>
      <c r="H15" s="4" t="s">
        <v>8</v>
      </c>
      <c r="I15" s="4">
        <v>153.52000000000001</v>
      </c>
      <c r="J15" s="4">
        <v>5</v>
      </c>
      <c r="K15" s="12">
        <v>382.23268945699999</v>
      </c>
      <c r="L15" s="4">
        <v>4</v>
      </c>
      <c r="M15" s="4">
        <v>28</v>
      </c>
      <c r="N15" s="4">
        <v>112</v>
      </c>
      <c r="O15" s="4">
        <v>9</v>
      </c>
      <c r="P15" s="4">
        <v>2009</v>
      </c>
      <c r="Q15" s="4" t="s">
        <v>270</v>
      </c>
      <c r="R15" s="4" t="s">
        <v>228</v>
      </c>
      <c r="S15" s="5" t="s">
        <v>273</v>
      </c>
      <c r="T15" s="5"/>
      <c r="U15" s="4" t="s">
        <v>34</v>
      </c>
      <c r="V15" s="4" t="s">
        <v>35</v>
      </c>
      <c r="W15" s="4" t="s">
        <v>35</v>
      </c>
      <c r="X15" s="4">
        <v>2</v>
      </c>
      <c r="Y15" s="4">
        <v>2</v>
      </c>
      <c r="Z15" s="4" t="s">
        <v>35</v>
      </c>
      <c r="AA15" s="4" t="s">
        <v>35</v>
      </c>
      <c r="AB15" s="4" t="s">
        <v>35</v>
      </c>
      <c r="AC15" s="4" t="s">
        <v>35</v>
      </c>
      <c r="AD15" s="4">
        <v>6</v>
      </c>
      <c r="AE15" s="4" t="s">
        <v>36</v>
      </c>
      <c r="AF15" s="4" t="s">
        <v>35</v>
      </c>
      <c r="AG15" s="4" t="s">
        <v>35</v>
      </c>
      <c r="AH15" s="4" t="s">
        <v>242</v>
      </c>
      <c r="AI15" t="s">
        <v>240</v>
      </c>
    </row>
    <row r="16" spans="1:37" ht="41.4" x14ac:dyDescent="0.25">
      <c r="A16" s="4">
        <v>15</v>
      </c>
      <c r="B16" s="5" t="s">
        <v>33</v>
      </c>
      <c r="C16" s="5" t="s">
        <v>50</v>
      </c>
      <c r="D16" s="34">
        <v>18.251587900000001</v>
      </c>
      <c r="E16" s="34">
        <v>96.448342400000001</v>
      </c>
      <c r="F16" s="4">
        <v>2.2000000000000002</v>
      </c>
      <c r="G16" s="4">
        <v>416.55</v>
      </c>
      <c r="H16" s="4" t="s">
        <v>8</v>
      </c>
      <c r="I16" s="4">
        <v>157.29</v>
      </c>
      <c r="J16" s="4">
        <v>5</v>
      </c>
      <c r="K16" s="12">
        <v>251.40639864900001</v>
      </c>
      <c r="L16" s="4">
        <v>4</v>
      </c>
      <c r="M16" s="4">
        <v>12.5</v>
      </c>
      <c r="N16" s="4">
        <v>50</v>
      </c>
      <c r="O16" s="4">
        <v>9</v>
      </c>
      <c r="P16" s="4">
        <v>2009</v>
      </c>
      <c r="Q16" s="4" t="s">
        <v>270</v>
      </c>
      <c r="R16" s="4" t="s">
        <v>228</v>
      </c>
      <c r="S16" s="4" t="s">
        <v>228</v>
      </c>
      <c r="T16" s="4"/>
      <c r="U16" s="4" t="s">
        <v>34</v>
      </c>
      <c r="V16" s="4" t="s">
        <v>35</v>
      </c>
      <c r="W16" s="4" t="s">
        <v>35</v>
      </c>
      <c r="X16" s="4">
        <v>2</v>
      </c>
      <c r="Y16" s="4">
        <v>2</v>
      </c>
      <c r="Z16" s="4" t="s">
        <v>35</v>
      </c>
      <c r="AA16" s="4" t="s">
        <v>35</v>
      </c>
      <c r="AB16" s="4" t="s">
        <v>35</v>
      </c>
      <c r="AC16" s="4" t="s">
        <v>35</v>
      </c>
      <c r="AD16" s="4">
        <v>6</v>
      </c>
      <c r="AE16" s="4" t="s">
        <v>36</v>
      </c>
      <c r="AF16" s="4" t="s">
        <v>35</v>
      </c>
      <c r="AG16" s="4" t="s">
        <v>35</v>
      </c>
      <c r="AH16" s="4"/>
    </row>
    <row r="17" spans="1:37" s="9" customFormat="1" ht="41.4" x14ac:dyDescent="0.25">
      <c r="A17" s="4">
        <v>16</v>
      </c>
      <c r="B17" s="5" t="s">
        <v>33</v>
      </c>
      <c r="C17" s="5" t="s">
        <v>51</v>
      </c>
      <c r="D17" s="34">
        <v>18.384876999999999</v>
      </c>
      <c r="E17" s="34">
        <v>96.424895300000003</v>
      </c>
      <c r="F17" s="4">
        <v>2.16</v>
      </c>
      <c r="G17" s="4">
        <v>401.82</v>
      </c>
      <c r="H17" s="4" t="s">
        <v>3</v>
      </c>
      <c r="I17" s="4">
        <v>157.58000000000001</v>
      </c>
      <c r="J17" s="4">
        <v>6</v>
      </c>
      <c r="K17" s="12">
        <v>228.66952712899999</v>
      </c>
      <c r="L17" s="4">
        <v>5</v>
      </c>
      <c r="M17" s="4">
        <v>29</v>
      </c>
      <c r="N17" s="4">
        <v>145</v>
      </c>
      <c r="O17" s="4">
        <v>9</v>
      </c>
      <c r="P17" s="4">
        <v>2009</v>
      </c>
      <c r="Q17" s="4" t="s">
        <v>270</v>
      </c>
      <c r="R17" s="4" t="s">
        <v>228</v>
      </c>
      <c r="S17" s="5" t="s">
        <v>273</v>
      </c>
      <c r="T17" s="5"/>
      <c r="U17" s="4" t="s">
        <v>34</v>
      </c>
      <c r="V17" s="4" t="s">
        <v>35</v>
      </c>
      <c r="W17" s="4" t="s">
        <v>35</v>
      </c>
      <c r="X17" s="4">
        <v>2</v>
      </c>
      <c r="Y17" s="4">
        <v>2</v>
      </c>
      <c r="Z17" s="4" t="s">
        <v>35</v>
      </c>
      <c r="AA17" s="4" t="s">
        <v>35</v>
      </c>
      <c r="AB17" s="4" t="s">
        <v>35</v>
      </c>
      <c r="AC17" s="4" t="s">
        <v>35</v>
      </c>
      <c r="AD17" s="4">
        <v>6</v>
      </c>
      <c r="AE17" s="4" t="s">
        <v>36</v>
      </c>
      <c r="AF17" s="4" t="s">
        <v>35</v>
      </c>
      <c r="AG17" s="4" t="s">
        <v>35</v>
      </c>
      <c r="AH17" s="4"/>
      <c r="AI17"/>
      <c r="AJ17"/>
      <c r="AK17"/>
    </row>
    <row r="18" spans="1:37" ht="41.4" x14ac:dyDescent="0.25">
      <c r="A18" s="4">
        <v>17</v>
      </c>
      <c r="B18" s="5" t="s">
        <v>33</v>
      </c>
      <c r="C18" s="5" t="s">
        <v>52</v>
      </c>
      <c r="D18" s="34">
        <v>18.446142999999999</v>
      </c>
      <c r="E18" s="34">
        <v>96.397485000000003</v>
      </c>
      <c r="F18" s="4">
        <v>0.53</v>
      </c>
      <c r="G18" s="4">
        <v>397</v>
      </c>
      <c r="H18" s="4" t="s">
        <v>3</v>
      </c>
      <c r="I18" s="4">
        <v>150.07</v>
      </c>
      <c r="J18" s="4">
        <v>6</v>
      </c>
      <c r="K18" s="12">
        <v>411.64984297500001</v>
      </c>
      <c r="L18" s="4">
        <v>3</v>
      </c>
      <c r="M18" s="4">
        <v>18</v>
      </c>
      <c r="N18" s="4">
        <v>54</v>
      </c>
      <c r="O18" s="4">
        <v>15.6</v>
      </c>
      <c r="P18" s="4">
        <v>2009</v>
      </c>
      <c r="Q18" s="4" t="s">
        <v>270</v>
      </c>
      <c r="R18" s="4" t="s">
        <v>228</v>
      </c>
      <c r="S18" s="4" t="s">
        <v>228</v>
      </c>
      <c r="T18" s="4"/>
      <c r="U18" s="4" t="s">
        <v>34</v>
      </c>
      <c r="V18" s="4" t="s">
        <v>35</v>
      </c>
      <c r="W18" s="4" t="s">
        <v>35</v>
      </c>
      <c r="X18" s="4">
        <v>2</v>
      </c>
      <c r="Y18" s="4">
        <v>2</v>
      </c>
      <c r="Z18" s="4" t="s">
        <v>35</v>
      </c>
      <c r="AA18" s="4" t="s">
        <v>35</v>
      </c>
      <c r="AB18" s="4" t="s">
        <v>35</v>
      </c>
      <c r="AC18" s="4" t="s">
        <v>35</v>
      </c>
      <c r="AD18" s="4">
        <v>6</v>
      </c>
      <c r="AE18" s="4" t="s">
        <v>36</v>
      </c>
      <c r="AF18" s="4" t="s">
        <v>35</v>
      </c>
      <c r="AG18" s="4" t="s">
        <v>35</v>
      </c>
      <c r="AH18" s="4"/>
    </row>
    <row r="19" spans="1:37" ht="41.4" x14ac:dyDescent="0.25">
      <c r="A19" s="4">
        <v>18</v>
      </c>
      <c r="B19" s="5" t="s">
        <v>33</v>
      </c>
      <c r="C19" s="5" t="s">
        <v>53</v>
      </c>
      <c r="D19" s="34">
        <v>18.491919500000002</v>
      </c>
      <c r="E19" s="34">
        <v>96.388546099999999</v>
      </c>
      <c r="F19" s="4">
        <v>0.44</v>
      </c>
      <c r="G19" s="4">
        <v>392</v>
      </c>
      <c r="H19" s="4" t="s">
        <v>3</v>
      </c>
      <c r="I19" s="4">
        <v>144.86000000000001</v>
      </c>
      <c r="J19" s="4">
        <v>6</v>
      </c>
      <c r="K19" s="12">
        <v>431.28782177599999</v>
      </c>
      <c r="L19" s="4">
        <v>6</v>
      </c>
      <c r="M19" s="4">
        <v>27</v>
      </c>
      <c r="N19" s="4">
        <v>162</v>
      </c>
      <c r="O19" s="4">
        <v>9</v>
      </c>
      <c r="P19" s="4">
        <v>2009</v>
      </c>
      <c r="Q19" s="4" t="s">
        <v>270</v>
      </c>
      <c r="R19" s="4" t="s">
        <v>228</v>
      </c>
      <c r="S19" s="5" t="s">
        <v>273</v>
      </c>
      <c r="T19" s="5"/>
      <c r="U19" s="4" t="s">
        <v>34</v>
      </c>
      <c r="V19" s="4" t="s">
        <v>35</v>
      </c>
      <c r="W19" s="4" t="s">
        <v>35</v>
      </c>
      <c r="X19" s="4">
        <v>2</v>
      </c>
      <c r="Y19" s="4">
        <v>2</v>
      </c>
      <c r="Z19" s="4" t="s">
        <v>35</v>
      </c>
      <c r="AA19" s="4" t="s">
        <v>35</v>
      </c>
      <c r="AB19" s="4" t="s">
        <v>35</v>
      </c>
      <c r="AC19" s="4" t="s">
        <v>35</v>
      </c>
      <c r="AD19" s="4">
        <v>6</v>
      </c>
      <c r="AE19" s="4" t="s">
        <v>36</v>
      </c>
      <c r="AF19" s="4" t="s">
        <v>35</v>
      </c>
      <c r="AG19" s="4" t="s">
        <v>35</v>
      </c>
      <c r="AH19" s="4"/>
    </row>
    <row r="20" spans="1:37" ht="41.4" x14ac:dyDescent="0.25">
      <c r="A20" s="4">
        <v>19</v>
      </c>
      <c r="B20" s="5" t="s">
        <v>33</v>
      </c>
      <c r="C20" s="5" t="s">
        <v>54</v>
      </c>
      <c r="D20" s="34">
        <v>18.578969699999998</v>
      </c>
      <c r="E20" s="34">
        <v>96.395276899999999</v>
      </c>
      <c r="F20" s="4">
        <v>2.88</v>
      </c>
      <c r="G20" s="4">
        <v>381</v>
      </c>
      <c r="H20" s="4" t="s">
        <v>3</v>
      </c>
      <c r="I20" s="4">
        <v>136.12</v>
      </c>
      <c r="J20" s="4">
        <v>6</v>
      </c>
      <c r="K20" s="12">
        <v>297.50150282599998</v>
      </c>
      <c r="L20" s="4">
        <v>4</v>
      </c>
      <c r="M20" s="4">
        <v>15</v>
      </c>
      <c r="N20" s="4">
        <v>60</v>
      </c>
      <c r="O20" s="4">
        <v>9</v>
      </c>
      <c r="P20" s="4">
        <v>2009</v>
      </c>
      <c r="Q20" s="4" t="s">
        <v>270</v>
      </c>
      <c r="R20" s="4" t="s">
        <v>228</v>
      </c>
      <c r="S20" s="4" t="s">
        <v>228</v>
      </c>
      <c r="T20" s="4"/>
      <c r="U20" s="4" t="s">
        <v>34</v>
      </c>
      <c r="V20" s="4" t="s">
        <v>35</v>
      </c>
      <c r="W20" s="4" t="s">
        <v>35</v>
      </c>
      <c r="X20" s="4">
        <v>2</v>
      </c>
      <c r="Y20" s="4">
        <v>2</v>
      </c>
      <c r="Z20" s="4" t="s">
        <v>35</v>
      </c>
      <c r="AA20" s="4" t="s">
        <v>35</v>
      </c>
      <c r="AB20" s="4" t="s">
        <v>35</v>
      </c>
      <c r="AC20" s="4" t="s">
        <v>35</v>
      </c>
      <c r="AD20" s="4">
        <v>6</v>
      </c>
      <c r="AE20" s="4" t="s">
        <v>36</v>
      </c>
      <c r="AF20" s="4" t="s">
        <v>35</v>
      </c>
      <c r="AG20" s="4" t="s">
        <v>35</v>
      </c>
      <c r="AH20" s="4"/>
    </row>
    <row r="21" spans="1:37" ht="41.4" x14ac:dyDescent="0.25">
      <c r="A21" s="4">
        <v>20</v>
      </c>
      <c r="B21" s="5" t="s">
        <v>33</v>
      </c>
      <c r="C21" s="5" t="s">
        <v>55</v>
      </c>
      <c r="D21" s="34">
        <v>18.641816500000001</v>
      </c>
      <c r="E21" s="34">
        <v>96.386830500000002</v>
      </c>
      <c r="F21" s="4">
        <v>3.28</v>
      </c>
      <c r="G21" s="4">
        <v>374.8</v>
      </c>
      <c r="H21" s="4" t="s">
        <v>3</v>
      </c>
      <c r="I21" s="4">
        <v>128.63</v>
      </c>
      <c r="J21" s="4">
        <v>6</v>
      </c>
      <c r="K21" s="12">
        <v>314.11875461400001</v>
      </c>
      <c r="L21" s="4">
        <v>4</v>
      </c>
      <c r="M21" s="4">
        <v>15</v>
      </c>
      <c r="N21" s="4">
        <v>60</v>
      </c>
      <c r="O21" s="4">
        <v>9</v>
      </c>
      <c r="P21" s="4">
        <v>2009</v>
      </c>
      <c r="Q21" s="4" t="s">
        <v>270</v>
      </c>
      <c r="R21" s="4" t="s">
        <v>228</v>
      </c>
      <c r="S21" s="4" t="s">
        <v>228</v>
      </c>
      <c r="T21" s="4"/>
      <c r="U21" s="4" t="s">
        <v>34</v>
      </c>
      <c r="V21" s="4" t="s">
        <v>35</v>
      </c>
      <c r="W21" s="4" t="s">
        <v>35</v>
      </c>
      <c r="X21" s="4">
        <v>2</v>
      </c>
      <c r="Y21" s="4">
        <v>2</v>
      </c>
      <c r="Z21" s="4" t="s">
        <v>35</v>
      </c>
      <c r="AA21" s="4" t="s">
        <v>35</v>
      </c>
      <c r="AB21" s="4" t="s">
        <v>35</v>
      </c>
      <c r="AC21" s="4" t="s">
        <v>35</v>
      </c>
      <c r="AD21" s="4">
        <v>6</v>
      </c>
      <c r="AE21" s="4" t="s">
        <v>36</v>
      </c>
      <c r="AF21" s="4" t="s">
        <v>35</v>
      </c>
      <c r="AG21" s="4" t="s">
        <v>35</v>
      </c>
      <c r="AH21" s="4"/>
    </row>
    <row r="22" spans="1:37" s="9" customFormat="1" ht="41.4" x14ac:dyDescent="0.25">
      <c r="A22" s="8">
        <v>21</v>
      </c>
      <c r="B22" s="7" t="s">
        <v>33</v>
      </c>
      <c r="C22" s="7" t="s">
        <v>56</v>
      </c>
      <c r="D22" s="33">
        <v>18.931810299999999</v>
      </c>
      <c r="E22" s="33">
        <v>96.331697500000004</v>
      </c>
      <c r="F22" s="8">
        <v>3.15</v>
      </c>
      <c r="G22" s="8">
        <v>340</v>
      </c>
      <c r="H22" s="8" t="s">
        <v>3</v>
      </c>
      <c r="I22" s="8">
        <v>96</v>
      </c>
      <c r="J22" s="8">
        <v>7</v>
      </c>
      <c r="K22" s="12">
        <v>196.766685626</v>
      </c>
      <c r="L22" s="8">
        <v>11</v>
      </c>
      <c r="M22" s="8">
        <v>28</v>
      </c>
      <c r="N22" s="8">
        <v>308</v>
      </c>
      <c r="O22" s="4">
        <v>9</v>
      </c>
      <c r="P22" s="4">
        <v>2010</v>
      </c>
      <c r="Q22" s="4" t="s">
        <v>270</v>
      </c>
      <c r="R22" s="4" t="s">
        <v>228</v>
      </c>
      <c r="S22" s="5" t="s">
        <v>273</v>
      </c>
      <c r="T22" s="5" t="s">
        <v>321</v>
      </c>
      <c r="U22" s="8" t="s">
        <v>34</v>
      </c>
      <c r="V22" s="8" t="s">
        <v>35</v>
      </c>
      <c r="W22" s="8" t="s">
        <v>59</v>
      </c>
      <c r="X22" s="8">
        <v>2</v>
      </c>
      <c r="Y22" s="8">
        <v>2</v>
      </c>
      <c r="Z22" s="8" t="s">
        <v>35</v>
      </c>
      <c r="AA22" s="8" t="s">
        <v>35</v>
      </c>
      <c r="AB22" s="8" t="s">
        <v>35</v>
      </c>
      <c r="AC22" s="8" t="s">
        <v>59</v>
      </c>
      <c r="AD22" s="8">
        <v>6</v>
      </c>
      <c r="AE22" s="8" t="s">
        <v>36</v>
      </c>
      <c r="AF22" s="8" t="s">
        <v>35</v>
      </c>
      <c r="AG22" s="8" t="s">
        <v>35</v>
      </c>
      <c r="AH22" s="8" t="s">
        <v>243</v>
      </c>
      <c r="AI22" s="9" t="s">
        <v>244</v>
      </c>
    </row>
    <row r="23" spans="1:37" s="9" customFormat="1" ht="41.4" x14ac:dyDescent="0.25">
      <c r="A23" s="8">
        <v>22</v>
      </c>
      <c r="B23" s="7" t="s">
        <v>33</v>
      </c>
      <c r="C23" s="7" t="s">
        <v>57</v>
      </c>
      <c r="D23" s="33">
        <v>19.1999095</v>
      </c>
      <c r="E23" s="33">
        <v>96.254392600000003</v>
      </c>
      <c r="F23" s="8">
        <v>0.33</v>
      </c>
      <c r="G23" s="8">
        <v>311</v>
      </c>
      <c r="H23" s="8" t="s">
        <v>3</v>
      </c>
      <c r="I23" s="8">
        <v>65.28</v>
      </c>
      <c r="J23" s="8">
        <v>8</v>
      </c>
      <c r="K23" s="12">
        <v>203.93052616400001</v>
      </c>
      <c r="L23" s="8">
        <v>9</v>
      </c>
      <c r="M23" s="8">
        <v>27.5</v>
      </c>
      <c r="N23" s="8">
        <v>246</v>
      </c>
      <c r="O23" s="4">
        <v>9</v>
      </c>
      <c r="P23" s="4">
        <v>2010</v>
      </c>
      <c r="Q23" s="4" t="s">
        <v>270</v>
      </c>
      <c r="R23" s="4" t="s">
        <v>228</v>
      </c>
      <c r="S23" s="5" t="s">
        <v>273</v>
      </c>
      <c r="T23" s="5" t="s">
        <v>321</v>
      </c>
      <c r="U23" s="8" t="s">
        <v>58</v>
      </c>
      <c r="V23" s="8" t="s">
        <v>35</v>
      </c>
      <c r="W23" s="8" t="s">
        <v>59</v>
      </c>
      <c r="X23" s="8">
        <v>2</v>
      </c>
      <c r="Y23" s="8">
        <v>2</v>
      </c>
      <c r="Z23" s="8" t="s">
        <v>35</v>
      </c>
      <c r="AA23" s="8" t="s">
        <v>35</v>
      </c>
      <c r="AB23" s="8" t="s">
        <v>35</v>
      </c>
      <c r="AC23" s="8" t="s">
        <v>59</v>
      </c>
      <c r="AD23" s="8">
        <v>6</v>
      </c>
      <c r="AE23" s="8" t="s">
        <v>36</v>
      </c>
      <c r="AF23" s="8" t="s">
        <v>35</v>
      </c>
      <c r="AG23" s="8" t="s">
        <v>35</v>
      </c>
      <c r="AH23" s="8" t="s">
        <v>245</v>
      </c>
      <c r="AI23" s="9" t="s">
        <v>246</v>
      </c>
    </row>
    <row r="24" spans="1:37" ht="41.4" x14ac:dyDescent="0.25">
      <c r="A24" s="4">
        <v>23</v>
      </c>
      <c r="B24" s="5" t="s">
        <v>33</v>
      </c>
      <c r="C24" s="5" t="s">
        <v>60</v>
      </c>
      <c r="D24" s="34">
        <v>19.518382599999999</v>
      </c>
      <c r="E24" s="34">
        <v>96.123648700000004</v>
      </c>
      <c r="F24" s="4">
        <v>8.4600000000000009</v>
      </c>
      <c r="G24" s="4">
        <v>275.37</v>
      </c>
      <c r="H24" s="4" t="s">
        <v>3</v>
      </c>
      <c r="I24" s="4">
        <v>28.95</v>
      </c>
      <c r="J24" s="4">
        <v>7</v>
      </c>
      <c r="K24" s="12">
        <v>295.62617627999998</v>
      </c>
      <c r="L24" s="4">
        <v>2</v>
      </c>
      <c r="M24" s="4">
        <v>28</v>
      </c>
      <c r="N24" s="4">
        <v>56</v>
      </c>
      <c r="O24" s="4">
        <v>9</v>
      </c>
      <c r="P24" s="4">
        <v>2010</v>
      </c>
      <c r="Q24" s="4" t="s">
        <v>270</v>
      </c>
      <c r="R24" s="4" t="s">
        <v>228</v>
      </c>
      <c r="S24" s="5" t="s">
        <v>273</v>
      </c>
      <c r="T24" s="5"/>
      <c r="U24" s="4" t="s">
        <v>34</v>
      </c>
      <c r="V24" s="4" t="s">
        <v>35</v>
      </c>
      <c r="W24" s="4" t="s">
        <v>35</v>
      </c>
      <c r="X24" s="4">
        <v>2</v>
      </c>
      <c r="Y24" s="4">
        <v>2</v>
      </c>
      <c r="Z24" s="4" t="s">
        <v>35</v>
      </c>
      <c r="AA24" s="4" t="s">
        <v>35</v>
      </c>
      <c r="AB24" s="4" t="s">
        <v>35</v>
      </c>
      <c r="AC24" s="4" t="s">
        <v>35</v>
      </c>
      <c r="AD24" s="4">
        <v>6</v>
      </c>
      <c r="AE24" s="4" t="s">
        <v>36</v>
      </c>
      <c r="AF24" s="4" t="s">
        <v>35</v>
      </c>
      <c r="AG24" s="4" t="s">
        <v>35</v>
      </c>
      <c r="AH24" s="4"/>
    </row>
    <row r="25" spans="1:37" ht="41.4" x14ac:dyDescent="0.25">
      <c r="A25" s="4">
        <v>24</v>
      </c>
      <c r="B25" s="5" t="s">
        <v>33</v>
      </c>
      <c r="C25" s="5" t="s">
        <v>61</v>
      </c>
      <c r="D25" s="34">
        <v>19.5424583</v>
      </c>
      <c r="E25" s="34">
        <v>96.114444399999996</v>
      </c>
      <c r="F25" s="4">
        <v>8.8800000000000008</v>
      </c>
      <c r="G25" s="4">
        <v>273</v>
      </c>
      <c r="H25" s="4" t="s">
        <v>3</v>
      </c>
      <c r="I25" s="4">
        <v>26.2</v>
      </c>
      <c r="J25" s="4">
        <v>7</v>
      </c>
      <c r="K25" s="12">
        <v>266.82728313199999</v>
      </c>
      <c r="L25" s="4">
        <v>2</v>
      </c>
      <c r="M25" s="4">
        <v>28</v>
      </c>
      <c r="N25" s="4">
        <v>56</v>
      </c>
      <c r="O25" s="4">
        <v>9</v>
      </c>
      <c r="P25" s="4">
        <v>2010</v>
      </c>
      <c r="Q25" s="4" t="s">
        <v>270</v>
      </c>
      <c r="R25" s="4" t="s">
        <v>228</v>
      </c>
      <c r="S25" s="5" t="s">
        <v>273</v>
      </c>
      <c r="T25" s="5"/>
      <c r="U25" s="4" t="s">
        <v>34</v>
      </c>
      <c r="V25" s="4" t="s">
        <v>35</v>
      </c>
      <c r="W25" s="4" t="s">
        <v>35</v>
      </c>
      <c r="X25" s="4">
        <v>2</v>
      </c>
      <c r="Y25" s="4">
        <v>2</v>
      </c>
      <c r="Z25" s="4" t="s">
        <v>35</v>
      </c>
      <c r="AA25" s="4" t="s">
        <v>35</v>
      </c>
      <c r="AB25" s="4" t="s">
        <v>35</v>
      </c>
      <c r="AC25" s="4" t="s">
        <v>35</v>
      </c>
      <c r="AD25" s="4">
        <v>6</v>
      </c>
      <c r="AE25" s="4" t="s">
        <v>36</v>
      </c>
      <c r="AF25" s="4" t="s">
        <v>35</v>
      </c>
      <c r="AG25" s="4" t="s">
        <v>35</v>
      </c>
      <c r="AH25" s="4"/>
    </row>
    <row r="26" spans="1:37" ht="41.4" x14ac:dyDescent="0.25">
      <c r="A26" s="4">
        <v>25</v>
      </c>
      <c r="B26" s="5" t="s">
        <v>33</v>
      </c>
      <c r="C26" s="5" t="s">
        <v>62</v>
      </c>
      <c r="D26" s="34">
        <v>19.602408</v>
      </c>
      <c r="E26" s="34">
        <v>96.082267200000004</v>
      </c>
      <c r="F26" s="4">
        <v>11</v>
      </c>
      <c r="G26" s="4">
        <v>265.89999999999998</v>
      </c>
      <c r="H26" s="4" t="s">
        <v>3</v>
      </c>
      <c r="I26" s="4">
        <v>20.65</v>
      </c>
      <c r="J26" s="4">
        <v>6</v>
      </c>
      <c r="K26" s="12">
        <v>239.43858193299999</v>
      </c>
      <c r="L26" s="4">
        <v>4</v>
      </c>
      <c r="M26" s="4">
        <v>29.5</v>
      </c>
      <c r="N26" s="4">
        <v>118</v>
      </c>
      <c r="O26" s="4">
        <v>9</v>
      </c>
      <c r="P26" s="4">
        <v>2010</v>
      </c>
      <c r="Q26" s="4" t="s">
        <v>270</v>
      </c>
      <c r="R26" s="4" t="s">
        <v>228</v>
      </c>
      <c r="S26" s="5" t="s">
        <v>273</v>
      </c>
      <c r="T26" s="5"/>
      <c r="U26" s="4" t="s">
        <v>34</v>
      </c>
      <c r="V26" s="4" t="s">
        <v>35</v>
      </c>
      <c r="W26" s="4" t="s">
        <v>35</v>
      </c>
      <c r="X26" s="4">
        <v>2</v>
      </c>
      <c r="Y26" s="4">
        <v>2</v>
      </c>
      <c r="Z26" s="4" t="s">
        <v>35</v>
      </c>
      <c r="AA26" s="4" t="s">
        <v>35</v>
      </c>
      <c r="AB26" s="4" t="s">
        <v>35</v>
      </c>
      <c r="AC26" s="4" t="s">
        <v>35</v>
      </c>
      <c r="AD26" s="4">
        <v>6</v>
      </c>
      <c r="AE26" s="4" t="s">
        <v>36</v>
      </c>
      <c r="AF26" s="4" t="s">
        <v>35</v>
      </c>
      <c r="AG26" s="4" t="s">
        <v>35</v>
      </c>
      <c r="AH26" s="4"/>
    </row>
    <row r="27" spans="1:37" ht="41.4" x14ac:dyDescent="0.25">
      <c r="A27" s="4">
        <v>26</v>
      </c>
      <c r="B27" s="5" t="s">
        <v>33</v>
      </c>
      <c r="C27" s="5" t="s">
        <v>63</v>
      </c>
      <c r="D27" s="34">
        <v>19.613958499999999</v>
      </c>
      <c r="E27" s="34">
        <v>96.076283200000006</v>
      </c>
      <c r="F27" s="4">
        <v>11.48</v>
      </c>
      <c r="G27" s="4">
        <v>265.54000000000002</v>
      </c>
      <c r="H27" s="4" t="s">
        <v>3</v>
      </c>
      <c r="I27" s="4">
        <v>19.47</v>
      </c>
      <c r="J27" s="4">
        <v>6</v>
      </c>
      <c r="K27" s="12">
        <v>229.68390594100001</v>
      </c>
      <c r="L27" s="4">
        <v>4</v>
      </c>
      <c r="M27" s="4">
        <v>22</v>
      </c>
      <c r="N27" s="4">
        <v>88</v>
      </c>
      <c r="O27" s="4">
        <v>15.6</v>
      </c>
      <c r="P27" s="4">
        <v>2010</v>
      </c>
      <c r="Q27" s="4" t="s">
        <v>270</v>
      </c>
      <c r="R27" s="4" t="s">
        <v>228</v>
      </c>
      <c r="S27" s="4" t="s">
        <v>296</v>
      </c>
      <c r="T27" s="4"/>
      <c r="U27" s="4" t="s">
        <v>34</v>
      </c>
      <c r="V27" s="4" t="s">
        <v>35</v>
      </c>
      <c r="W27" s="4" t="s">
        <v>35</v>
      </c>
      <c r="X27" s="4">
        <v>3</v>
      </c>
      <c r="Y27" s="4">
        <v>5</v>
      </c>
      <c r="Z27" s="4" t="s">
        <v>35</v>
      </c>
      <c r="AA27" s="4" t="s">
        <v>35</v>
      </c>
      <c r="AB27" s="4" t="s">
        <v>35</v>
      </c>
      <c r="AC27" s="4" t="s">
        <v>35</v>
      </c>
      <c r="AD27" s="4">
        <v>10</v>
      </c>
      <c r="AE27" s="5" t="s">
        <v>225</v>
      </c>
      <c r="AF27" s="4" t="s">
        <v>35</v>
      </c>
      <c r="AG27" s="4" t="s">
        <v>35</v>
      </c>
      <c r="AH27" s="4"/>
    </row>
    <row r="28" spans="1:37" ht="41.4" x14ac:dyDescent="0.25">
      <c r="A28" s="4">
        <v>27</v>
      </c>
      <c r="B28" s="5" t="s">
        <v>33</v>
      </c>
      <c r="C28" s="5" t="s">
        <v>64</v>
      </c>
      <c r="D28" s="34">
        <v>19.657776299999998</v>
      </c>
      <c r="E28" s="34">
        <v>96.057545899999994</v>
      </c>
      <c r="F28" s="4">
        <v>12.78</v>
      </c>
      <c r="G28" s="4">
        <v>259.36</v>
      </c>
      <c r="H28" s="4" t="s">
        <v>3</v>
      </c>
      <c r="I28" s="4">
        <v>15.84</v>
      </c>
      <c r="J28" s="4">
        <v>6</v>
      </c>
      <c r="K28" s="12">
        <v>207.950701804</v>
      </c>
      <c r="L28" s="4">
        <v>4</v>
      </c>
      <c r="M28" s="4">
        <v>14</v>
      </c>
      <c r="N28" s="4">
        <v>56</v>
      </c>
      <c r="O28" s="4">
        <v>15.6</v>
      </c>
      <c r="P28" s="4">
        <v>2010</v>
      </c>
      <c r="Q28" s="4" t="s">
        <v>270</v>
      </c>
      <c r="R28" s="4" t="s">
        <v>228</v>
      </c>
      <c r="S28" s="5" t="s">
        <v>228</v>
      </c>
      <c r="T28" s="5"/>
      <c r="U28" s="4" t="s">
        <v>34</v>
      </c>
      <c r="V28" s="4" t="s">
        <v>35</v>
      </c>
      <c r="W28" s="4" t="s">
        <v>35</v>
      </c>
      <c r="X28" s="4">
        <v>2</v>
      </c>
      <c r="Y28" s="4">
        <v>2</v>
      </c>
      <c r="Z28" s="4" t="s">
        <v>35</v>
      </c>
      <c r="AA28" s="4" t="s">
        <v>35</v>
      </c>
      <c r="AB28" s="4" t="s">
        <v>35</v>
      </c>
      <c r="AC28" s="4" t="s">
        <v>35</v>
      </c>
      <c r="AD28" s="4">
        <v>10</v>
      </c>
      <c r="AE28" s="4" t="s">
        <v>36</v>
      </c>
      <c r="AF28" s="4" t="s">
        <v>35</v>
      </c>
      <c r="AG28" s="4" t="s">
        <v>35</v>
      </c>
      <c r="AH28" s="4"/>
    </row>
    <row r="29" spans="1:37" ht="41.4" x14ac:dyDescent="0.25">
      <c r="A29" s="4">
        <v>28</v>
      </c>
      <c r="B29" s="5" t="s">
        <v>33</v>
      </c>
      <c r="C29" s="5" t="s">
        <v>65</v>
      </c>
      <c r="D29" s="34">
        <v>19.8193968</v>
      </c>
      <c r="E29" s="34">
        <v>96.027362400000001</v>
      </c>
      <c r="F29" s="4">
        <v>13.48</v>
      </c>
      <c r="G29" s="4">
        <v>241.82</v>
      </c>
      <c r="H29" s="4" t="s">
        <v>3</v>
      </c>
      <c r="I29" s="4">
        <v>12.46</v>
      </c>
      <c r="J29" s="4">
        <v>6</v>
      </c>
      <c r="K29" s="12">
        <v>305.86710259900002</v>
      </c>
      <c r="L29" s="4">
        <v>4</v>
      </c>
      <c r="M29" s="4">
        <v>21</v>
      </c>
      <c r="N29" s="4">
        <v>84</v>
      </c>
      <c r="O29" s="4">
        <v>9</v>
      </c>
      <c r="P29" s="4">
        <v>2010</v>
      </c>
      <c r="Q29" s="4" t="s">
        <v>270</v>
      </c>
      <c r="R29" s="4" t="s">
        <v>228</v>
      </c>
      <c r="S29" s="5" t="s">
        <v>273</v>
      </c>
      <c r="T29" s="5"/>
      <c r="U29" s="4" t="s">
        <v>34</v>
      </c>
      <c r="V29" s="4" t="s">
        <v>35</v>
      </c>
      <c r="W29" s="4" t="s">
        <v>35</v>
      </c>
      <c r="X29" s="4">
        <v>2</v>
      </c>
      <c r="Y29" s="4">
        <v>2</v>
      </c>
      <c r="Z29" s="4" t="s">
        <v>35</v>
      </c>
      <c r="AA29" s="4" t="s">
        <v>35</v>
      </c>
      <c r="AB29" s="4" t="s">
        <v>35</v>
      </c>
      <c r="AC29" s="4" t="s">
        <v>35</v>
      </c>
      <c r="AD29" s="4">
        <v>6</v>
      </c>
      <c r="AE29" s="4" t="s">
        <v>36</v>
      </c>
      <c r="AF29" s="4" t="s">
        <v>35</v>
      </c>
      <c r="AG29" s="4" t="s">
        <v>35</v>
      </c>
      <c r="AH29" s="4"/>
    </row>
    <row r="30" spans="1:37" ht="41.4" x14ac:dyDescent="0.25">
      <c r="A30" s="4">
        <v>29</v>
      </c>
      <c r="B30" s="5" t="s">
        <v>33</v>
      </c>
      <c r="C30" s="5" t="s">
        <v>66</v>
      </c>
      <c r="D30" s="34">
        <v>19.8470163</v>
      </c>
      <c r="E30" s="34">
        <v>96.019631000000004</v>
      </c>
      <c r="F30" s="4">
        <v>14.05</v>
      </c>
      <c r="G30" s="4">
        <v>238.25</v>
      </c>
      <c r="H30" s="4" t="s">
        <v>3</v>
      </c>
      <c r="I30" s="4">
        <v>14.46</v>
      </c>
      <c r="J30" s="4">
        <v>6</v>
      </c>
      <c r="K30" s="12">
        <v>292.23870663000002</v>
      </c>
      <c r="L30" s="4">
        <v>3</v>
      </c>
      <c r="M30" s="4">
        <v>27.3</v>
      </c>
      <c r="N30" s="4">
        <v>82</v>
      </c>
      <c r="O30" s="4">
        <v>9</v>
      </c>
      <c r="P30" s="4">
        <v>2010</v>
      </c>
      <c r="Q30" s="4" t="s">
        <v>270</v>
      </c>
      <c r="R30" s="4" t="s">
        <v>228</v>
      </c>
      <c r="S30" s="5" t="s">
        <v>273</v>
      </c>
      <c r="T30" s="5"/>
      <c r="U30" s="4" t="s">
        <v>34</v>
      </c>
      <c r="V30" s="4" t="s">
        <v>35</v>
      </c>
      <c r="W30" s="4" t="s">
        <v>35</v>
      </c>
      <c r="X30" s="4">
        <v>2</v>
      </c>
      <c r="Y30" s="4">
        <v>2</v>
      </c>
      <c r="Z30" s="4" t="s">
        <v>35</v>
      </c>
      <c r="AA30" s="4" t="s">
        <v>35</v>
      </c>
      <c r="AB30" s="4" t="s">
        <v>35</v>
      </c>
      <c r="AC30" s="4" t="s">
        <v>35</v>
      </c>
      <c r="AD30" s="4">
        <v>6</v>
      </c>
      <c r="AE30" s="4" t="s">
        <v>36</v>
      </c>
      <c r="AF30" s="4" t="s">
        <v>35</v>
      </c>
      <c r="AG30" s="4" t="s">
        <v>35</v>
      </c>
      <c r="AH30" s="4" t="s">
        <v>247</v>
      </c>
      <c r="AI30" t="s">
        <v>300</v>
      </c>
      <c r="AJ30" s="1" t="s">
        <v>301</v>
      </c>
    </row>
    <row r="31" spans="1:37" ht="41.4" x14ac:dyDescent="0.25">
      <c r="A31" s="4">
        <v>30</v>
      </c>
      <c r="B31" s="5" t="s">
        <v>33</v>
      </c>
      <c r="C31" s="5" t="s">
        <v>67</v>
      </c>
      <c r="D31" s="34">
        <v>20.179316100000001</v>
      </c>
      <c r="E31" s="34">
        <v>95.911938800000001</v>
      </c>
      <c r="F31" s="4">
        <v>20.78</v>
      </c>
      <c r="G31" s="4">
        <v>201.26</v>
      </c>
      <c r="H31" s="4" t="s">
        <v>3</v>
      </c>
      <c r="I31" s="4">
        <v>50.27</v>
      </c>
      <c r="J31" s="4">
        <v>5</v>
      </c>
      <c r="K31" s="12">
        <v>251.01088195</v>
      </c>
      <c r="L31" s="4">
        <v>3</v>
      </c>
      <c r="M31" s="4">
        <v>21</v>
      </c>
      <c r="N31" s="4">
        <v>63</v>
      </c>
      <c r="O31" s="4">
        <v>9</v>
      </c>
      <c r="P31" s="4">
        <v>2010</v>
      </c>
      <c r="Q31" s="4" t="s">
        <v>270</v>
      </c>
      <c r="R31" s="4" t="s">
        <v>228</v>
      </c>
      <c r="S31" s="5" t="s">
        <v>273</v>
      </c>
      <c r="T31" s="5"/>
      <c r="U31" s="4" t="s">
        <v>34</v>
      </c>
      <c r="V31" s="4" t="s">
        <v>35</v>
      </c>
      <c r="W31" s="4" t="s">
        <v>35</v>
      </c>
      <c r="X31" s="4">
        <v>2</v>
      </c>
      <c r="Y31" s="4">
        <v>2</v>
      </c>
      <c r="Z31" s="4" t="s">
        <v>35</v>
      </c>
      <c r="AA31" s="4" t="s">
        <v>35</v>
      </c>
      <c r="AB31" s="4" t="s">
        <v>35</v>
      </c>
      <c r="AC31" s="4" t="s">
        <v>35</v>
      </c>
      <c r="AD31" s="4">
        <v>6</v>
      </c>
      <c r="AE31" s="4" t="s">
        <v>36</v>
      </c>
      <c r="AF31" s="4" t="s">
        <v>35</v>
      </c>
      <c r="AG31" s="4" t="s">
        <v>35</v>
      </c>
      <c r="AH31" s="4" t="s">
        <v>247</v>
      </c>
      <c r="AI31" s="27" t="s">
        <v>248</v>
      </c>
      <c r="AJ31" s="39" t="s">
        <v>299</v>
      </c>
    </row>
    <row r="32" spans="1:37" ht="41.4" x14ac:dyDescent="0.25">
      <c r="A32" s="4">
        <v>31</v>
      </c>
      <c r="B32" s="5" t="s">
        <v>33</v>
      </c>
      <c r="C32" s="5" t="s">
        <v>68</v>
      </c>
      <c r="D32" s="34">
        <v>20.224817300000002</v>
      </c>
      <c r="E32" s="34">
        <v>95.904764299999997</v>
      </c>
      <c r="F32" s="4">
        <v>20.88</v>
      </c>
      <c r="G32" s="4">
        <v>196.61</v>
      </c>
      <c r="H32" s="4" t="s">
        <v>3</v>
      </c>
      <c r="I32" s="4">
        <v>55.24</v>
      </c>
      <c r="J32" s="4">
        <v>5</v>
      </c>
      <c r="K32" s="12">
        <v>279.79589241500003</v>
      </c>
      <c r="L32" s="4">
        <v>4</v>
      </c>
      <c r="M32" s="4">
        <v>27.5</v>
      </c>
      <c r="N32" s="4">
        <v>110</v>
      </c>
      <c r="O32" s="4">
        <v>9</v>
      </c>
      <c r="P32" s="4">
        <v>2010</v>
      </c>
      <c r="Q32" s="4" t="s">
        <v>270</v>
      </c>
      <c r="R32" s="4" t="s">
        <v>228</v>
      </c>
      <c r="S32" s="5" t="s">
        <v>273</v>
      </c>
      <c r="T32" s="5"/>
      <c r="U32" s="4" t="s">
        <v>34</v>
      </c>
      <c r="V32" s="4" t="s">
        <v>35</v>
      </c>
      <c r="W32" s="4" t="s">
        <v>35</v>
      </c>
      <c r="X32" s="4">
        <v>2</v>
      </c>
      <c r="Y32" s="4">
        <v>2</v>
      </c>
      <c r="Z32" s="4" t="s">
        <v>35</v>
      </c>
      <c r="AA32" s="4" t="s">
        <v>35</v>
      </c>
      <c r="AB32" s="4" t="s">
        <v>35</v>
      </c>
      <c r="AC32" s="4" t="s">
        <v>35</v>
      </c>
      <c r="AD32" s="4">
        <v>6</v>
      </c>
      <c r="AE32" s="4" t="s">
        <v>36</v>
      </c>
      <c r="AF32" s="4" t="s">
        <v>35</v>
      </c>
      <c r="AG32" s="4" t="s">
        <v>35</v>
      </c>
      <c r="AH32" s="4" t="s">
        <v>241</v>
      </c>
      <c r="AI32" s="27" t="s">
        <v>248</v>
      </c>
      <c r="AJ32" s="39" t="s">
        <v>298</v>
      </c>
    </row>
    <row r="33" spans="1:37" ht="41.4" x14ac:dyDescent="0.25">
      <c r="A33" s="4">
        <v>32</v>
      </c>
      <c r="B33" s="5" t="s">
        <v>33</v>
      </c>
      <c r="C33" s="5" t="s">
        <v>69</v>
      </c>
      <c r="D33" s="34">
        <v>20.596845600000002</v>
      </c>
      <c r="E33" s="34">
        <v>95.817668499999996</v>
      </c>
      <c r="F33" s="4">
        <v>25.4</v>
      </c>
      <c r="G33" s="4">
        <v>155.54</v>
      </c>
      <c r="H33" s="4" t="s">
        <v>3</v>
      </c>
      <c r="I33" s="4">
        <v>95.79</v>
      </c>
      <c r="J33" s="4">
        <v>5</v>
      </c>
      <c r="K33" s="12">
        <v>253.25357250299999</v>
      </c>
      <c r="L33" s="4">
        <v>3</v>
      </c>
      <c r="M33" s="4">
        <v>23.7</v>
      </c>
      <c r="N33" s="4">
        <v>71</v>
      </c>
      <c r="O33" s="4">
        <v>9</v>
      </c>
      <c r="P33" s="4">
        <v>2010</v>
      </c>
      <c r="Q33" s="4" t="s">
        <v>270</v>
      </c>
      <c r="R33" s="4" t="s">
        <v>228</v>
      </c>
      <c r="S33" s="4" t="s">
        <v>296</v>
      </c>
      <c r="T33" s="4"/>
      <c r="U33" s="4" t="s">
        <v>34</v>
      </c>
      <c r="V33" s="4" t="s">
        <v>35</v>
      </c>
      <c r="W33" s="4" t="s">
        <v>35</v>
      </c>
      <c r="X33" s="4">
        <v>5</v>
      </c>
      <c r="Y33" s="4">
        <v>10</v>
      </c>
      <c r="Z33" s="4" t="s">
        <v>35</v>
      </c>
      <c r="AA33" s="4" t="s">
        <v>35</v>
      </c>
      <c r="AB33" s="4" t="s">
        <v>35</v>
      </c>
      <c r="AC33" s="4" t="s">
        <v>35</v>
      </c>
      <c r="AD33" s="4">
        <v>6</v>
      </c>
      <c r="AE33" s="4" t="s">
        <v>36</v>
      </c>
      <c r="AF33" s="4" t="s">
        <v>35</v>
      </c>
      <c r="AG33" s="4" t="s">
        <v>35</v>
      </c>
      <c r="AH33" s="4" t="s">
        <v>250</v>
      </c>
      <c r="AI33" s="27" t="s">
        <v>251</v>
      </c>
      <c r="AJ33" s="39" t="s">
        <v>297</v>
      </c>
    </row>
    <row r="34" spans="1:37" ht="41.4" x14ac:dyDescent="0.25">
      <c r="A34" s="4">
        <v>33</v>
      </c>
      <c r="B34" s="5" t="s">
        <v>33</v>
      </c>
      <c r="C34" s="5" t="s">
        <v>70</v>
      </c>
      <c r="D34" s="34">
        <v>20.696887100000001</v>
      </c>
      <c r="E34" s="34">
        <v>95.792662199999995</v>
      </c>
      <c r="F34" s="4">
        <v>27</v>
      </c>
      <c r="G34" s="4">
        <v>144.93</v>
      </c>
      <c r="H34" s="4" t="s">
        <v>6</v>
      </c>
      <c r="I34" s="4">
        <v>106.71</v>
      </c>
      <c r="J34" s="4">
        <v>5</v>
      </c>
      <c r="K34" s="12">
        <v>260.42508882300001</v>
      </c>
      <c r="L34" s="4">
        <v>4</v>
      </c>
      <c r="M34" s="4">
        <v>22</v>
      </c>
      <c r="N34" s="4">
        <v>88</v>
      </c>
      <c r="O34" s="4">
        <v>9</v>
      </c>
      <c r="P34" s="4">
        <v>2010</v>
      </c>
      <c r="Q34" s="4" t="s">
        <v>270</v>
      </c>
      <c r="R34" s="4" t="s">
        <v>228</v>
      </c>
      <c r="S34" s="4" t="s">
        <v>296</v>
      </c>
      <c r="T34" s="4"/>
      <c r="U34" s="4" t="s">
        <v>34</v>
      </c>
      <c r="V34" s="4" t="s">
        <v>35</v>
      </c>
      <c r="W34" s="4" t="s">
        <v>35</v>
      </c>
      <c r="X34" s="4">
        <v>2</v>
      </c>
      <c r="Y34" s="4">
        <v>2</v>
      </c>
      <c r="Z34" s="4" t="s">
        <v>35</v>
      </c>
      <c r="AA34" s="4" t="s">
        <v>35</v>
      </c>
      <c r="AB34" s="4" t="s">
        <v>35</v>
      </c>
      <c r="AC34" s="4" t="s">
        <v>35</v>
      </c>
      <c r="AD34" s="4">
        <v>6</v>
      </c>
      <c r="AE34" s="4" t="s">
        <v>36</v>
      </c>
      <c r="AF34" s="4" t="s">
        <v>35</v>
      </c>
      <c r="AG34" s="4" t="s">
        <v>35</v>
      </c>
      <c r="AH34" s="4"/>
    </row>
    <row r="35" spans="1:37" ht="55.2" x14ac:dyDescent="0.25">
      <c r="A35" s="4">
        <v>34</v>
      </c>
      <c r="B35" s="5" t="s">
        <v>33</v>
      </c>
      <c r="C35" s="5" t="s">
        <v>71</v>
      </c>
      <c r="D35" s="34">
        <v>20.826579200000001</v>
      </c>
      <c r="E35" s="34">
        <v>95.767766300000005</v>
      </c>
      <c r="F35" s="4">
        <v>28.24</v>
      </c>
      <c r="G35" s="4">
        <v>130.41999999999999</v>
      </c>
      <c r="H35" s="4" t="s">
        <v>6</v>
      </c>
      <c r="I35" s="4">
        <v>98</v>
      </c>
      <c r="J35" s="4">
        <v>5</v>
      </c>
      <c r="K35" s="12">
        <v>237.25613995200001</v>
      </c>
      <c r="L35" s="4">
        <v>5</v>
      </c>
      <c r="M35" s="4">
        <v>24.1</v>
      </c>
      <c r="N35" s="4">
        <v>120.5</v>
      </c>
      <c r="O35" s="4">
        <v>9</v>
      </c>
      <c r="P35" s="4">
        <v>2010</v>
      </c>
      <c r="Q35" s="4" t="s">
        <v>270</v>
      </c>
      <c r="R35" s="4" t="s">
        <v>228</v>
      </c>
      <c r="S35" s="5" t="s">
        <v>296</v>
      </c>
      <c r="T35" s="5"/>
      <c r="U35" s="4" t="s">
        <v>34</v>
      </c>
      <c r="V35" s="4" t="s">
        <v>35</v>
      </c>
      <c r="W35" s="4" t="s">
        <v>35</v>
      </c>
      <c r="X35" s="4">
        <v>3</v>
      </c>
      <c r="Y35" s="4">
        <v>10</v>
      </c>
      <c r="Z35" s="4" t="s">
        <v>35</v>
      </c>
      <c r="AA35" s="4" t="s">
        <v>35</v>
      </c>
      <c r="AB35" s="4" t="s">
        <v>35</v>
      </c>
      <c r="AC35" s="4" t="s">
        <v>35</v>
      </c>
      <c r="AD35" s="4">
        <v>6</v>
      </c>
      <c r="AE35" s="4" t="s">
        <v>36</v>
      </c>
      <c r="AF35" s="4" t="s">
        <v>35</v>
      </c>
      <c r="AG35" s="4" t="s">
        <v>35</v>
      </c>
      <c r="AH35" s="5" t="s">
        <v>237</v>
      </c>
      <c r="AI35" s="27" t="s">
        <v>249</v>
      </c>
      <c r="AJ35" s="39" t="s">
        <v>295</v>
      </c>
    </row>
    <row r="36" spans="1:37" ht="41.4" x14ac:dyDescent="0.25">
      <c r="A36" s="4">
        <v>35</v>
      </c>
      <c r="B36" s="5" t="s">
        <v>33</v>
      </c>
      <c r="C36" s="5" t="s">
        <v>72</v>
      </c>
      <c r="D36" s="34">
        <v>20.845115100000001</v>
      </c>
      <c r="E36" s="34">
        <v>95.767325700000001</v>
      </c>
      <c r="F36" s="4">
        <v>28.23</v>
      </c>
      <c r="G36" s="4">
        <v>130</v>
      </c>
      <c r="H36" s="4" t="s">
        <v>6</v>
      </c>
      <c r="I36" s="4">
        <v>97</v>
      </c>
      <c r="J36" s="4">
        <v>5</v>
      </c>
      <c r="K36" s="12">
        <v>261.91220569699999</v>
      </c>
      <c r="L36" s="4">
        <v>3</v>
      </c>
      <c r="M36" s="4">
        <v>18</v>
      </c>
      <c r="N36" s="4">
        <v>54</v>
      </c>
      <c r="O36" s="4">
        <v>9</v>
      </c>
      <c r="P36" s="4">
        <v>2010</v>
      </c>
      <c r="Q36" s="4" t="s">
        <v>270</v>
      </c>
      <c r="R36" s="4" t="s">
        <v>228</v>
      </c>
      <c r="S36" s="5" t="s">
        <v>228</v>
      </c>
      <c r="T36" s="5"/>
      <c r="U36" s="4" t="s">
        <v>34</v>
      </c>
      <c r="V36" s="4" t="s">
        <v>35</v>
      </c>
      <c r="W36" s="4" t="s">
        <v>35</v>
      </c>
      <c r="X36" s="4">
        <v>2</v>
      </c>
      <c r="Y36" s="4">
        <v>2</v>
      </c>
      <c r="Z36" s="4" t="s">
        <v>35</v>
      </c>
      <c r="AA36" s="4" t="s">
        <v>35</v>
      </c>
      <c r="AB36" s="4" t="s">
        <v>35</v>
      </c>
      <c r="AC36" s="4" t="s">
        <v>35</v>
      </c>
      <c r="AD36" s="4">
        <v>6</v>
      </c>
      <c r="AE36" s="4" t="s">
        <v>36</v>
      </c>
      <c r="AF36" s="4" t="s">
        <v>35</v>
      </c>
      <c r="AG36" s="4" t="s">
        <v>35</v>
      </c>
      <c r="AH36" s="4"/>
      <c r="AI36" t="s">
        <v>314</v>
      </c>
    </row>
    <row r="37" spans="1:37" ht="41.4" x14ac:dyDescent="0.25">
      <c r="A37" s="4">
        <v>36</v>
      </c>
      <c r="B37" s="5" t="s">
        <v>33</v>
      </c>
      <c r="C37" s="5" t="s">
        <v>73</v>
      </c>
      <c r="D37" s="34">
        <v>20.8765833</v>
      </c>
      <c r="E37" s="34">
        <v>95.771591000000001</v>
      </c>
      <c r="F37" s="4">
        <v>27.46</v>
      </c>
      <c r="G37" s="4">
        <v>125.61</v>
      </c>
      <c r="H37" s="4" t="s">
        <v>6</v>
      </c>
      <c r="I37" s="4">
        <v>95.76</v>
      </c>
      <c r="J37" s="4">
        <v>5</v>
      </c>
      <c r="K37" s="12">
        <v>274.24532769699999</v>
      </c>
      <c r="L37" s="4">
        <v>3</v>
      </c>
      <c r="M37" s="4">
        <v>15</v>
      </c>
      <c r="N37" s="4">
        <v>45</v>
      </c>
      <c r="O37" s="4">
        <v>9</v>
      </c>
      <c r="P37" s="4">
        <v>2010</v>
      </c>
      <c r="Q37" s="4" t="s">
        <v>270</v>
      </c>
      <c r="R37" s="4" t="s">
        <v>228</v>
      </c>
      <c r="S37" s="5" t="s">
        <v>228</v>
      </c>
      <c r="T37" s="5"/>
      <c r="U37" s="4" t="s">
        <v>34</v>
      </c>
      <c r="V37" s="4" t="s">
        <v>35</v>
      </c>
      <c r="W37" s="4" t="s">
        <v>35</v>
      </c>
      <c r="X37" s="4">
        <v>2</v>
      </c>
      <c r="Y37" s="4">
        <v>2</v>
      </c>
      <c r="Z37" s="4" t="s">
        <v>35</v>
      </c>
      <c r="AA37" s="4" t="s">
        <v>35</v>
      </c>
      <c r="AB37" s="4" t="s">
        <v>35</v>
      </c>
      <c r="AC37" s="4" t="s">
        <v>35</v>
      </c>
      <c r="AD37" s="4">
        <v>6</v>
      </c>
      <c r="AE37" s="4" t="s">
        <v>36</v>
      </c>
      <c r="AF37" s="4" t="s">
        <v>35</v>
      </c>
      <c r="AG37" s="4" t="s">
        <v>35</v>
      </c>
      <c r="AH37" s="4"/>
    </row>
    <row r="38" spans="1:37" ht="41.4" x14ac:dyDescent="0.25">
      <c r="A38" s="4">
        <v>37</v>
      </c>
      <c r="B38" s="5" t="s">
        <v>33</v>
      </c>
      <c r="C38" s="5" t="s">
        <v>74</v>
      </c>
      <c r="D38" s="34">
        <v>20.984229899999999</v>
      </c>
      <c r="E38" s="34">
        <v>95.787624899999997</v>
      </c>
      <c r="F38" s="4">
        <v>25.09</v>
      </c>
      <c r="G38" s="4">
        <v>113.25</v>
      </c>
      <c r="H38" s="4" t="s">
        <v>6</v>
      </c>
      <c r="I38" s="4">
        <v>93.48</v>
      </c>
      <c r="J38" s="4">
        <v>5</v>
      </c>
      <c r="K38" s="12">
        <v>269.18262558100002</v>
      </c>
      <c r="L38" s="4">
        <v>2</v>
      </c>
      <c r="M38" s="4">
        <v>28</v>
      </c>
      <c r="N38" s="4">
        <v>56</v>
      </c>
      <c r="O38" s="4">
        <v>9</v>
      </c>
      <c r="P38" s="4">
        <v>2010</v>
      </c>
      <c r="Q38" s="4" t="s">
        <v>270</v>
      </c>
      <c r="R38" s="4" t="s">
        <v>228</v>
      </c>
      <c r="S38" s="5" t="s">
        <v>273</v>
      </c>
      <c r="T38" s="5"/>
      <c r="U38" s="4" t="s">
        <v>34</v>
      </c>
      <c r="V38" s="4" t="s">
        <v>35</v>
      </c>
      <c r="W38" s="4" t="s">
        <v>35</v>
      </c>
      <c r="X38" s="4">
        <v>2</v>
      </c>
      <c r="Y38" s="4">
        <v>2</v>
      </c>
      <c r="Z38" s="4" t="s">
        <v>35</v>
      </c>
      <c r="AA38" s="4" t="s">
        <v>35</v>
      </c>
      <c r="AB38" s="4" t="s">
        <v>35</v>
      </c>
      <c r="AC38" s="4" t="s">
        <v>35</v>
      </c>
      <c r="AD38" s="4">
        <v>6</v>
      </c>
      <c r="AE38" s="4" t="s">
        <v>36</v>
      </c>
      <c r="AF38" s="4" t="s">
        <v>35</v>
      </c>
      <c r="AG38" s="4" t="s">
        <v>35</v>
      </c>
      <c r="AH38" s="4"/>
    </row>
    <row r="39" spans="1:37" ht="41.4" x14ac:dyDescent="0.25">
      <c r="A39" s="4">
        <v>38</v>
      </c>
      <c r="B39" s="5" t="s">
        <v>33</v>
      </c>
      <c r="C39" s="10" t="s">
        <v>75</v>
      </c>
      <c r="D39" s="34">
        <v>21.016983700000001</v>
      </c>
      <c r="E39" s="34">
        <v>95.786230599999996</v>
      </c>
      <c r="F39" s="4">
        <v>24.94</v>
      </c>
      <c r="G39" s="4">
        <v>109.78</v>
      </c>
      <c r="H39" s="4" t="s">
        <v>6</v>
      </c>
      <c r="I39" s="4">
        <v>92.6</v>
      </c>
      <c r="J39" s="4">
        <v>5</v>
      </c>
      <c r="K39" s="12">
        <v>240.418792486</v>
      </c>
      <c r="L39" s="4">
        <v>3</v>
      </c>
      <c r="M39" s="4">
        <v>30</v>
      </c>
      <c r="N39" s="4">
        <v>90</v>
      </c>
      <c r="O39" s="4">
        <v>26</v>
      </c>
      <c r="P39" s="4">
        <v>2000</v>
      </c>
      <c r="Q39" s="4" t="s">
        <v>270</v>
      </c>
      <c r="R39" s="4" t="s">
        <v>228</v>
      </c>
      <c r="S39" s="4" t="s">
        <v>228</v>
      </c>
      <c r="T39" s="4"/>
      <c r="U39" s="4" t="s">
        <v>34</v>
      </c>
      <c r="V39" s="4" t="s">
        <v>35</v>
      </c>
      <c r="W39" s="4" t="s">
        <v>35</v>
      </c>
      <c r="X39" s="4">
        <v>2</v>
      </c>
      <c r="Y39" s="4">
        <v>2</v>
      </c>
      <c r="Z39" s="4" t="s">
        <v>35</v>
      </c>
      <c r="AA39" s="4" t="s">
        <v>35</v>
      </c>
      <c r="AB39" s="4" t="s">
        <v>35</v>
      </c>
      <c r="AC39" s="4" t="s">
        <v>35</v>
      </c>
      <c r="AD39" s="4">
        <v>6</v>
      </c>
      <c r="AE39" s="4" t="s">
        <v>228</v>
      </c>
      <c r="AF39" s="4" t="s">
        <v>35</v>
      </c>
      <c r="AG39" s="4" t="s">
        <v>35</v>
      </c>
      <c r="AH39" s="4"/>
    </row>
    <row r="40" spans="1:37" ht="41.4" x14ac:dyDescent="0.25">
      <c r="A40" s="4">
        <v>39</v>
      </c>
      <c r="B40" s="5" t="s">
        <v>33</v>
      </c>
      <c r="C40" s="5" t="s">
        <v>76</v>
      </c>
      <c r="D40" s="34">
        <v>21.210819799999999</v>
      </c>
      <c r="E40" s="34">
        <v>95.833529400000003</v>
      </c>
      <c r="F40" s="4">
        <v>18.7</v>
      </c>
      <c r="G40" s="4">
        <v>88.26</v>
      </c>
      <c r="H40" s="4" t="s">
        <v>6</v>
      </c>
      <c r="I40" s="4">
        <v>95.06</v>
      </c>
      <c r="J40" s="4">
        <v>6</v>
      </c>
      <c r="K40" s="12">
        <v>254.06284585099999</v>
      </c>
      <c r="L40" s="4">
        <v>3</v>
      </c>
      <c r="M40" s="4">
        <v>28</v>
      </c>
      <c r="N40" s="4">
        <v>84</v>
      </c>
      <c r="O40" s="4">
        <v>9</v>
      </c>
      <c r="P40" s="4">
        <v>2010</v>
      </c>
      <c r="Q40" s="4" t="s">
        <v>270</v>
      </c>
      <c r="R40" s="4" t="s">
        <v>228</v>
      </c>
      <c r="S40" s="5" t="s">
        <v>273</v>
      </c>
      <c r="T40" s="5"/>
      <c r="U40" s="4" t="s">
        <v>34</v>
      </c>
      <c r="V40" s="4" t="s">
        <v>35</v>
      </c>
      <c r="W40" s="4" t="s">
        <v>35</v>
      </c>
      <c r="X40" s="4">
        <v>2</v>
      </c>
      <c r="Y40" s="4">
        <v>2</v>
      </c>
      <c r="Z40" s="4" t="s">
        <v>35</v>
      </c>
      <c r="AA40" s="4" t="s">
        <v>35</v>
      </c>
      <c r="AB40" s="4" t="s">
        <v>35</v>
      </c>
      <c r="AC40" s="4" t="s">
        <v>35</v>
      </c>
      <c r="AD40" s="4">
        <v>6</v>
      </c>
      <c r="AE40" s="4" t="s">
        <v>36</v>
      </c>
      <c r="AF40" s="4" t="s">
        <v>35</v>
      </c>
      <c r="AG40" s="4" t="s">
        <v>35</v>
      </c>
      <c r="AH40" s="4"/>
    </row>
    <row r="41" spans="1:37" ht="41.4" x14ac:dyDescent="0.25">
      <c r="A41" s="4">
        <v>40</v>
      </c>
      <c r="B41" s="5" t="s">
        <v>33</v>
      </c>
      <c r="C41" s="5" t="s">
        <v>77</v>
      </c>
      <c r="D41" s="34">
        <v>21.308360400000002</v>
      </c>
      <c r="E41" s="34">
        <v>95.862843799999993</v>
      </c>
      <c r="F41" s="4">
        <v>15.2</v>
      </c>
      <c r="G41" s="4">
        <v>76.37</v>
      </c>
      <c r="H41" s="4" t="s">
        <v>6</v>
      </c>
      <c r="I41" s="4">
        <v>98.66</v>
      </c>
      <c r="J41" s="4">
        <v>6</v>
      </c>
      <c r="K41" s="12">
        <v>237.67896367099999</v>
      </c>
      <c r="L41" s="4">
        <v>2</v>
      </c>
      <c r="M41" s="4">
        <v>26.5</v>
      </c>
      <c r="N41" s="4">
        <v>53</v>
      </c>
      <c r="O41" s="4">
        <v>9</v>
      </c>
      <c r="P41" s="4">
        <v>2010</v>
      </c>
      <c r="Q41" s="4" t="s">
        <v>270</v>
      </c>
      <c r="R41" s="4" t="s">
        <v>228</v>
      </c>
      <c r="S41" s="5" t="s">
        <v>273</v>
      </c>
      <c r="T41" s="5"/>
      <c r="U41" s="4" t="s">
        <v>34</v>
      </c>
      <c r="V41" s="4" t="s">
        <v>35</v>
      </c>
      <c r="W41" s="4" t="s">
        <v>35</v>
      </c>
      <c r="X41" s="4">
        <v>2</v>
      </c>
      <c r="Y41" s="4">
        <v>2</v>
      </c>
      <c r="Z41" s="4" t="s">
        <v>35</v>
      </c>
      <c r="AA41" s="4" t="s">
        <v>35</v>
      </c>
      <c r="AB41" s="4" t="s">
        <v>35</v>
      </c>
      <c r="AC41" s="4" t="s">
        <v>35</v>
      </c>
      <c r="AD41" s="4">
        <v>6</v>
      </c>
      <c r="AE41" s="4" t="s">
        <v>36</v>
      </c>
      <c r="AF41" s="4" t="s">
        <v>35</v>
      </c>
      <c r="AG41" s="4" t="s">
        <v>35</v>
      </c>
      <c r="AH41" s="4"/>
    </row>
    <row r="42" spans="1:37" ht="41.4" x14ac:dyDescent="0.25">
      <c r="A42" s="4">
        <v>41</v>
      </c>
      <c r="B42" s="5" t="s">
        <v>33</v>
      </c>
      <c r="C42" s="5" t="s">
        <v>78</v>
      </c>
      <c r="D42" s="34">
        <v>21.5343476</v>
      </c>
      <c r="E42" s="34">
        <v>95.944813699999997</v>
      </c>
      <c r="F42" s="4">
        <v>4.9000000000000004</v>
      </c>
      <c r="G42" s="4">
        <v>51.8</v>
      </c>
      <c r="H42" s="4" t="s">
        <v>6</v>
      </c>
      <c r="I42" s="4">
        <v>112.69</v>
      </c>
      <c r="J42" s="4">
        <v>8</v>
      </c>
      <c r="K42" s="13">
        <v>252.68239657500001</v>
      </c>
      <c r="L42" s="4">
        <v>3</v>
      </c>
      <c r="M42" s="4">
        <v>27.3</v>
      </c>
      <c r="N42" s="4">
        <v>82</v>
      </c>
      <c r="O42" s="4">
        <v>9</v>
      </c>
      <c r="P42" s="4">
        <v>2010</v>
      </c>
      <c r="Q42" s="4" t="s">
        <v>270</v>
      </c>
      <c r="R42" s="4" t="s">
        <v>228</v>
      </c>
      <c r="S42" s="5" t="s">
        <v>273</v>
      </c>
      <c r="T42" s="5"/>
      <c r="U42" s="4" t="s">
        <v>34</v>
      </c>
      <c r="V42" s="4" t="s">
        <v>35</v>
      </c>
      <c r="W42" s="4" t="s">
        <v>35</v>
      </c>
      <c r="X42" s="4">
        <v>2</v>
      </c>
      <c r="Y42" s="4">
        <v>2</v>
      </c>
      <c r="Z42" s="4" t="s">
        <v>35</v>
      </c>
      <c r="AA42" s="4" t="s">
        <v>35</v>
      </c>
      <c r="AB42" s="4" t="s">
        <v>35</v>
      </c>
      <c r="AC42" s="4" t="s">
        <v>35</v>
      </c>
      <c r="AD42" s="4">
        <v>6</v>
      </c>
      <c r="AE42" s="4" t="s">
        <v>36</v>
      </c>
      <c r="AF42" s="4" t="s">
        <v>35</v>
      </c>
      <c r="AG42" s="4" t="s">
        <v>35</v>
      </c>
      <c r="AH42" s="4"/>
    </row>
    <row r="43" spans="1:37" ht="55.2" x14ac:dyDescent="0.25">
      <c r="A43" s="4">
        <v>42</v>
      </c>
      <c r="B43" s="5" t="s">
        <v>33</v>
      </c>
      <c r="C43" s="5" t="s">
        <v>79</v>
      </c>
      <c r="D43" s="34">
        <v>21.568559499999999</v>
      </c>
      <c r="E43" s="34">
        <v>95.957262700000001</v>
      </c>
      <c r="F43" s="4">
        <v>3.39</v>
      </c>
      <c r="G43" s="4">
        <v>47.99</v>
      </c>
      <c r="H43" s="4" t="s">
        <v>6</v>
      </c>
      <c r="I43" s="4">
        <v>115</v>
      </c>
      <c r="J43" s="4">
        <v>8</v>
      </c>
      <c r="K43" s="13">
        <v>248.60120849699999</v>
      </c>
      <c r="L43" s="4">
        <v>3</v>
      </c>
      <c r="M43" s="4">
        <v>28</v>
      </c>
      <c r="N43" s="4">
        <v>84</v>
      </c>
      <c r="O43" s="4">
        <v>9</v>
      </c>
      <c r="P43" s="4">
        <v>2010</v>
      </c>
      <c r="Q43" s="4" t="s">
        <v>270</v>
      </c>
      <c r="R43" s="4" t="s">
        <v>228</v>
      </c>
      <c r="S43" s="5" t="s">
        <v>273</v>
      </c>
      <c r="T43" s="5"/>
      <c r="U43" s="4" t="s">
        <v>34</v>
      </c>
      <c r="V43" s="4" t="s">
        <v>35</v>
      </c>
      <c r="W43" s="4" t="s">
        <v>35</v>
      </c>
      <c r="X43" s="4">
        <v>2</v>
      </c>
      <c r="Y43" s="4">
        <v>2</v>
      </c>
      <c r="Z43" s="4" t="s">
        <v>35</v>
      </c>
      <c r="AA43" s="4" t="s">
        <v>35</v>
      </c>
      <c r="AB43" s="4" t="s">
        <v>35</v>
      </c>
      <c r="AC43" s="4" t="s">
        <v>35</v>
      </c>
      <c r="AD43" s="4">
        <v>6</v>
      </c>
      <c r="AE43" s="4" t="s">
        <v>36</v>
      </c>
      <c r="AF43" s="4" t="s">
        <v>35</v>
      </c>
      <c r="AG43" s="4" t="s">
        <v>35</v>
      </c>
      <c r="AH43" s="4"/>
    </row>
    <row r="44" spans="1:37" ht="41.4" x14ac:dyDescent="0.25">
      <c r="A44" s="4">
        <v>43</v>
      </c>
      <c r="B44" s="5" t="s">
        <v>33</v>
      </c>
      <c r="C44" s="5" t="s">
        <v>80</v>
      </c>
      <c r="D44" s="34">
        <v>21.605140299999999</v>
      </c>
      <c r="E44" s="34">
        <v>95.970838700000002</v>
      </c>
      <c r="F44" s="4">
        <v>1.76</v>
      </c>
      <c r="G44" s="4">
        <v>44.15</v>
      </c>
      <c r="H44" s="4" t="s">
        <v>6</v>
      </c>
      <c r="I44" s="4">
        <v>117.76</v>
      </c>
      <c r="J44" s="4">
        <v>8</v>
      </c>
      <c r="K44" s="13">
        <v>239.927049031</v>
      </c>
      <c r="L44" s="4">
        <v>4</v>
      </c>
      <c r="M44" s="4">
        <v>27</v>
      </c>
      <c r="N44" s="4">
        <v>108</v>
      </c>
      <c r="O44" s="4">
        <v>9</v>
      </c>
      <c r="P44" s="4">
        <v>2010</v>
      </c>
      <c r="Q44" s="4" t="s">
        <v>270</v>
      </c>
      <c r="R44" s="4" t="s">
        <v>228</v>
      </c>
      <c r="S44" s="5" t="s">
        <v>273</v>
      </c>
      <c r="T44" s="5"/>
      <c r="U44" s="4" t="s">
        <v>34</v>
      </c>
      <c r="V44" s="4" t="s">
        <v>35</v>
      </c>
      <c r="W44" s="4" t="s">
        <v>35</v>
      </c>
      <c r="X44" s="4">
        <v>2</v>
      </c>
      <c r="Y44" s="4">
        <v>10</v>
      </c>
      <c r="Z44" s="4" t="s">
        <v>35</v>
      </c>
      <c r="AA44" s="4" t="s">
        <v>35</v>
      </c>
      <c r="AB44" s="4" t="s">
        <v>35</v>
      </c>
      <c r="AC44" s="4" t="s">
        <v>35</v>
      </c>
      <c r="AD44" s="4">
        <v>6</v>
      </c>
      <c r="AE44" s="4" t="s">
        <v>36</v>
      </c>
      <c r="AF44" s="4" t="s">
        <v>35</v>
      </c>
      <c r="AG44" s="4" t="s">
        <v>35</v>
      </c>
      <c r="AH44" s="4" t="s">
        <v>294</v>
      </c>
      <c r="AI44" s="27" t="s">
        <v>252</v>
      </c>
    </row>
    <row r="45" spans="1:37" s="9" customFormat="1" ht="41.4" x14ac:dyDescent="0.25">
      <c r="A45" s="8">
        <v>44</v>
      </c>
      <c r="B45" s="7" t="s">
        <v>33</v>
      </c>
      <c r="C45" s="10" t="s">
        <v>81</v>
      </c>
      <c r="D45" s="33">
        <v>21.669640099999999</v>
      </c>
      <c r="E45" s="33">
        <v>95.990107100000003</v>
      </c>
      <c r="F45" s="8">
        <v>0</v>
      </c>
      <c r="G45" s="8">
        <v>36.65</v>
      </c>
      <c r="H45" s="8" t="s">
        <v>6</v>
      </c>
      <c r="I45" s="8">
        <v>122.72</v>
      </c>
      <c r="J45" s="8">
        <v>8</v>
      </c>
      <c r="K45" s="13">
        <v>244.771915409</v>
      </c>
      <c r="L45" s="8">
        <v>2</v>
      </c>
      <c r="M45" s="8">
        <v>32</v>
      </c>
      <c r="N45" s="8">
        <v>64</v>
      </c>
      <c r="O45" s="8">
        <v>9</v>
      </c>
      <c r="P45" s="8">
        <v>2010</v>
      </c>
      <c r="Q45" s="8" t="s">
        <v>270</v>
      </c>
      <c r="R45" s="8" t="s">
        <v>228</v>
      </c>
      <c r="S45" s="7" t="s">
        <v>273</v>
      </c>
      <c r="T45" s="7" t="s">
        <v>321</v>
      </c>
      <c r="U45" s="8" t="s">
        <v>58</v>
      </c>
      <c r="V45" s="8" t="s">
        <v>35</v>
      </c>
      <c r="W45" s="8" t="s">
        <v>59</v>
      </c>
      <c r="X45" s="8">
        <v>2</v>
      </c>
      <c r="Y45" s="8">
        <v>10</v>
      </c>
      <c r="Z45" s="8" t="s">
        <v>35</v>
      </c>
      <c r="AA45" s="8" t="s">
        <v>35</v>
      </c>
      <c r="AB45" s="8" t="s">
        <v>35</v>
      </c>
      <c r="AC45" s="8" t="s">
        <v>35</v>
      </c>
      <c r="AD45" s="8">
        <v>6</v>
      </c>
      <c r="AE45" s="8" t="s">
        <v>36</v>
      </c>
      <c r="AF45" s="8" t="s">
        <v>35</v>
      </c>
      <c r="AG45" s="8" t="s">
        <v>35</v>
      </c>
      <c r="AH45" s="8" t="s">
        <v>292</v>
      </c>
    </row>
    <row r="46" spans="1:37" ht="41.4" x14ac:dyDescent="0.25">
      <c r="A46" s="8">
        <v>45</v>
      </c>
      <c r="B46" s="7" t="s">
        <v>33</v>
      </c>
      <c r="C46" s="10" t="s">
        <v>82</v>
      </c>
      <c r="D46" s="33">
        <v>21.8249265</v>
      </c>
      <c r="E46" s="33">
        <v>95.984375299999996</v>
      </c>
      <c r="F46" s="8">
        <v>0.28000000000000003</v>
      </c>
      <c r="G46" s="8">
        <v>20.37</v>
      </c>
      <c r="H46" s="8" t="s">
        <v>6</v>
      </c>
      <c r="I46" s="8">
        <v>129.72</v>
      </c>
      <c r="J46" s="8">
        <v>8</v>
      </c>
      <c r="K46" s="30">
        <v>216.760993627</v>
      </c>
      <c r="L46" s="8">
        <v>3</v>
      </c>
      <c r="M46" s="8">
        <v>20.67</v>
      </c>
      <c r="N46" s="8">
        <v>62</v>
      </c>
      <c r="O46" s="8">
        <v>25.6</v>
      </c>
      <c r="P46" s="8">
        <v>2004</v>
      </c>
      <c r="Q46" s="8" t="s">
        <v>270</v>
      </c>
      <c r="R46" s="8" t="s">
        <v>228</v>
      </c>
      <c r="S46" s="8" t="s">
        <v>222</v>
      </c>
      <c r="T46" s="8"/>
      <c r="U46" s="8" t="s">
        <v>34</v>
      </c>
      <c r="V46" s="8" t="s">
        <v>35</v>
      </c>
      <c r="W46" s="8" t="s">
        <v>35</v>
      </c>
      <c r="X46" s="8">
        <v>3</v>
      </c>
      <c r="Y46" s="8">
        <v>10</v>
      </c>
      <c r="Z46" s="8" t="s">
        <v>35</v>
      </c>
      <c r="AA46" s="8" t="s">
        <v>35</v>
      </c>
      <c r="AB46" s="8" t="s">
        <v>35</v>
      </c>
      <c r="AC46" s="8" t="s">
        <v>35</v>
      </c>
      <c r="AD46" s="8">
        <v>9</v>
      </c>
      <c r="AE46" s="8" t="s">
        <v>224</v>
      </c>
      <c r="AF46" s="8" t="s">
        <v>59</v>
      </c>
      <c r="AG46" s="8" t="s">
        <v>35</v>
      </c>
      <c r="AH46" s="7" t="s">
        <v>290</v>
      </c>
      <c r="AI46" s="9"/>
      <c r="AJ46" s="6" t="s">
        <v>291</v>
      </c>
      <c r="AK46" t="s">
        <v>526</v>
      </c>
    </row>
    <row r="47" spans="1:37" s="9" customFormat="1" ht="41.4" x14ac:dyDescent="0.25">
      <c r="A47" s="8">
        <v>46</v>
      </c>
      <c r="B47" s="7" t="s">
        <v>33</v>
      </c>
      <c r="C47" s="10" t="s">
        <v>83</v>
      </c>
      <c r="D47" s="33">
        <v>21.8311779</v>
      </c>
      <c r="E47" s="33">
        <v>95.990418099999999</v>
      </c>
      <c r="F47" s="8">
        <v>0.35</v>
      </c>
      <c r="G47" s="8">
        <v>20.04</v>
      </c>
      <c r="H47" s="8" t="s">
        <v>6</v>
      </c>
      <c r="I47" s="8">
        <v>130.76</v>
      </c>
      <c r="J47" s="8">
        <v>9</v>
      </c>
      <c r="K47" s="13">
        <v>214.93572888899999</v>
      </c>
      <c r="L47" s="8">
        <v>8</v>
      </c>
      <c r="M47" s="8">
        <v>26</v>
      </c>
      <c r="N47" s="8">
        <v>212</v>
      </c>
      <c r="O47" s="8">
        <v>25.6</v>
      </c>
      <c r="P47" s="8">
        <v>1999</v>
      </c>
      <c r="Q47" s="8" t="s">
        <v>270</v>
      </c>
      <c r="R47" s="8" t="s">
        <v>228</v>
      </c>
      <c r="S47" s="8" t="s">
        <v>274</v>
      </c>
      <c r="T47" s="8" t="s">
        <v>323</v>
      </c>
      <c r="U47" s="8" t="s">
        <v>58</v>
      </c>
      <c r="V47" s="8" t="s">
        <v>59</v>
      </c>
      <c r="W47" s="8" t="s">
        <v>35</v>
      </c>
      <c r="X47" s="8">
        <v>1</v>
      </c>
      <c r="Y47" s="8">
        <v>10</v>
      </c>
      <c r="Z47" s="8" t="s">
        <v>59</v>
      </c>
      <c r="AA47" s="8" t="s">
        <v>59</v>
      </c>
      <c r="AB47" s="8" t="s">
        <v>35</v>
      </c>
      <c r="AC47" s="8" t="s">
        <v>59</v>
      </c>
      <c r="AD47" s="8">
        <v>6</v>
      </c>
      <c r="AE47" s="8" t="s">
        <v>224</v>
      </c>
      <c r="AF47" s="8" t="s">
        <v>59</v>
      </c>
      <c r="AG47" s="8" t="s">
        <v>59</v>
      </c>
      <c r="AH47" s="7" t="s">
        <v>288</v>
      </c>
      <c r="AI47" s="9" t="s">
        <v>254</v>
      </c>
      <c r="AJ47" s="6" t="s">
        <v>275</v>
      </c>
      <c r="AK47" t="s">
        <v>527</v>
      </c>
    </row>
    <row r="48" spans="1:37" ht="41.4" x14ac:dyDescent="0.25">
      <c r="A48" s="4">
        <v>47</v>
      </c>
      <c r="B48" s="5" t="s">
        <v>33</v>
      </c>
      <c r="C48" s="5" t="s">
        <v>84</v>
      </c>
      <c r="D48" s="34">
        <v>21.846080099999998</v>
      </c>
      <c r="E48" s="34">
        <v>96.011540400000001</v>
      </c>
      <c r="F48" s="4">
        <v>2.54</v>
      </c>
      <c r="G48" s="4">
        <v>19.38</v>
      </c>
      <c r="H48" s="4" t="s">
        <v>6</v>
      </c>
      <c r="I48" s="4">
        <v>133.19999999999999</v>
      </c>
      <c r="J48" s="4">
        <v>9</v>
      </c>
      <c r="K48" s="13">
        <v>182.180352642</v>
      </c>
      <c r="L48" s="4">
        <v>5</v>
      </c>
      <c r="M48" s="4">
        <v>36.576000000000001</v>
      </c>
      <c r="N48" s="4">
        <v>182.88</v>
      </c>
      <c r="O48" s="4">
        <v>9</v>
      </c>
      <c r="P48" s="4">
        <v>2012</v>
      </c>
      <c r="Q48" s="4" t="s">
        <v>270</v>
      </c>
      <c r="R48" s="4" t="s">
        <v>228</v>
      </c>
      <c r="S48" s="5" t="s">
        <v>273</v>
      </c>
      <c r="T48" s="5"/>
      <c r="U48" s="4" t="s">
        <v>34</v>
      </c>
      <c r="V48" s="4" t="s">
        <v>35</v>
      </c>
      <c r="W48" s="4" t="s">
        <v>59</v>
      </c>
      <c r="X48" s="4">
        <v>3</v>
      </c>
      <c r="Y48" s="4">
        <v>10</v>
      </c>
      <c r="Z48" s="4" t="s">
        <v>35</v>
      </c>
      <c r="AA48" s="4" t="s">
        <v>35</v>
      </c>
      <c r="AB48" s="4" t="s">
        <v>35</v>
      </c>
      <c r="AC48" s="4" t="s">
        <v>35</v>
      </c>
      <c r="AD48" s="4">
        <v>6</v>
      </c>
      <c r="AE48" s="4" t="s">
        <v>36</v>
      </c>
      <c r="AF48" s="4" t="s">
        <v>35</v>
      </c>
      <c r="AG48" s="4" t="s">
        <v>59</v>
      </c>
      <c r="AH48" s="4" t="s">
        <v>293</v>
      </c>
      <c r="AI48" s="27" t="s">
        <v>253</v>
      </c>
      <c r="AJ48" t="s">
        <v>528</v>
      </c>
      <c r="AK48" t="s">
        <v>529</v>
      </c>
    </row>
    <row r="49" spans="1:37" ht="41.4" x14ac:dyDescent="0.25">
      <c r="A49" s="8">
        <v>48</v>
      </c>
      <c r="B49" s="7" t="s">
        <v>86</v>
      </c>
      <c r="C49" s="10" t="s">
        <v>85</v>
      </c>
      <c r="D49" s="33">
        <v>21.876970499999999</v>
      </c>
      <c r="E49" s="33">
        <v>95.9959755</v>
      </c>
      <c r="F49" s="8">
        <v>1.07</v>
      </c>
      <c r="G49" s="8">
        <v>15.69</v>
      </c>
      <c r="H49" s="8" t="s">
        <v>6</v>
      </c>
      <c r="I49" s="8">
        <v>133</v>
      </c>
      <c r="J49" s="8">
        <v>9</v>
      </c>
      <c r="K49" s="30">
        <v>261.19541406899998</v>
      </c>
      <c r="L49" s="8">
        <v>7</v>
      </c>
      <c r="M49" s="8">
        <v>160.86000000000001</v>
      </c>
      <c r="N49" s="8">
        <v>1126</v>
      </c>
      <c r="O49" s="8">
        <v>9.75</v>
      </c>
      <c r="P49" s="8">
        <v>2008</v>
      </c>
      <c r="Q49" s="8" t="s">
        <v>270</v>
      </c>
      <c r="R49" s="8" t="s">
        <v>228</v>
      </c>
      <c r="S49" s="7" t="s">
        <v>271</v>
      </c>
      <c r="T49" s="7"/>
      <c r="U49" s="8" t="s">
        <v>34</v>
      </c>
      <c r="V49" s="8" t="s">
        <v>35</v>
      </c>
      <c r="W49" s="8" t="s">
        <v>35</v>
      </c>
      <c r="X49" s="8">
        <v>2</v>
      </c>
      <c r="Y49" s="8">
        <v>10</v>
      </c>
      <c r="Z49" s="8" t="s">
        <v>35</v>
      </c>
      <c r="AA49" s="8" t="s">
        <v>35</v>
      </c>
      <c r="AB49" s="8" t="s">
        <v>35</v>
      </c>
      <c r="AC49" s="8" t="s">
        <v>35</v>
      </c>
      <c r="AD49" s="8"/>
      <c r="AE49" s="7" t="s">
        <v>223</v>
      </c>
      <c r="AF49" s="8" t="s">
        <v>35</v>
      </c>
      <c r="AG49" s="8" t="s">
        <v>35</v>
      </c>
      <c r="AH49" s="8"/>
      <c r="AI49" s="9"/>
      <c r="AJ49" s="9"/>
      <c r="AK49" s="9"/>
    </row>
    <row r="50" spans="1:37" s="9" customFormat="1" ht="69" x14ac:dyDescent="0.25">
      <c r="A50" s="8">
        <v>49</v>
      </c>
      <c r="B50" s="7" t="s">
        <v>86</v>
      </c>
      <c r="C50" s="10" t="s">
        <v>87</v>
      </c>
      <c r="D50" s="33">
        <v>21.8742281</v>
      </c>
      <c r="E50" s="33">
        <v>96.002684400000007</v>
      </c>
      <c r="F50" s="8">
        <v>1.75</v>
      </c>
      <c r="G50" s="8">
        <v>16</v>
      </c>
      <c r="H50" s="8" t="s">
        <v>6</v>
      </c>
      <c r="I50" s="8">
        <v>134.66999999999999</v>
      </c>
      <c r="J50" s="8">
        <v>9</v>
      </c>
      <c r="K50" s="13">
        <v>237.482927101</v>
      </c>
      <c r="L50" s="8">
        <v>10</v>
      </c>
      <c r="M50" s="8">
        <v>18.654</v>
      </c>
      <c r="N50" s="8">
        <v>186.54</v>
      </c>
      <c r="O50" s="8">
        <v>10.36</v>
      </c>
      <c r="P50" s="8">
        <v>2010</v>
      </c>
      <c r="Q50" s="8" t="s">
        <v>270</v>
      </c>
      <c r="R50" s="8" t="s">
        <v>228</v>
      </c>
      <c r="S50" s="8" t="s">
        <v>228</v>
      </c>
      <c r="T50" s="8" t="s">
        <v>321</v>
      </c>
      <c r="U50" s="8" t="s">
        <v>58</v>
      </c>
      <c r="V50" s="8" t="s">
        <v>35</v>
      </c>
      <c r="W50" s="8" t="s">
        <v>35</v>
      </c>
      <c r="X50" s="8">
        <v>1</v>
      </c>
      <c r="Y50" s="8">
        <v>2</v>
      </c>
      <c r="Z50" s="8" t="s">
        <v>35</v>
      </c>
      <c r="AA50" s="8" t="s">
        <v>35</v>
      </c>
      <c r="AB50" s="8" t="s">
        <v>35</v>
      </c>
      <c r="AC50" s="8" t="s">
        <v>35</v>
      </c>
      <c r="AD50" s="8">
        <v>9</v>
      </c>
      <c r="AE50" s="8" t="s">
        <v>224</v>
      </c>
      <c r="AF50" s="8" t="s">
        <v>59</v>
      </c>
      <c r="AG50" s="8" t="s">
        <v>35</v>
      </c>
      <c r="AH50" s="8" t="s">
        <v>289</v>
      </c>
    </row>
    <row r="51" spans="1:37" ht="27.6" x14ac:dyDescent="0.25">
      <c r="A51" s="4">
        <v>50</v>
      </c>
      <c r="B51" s="5" t="s">
        <v>86</v>
      </c>
      <c r="C51" s="10" t="s">
        <v>88</v>
      </c>
      <c r="D51" s="34">
        <v>21.893036299999999</v>
      </c>
      <c r="E51" s="34">
        <v>95.976300800000004</v>
      </c>
      <c r="F51" s="4">
        <v>0.88</v>
      </c>
      <c r="G51" s="4">
        <v>13</v>
      </c>
      <c r="H51" s="4" t="s">
        <v>6</v>
      </c>
      <c r="I51" s="4">
        <v>133.69</v>
      </c>
      <c r="J51" s="4">
        <v>9</v>
      </c>
      <c r="K51" s="13">
        <v>312.49276612699998</v>
      </c>
      <c r="L51" s="4">
        <v>10</v>
      </c>
      <c r="M51" s="4">
        <v>14.8</v>
      </c>
      <c r="N51" s="4">
        <v>148</v>
      </c>
      <c r="O51" s="4">
        <v>17</v>
      </c>
      <c r="P51" s="4">
        <v>2010</v>
      </c>
      <c r="Q51" s="4" t="s">
        <v>270</v>
      </c>
      <c r="R51" s="4" t="s">
        <v>228</v>
      </c>
      <c r="S51" s="4" t="s">
        <v>228</v>
      </c>
      <c r="T51" s="4"/>
      <c r="U51" s="4" t="s">
        <v>34</v>
      </c>
      <c r="V51" s="4" t="s">
        <v>35</v>
      </c>
      <c r="W51" s="4" t="s">
        <v>35</v>
      </c>
      <c r="X51" s="4">
        <v>2</v>
      </c>
      <c r="Y51" s="4">
        <v>2</v>
      </c>
      <c r="Z51" s="4" t="s">
        <v>35</v>
      </c>
      <c r="AA51" s="4" t="s">
        <v>35</v>
      </c>
      <c r="AB51" s="4" t="s">
        <v>35</v>
      </c>
      <c r="AC51" s="4" t="s">
        <v>35</v>
      </c>
      <c r="AD51" s="4">
        <v>9</v>
      </c>
      <c r="AE51" s="4" t="s">
        <v>224</v>
      </c>
      <c r="AF51" s="4" t="s">
        <v>59</v>
      </c>
      <c r="AG51" s="4" t="s">
        <v>35</v>
      </c>
      <c r="AH51" s="4"/>
    </row>
    <row r="52" spans="1:37" ht="41.4" x14ac:dyDescent="0.25">
      <c r="A52" s="4">
        <v>51</v>
      </c>
      <c r="B52" s="5" t="s">
        <v>90</v>
      </c>
      <c r="C52" s="5" t="s">
        <v>89</v>
      </c>
      <c r="D52" s="34">
        <v>21.825293899999998</v>
      </c>
      <c r="E52" s="34">
        <v>95.976300800000004</v>
      </c>
      <c r="F52" s="4">
        <v>1.1299999999999999</v>
      </c>
      <c r="G52" s="4">
        <v>20.309999999999999</v>
      </c>
      <c r="H52" s="4" t="s">
        <v>6</v>
      </c>
      <c r="I52" s="4">
        <v>128.57</v>
      </c>
      <c r="J52" s="4">
        <v>9</v>
      </c>
      <c r="K52" s="13">
        <v>209.548102836</v>
      </c>
      <c r="L52" s="4">
        <v>4</v>
      </c>
      <c r="M52" s="4">
        <v>23.25</v>
      </c>
      <c r="N52" s="4">
        <v>93</v>
      </c>
      <c r="O52" s="4">
        <v>9</v>
      </c>
      <c r="P52" s="4">
        <v>2018</v>
      </c>
      <c r="Q52" s="4" t="s">
        <v>270</v>
      </c>
      <c r="R52" s="4" t="s">
        <v>228</v>
      </c>
      <c r="S52" s="4" t="s">
        <v>255</v>
      </c>
      <c r="T52" s="4"/>
      <c r="U52" s="4" t="s">
        <v>34</v>
      </c>
      <c r="V52" s="4" t="s">
        <v>35</v>
      </c>
      <c r="W52" s="4" t="s">
        <v>35</v>
      </c>
      <c r="X52" s="4">
        <v>2</v>
      </c>
      <c r="Y52" s="4">
        <v>2</v>
      </c>
      <c r="Z52" s="4" t="s">
        <v>35</v>
      </c>
      <c r="AA52" s="4" t="s">
        <v>35</v>
      </c>
      <c r="AB52" s="4" t="s">
        <v>35</v>
      </c>
      <c r="AC52" s="4" t="s">
        <v>35</v>
      </c>
      <c r="AD52" s="4">
        <v>6</v>
      </c>
      <c r="AE52" s="4" t="s">
        <v>36</v>
      </c>
      <c r="AF52" s="4" t="s">
        <v>35</v>
      </c>
      <c r="AG52" s="4" t="s">
        <v>35</v>
      </c>
      <c r="AH52" s="4"/>
    </row>
    <row r="53" spans="1:37" s="9" customFormat="1" ht="41.4" x14ac:dyDescent="0.25">
      <c r="A53" s="8">
        <v>52</v>
      </c>
      <c r="B53" s="7" t="s">
        <v>92</v>
      </c>
      <c r="C53" s="10" t="s">
        <v>91</v>
      </c>
      <c r="D53" s="33">
        <v>21.805684599999999</v>
      </c>
      <c r="E53" s="33">
        <v>95.998983800000005</v>
      </c>
      <c r="F53" s="8">
        <v>1.18</v>
      </c>
      <c r="G53" s="8">
        <v>22.97</v>
      </c>
      <c r="H53" s="8" t="s">
        <v>6</v>
      </c>
      <c r="I53" s="8">
        <v>130.16999999999999</v>
      </c>
      <c r="J53" s="8">
        <v>8</v>
      </c>
      <c r="K53" s="13">
        <v>230.84547942099999</v>
      </c>
      <c r="L53" s="8">
        <v>7</v>
      </c>
      <c r="M53" s="8">
        <v>17.43</v>
      </c>
      <c r="N53" s="8">
        <v>122</v>
      </c>
      <c r="O53" s="8">
        <v>9</v>
      </c>
      <c r="P53" s="8">
        <v>2005</v>
      </c>
      <c r="Q53" s="8" t="s">
        <v>270</v>
      </c>
      <c r="R53" s="8" t="s">
        <v>228</v>
      </c>
      <c r="S53" s="8" t="s">
        <v>222</v>
      </c>
      <c r="T53" s="8" t="s">
        <v>323</v>
      </c>
      <c r="U53" s="8" t="s">
        <v>58</v>
      </c>
      <c r="V53" s="8" t="s">
        <v>35</v>
      </c>
      <c r="W53" s="8" t="s">
        <v>35</v>
      </c>
      <c r="X53" s="8">
        <v>2</v>
      </c>
      <c r="Y53" s="8">
        <v>2</v>
      </c>
      <c r="Z53" s="8" t="s">
        <v>35</v>
      </c>
      <c r="AA53" s="8" t="s">
        <v>35</v>
      </c>
      <c r="AB53" s="8" t="s">
        <v>35</v>
      </c>
      <c r="AC53" s="8" t="s">
        <v>35</v>
      </c>
      <c r="AD53" s="8">
        <v>9</v>
      </c>
      <c r="AE53" s="8" t="s">
        <v>224</v>
      </c>
      <c r="AF53" s="8" t="s">
        <v>59</v>
      </c>
      <c r="AG53" s="8" t="s">
        <v>35</v>
      </c>
      <c r="AH53" s="8"/>
    </row>
    <row r="54" spans="1:37" ht="41.4" x14ac:dyDescent="0.25">
      <c r="A54" s="4">
        <v>53</v>
      </c>
      <c r="B54" s="5" t="s">
        <v>94</v>
      </c>
      <c r="C54" s="5" t="s">
        <v>93</v>
      </c>
      <c r="D54" s="34">
        <v>22.002707999999998</v>
      </c>
      <c r="E54" s="34">
        <v>96.096393599999999</v>
      </c>
      <c r="F54" s="4">
        <v>11.6</v>
      </c>
      <c r="G54" s="4">
        <v>17.899999999999999</v>
      </c>
      <c r="H54" s="4" t="s">
        <v>6</v>
      </c>
      <c r="I54" s="4">
        <v>150.59</v>
      </c>
      <c r="J54" s="4">
        <v>8</v>
      </c>
      <c r="K54" s="13">
        <v>239.653181703</v>
      </c>
      <c r="L54" s="4">
        <v>3</v>
      </c>
      <c r="M54" s="4">
        <v>22</v>
      </c>
      <c r="N54" s="4">
        <v>66</v>
      </c>
      <c r="O54" s="4">
        <v>8.3000000000000007</v>
      </c>
      <c r="P54" s="4">
        <v>1996</v>
      </c>
      <c r="Q54" s="4" t="s">
        <v>315</v>
      </c>
      <c r="R54" s="4" t="s">
        <v>315</v>
      </c>
      <c r="S54" s="4" t="s">
        <v>315</v>
      </c>
      <c r="T54" s="4"/>
      <c r="U54" s="4" t="s">
        <v>34</v>
      </c>
      <c r="V54" s="4" t="s">
        <v>35</v>
      </c>
      <c r="W54" s="4" t="s">
        <v>35</v>
      </c>
      <c r="X54" s="4">
        <v>2</v>
      </c>
      <c r="Y54" s="4">
        <v>2</v>
      </c>
      <c r="Z54" s="4" t="s">
        <v>35</v>
      </c>
      <c r="AA54" s="4" t="s">
        <v>35</v>
      </c>
      <c r="AB54" s="4" t="s">
        <v>35</v>
      </c>
      <c r="AC54" s="4" t="s">
        <v>35</v>
      </c>
      <c r="AD54" s="4">
        <v>9</v>
      </c>
      <c r="AE54" s="4" t="s">
        <v>224</v>
      </c>
      <c r="AF54" s="4" t="s">
        <v>35</v>
      </c>
      <c r="AG54" s="4" t="s">
        <v>35</v>
      </c>
      <c r="AH54" s="4"/>
    </row>
    <row r="55" spans="1:37" ht="41.4" x14ac:dyDescent="0.25">
      <c r="A55" s="4">
        <v>54</v>
      </c>
      <c r="B55" s="5" t="s">
        <v>95</v>
      </c>
      <c r="C55" s="5" t="s">
        <v>96</v>
      </c>
      <c r="D55" s="34">
        <v>21.992673700000001</v>
      </c>
      <c r="E55" s="34">
        <v>96.106807399999994</v>
      </c>
      <c r="F55" s="4">
        <v>12.5</v>
      </c>
      <c r="G55" s="4">
        <v>18.79</v>
      </c>
      <c r="H55" s="4" t="s">
        <v>6</v>
      </c>
      <c r="I55" s="4">
        <v>150.34</v>
      </c>
      <c r="J55" s="4">
        <v>8</v>
      </c>
      <c r="K55" s="13">
        <v>205.494218093</v>
      </c>
      <c r="L55" s="4">
        <v>3</v>
      </c>
      <c r="M55" s="4">
        <v>22</v>
      </c>
      <c r="N55" s="4">
        <v>66</v>
      </c>
      <c r="O55" s="4">
        <v>8.3000000000000007</v>
      </c>
      <c r="P55" s="4">
        <v>1996</v>
      </c>
      <c r="Q55" s="4" t="s">
        <v>315</v>
      </c>
      <c r="R55" s="4" t="s">
        <v>315</v>
      </c>
      <c r="S55" s="4" t="s">
        <v>315</v>
      </c>
      <c r="T55" s="4"/>
      <c r="U55" s="4" t="s">
        <v>34</v>
      </c>
      <c r="V55" s="4" t="s">
        <v>35</v>
      </c>
      <c r="W55" s="4" t="s">
        <v>35</v>
      </c>
      <c r="X55" s="4">
        <v>2</v>
      </c>
      <c r="Y55" s="4">
        <v>2</v>
      </c>
      <c r="Z55" s="4" t="s">
        <v>35</v>
      </c>
      <c r="AA55" s="4" t="s">
        <v>35</v>
      </c>
      <c r="AB55" s="4" t="s">
        <v>35</v>
      </c>
      <c r="AC55" s="4" t="s">
        <v>35</v>
      </c>
      <c r="AD55" s="4">
        <v>9</v>
      </c>
      <c r="AE55" s="4" t="s">
        <v>224</v>
      </c>
      <c r="AF55" s="4" t="s">
        <v>35</v>
      </c>
      <c r="AG55" s="4" t="s">
        <v>35</v>
      </c>
      <c r="AH55" s="4"/>
    </row>
    <row r="56" spans="1:37" ht="27.6" x14ac:dyDescent="0.25">
      <c r="A56" s="4">
        <v>55</v>
      </c>
      <c r="B56" s="5" t="s">
        <v>98</v>
      </c>
      <c r="C56" s="5" t="s">
        <v>97</v>
      </c>
      <c r="D56" s="34">
        <v>21.9827853</v>
      </c>
      <c r="E56" s="34">
        <v>96.095921500000003</v>
      </c>
      <c r="F56" s="4">
        <v>11.38</v>
      </c>
      <c r="G56" s="4">
        <v>17.88</v>
      </c>
      <c r="H56" s="4" t="s">
        <v>6</v>
      </c>
      <c r="I56" s="4">
        <v>149.30000000000001</v>
      </c>
      <c r="J56" s="4">
        <v>8</v>
      </c>
      <c r="K56" s="13">
        <v>195.25625883399999</v>
      </c>
      <c r="L56" s="4">
        <v>3</v>
      </c>
      <c r="M56" s="4">
        <v>22</v>
      </c>
      <c r="N56" s="4">
        <v>66</v>
      </c>
      <c r="O56" s="4">
        <v>8.3000000000000007</v>
      </c>
      <c r="P56" s="4">
        <v>1996</v>
      </c>
      <c r="Q56" s="4" t="s">
        <v>315</v>
      </c>
      <c r="R56" s="4" t="s">
        <v>315</v>
      </c>
      <c r="S56" s="4" t="s">
        <v>315</v>
      </c>
      <c r="T56" s="4"/>
      <c r="U56" s="4" t="s">
        <v>34</v>
      </c>
      <c r="V56" s="4" t="s">
        <v>35</v>
      </c>
      <c r="W56" s="4" t="s">
        <v>35</v>
      </c>
      <c r="X56" s="4">
        <v>2</v>
      </c>
      <c r="Y56" s="4">
        <v>2</v>
      </c>
      <c r="Z56" s="4" t="s">
        <v>35</v>
      </c>
      <c r="AA56" s="4" t="s">
        <v>35</v>
      </c>
      <c r="AB56" s="4" t="s">
        <v>35</v>
      </c>
      <c r="AC56" s="4" t="s">
        <v>35</v>
      </c>
      <c r="AD56" s="4">
        <v>9</v>
      </c>
      <c r="AE56" s="4" t="s">
        <v>224</v>
      </c>
      <c r="AF56" s="4" t="s">
        <v>35</v>
      </c>
      <c r="AG56" s="4" t="s">
        <v>35</v>
      </c>
      <c r="AH56" s="4"/>
    </row>
    <row r="57" spans="1:37" ht="27.6" x14ac:dyDescent="0.25">
      <c r="A57" s="4">
        <v>56</v>
      </c>
      <c r="B57" s="5" t="s">
        <v>99</v>
      </c>
      <c r="C57" s="5" t="s">
        <v>100</v>
      </c>
      <c r="D57" s="34">
        <v>21.969249399999999</v>
      </c>
      <c r="E57" s="34">
        <v>96.084764300000003</v>
      </c>
      <c r="F57" s="4">
        <v>10.56</v>
      </c>
      <c r="G57" s="4">
        <v>17.059999999999999</v>
      </c>
      <c r="H57" s="4" t="s">
        <v>6</v>
      </c>
      <c r="I57" s="4">
        <v>147</v>
      </c>
      <c r="J57" s="4">
        <v>8</v>
      </c>
      <c r="K57" s="13">
        <v>211.86827257100001</v>
      </c>
      <c r="L57" s="4">
        <v>6</v>
      </c>
      <c r="M57" s="4">
        <v>20.5</v>
      </c>
      <c r="N57" s="4">
        <v>123</v>
      </c>
      <c r="O57" s="4">
        <v>9</v>
      </c>
      <c r="P57" s="4"/>
      <c r="Q57" s="4" t="s">
        <v>270</v>
      </c>
      <c r="R57" s="4" t="s">
        <v>228</v>
      </c>
      <c r="S57" s="4" t="s">
        <v>296</v>
      </c>
      <c r="T57" s="4"/>
      <c r="U57" s="4" t="s">
        <v>34</v>
      </c>
      <c r="V57" s="4" t="s">
        <v>35</v>
      </c>
      <c r="W57" s="4" t="s">
        <v>35</v>
      </c>
      <c r="X57" s="4">
        <v>2</v>
      </c>
      <c r="Y57" s="4">
        <v>2</v>
      </c>
      <c r="Z57" s="4" t="s">
        <v>35</v>
      </c>
      <c r="AA57" s="4" t="s">
        <v>35</v>
      </c>
      <c r="AB57" s="4" t="s">
        <v>35</v>
      </c>
      <c r="AC57" s="4" t="s">
        <v>35</v>
      </c>
      <c r="AD57" s="4">
        <v>9</v>
      </c>
      <c r="AE57" s="4" t="s">
        <v>224</v>
      </c>
      <c r="AF57" s="4" t="s">
        <v>35</v>
      </c>
      <c r="AG57" s="4" t="s">
        <v>35</v>
      </c>
      <c r="AH57" s="4"/>
    </row>
    <row r="58" spans="1:37" ht="27.6" x14ac:dyDescent="0.25">
      <c r="A58" s="4">
        <v>57</v>
      </c>
      <c r="B58" s="5" t="s">
        <v>102</v>
      </c>
      <c r="C58" s="5" t="s">
        <v>101</v>
      </c>
      <c r="D58" s="34">
        <v>21.946145000000001</v>
      </c>
      <c r="E58" s="34">
        <v>96.081105199999996</v>
      </c>
      <c r="F58" s="4">
        <v>10.050000000000001</v>
      </c>
      <c r="G58" s="4">
        <v>17.32</v>
      </c>
      <c r="H58" s="4" t="s">
        <v>6</v>
      </c>
      <c r="I58" s="4">
        <v>145.5</v>
      </c>
      <c r="J58" s="4">
        <v>8</v>
      </c>
      <c r="K58" s="13">
        <v>241.76279189900001</v>
      </c>
      <c r="L58" s="4">
        <v>9</v>
      </c>
      <c r="M58" s="4">
        <v>21.7</v>
      </c>
      <c r="N58" s="4">
        <v>196</v>
      </c>
      <c r="O58" s="4">
        <v>10.36</v>
      </c>
      <c r="P58" s="4"/>
      <c r="Q58" s="4" t="s">
        <v>270</v>
      </c>
      <c r="R58" s="4" t="s">
        <v>228</v>
      </c>
      <c r="S58" s="4" t="s">
        <v>296</v>
      </c>
      <c r="T58" s="4"/>
      <c r="U58" s="4" t="s">
        <v>34</v>
      </c>
      <c r="V58" s="4" t="s">
        <v>35</v>
      </c>
      <c r="W58" s="4" t="s">
        <v>35</v>
      </c>
      <c r="X58" s="4">
        <v>2</v>
      </c>
      <c r="Y58" s="4">
        <v>2</v>
      </c>
      <c r="Z58" s="4" t="s">
        <v>35</v>
      </c>
      <c r="AA58" s="4" t="s">
        <v>35</v>
      </c>
      <c r="AB58" s="4" t="s">
        <v>35</v>
      </c>
      <c r="AC58" s="4" t="s">
        <v>35</v>
      </c>
      <c r="AD58" s="4">
        <v>9</v>
      </c>
      <c r="AE58" s="4" t="s">
        <v>224</v>
      </c>
      <c r="AF58" s="4" t="s">
        <v>35</v>
      </c>
      <c r="AG58" s="4" t="s">
        <v>35</v>
      </c>
      <c r="AH58" s="4"/>
    </row>
    <row r="59" spans="1:37" ht="41.4" x14ac:dyDescent="0.25">
      <c r="A59" s="4">
        <v>58</v>
      </c>
      <c r="B59" s="5" t="s">
        <v>104</v>
      </c>
      <c r="C59" s="10" t="s">
        <v>103</v>
      </c>
      <c r="D59" s="34">
        <v>22.2666282</v>
      </c>
      <c r="E59" s="34">
        <v>96.128343599999994</v>
      </c>
      <c r="F59" s="4">
        <v>16</v>
      </c>
      <c r="G59" s="4">
        <v>36.58</v>
      </c>
      <c r="H59" s="4" t="s">
        <v>6</v>
      </c>
      <c r="I59" s="4">
        <v>171.52</v>
      </c>
      <c r="J59" s="4">
        <v>6</v>
      </c>
      <c r="K59" s="12">
        <v>223.83367257500001</v>
      </c>
      <c r="L59" s="4">
        <v>3</v>
      </c>
      <c r="M59" s="4">
        <v>36.58</v>
      </c>
      <c r="N59" s="4">
        <v>109.73</v>
      </c>
      <c r="O59" s="4">
        <v>10.36</v>
      </c>
      <c r="P59" s="4">
        <v>2002</v>
      </c>
      <c r="Q59" s="4" t="s">
        <v>270</v>
      </c>
      <c r="R59" s="4" t="s">
        <v>228</v>
      </c>
      <c r="S59" s="4" t="s">
        <v>228</v>
      </c>
      <c r="T59" s="4"/>
      <c r="U59" s="4" t="s">
        <v>34</v>
      </c>
      <c r="V59" s="4" t="s">
        <v>35</v>
      </c>
      <c r="W59" s="4" t="s">
        <v>35</v>
      </c>
      <c r="X59" s="4">
        <v>2</v>
      </c>
      <c r="Y59" s="4">
        <v>2</v>
      </c>
      <c r="Z59" s="4" t="s">
        <v>35</v>
      </c>
      <c r="AA59" s="4" t="s">
        <v>35</v>
      </c>
      <c r="AB59" s="4" t="s">
        <v>35</v>
      </c>
      <c r="AC59" s="4" t="s">
        <v>35</v>
      </c>
      <c r="AD59" s="4">
        <v>6</v>
      </c>
      <c r="AE59" s="4" t="s">
        <v>36</v>
      </c>
      <c r="AF59" s="4" t="s">
        <v>35</v>
      </c>
      <c r="AG59" s="4" t="s">
        <v>35</v>
      </c>
      <c r="AH59" s="4"/>
    </row>
    <row r="60" spans="1:37" ht="41.4" x14ac:dyDescent="0.25">
      <c r="A60" s="4">
        <v>59</v>
      </c>
      <c r="B60" s="5" t="s">
        <v>106</v>
      </c>
      <c r="C60" s="10" t="s">
        <v>107</v>
      </c>
      <c r="D60" s="34">
        <v>21.774738899999999</v>
      </c>
      <c r="E60" s="34">
        <v>96.002171200000006</v>
      </c>
      <c r="F60" s="4">
        <v>1.45</v>
      </c>
      <c r="G60" s="4">
        <v>26.29</v>
      </c>
      <c r="H60" s="4" t="s">
        <v>6</v>
      </c>
      <c r="I60" s="4">
        <v>128.74</v>
      </c>
      <c r="J60" s="4">
        <v>8</v>
      </c>
      <c r="K60" s="13">
        <v>193.40389169400001</v>
      </c>
      <c r="L60" s="4">
        <v>3</v>
      </c>
      <c r="M60" s="4">
        <v>30</v>
      </c>
      <c r="N60" s="4">
        <v>90</v>
      </c>
      <c r="O60" s="4">
        <v>10.36</v>
      </c>
      <c r="P60" s="4">
        <v>2000</v>
      </c>
      <c r="Q60" s="4" t="s">
        <v>270</v>
      </c>
      <c r="R60" s="4" t="s">
        <v>228</v>
      </c>
      <c r="S60" s="4" t="s">
        <v>228</v>
      </c>
      <c r="T60" s="4"/>
      <c r="U60" s="4" t="s">
        <v>34</v>
      </c>
      <c r="V60" s="4" t="s">
        <v>35</v>
      </c>
      <c r="W60" s="4" t="s">
        <v>35</v>
      </c>
      <c r="X60" s="4">
        <v>2</v>
      </c>
      <c r="Y60" s="4">
        <v>2</v>
      </c>
      <c r="Z60" s="4" t="s">
        <v>35</v>
      </c>
      <c r="AA60" s="4" t="s">
        <v>35</v>
      </c>
      <c r="AB60" s="4" t="s">
        <v>35</v>
      </c>
      <c r="AC60" s="4" t="s">
        <v>35</v>
      </c>
      <c r="AD60" s="4">
        <v>6</v>
      </c>
      <c r="AE60" s="4" t="s">
        <v>36</v>
      </c>
      <c r="AF60" s="4" t="s">
        <v>35</v>
      </c>
      <c r="AG60" s="4" t="s">
        <v>35</v>
      </c>
      <c r="AH60" s="4"/>
    </row>
    <row r="61" spans="1:37" ht="41.4" x14ac:dyDescent="0.25">
      <c r="A61" s="4">
        <v>60</v>
      </c>
      <c r="B61" s="5" t="s">
        <v>106</v>
      </c>
      <c r="C61" s="5" t="s">
        <v>108</v>
      </c>
      <c r="D61" s="34">
        <v>21.551843399999999</v>
      </c>
      <c r="E61" s="34">
        <v>96.036100700000006</v>
      </c>
      <c r="F61" s="4">
        <v>4.68</v>
      </c>
      <c r="G61" s="4">
        <v>51.2</v>
      </c>
      <c r="H61" s="4" t="s">
        <v>6</v>
      </c>
      <c r="I61" s="4">
        <v>122</v>
      </c>
      <c r="J61" s="4">
        <v>8</v>
      </c>
      <c r="K61" s="13">
        <v>221.531503805</v>
      </c>
      <c r="L61" s="4">
        <v>5</v>
      </c>
      <c r="M61" s="4">
        <v>15</v>
      </c>
      <c r="N61" s="4">
        <v>75</v>
      </c>
      <c r="O61" s="4">
        <v>6</v>
      </c>
      <c r="P61" s="4">
        <v>2025</v>
      </c>
      <c r="Q61" s="4" t="s">
        <v>270</v>
      </c>
      <c r="R61" s="4" t="s">
        <v>228</v>
      </c>
      <c r="S61" s="4" t="s">
        <v>228</v>
      </c>
      <c r="T61" s="4"/>
      <c r="U61" s="4" t="s">
        <v>34</v>
      </c>
      <c r="V61" s="4" t="s">
        <v>35</v>
      </c>
      <c r="W61" s="4" t="s">
        <v>35</v>
      </c>
      <c r="X61" s="4">
        <v>2</v>
      </c>
      <c r="Y61" s="4">
        <v>2</v>
      </c>
      <c r="Z61" s="4" t="s">
        <v>35</v>
      </c>
      <c r="AA61" s="4" t="s">
        <v>35</v>
      </c>
      <c r="AB61" s="4" t="s">
        <v>35</v>
      </c>
      <c r="AC61" s="4" t="s">
        <v>35</v>
      </c>
      <c r="AD61" s="4">
        <v>4</v>
      </c>
      <c r="AE61" s="4" t="s">
        <v>224</v>
      </c>
      <c r="AF61" s="4" t="s">
        <v>35</v>
      </c>
      <c r="AG61" s="4" t="s">
        <v>35</v>
      </c>
      <c r="AH61" s="4"/>
    </row>
    <row r="62" spans="1:37" ht="41.4" x14ac:dyDescent="0.25">
      <c r="A62" s="4">
        <v>61</v>
      </c>
      <c r="B62" s="5" t="s">
        <v>105</v>
      </c>
      <c r="C62" s="10" t="s">
        <v>109</v>
      </c>
      <c r="D62" s="34">
        <v>21.5744413</v>
      </c>
      <c r="E62" s="34">
        <v>96.078627900000001</v>
      </c>
      <c r="F62" s="4">
        <v>9.1999999999999993</v>
      </c>
      <c r="G62" s="4">
        <v>50</v>
      </c>
      <c r="H62" s="4" t="s">
        <v>6</v>
      </c>
      <c r="I62" s="4">
        <v>127</v>
      </c>
      <c r="J62" s="4">
        <v>8</v>
      </c>
      <c r="K62" s="13">
        <v>202.24536016799999</v>
      </c>
      <c r="L62" s="4">
        <v>3</v>
      </c>
      <c r="M62" s="4">
        <v>24.3</v>
      </c>
      <c r="N62" s="4">
        <v>73</v>
      </c>
      <c r="O62" s="4">
        <v>9</v>
      </c>
      <c r="P62" s="4">
        <v>2009</v>
      </c>
      <c r="Q62" s="5" t="s">
        <v>269</v>
      </c>
      <c r="R62" s="4" t="s">
        <v>228</v>
      </c>
      <c r="S62" s="4" t="s">
        <v>228</v>
      </c>
      <c r="T62" s="4"/>
      <c r="U62" s="4" t="s">
        <v>34</v>
      </c>
      <c r="V62" s="4" t="s">
        <v>35</v>
      </c>
      <c r="W62" s="4" t="s">
        <v>35</v>
      </c>
      <c r="X62" s="4">
        <v>2</v>
      </c>
      <c r="Y62" s="4">
        <v>2</v>
      </c>
      <c r="Z62" s="4" t="s">
        <v>35</v>
      </c>
      <c r="AA62" s="4" t="s">
        <v>35</v>
      </c>
      <c r="AB62" s="4" t="s">
        <v>35</v>
      </c>
      <c r="AC62" s="4" t="s">
        <v>35</v>
      </c>
      <c r="AD62" s="4">
        <v>4</v>
      </c>
      <c r="AE62" s="4" t="s">
        <v>224</v>
      </c>
      <c r="AF62" s="4" t="s">
        <v>35</v>
      </c>
      <c r="AG62" s="4" t="s">
        <v>35</v>
      </c>
      <c r="AH62" s="4"/>
    </row>
    <row r="63" spans="1:37" ht="27.6" x14ac:dyDescent="0.25">
      <c r="A63" s="4">
        <v>62</v>
      </c>
      <c r="B63" s="5" t="s">
        <v>105</v>
      </c>
      <c r="C63" s="5" t="s">
        <v>110</v>
      </c>
      <c r="D63" s="34">
        <v>19.600219899999999</v>
      </c>
      <c r="E63" s="34">
        <v>96.111807499999998</v>
      </c>
      <c r="F63" s="4">
        <v>8</v>
      </c>
      <c r="G63" s="4">
        <v>266.62</v>
      </c>
      <c r="H63" s="4" t="s">
        <v>3</v>
      </c>
      <c r="I63" s="4">
        <v>20.02</v>
      </c>
      <c r="J63" s="4">
        <v>7</v>
      </c>
      <c r="K63" s="12">
        <v>226.777078289</v>
      </c>
      <c r="L63" s="4">
        <v>6</v>
      </c>
      <c r="M63" s="4">
        <v>21.5</v>
      </c>
      <c r="N63" s="4">
        <v>129</v>
      </c>
      <c r="O63" s="4">
        <v>9</v>
      </c>
      <c r="P63" s="4"/>
      <c r="Q63" s="4" t="s">
        <v>270</v>
      </c>
      <c r="R63" s="4" t="s">
        <v>228</v>
      </c>
      <c r="S63" s="4" t="s">
        <v>228</v>
      </c>
      <c r="T63" s="4"/>
      <c r="U63" s="4" t="s">
        <v>34</v>
      </c>
      <c r="V63" s="4" t="s">
        <v>35</v>
      </c>
      <c r="W63" s="4" t="s">
        <v>35</v>
      </c>
      <c r="X63" s="4">
        <v>2</v>
      </c>
      <c r="Y63" s="4">
        <v>2</v>
      </c>
      <c r="Z63" s="4" t="s">
        <v>35</v>
      </c>
      <c r="AA63" s="4" t="s">
        <v>35</v>
      </c>
      <c r="AB63" s="4" t="s">
        <v>35</v>
      </c>
      <c r="AC63" s="4" t="s">
        <v>35</v>
      </c>
      <c r="AD63" s="4">
        <v>4</v>
      </c>
      <c r="AE63" s="4" t="s">
        <v>224</v>
      </c>
      <c r="AF63" s="4" t="s">
        <v>35</v>
      </c>
      <c r="AG63" s="4" t="s">
        <v>35</v>
      </c>
      <c r="AH63" s="4"/>
    </row>
    <row r="64" spans="1:37" ht="41.4" x14ac:dyDescent="0.25">
      <c r="A64" s="4">
        <v>63</v>
      </c>
      <c r="B64" s="5" t="s">
        <v>111</v>
      </c>
      <c r="C64" s="5" t="s">
        <v>112</v>
      </c>
      <c r="D64" s="34">
        <v>17.382917200000001</v>
      </c>
      <c r="E64" s="34">
        <v>96.481649599999997</v>
      </c>
      <c r="F64" s="4">
        <v>8.1999999999999993</v>
      </c>
      <c r="G64" s="4">
        <v>514.63</v>
      </c>
      <c r="H64" s="4" t="s">
        <v>8</v>
      </c>
      <c r="I64" s="4">
        <v>67</v>
      </c>
      <c r="J64" s="4">
        <v>5</v>
      </c>
      <c r="K64" s="12">
        <v>193.535745558</v>
      </c>
      <c r="L64" s="4">
        <v>6</v>
      </c>
      <c r="M64" s="4">
        <v>25</v>
      </c>
      <c r="N64" s="4">
        <v>150</v>
      </c>
      <c r="O64" s="4">
        <v>8.5</v>
      </c>
      <c r="P64" s="4"/>
      <c r="Q64" s="4" t="s">
        <v>270</v>
      </c>
      <c r="R64" s="4" t="s">
        <v>228</v>
      </c>
      <c r="S64" s="5" t="s">
        <v>273</v>
      </c>
      <c r="T64" s="5"/>
      <c r="U64" s="4" t="s">
        <v>34</v>
      </c>
      <c r="V64" s="4" t="s">
        <v>35</v>
      </c>
      <c r="W64" s="4" t="s">
        <v>35</v>
      </c>
      <c r="X64" s="4">
        <v>2</v>
      </c>
      <c r="Y64" s="4">
        <v>2</v>
      </c>
      <c r="Z64" s="4" t="s">
        <v>35</v>
      </c>
      <c r="AA64" s="4" t="s">
        <v>35</v>
      </c>
      <c r="AB64" s="4" t="s">
        <v>35</v>
      </c>
      <c r="AC64" s="4" t="s">
        <v>35</v>
      </c>
      <c r="AD64" s="4">
        <v>3</v>
      </c>
      <c r="AE64" s="4" t="s">
        <v>224</v>
      </c>
      <c r="AF64" s="4" t="s">
        <v>35</v>
      </c>
      <c r="AG64" s="4" t="s">
        <v>35</v>
      </c>
      <c r="AH64" s="4"/>
    </row>
    <row r="65" spans="1:34" ht="55.2" x14ac:dyDescent="0.25">
      <c r="A65" s="4">
        <v>64</v>
      </c>
      <c r="B65" s="5" t="s">
        <v>113</v>
      </c>
      <c r="C65" s="5" t="s">
        <v>114</v>
      </c>
      <c r="D65" s="34">
        <v>17.0976705</v>
      </c>
      <c r="E65" s="34">
        <v>96.221186000000003</v>
      </c>
      <c r="F65" s="4">
        <v>44</v>
      </c>
      <c r="G65" s="4">
        <v>543.11</v>
      </c>
      <c r="H65" s="4" t="s">
        <v>8</v>
      </c>
      <c r="I65" s="4">
        <v>26.42</v>
      </c>
      <c r="J65" s="4">
        <v>5</v>
      </c>
      <c r="K65" s="12">
        <v>221.09658994399999</v>
      </c>
      <c r="L65" s="4">
        <v>5</v>
      </c>
      <c r="M65" s="4">
        <v>24.8</v>
      </c>
      <c r="N65" s="4">
        <v>124</v>
      </c>
      <c r="O65" s="4">
        <v>25</v>
      </c>
      <c r="P65" s="4"/>
      <c r="Q65" s="4" t="s">
        <v>270</v>
      </c>
      <c r="R65" s="4" t="s">
        <v>228</v>
      </c>
      <c r="S65" s="4" t="s">
        <v>255</v>
      </c>
      <c r="T65" s="4"/>
      <c r="U65" s="4" t="s">
        <v>34</v>
      </c>
      <c r="V65" s="4" t="s">
        <v>35</v>
      </c>
      <c r="W65" s="4" t="s">
        <v>35</v>
      </c>
      <c r="X65" s="4">
        <v>2</v>
      </c>
      <c r="Y65" s="4">
        <v>2</v>
      </c>
      <c r="Z65" s="4" t="s">
        <v>35</v>
      </c>
      <c r="AA65" s="4" t="s">
        <v>35</v>
      </c>
      <c r="AB65" s="4" t="s">
        <v>35</v>
      </c>
      <c r="AC65" s="4" t="s">
        <v>35</v>
      </c>
      <c r="AD65" s="4">
        <v>6</v>
      </c>
      <c r="AE65" s="4" t="s">
        <v>224</v>
      </c>
      <c r="AF65" s="4" t="s">
        <v>35</v>
      </c>
      <c r="AG65" s="4" t="s">
        <v>35</v>
      </c>
      <c r="AH65" s="4"/>
    </row>
    <row r="66" spans="1:34" ht="41.4" x14ac:dyDescent="0.25">
      <c r="A66" s="4">
        <v>65</v>
      </c>
      <c r="B66" s="5" t="s">
        <v>113</v>
      </c>
      <c r="C66" s="10" t="s">
        <v>262</v>
      </c>
      <c r="D66" s="34">
        <v>17.1127076</v>
      </c>
      <c r="E66" s="34">
        <v>96.252384300000003</v>
      </c>
      <c r="F66" s="4">
        <v>40</v>
      </c>
      <c r="G66" s="4">
        <v>542.29999999999995</v>
      </c>
      <c r="H66" s="4" t="s">
        <v>8</v>
      </c>
      <c r="I66" s="4">
        <v>28.94</v>
      </c>
      <c r="J66" s="4">
        <v>5</v>
      </c>
      <c r="K66" s="12">
        <v>181.772734923</v>
      </c>
      <c r="L66" s="4">
        <v>4</v>
      </c>
      <c r="M66" s="4">
        <v>16.75</v>
      </c>
      <c r="N66" s="4">
        <v>67</v>
      </c>
      <c r="O66" s="4">
        <v>24</v>
      </c>
      <c r="P66" s="4">
        <v>1993</v>
      </c>
      <c r="Q66" s="5" t="s">
        <v>269</v>
      </c>
      <c r="R66" s="4" t="s">
        <v>228</v>
      </c>
      <c r="S66" s="4" t="s">
        <v>255</v>
      </c>
      <c r="T66" s="4"/>
      <c r="U66" s="4" t="s">
        <v>34</v>
      </c>
      <c r="V66" s="4" t="s">
        <v>35</v>
      </c>
      <c r="W66" s="4" t="s">
        <v>35</v>
      </c>
      <c r="X66" s="4">
        <v>2</v>
      </c>
      <c r="Y66" s="4">
        <v>2</v>
      </c>
      <c r="Z66" s="4" t="s">
        <v>35</v>
      </c>
      <c r="AA66" s="4" t="s">
        <v>35</v>
      </c>
      <c r="AB66" s="4" t="s">
        <v>35</v>
      </c>
      <c r="AC66" s="4" t="s">
        <v>35</v>
      </c>
      <c r="AD66" s="4">
        <v>6</v>
      </c>
      <c r="AE66" s="4" t="s">
        <v>224</v>
      </c>
      <c r="AF66" s="4" t="s">
        <v>35</v>
      </c>
      <c r="AG66" s="4" t="s">
        <v>35</v>
      </c>
      <c r="AH66" s="4"/>
    </row>
    <row r="67" spans="1:34" ht="41.4" x14ac:dyDescent="0.25">
      <c r="A67" s="4">
        <v>66</v>
      </c>
      <c r="B67" s="5" t="s">
        <v>113</v>
      </c>
      <c r="C67" s="10" t="s">
        <v>115</v>
      </c>
      <c r="D67" s="34">
        <v>17.333828499999999</v>
      </c>
      <c r="E67" s="34">
        <v>96.479869399999998</v>
      </c>
      <c r="F67" s="4">
        <v>10.4</v>
      </c>
      <c r="G67" s="4">
        <v>519</v>
      </c>
      <c r="H67" s="4" t="s">
        <v>8</v>
      </c>
      <c r="I67" s="4">
        <v>64.89</v>
      </c>
      <c r="J67" s="4">
        <v>5</v>
      </c>
      <c r="K67" s="12">
        <v>207.707075441</v>
      </c>
      <c r="L67" s="4">
        <v>3</v>
      </c>
      <c r="M67" s="4">
        <v>36.299999999999997</v>
      </c>
      <c r="N67" s="4">
        <v>109</v>
      </c>
      <c r="O67" s="4">
        <v>22</v>
      </c>
      <c r="P67" s="4">
        <v>2010</v>
      </c>
      <c r="Q67" s="5" t="s">
        <v>269</v>
      </c>
      <c r="R67" s="4" t="s">
        <v>228</v>
      </c>
      <c r="S67" s="4" t="s">
        <v>255</v>
      </c>
      <c r="T67" s="4"/>
      <c r="U67" s="4" t="s">
        <v>34</v>
      </c>
      <c r="V67" s="4" t="s">
        <v>35</v>
      </c>
      <c r="W67" s="4" t="s">
        <v>35</v>
      </c>
      <c r="X67" s="4">
        <v>2</v>
      </c>
      <c r="Y67" s="4">
        <v>2</v>
      </c>
      <c r="Z67" s="4" t="s">
        <v>35</v>
      </c>
      <c r="AA67" s="4" t="s">
        <v>35</v>
      </c>
      <c r="AB67" s="4" t="s">
        <v>35</v>
      </c>
      <c r="AC67" s="4" t="s">
        <v>35</v>
      </c>
      <c r="AD67" s="4">
        <v>6</v>
      </c>
      <c r="AE67" s="4" t="s">
        <v>255</v>
      </c>
      <c r="AF67" s="4" t="s">
        <v>35</v>
      </c>
      <c r="AG67" s="4" t="s">
        <v>35</v>
      </c>
      <c r="AH67" s="4"/>
    </row>
    <row r="68" spans="1:34" ht="41.4" x14ac:dyDescent="0.25">
      <c r="A68" s="4">
        <v>67</v>
      </c>
      <c r="B68" s="5" t="s">
        <v>113</v>
      </c>
      <c r="C68" s="11" t="s">
        <v>116</v>
      </c>
      <c r="D68" s="34">
        <v>17.7286757</v>
      </c>
      <c r="E68" s="34">
        <v>96.611827599999998</v>
      </c>
      <c r="F68" s="4">
        <v>9</v>
      </c>
      <c r="G68" s="4">
        <v>480.68</v>
      </c>
      <c r="H68" s="4" t="s">
        <v>8</v>
      </c>
      <c r="I68" s="4">
        <v>107.2</v>
      </c>
      <c r="J68" s="4">
        <v>5</v>
      </c>
      <c r="K68" s="12">
        <v>197.04266518700001</v>
      </c>
      <c r="L68" s="4">
        <v>3</v>
      </c>
      <c r="M68" s="4">
        <v>26</v>
      </c>
      <c r="N68" s="4">
        <v>78</v>
      </c>
      <c r="O68" s="4">
        <v>16</v>
      </c>
      <c r="P68" s="4"/>
      <c r="Q68" s="4" t="s">
        <v>270</v>
      </c>
      <c r="R68" s="4" t="s">
        <v>228</v>
      </c>
      <c r="S68" s="4" t="s">
        <v>255</v>
      </c>
      <c r="T68" s="4"/>
      <c r="U68" s="4" t="s">
        <v>34</v>
      </c>
      <c r="V68" s="4" t="s">
        <v>35</v>
      </c>
      <c r="W68" s="4" t="s">
        <v>35</v>
      </c>
      <c r="X68" s="4">
        <v>2</v>
      </c>
      <c r="Y68" s="4">
        <v>2</v>
      </c>
      <c r="Z68" s="4" t="s">
        <v>35</v>
      </c>
      <c r="AA68" s="4" t="s">
        <v>35</v>
      </c>
      <c r="AB68" s="4" t="s">
        <v>35</v>
      </c>
      <c r="AC68" s="4" t="s">
        <v>35</v>
      </c>
      <c r="AD68" s="4">
        <v>6</v>
      </c>
      <c r="AE68" s="4" t="s">
        <v>224</v>
      </c>
      <c r="AF68" s="4" t="s">
        <v>35</v>
      </c>
      <c r="AG68" s="4" t="s">
        <v>35</v>
      </c>
      <c r="AH68" s="4"/>
    </row>
    <row r="69" spans="1:34" ht="41.4" x14ac:dyDescent="0.25">
      <c r="A69" s="4">
        <v>68</v>
      </c>
      <c r="B69" s="5" t="s">
        <v>113</v>
      </c>
      <c r="C69" s="10" t="s">
        <v>117</v>
      </c>
      <c r="D69" s="34">
        <v>17.7876397</v>
      </c>
      <c r="E69" s="34">
        <v>96.662826100000004</v>
      </c>
      <c r="F69" s="4">
        <v>16.11</v>
      </c>
      <c r="G69" s="4">
        <v>472.77</v>
      </c>
      <c r="H69" s="4" t="s">
        <v>8</v>
      </c>
      <c r="I69" s="4">
        <v>115.07</v>
      </c>
      <c r="J69" s="4">
        <v>5</v>
      </c>
      <c r="K69" s="12">
        <v>221.791705941</v>
      </c>
      <c r="L69" s="4">
        <v>4</v>
      </c>
      <c r="M69" s="4">
        <v>15</v>
      </c>
      <c r="N69" s="4">
        <v>60</v>
      </c>
      <c r="O69" s="4">
        <v>17</v>
      </c>
      <c r="P69" s="4">
        <v>2001</v>
      </c>
      <c r="Q69" s="5" t="s">
        <v>269</v>
      </c>
      <c r="R69" s="4" t="s">
        <v>228</v>
      </c>
      <c r="S69" s="4" t="s">
        <v>228</v>
      </c>
      <c r="T69" s="4"/>
      <c r="U69" s="4" t="s">
        <v>34</v>
      </c>
      <c r="V69" s="4" t="s">
        <v>35</v>
      </c>
      <c r="W69" s="4" t="s">
        <v>35</v>
      </c>
      <c r="X69" s="4">
        <v>2</v>
      </c>
      <c r="Y69" s="4">
        <v>2</v>
      </c>
      <c r="Z69" s="4" t="s">
        <v>35</v>
      </c>
      <c r="AA69" s="4" t="s">
        <v>35</v>
      </c>
      <c r="AB69" s="4" t="s">
        <v>35</v>
      </c>
      <c r="AC69" s="4" t="s">
        <v>35</v>
      </c>
      <c r="AD69" s="4">
        <v>6</v>
      </c>
      <c r="AE69" s="4" t="s">
        <v>224</v>
      </c>
      <c r="AF69" s="4" t="s">
        <v>35</v>
      </c>
      <c r="AG69" s="4" t="s">
        <v>35</v>
      </c>
      <c r="AH69" s="4"/>
    </row>
    <row r="70" spans="1:34" ht="41.4" x14ac:dyDescent="0.25">
      <c r="A70" s="4">
        <v>69</v>
      </c>
      <c r="B70" s="5" t="s">
        <v>113</v>
      </c>
      <c r="C70" s="5" t="s">
        <v>118</v>
      </c>
      <c r="D70" s="34">
        <v>17.802373500000002</v>
      </c>
      <c r="E70" s="34">
        <v>96.668354199999996</v>
      </c>
      <c r="F70" s="4">
        <v>13.71</v>
      </c>
      <c r="G70" s="4">
        <v>471.38</v>
      </c>
      <c r="H70" s="4" t="s">
        <v>8</v>
      </c>
      <c r="I70" s="4">
        <v>117</v>
      </c>
      <c r="J70" s="4">
        <v>5</v>
      </c>
      <c r="K70" s="12">
        <v>225.51384740399999</v>
      </c>
      <c r="L70" s="4">
        <v>3</v>
      </c>
      <c r="M70" s="4">
        <v>22.66</v>
      </c>
      <c r="N70" s="4">
        <v>68</v>
      </c>
      <c r="O70" s="4">
        <v>18</v>
      </c>
      <c r="P70" s="4"/>
      <c r="Q70" s="4" t="s">
        <v>270</v>
      </c>
      <c r="R70" s="4" t="s">
        <v>228</v>
      </c>
      <c r="S70" s="4" t="s">
        <v>255</v>
      </c>
      <c r="T70" s="4"/>
      <c r="U70" s="4" t="s">
        <v>34</v>
      </c>
      <c r="V70" s="4" t="s">
        <v>35</v>
      </c>
      <c r="W70" s="4" t="s">
        <v>35</v>
      </c>
      <c r="X70" s="4">
        <v>2</v>
      </c>
      <c r="Y70" s="4">
        <v>2</v>
      </c>
      <c r="Z70" s="4" t="s">
        <v>35</v>
      </c>
      <c r="AA70" s="4" t="s">
        <v>35</v>
      </c>
      <c r="AB70" s="4" t="s">
        <v>35</v>
      </c>
      <c r="AC70" s="4" t="s">
        <v>35</v>
      </c>
      <c r="AD70" s="4">
        <v>6</v>
      </c>
      <c r="AE70" s="4" t="s">
        <v>224</v>
      </c>
      <c r="AF70" s="4" t="s">
        <v>35</v>
      </c>
      <c r="AG70" s="4" t="s">
        <v>35</v>
      </c>
      <c r="AH70" s="4"/>
    </row>
    <row r="71" spans="1:34" ht="41.4" x14ac:dyDescent="0.25">
      <c r="A71" s="4">
        <v>70</v>
      </c>
      <c r="B71" s="5" t="s">
        <v>113</v>
      </c>
      <c r="C71" s="10" t="s">
        <v>119</v>
      </c>
      <c r="D71" s="34">
        <v>17.835136599999998</v>
      </c>
      <c r="E71" s="34">
        <v>96.679511300000001</v>
      </c>
      <c r="F71" s="4">
        <v>17.82</v>
      </c>
      <c r="G71" s="4">
        <v>419.21</v>
      </c>
      <c r="H71" s="4" t="s">
        <v>8</v>
      </c>
      <c r="I71" s="4">
        <v>120.2</v>
      </c>
      <c r="J71" s="4">
        <v>5</v>
      </c>
      <c r="K71" s="12">
        <v>203.805913726</v>
      </c>
      <c r="L71" s="4">
        <v>5</v>
      </c>
      <c r="M71" s="4">
        <v>18.2</v>
      </c>
      <c r="N71" s="4">
        <v>91</v>
      </c>
      <c r="O71" s="4">
        <v>18</v>
      </c>
      <c r="P71" s="4">
        <v>2003</v>
      </c>
      <c r="Q71" s="4" t="s">
        <v>270</v>
      </c>
      <c r="R71" s="4" t="s">
        <v>228</v>
      </c>
      <c r="S71" s="4" t="s">
        <v>228</v>
      </c>
      <c r="T71" s="4"/>
      <c r="U71" s="4" t="s">
        <v>34</v>
      </c>
      <c r="V71" s="4" t="s">
        <v>35</v>
      </c>
      <c r="W71" s="4" t="s">
        <v>35</v>
      </c>
      <c r="X71" s="4">
        <v>2</v>
      </c>
      <c r="Y71" s="4">
        <v>2</v>
      </c>
      <c r="Z71" s="4" t="s">
        <v>35</v>
      </c>
      <c r="AA71" s="4" t="s">
        <v>35</v>
      </c>
      <c r="AB71" s="4" t="s">
        <v>35</v>
      </c>
      <c r="AC71" s="4" t="s">
        <v>35</v>
      </c>
      <c r="AD71" s="4">
        <v>6</v>
      </c>
      <c r="AE71" s="4" t="s">
        <v>224</v>
      </c>
      <c r="AF71" s="4" t="s">
        <v>35</v>
      </c>
      <c r="AG71" s="4" t="s">
        <v>35</v>
      </c>
      <c r="AH71" s="4"/>
    </row>
    <row r="72" spans="1:34" ht="41.4" x14ac:dyDescent="0.25">
      <c r="A72" s="4">
        <v>71</v>
      </c>
      <c r="B72" s="5" t="s">
        <v>113</v>
      </c>
      <c r="C72" s="5" t="s">
        <v>120</v>
      </c>
      <c r="D72" s="34">
        <v>17.847802399999999</v>
      </c>
      <c r="E72" s="34">
        <v>96.694735100000003</v>
      </c>
      <c r="F72" s="4">
        <v>19.5</v>
      </c>
      <c r="G72" s="4">
        <v>466.97</v>
      </c>
      <c r="H72" s="4" t="s">
        <v>8</v>
      </c>
      <c r="I72" s="4">
        <v>123.11</v>
      </c>
      <c r="J72" s="4">
        <v>5</v>
      </c>
      <c r="K72" s="12">
        <v>214.61237404299999</v>
      </c>
      <c r="L72" s="4">
        <v>4</v>
      </c>
      <c r="M72" s="4">
        <v>18</v>
      </c>
      <c r="N72" s="4">
        <v>72</v>
      </c>
      <c r="O72" s="4">
        <v>18</v>
      </c>
      <c r="P72" s="4"/>
      <c r="Q72" s="4" t="s">
        <v>270</v>
      </c>
      <c r="R72" s="4" t="s">
        <v>228</v>
      </c>
      <c r="S72" s="4" t="s">
        <v>228</v>
      </c>
      <c r="T72" s="4"/>
      <c r="U72" s="4" t="s">
        <v>34</v>
      </c>
      <c r="V72" s="4" t="s">
        <v>35</v>
      </c>
      <c r="W72" s="4" t="s">
        <v>35</v>
      </c>
      <c r="X72" s="4">
        <v>2</v>
      </c>
      <c r="Y72" s="4">
        <v>2</v>
      </c>
      <c r="Z72" s="4" t="s">
        <v>35</v>
      </c>
      <c r="AA72" s="4" t="s">
        <v>35</v>
      </c>
      <c r="AB72" s="4" t="s">
        <v>35</v>
      </c>
      <c r="AC72" s="4" t="s">
        <v>35</v>
      </c>
      <c r="AD72" s="4">
        <v>6</v>
      </c>
      <c r="AE72" s="4" t="s">
        <v>224</v>
      </c>
      <c r="AF72" s="4" t="s">
        <v>35</v>
      </c>
      <c r="AG72" s="4" t="s">
        <v>35</v>
      </c>
      <c r="AH72" s="4"/>
    </row>
    <row r="73" spans="1:34" ht="41.4" x14ac:dyDescent="0.25">
      <c r="A73" s="4">
        <v>72</v>
      </c>
      <c r="B73" s="5" t="s">
        <v>113</v>
      </c>
      <c r="C73" s="10" t="s">
        <v>121</v>
      </c>
      <c r="D73" s="34">
        <v>17.858047500000001</v>
      </c>
      <c r="E73" s="34">
        <v>96.704527400000003</v>
      </c>
      <c r="F73" s="4">
        <v>20.92</v>
      </c>
      <c r="G73" s="4">
        <v>466.03</v>
      </c>
      <c r="H73" s="4" t="s">
        <v>8</v>
      </c>
      <c r="I73" s="4">
        <v>124.26</v>
      </c>
      <c r="J73" s="4">
        <v>5</v>
      </c>
      <c r="K73" s="12">
        <v>196.69511320800001</v>
      </c>
      <c r="L73" s="4">
        <v>5</v>
      </c>
      <c r="M73" s="4">
        <v>22</v>
      </c>
      <c r="N73" s="4">
        <v>110</v>
      </c>
      <c r="O73" s="4">
        <v>18</v>
      </c>
      <c r="P73" s="4">
        <v>2003</v>
      </c>
      <c r="Q73" s="4" t="s">
        <v>270</v>
      </c>
      <c r="R73" s="4" t="s">
        <v>228</v>
      </c>
      <c r="S73" s="4" t="s">
        <v>228</v>
      </c>
      <c r="T73" s="4"/>
      <c r="U73" s="4" t="s">
        <v>34</v>
      </c>
      <c r="V73" s="4" t="s">
        <v>35</v>
      </c>
      <c r="W73" s="4" t="s">
        <v>35</v>
      </c>
      <c r="X73" s="4">
        <v>2</v>
      </c>
      <c r="Y73" s="4">
        <v>2</v>
      </c>
      <c r="Z73" s="4" t="s">
        <v>35</v>
      </c>
      <c r="AA73" s="4" t="s">
        <v>35</v>
      </c>
      <c r="AB73" s="4" t="s">
        <v>35</v>
      </c>
      <c r="AC73" s="4" t="s">
        <v>35</v>
      </c>
      <c r="AD73" s="4">
        <v>6</v>
      </c>
      <c r="AE73" s="4" t="s">
        <v>224</v>
      </c>
      <c r="AF73" s="4" t="s">
        <v>35</v>
      </c>
      <c r="AG73" s="4" t="s">
        <v>35</v>
      </c>
      <c r="AH73" s="4"/>
    </row>
    <row r="74" spans="1:34" ht="41.4" x14ac:dyDescent="0.25">
      <c r="A74" s="4">
        <v>73</v>
      </c>
      <c r="B74" s="5" t="s">
        <v>113</v>
      </c>
      <c r="C74" s="5" t="s">
        <v>122</v>
      </c>
      <c r="D74" s="34">
        <v>18.221480700000001</v>
      </c>
      <c r="E74" s="34">
        <v>96.565848299999999</v>
      </c>
      <c r="F74" s="4">
        <v>12.88</v>
      </c>
      <c r="G74" s="4">
        <v>423.73</v>
      </c>
      <c r="H74" s="4" t="s">
        <v>8</v>
      </c>
      <c r="I74" s="4">
        <v>155.41</v>
      </c>
      <c r="J74" s="4">
        <v>5</v>
      </c>
      <c r="K74" s="12">
        <v>218.47821105400001</v>
      </c>
      <c r="L74" s="4">
        <v>4</v>
      </c>
      <c r="M74" s="4">
        <v>17</v>
      </c>
      <c r="N74" s="4">
        <v>68</v>
      </c>
      <c r="O74" s="4">
        <v>16</v>
      </c>
      <c r="P74" s="4"/>
      <c r="Q74" s="4" t="s">
        <v>270</v>
      </c>
      <c r="R74" s="4" t="s">
        <v>228</v>
      </c>
      <c r="S74" s="4" t="s">
        <v>228</v>
      </c>
      <c r="T74" s="4"/>
      <c r="U74" s="4" t="s">
        <v>34</v>
      </c>
      <c r="V74" s="4" t="s">
        <v>35</v>
      </c>
      <c r="W74" s="4" t="s">
        <v>35</v>
      </c>
      <c r="X74" s="4">
        <v>2</v>
      </c>
      <c r="Y74" s="4">
        <v>2</v>
      </c>
      <c r="Z74" s="4" t="s">
        <v>35</v>
      </c>
      <c r="AA74" s="4" t="s">
        <v>35</v>
      </c>
      <c r="AB74" s="4" t="s">
        <v>35</v>
      </c>
      <c r="AC74" s="4" t="s">
        <v>35</v>
      </c>
      <c r="AD74" s="4">
        <v>6</v>
      </c>
      <c r="AE74" s="4" t="s">
        <v>224</v>
      </c>
      <c r="AF74" s="4" t="s">
        <v>35</v>
      </c>
      <c r="AG74" s="4" t="s">
        <v>35</v>
      </c>
      <c r="AH74" s="4"/>
    </row>
    <row r="75" spans="1:34" ht="41.4" x14ac:dyDescent="0.25">
      <c r="A75" s="4">
        <v>74</v>
      </c>
      <c r="B75" s="5" t="s">
        <v>113</v>
      </c>
      <c r="C75" s="10" t="s">
        <v>123</v>
      </c>
      <c r="D75" s="34">
        <v>18.310180800000001</v>
      </c>
      <c r="E75" s="34">
        <v>96.505617599999994</v>
      </c>
      <c r="F75" s="4">
        <v>9.16</v>
      </c>
      <c r="G75" s="4">
        <v>413.18</v>
      </c>
      <c r="H75" s="4" t="s">
        <v>8</v>
      </c>
      <c r="I75" s="4">
        <v>163.26</v>
      </c>
      <c r="J75" s="4">
        <v>5</v>
      </c>
      <c r="K75" s="12">
        <v>210.169337071</v>
      </c>
      <c r="L75" s="4">
        <v>4</v>
      </c>
      <c r="M75" s="4">
        <v>22.5</v>
      </c>
      <c r="N75" s="4">
        <v>90</v>
      </c>
      <c r="O75" s="4">
        <v>18</v>
      </c>
      <c r="P75" s="4">
        <v>2003</v>
      </c>
      <c r="Q75" s="4" t="s">
        <v>270</v>
      </c>
      <c r="R75" s="4" t="s">
        <v>228</v>
      </c>
      <c r="S75" s="4" t="s">
        <v>228</v>
      </c>
      <c r="T75" s="4"/>
      <c r="U75" s="4" t="s">
        <v>34</v>
      </c>
      <c r="V75" s="4" t="s">
        <v>35</v>
      </c>
      <c r="W75" s="4" t="s">
        <v>35</v>
      </c>
      <c r="X75" s="4">
        <v>2</v>
      </c>
      <c r="Y75" s="4">
        <v>2</v>
      </c>
      <c r="Z75" s="4" t="s">
        <v>35</v>
      </c>
      <c r="AA75" s="4" t="s">
        <v>35</v>
      </c>
      <c r="AB75" s="4" t="s">
        <v>35</v>
      </c>
      <c r="AC75" s="4" t="s">
        <v>35</v>
      </c>
      <c r="AD75" s="4">
        <v>6</v>
      </c>
      <c r="AE75" s="4" t="s">
        <v>224</v>
      </c>
      <c r="AF75" s="4" t="s">
        <v>35</v>
      </c>
      <c r="AG75" s="4" t="s">
        <v>35</v>
      </c>
      <c r="AH75" s="4"/>
    </row>
    <row r="76" spans="1:34" ht="41.4" x14ac:dyDescent="0.25">
      <c r="A76" s="4">
        <v>75</v>
      </c>
      <c r="B76" s="5" t="s">
        <v>113</v>
      </c>
      <c r="C76" s="10" t="s">
        <v>124</v>
      </c>
      <c r="D76" s="34">
        <v>18.4942402</v>
      </c>
      <c r="E76" s="34">
        <v>96.436672799999997</v>
      </c>
      <c r="F76" s="4">
        <v>5.5</v>
      </c>
      <c r="G76" s="4">
        <v>392</v>
      </c>
      <c r="H76" s="4" t="s">
        <v>3</v>
      </c>
      <c r="I76" s="4">
        <v>146</v>
      </c>
      <c r="J76" s="4">
        <v>6</v>
      </c>
      <c r="K76" s="12">
        <v>245.18730583199999</v>
      </c>
      <c r="L76" s="4">
        <v>5</v>
      </c>
      <c r="M76" s="4">
        <v>28.6</v>
      </c>
      <c r="N76" s="4">
        <v>143</v>
      </c>
      <c r="O76" s="4">
        <v>18</v>
      </c>
      <c r="P76" s="4">
        <v>2002</v>
      </c>
      <c r="Q76" s="4" t="s">
        <v>270</v>
      </c>
      <c r="R76" s="4" t="s">
        <v>228</v>
      </c>
      <c r="S76" s="4" t="s">
        <v>228</v>
      </c>
      <c r="T76" s="4"/>
      <c r="U76" s="4" t="s">
        <v>34</v>
      </c>
      <c r="V76" s="4" t="s">
        <v>35</v>
      </c>
      <c r="W76" s="4" t="s">
        <v>35</v>
      </c>
      <c r="X76" s="4">
        <v>2</v>
      </c>
      <c r="Y76" s="4">
        <v>2</v>
      </c>
      <c r="Z76" s="4" t="s">
        <v>35</v>
      </c>
      <c r="AA76" s="4" t="s">
        <v>35</v>
      </c>
      <c r="AB76" s="4" t="s">
        <v>35</v>
      </c>
      <c r="AC76" s="4" t="s">
        <v>35</v>
      </c>
      <c r="AD76" s="4">
        <v>6</v>
      </c>
      <c r="AE76" s="4" t="s">
        <v>224</v>
      </c>
      <c r="AF76" s="4" t="s">
        <v>35</v>
      </c>
      <c r="AG76" s="4" t="s">
        <v>35</v>
      </c>
      <c r="AH76" s="4"/>
    </row>
    <row r="77" spans="1:34" ht="41.4" x14ac:dyDescent="0.25">
      <c r="A77" s="4">
        <v>76</v>
      </c>
      <c r="B77" s="5" t="s">
        <v>113</v>
      </c>
      <c r="C77" s="10" t="s">
        <v>56</v>
      </c>
      <c r="D77" s="34">
        <v>18.909009300000001</v>
      </c>
      <c r="E77" s="34">
        <v>96.445804600000002</v>
      </c>
      <c r="F77" s="4">
        <v>14.83</v>
      </c>
      <c r="G77" s="4">
        <v>346.43</v>
      </c>
      <c r="H77" s="4" t="s">
        <v>3</v>
      </c>
      <c r="I77" s="4">
        <v>101.61</v>
      </c>
      <c r="J77" s="4">
        <v>6</v>
      </c>
      <c r="K77" s="12">
        <v>233.17533160299999</v>
      </c>
      <c r="L77" s="4">
        <v>8</v>
      </c>
      <c r="M77" s="4">
        <v>22.75</v>
      </c>
      <c r="N77" s="4">
        <v>182</v>
      </c>
      <c r="O77" s="4">
        <v>18</v>
      </c>
      <c r="P77" s="4">
        <v>2000</v>
      </c>
      <c r="Q77" s="4" t="s">
        <v>270</v>
      </c>
      <c r="R77" s="4" t="s">
        <v>228</v>
      </c>
      <c r="S77" s="4" t="s">
        <v>228</v>
      </c>
      <c r="T77" s="4"/>
      <c r="U77" s="4" t="s">
        <v>34</v>
      </c>
      <c r="V77" s="4" t="s">
        <v>35</v>
      </c>
      <c r="W77" s="4" t="s">
        <v>35</v>
      </c>
      <c r="X77" s="4">
        <v>2</v>
      </c>
      <c r="Y77" s="4">
        <v>2</v>
      </c>
      <c r="Z77" s="4" t="s">
        <v>35</v>
      </c>
      <c r="AA77" s="4" t="s">
        <v>35</v>
      </c>
      <c r="AB77" s="4" t="s">
        <v>35</v>
      </c>
      <c r="AC77" s="4" t="s">
        <v>35</v>
      </c>
      <c r="AD77" s="4">
        <v>6</v>
      </c>
      <c r="AE77" s="4" t="s">
        <v>228</v>
      </c>
      <c r="AF77" s="4" t="s">
        <v>35</v>
      </c>
      <c r="AG77" s="4" t="s">
        <v>35</v>
      </c>
      <c r="AH77" s="4"/>
    </row>
    <row r="78" spans="1:34" ht="41.4" x14ac:dyDescent="0.25">
      <c r="A78" s="4">
        <v>77</v>
      </c>
      <c r="B78" s="5" t="s">
        <v>113</v>
      </c>
      <c r="C78" s="10" t="s">
        <v>57</v>
      </c>
      <c r="D78" s="34">
        <v>19.230300100000001</v>
      </c>
      <c r="E78" s="34">
        <v>96.285886399999995</v>
      </c>
      <c r="F78" s="4">
        <v>3.45</v>
      </c>
      <c r="G78" s="4">
        <v>309</v>
      </c>
      <c r="H78" s="4" t="s">
        <v>3</v>
      </c>
      <c r="I78" s="4">
        <v>62.67</v>
      </c>
      <c r="J78" s="4">
        <v>8</v>
      </c>
      <c r="K78" s="12">
        <v>217.000751089</v>
      </c>
      <c r="L78" s="4">
        <v>3</v>
      </c>
      <c r="M78" s="4">
        <v>27.3</v>
      </c>
      <c r="N78" s="4">
        <v>82</v>
      </c>
      <c r="O78" s="4">
        <v>16</v>
      </c>
      <c r="P78" s="4">
        <v>2009</v>
      </c>
      <c r="Q78" s="4" t="s">
        <v>270</v>
      </c>
      <c r="R78" s="4" t="s">
        <v>228</v>
      </c>
      <c r="S78" s="4" t="s">
        <v>228</v>
      </c>
      <c r="T78" s="4"/>
      <c r="U78" s="4" t="s">
        <v>34</v>
      </c>
      <c r="V78" s="4" t="s">
        <v>35</v>
      </c>
      <c r="W78" s="4" t="s">
        <v>35</v>
      </c>
      <c r="X78" s="4">
        <v>2</v>
      </c>
      <c r="Y78" s="4">
        <v>2</v>
      </c>
      <c r="Z78" s="4" t="s">
        <v>35</v>
      </c>
      <c r="AA78" s="4" t="s">
        <v>35</v>
      </c>
      <c r="AB78" s="4" t="s">
        <v>35</v>
      </c>
      <c r="AC78" s="4" t="s">
        <v>35</v>
      </c>
      <c r="AD78" s="4">
        <v>6</v>
      </c>
      <c r="AE78" s="4" t="s">
        <v>36</v>
      </c>
      <c r="AF78" s="4" t="s">
        <v>35</v>
      </c>
      <c r="AG78" s="4" t="s">
        <v>35</v>
      </c>
      <c r="AH78" s="4"/>
    </row>
    <row r="79" spans="1:34" ht="41.4" x14ac:dyDescent="0.25">
      <c r="A79" s="4">
        <v>78</v>
      </c>
      <c r="B79" s="5" t="s">
        <v>113</v>
      </c>
      <c r="C79" s="5" t="s">
        <v>125</v>
      </c>
      <c r="D79" s="34">
        <v>19.613227800000001</v>
      </c>
      <c r="E79" s="34">
        <v>96.128697700000004</v>
      </c>
      <c r="F79" s="4">
        <v>5.6</v>
      </c>
      <c r="G79" s="4">
        <v>264.62</v>
      </c>
      <c r="H79" s="4" t="s">
        <v>3</v>
      </c>
      <c r="I79" s="4">
        <v>18.21</v>
      </c>
      <c r="J79" s="4">
        <v>7</v>
      </c>
      <c r="K79" s="12">
        <v>213.15054922799999</v>
      </c>
      <c r="L79" s="4">
        <v>4</v>
      </c>
      <c r="M79" s="4">
        <v>17</v>
      </c>
      <c r="N79" s="4">
        <v>68</v>
      </c>
      <c r="O79" s="4">
        <v>7.5</v>
      </c>
      <c r="P79" s="4"/>
      <c r="Q79" s="4" t="s">
        <v>270</v>
      </c>
      <c r="R79" s="4" t="s">
        <v>228</v>
      </c>
      <c r="S79" s="4" t="s">
        <v>228</v>
      </c>
      <c r="T79" s="4"/>
      <c r="U79" s="4" t="s">
        <v>34</v>
      </c>
      <c r="V79" s="4" t="s">
        <v>35</v>
      </c>
      <c r="W79" s="4" t="s">
        <v>35</v>
      </c>
      <c r="X79" s="4">
        <v>2</v>
      </c>
      <c r="Y79" s="4">
        <v>2</v>
      </c>
      <c r="Z79" s="4" t="s">
        <v>35</v>
      </c>
      <c r="AA79" s="4" t="s">
        <v>35</v>
      </c>
      <c r="AB79" s="4" t="s">
        <v>35</v>
      </c>
      <c r="AC79" s="4" t="s">
        <v>35</v>
      </c>
      <c r="AD79" s="4">
        <v>3</v>
      </c>
      <c r="AE79" s="4" t="s">
        <v>224</v>
      </c>
      <c r="AF79" s="4" t="s">
        <v>35</v>
      </c>
      <c r="AG79" s="4" t="s">
        <v>35</v>
      </c>
      <c r="AH79" s="4"/>
    </row>
    <row r="80" spans="1:34" ht="41.4" x14ac:dyDescent="0.25">
      <c r="A80" s="4">
        <v>79</v>
      </c>
      <c r="B80" s="5" t="s">
        <v>113</v>
      </c>
      <c r="C80" s="5" t="s">
        <v>126</v>
      </c>
      <c r="D80" s="34">
        <v>19.743371799999998</v>
      </c>
      <c r="E80" s="34">
        <v>96.199939099999995</v>
      </c>
      <c r="F80" s="4">
        <v>3.2</v>
      </c>
      <c r="G80" s="4">
        <v>251.7</v>
      </c>
      <c r="H80" s="4" t="s">
        <v>3</v>
      </c>
      <c r="I80" s="4">
        <v>7.57</v>
      </c>
      <c r="J80" s="4">
        <v>8</v>
      </c>
      <c r="K80" s="12">
        <v>245.068031284</v>
      </c>
      <c r="L80" s="4">
        <v>5</v>
      </c>
      <c r="M80" s="4">
        <v>20.8</v>
      </c>
      <c r="N80" s="4">
        <v>104</v>
      </c>
      <c r="O80" s="4">
        <v>18</v>
      </c>
      <c r="P80" s="4"/>
      <c r="Q80" s="4" t="s">
        <v>270</v>
      </c>
      <c r="R80" s="4" t="s">
        <v>228</v>
      </c>
      <c r="S80" s="4" t="s">
        <v>228</v>
      </c>
      <c r="T80" s="4"/>
      <c r="U80" s="4" t="s">
        <v>34</v>
      </c>
      <c r="V80" s="4" t="s">
        <v>35</v>
      </c>
      <c r="W80" s="4" t="s">
        <v>35</v>
      </c>
      <c r="X80" s="4">
        <v>2</v>
      </c>
      <c r="Y80" s="4">
        <v>2</v>
      </c>
      <c r="Z80" s="4" t="s">
        <v>35</v>
      </c>
      <c r="AA80" s="4" t="s">
        <v>35</v>
      </c>
      <c r="AB80" s="4" t="s">
        <v>35</v>
      </c>
      <c r="AC80" s="4" t="s">
        <v>35</v>
      </c>
      <c r="AD80" s="4">
        <v>6</v>
      </c>
      <c r="AE80" s="4" t="s">
        <v>224</v>
      </c>
      <c r="AF80" s="4" t="s">
        <v>35</v>
      </c>
      <c r="AG80" s="4" t="s">
        <v>35</v>
      </c>
      <c r="AH80" s="4"/>
    </row>
    <row r="81" spans="1:34" ht="41.4" x14ac:dyDescent="0.25">
      <c r="A81" s="4">
        <v>80</v>
      </c>
      <c r="B81" s="5" t="s">
        <v>113</v>
      </c>
      <c r="C81" s="5" t="s">
        <v>127</v>
      </c>
      <c r="D81" s="34">
        <v>19.7605577</v>
      </c>
      <c r="E81" s="34">
        <v>96.234597300000004</v>
      </c>
      <c r="F81" s="4">
        <v>7.07</v>
      </c>
      <c r="G81" s="4">
        <v>249.9</v>
      </c>
      <c r="H81" s="4" t="s">
        <v>3</v>
      </c>
      <c r="I81" s="4">
        <v>10.33</v>
      </c>
      <c r="J81" s="4">
        <v>7</v>
      </c>
      <c r="K81" s="12">
        <v>219.073014898</v>
      </c>
      <c r="L81" s="4">
        <v>3</v>
      </c>
      <c r="M81" s="4">
        <v>22</v>
      </c>
      <c r="N81" s="4">
        <v>66</v>
      </c>
      <c r="O81" s="4">
        <v>18</v>
      </c>
      <c r="P81" s="4"/>
      <c r="Q81" s="4" t="s">
        <v>270</v>
      </c>
      <c r="R81" s="4" t="s">
        <v>228</v>
      </c>
      <c r="S81" s="4" t="s">
        <v>228</v>
      </c>
      <c r="T81" s="4"/>
      <c r="U81" s="4" t="s">
        <v>34</v>
      </c>
      <c r="V81" s="4" t="s">
        <v>35</v>
      </c>
      <c r="W81" s="4" t="s">
        <v>35</v>
      </c>
      <c r="X81" s="4">
        <v>2</v>
      </c>
      <c r="Y81" s="4">
        <v>2</v>
      </c>
      <c r="Z81" s="4" t="s">
        <v>35</v>
      </c>
      <c r="AA81" s="4" t="s">
        <v>35</v>
      </c>
      <c r="AB81" s="4" t="s">
        <v>35</v>
      </c>
      <c r="AC81" s="4" t="s">
        <v>35</v>
      </c>
      <c r="AD81" s="4">
        <v>6</v>
      </c>
      <c r="AE81" s="4" t="s">
        <v>224</v>
      </c>
      <c r="AF81" s="4" t="s">
        <v>35</v>
      </c>
      <c r="AG81" s="4" t="s">
        <v>35</v>
      </c>
      <c r="AH81" s="4"/>
    </row>
    <row r="82" spans="1:34" ht="41.4" x14ac:dyDescent="0.25">
      <c r="A82" s="4">
        <v>81</v>
      </c>
      <c r="B82" s="5" t="s">
        <v>113</v>
      </c>
      <c r="C82" s="10" t="s">
        <v>128</v>
      </c>
      <c r="D82" s="34">
        <v>20.079735700000001</v>
      </c>
      <c r="E82" s="34">
        <v>96.255359900000002</v>
      </c>
      <c r="F82" s="4">
        <v>13.22</v>
      </c>
      <c r="G82" s="4">
        <v>215</v>
      </c>
      <c r="H82" s="4" t="s">
        <v>3</v>
      </c>
      <c r="I82" s="4">
        <v>35.68</v>
      </c>
      <c r="J82" s="4">
        <v>6</v>
      </c>
      <c r="K82" s="12">
        <v>351.44301226200002</v>
      </c>
      <c r="L82" s="4">
        <v>3</v>
      </c>
      <c r="M82" s="4">
        <v>20</v>
      </c>
      <c r="N82" s="4">
        <v>60</v>
      </c>
      <c r="O82" s="4">
        <v>17</v>
      </c>
      <c r="P82" s="5">
        <v>2000</v>
      </c>
      <c r="Q82" s="5" t="s">
        <v>269</v>
      </c>
      <c r="R82" s="4" t="s">
        <v>228</v>
      </c>
      <c r="S82" s="4" t="s">
        <v>228</v>
      </c>
      <c r="T82" s="4"/>
      <c r="U82" s="4" t="s">
        <v>34</v>
      </c>
      <c r="V82" s="4" t="s">
        <v>35</v>
      </c>
      <c r="W82" s="4" t="s">
        <v>35</v>
      </c>
      <c r="X82" s="4">
        <v>2</v>
      </c>
      <c r="Y82" s="4">
        <v>2</v>
      </c>
      <c r="Z82" s="4" t="s">
        <v>35</v>
      </c>
      <c r="AA82" s="4" t="s">
        <v>35</v>
      </c>
      <c r="AB82" s="4" t="s">
        <v>35</v>
      </c>
      <c r="AC82" s="4" t="s">
        <v>35</v>
      </c>
      <c r="AD82" s="4">
        <v>6</v>
      </c>
      <c r="AE82" s="4" t="s">
        <v>224</v>
      </c>
      <c r="AF82" s="4" t="s">
        <v>35</v>
      </c>
      <c r="AG82" s="4" t="s">
        <v>35</v>
      </c>
      <c r="AH82" s="4"/>
    </row>
    <row r="83" spans="1:34" ht="41.4" x14ac:dyDescent="0.25">
      <c r="A83" s="4">
        <v>82</v>
      </c>
      <c r="B83" s="5" t="s">
        <v>113</v>
      </c>
      <c r="C83" s="5" t="s">
        <v>129</v>
      </c>
      <c r="D83" s="34">
        <v>20.675060800000001</v>
      </c>
      <c r="E83" s="34">
        <v>95.999634900000004</v>
      </c>
      <c r="F83" s="4">
        <v>5.7</v>
      </c>
      <c r="G83" s="4">
        <v>146.94</v>
      </c>
      <c r="H83" s="4" t="s">
        <v>3</v>
      </c>
      <c r="I83" s="4">
        <v>100.16</v>
      </c>
      <c r="J83" s="4">
        <v>7</v>
      </c>
      <c r="K83" s="12">
        <v>231.622133002</v>
      </c>
      <c r="L83" s="4">
        <v>3</v>
      </c>
      <c r="M83" s="4">
        <v>30</v>
      </c>
      <c r="N83" s="4">
        <v>90</v>
      </c>
      <c r="O83" s="4">
        <v>8</v>
      </c>
      <c r="P83" s="4"/>
      <c r="Q83" s="4" t="s">
        <v>270</v>
      </c>
      <c r="R83" s="4" t="s">
        <v>228</v>
      </c>
      <c r="S83" s="5" t="s">
        <v>273</v>
      </c>
      <c r="T83" s="5"/>
      <c r="U83" s="4" t="s">
        <v>34</v>
      </c>
      <c r="V83" s="4" t="s">
        <v>35</v>
      </c>
      <c r="W83" s="4" t="s">
        <v>35</v>
      </c>
      <c r="X83" s="4">
        <v>2</v>
      </c>
      <c r="Y83" s="4">
        <v>2</v>
      </c>
      <c r="Z83" s="4" t="s">
        <v>35</v>
      </c>
      <c r="AA83" s="4" t="s">
        <v>35</v>
      </c>
      <c r="AB83" s="4" t="s">
        <v>35</v>
      </c>
      <c r="AC83" s="4" t="s">
        <v>35</v>
      </c>
      <c r="AD83" s="4">
        <v>6</v>
      </c>
      <c r="AE83" s="4" t="s">
        <v>36</v>
      </c>
      <c r="AF83" s="4" t="s">
        <v>35</v>
      </c>
      <c r="AG83" s="4" t="s">
        <v>35</v>
      </c>
      <c r="AH83" s="4"/>
    </row>
    <row r="84" spans="1:34" ht="41.4" x14ac:dyDescent="0.25">
      <c r="A84" s="4">
        <v>83</v>
      </c>
      <c r="B84" s="5" t="s">
        <v>113</v>
      </c>
      <c r="C84" s="5" t="s">
        <v>130</v>
      </c>
      <c r="D84" s="34">
        <v>20.775479700000002</v>
      </c>
      <c r="E84" s="34">
        <v>95.900040000000004</v>
      </c>
      <c r="F84" s="4">
        <v>15</v>
      </c>
      <c r="G84" s="4">
        <v>135.6</v>
      </c>
      <c r="H84" s="4" t="s">
        <v>6</v>
      </c>
      <c r="I84" s="4">
        <v>112.61</v>
      </c>
      <c r="J84" s="4">
        <v>6</v>
      </c>
      <c r="K84" s="12">
        <v>259.28621127299999</v>
      </c>
      <c r="L84" s="4">
        <v>5</v>
      </c>
      <c r="M84" s="4">
        <v>18.399999999999999</v>
      </c>
      <c r="N84" s="4">
        <v>92</v>
      </c>
      <c r="O84" s="4">
        <v>8</v>
      </c>
      <c r="P84" s="4"/>
      <c r="Q84" s="4" t="s">
        <v>270</v>
      </c>
      <c r="R84" s="4" t="s">
        <v>228</v>
      </c>
      <c r="S84" s="5" t="s">
        <v>296</v>
      </c>
      <c r="T84" s="5"/>
      <c r="U84" s="4" t="s">
        <v>34</v>
      </c>
      <c r="V84" s="4" t="s">
        <v>35</v>
      </c>
      <c r="W84" s="4" t="s">
        <v>35</v>
      </c>
      <c r="X84" s="4">
        <v>2</v>
      </c>
      <c r="Y84" s="4">
        <v>2</v>
      </c>
      <c r="Z84" s="4" t="s">
        <v>35</v>
      </c>
      <c r="AA84" s="4" t="s">
        <v>35</v>
      </c>
      <c r="AB84" s="4" t="s">
        <v>35</v>
      </c>
      <c r="AC84" s="4" t="s">
        <v>35</v>
      </c>
      <c r="AD84" s="4">
        <v>6</v>
      </c>
      <c r="AE84" s="4" t="s">
        <v>36</v>
      </c>
      <c r="AF84" s="4" t="s">
        <v>35</v>
      </c>
      <c r="AG84" s="4" t="s">
        <v>35</v>
      </c>
      <c r="AH84" s="5" t="s">
        <v>316</v>
      </c>
    </row>
    <row r="85" spans="1:34" ht="41.4" x14ac:dyDescent="0.25">
      <c r="A85" s="4">
        <v>84</v>
      </c>
      <c r="B85" s="5" t="s">
        <v>113</v>
      </c>
      <c r="C85" s="5" t="s">
        <v>131</v>
      </c>
      <c r="D85" s="34">
        <v>21.0975</v>
      </c>
      <c r="E85" s="34">
        <v>96.026387299999996</v>
      </c>
      <c r="F85" s="4">
        <v>0.55000000000000004</v>
      </c>
      <c r="G85" s="4">
        <v>99.81</v>
      </c>
      <c r="H85" s="4" t="s">
        <v>6</v>
      </c>
      <c r="I85" s="4">
        <v>115.99</v>
      </c>
      <c r="J85" s="4">
        <v>8</v>
      </c>
      <c r="K85" s="12">
        <v>242.76235915800001</v>
      </c>
      <c r="L85" s="4">
        <v>5</v>
      </c>
      <c r="M85" s="4">
        <v>14</v>
      </c>
      <c r="N85" s="4">
        <v>70</v>
      </c>
      <c r="O85" s="4">
        <v>10</v>
      </c>
      <c r="P85" s="4"/>
      <c r="Q85" s="4" t="s">
        <v>270</v>
      </c>
      <c r="R85" s="4" t="s">
        <v>228</v>
      </c>
      <c r="S85" s="5" t="s">
        <v>228</v>
      </c>
      <c r="T85" s="5"/>
      <c r="U85" s="4" t="s">
        <v>34</v>
      </c>
      <c r="V85" s="4" t="s">
        <v>35</v>
      </c>
      <c r="W85" s="4" t="s">
        <v>35</v>
      </c>
      <c r="X85" s="4">
        <v>2</v>
      </c>
      <c r="Y85" s="4">
        <v>2</v>
      </c>
      <c r="Z85" s="4" t="s">
        <v>35</v>
      </c>
      <c r="AA85" s="4" t="s">
        <v>35</v>
      </c>
      <c r="AB85" s="4" t="s">
        <v>35</v>
      </c>
      <c r="AC85" s="4" t="s">
        <v>35</v>
      </c>
      <c r="AD85" s="4">
        <v>6</v>
      </c>
      <c r="AE85" s="4" t="s">
        <v>36</v>
      </c>
      <c r="AF85" s="4" t="s">
        <v>35</v>
      </c>
      <c r="AG85" s="4" t="s">
        <v>35</v>
      </c>
      <c r="AH85" s="4"/>
    </row>
    <row r="86" spans="1:34" ht="41.4" x14ac:dyDescent="0.25">
      <c r="A86" s="4">
        <v>85</v>
      </c>
      <c r="B86" s="5" t="s">
        <v>113</v>
      </c>
      <c r="C86" s="5" t="s">
        <v>132</v>
      </c>
      <c r="D86" s="34">
        <v>21.348759000000001</v>
      </c>
      <c r="E86" s="34">
        <v>96.113980100000006</v>
      </c>
      <c r="F86" s="4">
        <v>11</v>
      </c>
      <c r="G86" s="4">
        <v>75.38</v>
      </c>
      <c r="H86" s="4" t="s">
        <v>6</v>
      </c>
      <c r="I86" s="4">
        <v>124.7</v>
      </c>
      <c r="J86" s="4">
        <v>7</v>
      </c>
      <c r="K86" s="12">
        <v>208.5545741</v>
      </c>
      <c r="L86" s="4">
        <v>4</v>
      </c>
      <c r="M86" s="4">
        <v>39</v>
      </c>
      <c r="N86" s="4">
        <v>156</v>
      </c>
      <c r="O86" s="4">
        <v>10</v>
      </c>
      <c r="P86" s="4"/>
      <c r="Q86" s="4" t="s">
        <v>270</v>
      </c>
      <c r="R86" s="4" t="s">
        <v>228</v>
      </c>
      <c r="S86" s="5" t="s">
        <v>273</v>
      </c>
      <c r="T86" s="5"/>
      <c r="U86" s="4" t="s">
        <v>34</v>
      </c>
      <c r="V86" s="4" t="s">
        <v>35</v>
      </c>
      <c r="W86" s="4" t="s">
        <v>35</v>
      </c>
      <c r="X86" s="4">
        <v>2</v>
      </c>
      <c r="Y86" s="4">
        <v>2</v>
      </c>
      <c r="Z86" s="4" t="s">
        <v>35</v>
      </c>
      <c r="AA86" s="4" t="s">
        <v>35</v>
      </c>
      <c r="AB86" s="4" t="s">
        <v>35</v>
      </c>
      <c r="AC86" s="4" t="s">
        <v>35</v>
      </c>
      <c r="AD86" s="4">
        <v>6</v>
      </c>
      <c r="AE86" s="4" t="s">
        <v>36</v>
      </c>
      <c r="AF86" s="4" t="s">
        <v>35</v>
      </c>
      <c r="AG86" s="4" t="s">
        <v>35</v>
      </c>
      <c r="AH86" s="4"/>
    </row>
    <row r="87" spans="1:34" s="9" customFormat="1" ht="41.4" x14ac:dyDescent="0.25">
      <c r="A87" s="8">
        <v>86</v>
      </c>
      <c r="B87" s="7" t="s">
        <v>113</v>
      </c>
      <c r="C87" s="7" t="s">
        <v>220</v>
      </c>
      <c r="D87" s="33">
        <v>21.371914</v>
      </c>
      <c r="E87" s="33">
        <v>96.171106100000003</v>
      </c>
      <c r="F87" s="8">
        <v>17.2</v>
      </c>
      <c r="G87" s="8">
        <v>74.56</v>
      </c>
      <c r="H87" s="8" t="s">
        <v>6</v>
      </c>
      <c r="I87" s="8">
        <v>131.18</v>
      </c>
      <c r="J87" s="8">
        <v>6</v>
      </c>
      <c r="K87" s="12">
        <v>224.16061812699999</v>
      </c>
      <c r="L87" s="8">
        <v>5</v>
      </c>
      <c r="M87" s="8">
        <v>14</v>
      </c>
      <c r="N87" s="8">
        <v>70</v>
      </c>
      <c r="O87" s="8">
        <v>8.7799999999999994</v>
      </c>
      <c r="P87" s="8"/>
      <c r="Q87" s="8" t="s">
        <v>270</v>
      </c>
      <c r="R87" s="8" t="s">
        <v>228</v>
      </c>
      <c r="S87" s="8" t="s">
        <v>228</v>
      </c>
      <c r="T87" s="8" t="s">
        <v>323</v>
      </c>
      <c r="U87" s="8" t="s">
        <v>58</v>
      </c>
      <c r="V87" s="8" t="s">
        <v>35</v>
      </c>
      <c r="W87" s="8" t="s">
        <v>35</v>
      </c>
      <c r="X87" s="8">
        <v>2</v>
      </c>
      <c r="Y87" s="8">
        <v>2</v>
      </c>
      <c r="Z87" s="8" t="s">
        <v>59</v>
      </c>
      <c r="AA87" s="8" t="s">
        <v>35</v>
      </c>
      <c r="AB87" s="8" t="s">
        <v>35</v>
      </c>
      <c r="AC87" s="8" t="s">
        <v>35</v>
      </c>
      <c r="AD87" s="8">
        <v>6</v>
      </c>
      <c r="AE87" s="8" t="s">
        <v>224</v>
      </c>
      <c r="AF87" s="8" t="s">
        <v>35</v>
      </c>
      <c r="AG87" s="8" t="s">
        <v>35</v>
      </c>
      <c r="AH87" t="s">
        <v>530</v>
      </c>
    </row>
    <row r="88" spans="1:34" ht="41.4" x14ac:dyDescent="0.25">
      <c r="A88" s="4">
        <v>87</v>
      </c>
      <c r="B88" s="5" t="s">
        <v>113</v>
      </c>
      <c r="C88" s="5" t="s">
        <v>133</v>
      </c>
      <c r="D88" s="34">
        <v>21.454781499999999</v>
      </c>
      <c r="E88" s="34">
        <v>96.1869193</v>
      </c>
      <c r="F88" s="4">
        <v>19.3</v>
      </c>
      <c r="G88" s="4">
        <v>65.75</v>
      </c>
      <c r="H88" s="4" t="s">
        <v>6</v>
      </c>
      <c r="I88" s="4">
        <v>134.5</v>
      </c>
      <c r="J88" s="4">
        <v>6</v>
      </c>
      <c r="K88" s="12">
        <v>210.47518109200001</v>
      </c>
      <c r="L88" s="4">
        <v>4</v>
      </c>
      <c r="M88" s="4">
        <v>16</v>
      </c>
      <c r="N88" s="4">
        <v>64</v>
      </c>
      <c r="O88" s="4">
        <v>11</v>
      </c>
      <c r="P88" s="4">
        <v>2024</v>
      </c>
      <c r="Q88" s="4" t="s">
        <v>270</v>
      </c>
      <c r="R88" s="4" t="s">
        <v>228</v>
      </c>
      <c r="S88" s="4" t="s">
        <v>228</v>
      </c>
      <c r="T88" s="4"/>
      <c r="U88" s="4" t="s">
        <v>34</v>
      </c>
      <c r="V88" s="4" t="s">
        <v>35</v>
      </c>
      <c r="W88" s="4" t="s">
        <v>35</v>
      </c>
      <c r="X88" s="4">
        <v>2</v>
      </c>
      <c r="Y88" s="4">
        <v>2</v>
      </c>
      <c r="Z88" s="4" t="s">
        <v>35</v>
      </c>
      <c r="AA88" s="4" t="s">
        <v>35</v>
      </c>
      <c r="AB88" s="4" t="s">
        <v>35</v>
      </c>
      <c r="AC88" s="4" t="s">
        <v>35</v>
      </c>
      <c r="AD88" s="4">
        <v>6</v>
      </c>
      <c r="AE88" s="4" t="s">
        <v>224</v>
      </c>
      <c r="AF88" s="4" t="s">
        <v>35</v>
      </c>
      <c r="AG88" s="4" t="s">
        <v>35</v>
      </c>
      <c r="AH88" s="4"/>
    </row>
    <row r="89" spans="1:34" ht="41.4" x14ac:dyDescent="0.25">
      <c r="A89" s="4">
        <v>88</v>
      </c>
      <c r="B89" s="5" t="s">
        <v>113</v>
      </c>
      <c r="C89" s="5" t="s">
        <v>134</v>
      </c>
      <c r="D89" s="34">
        <v>21.4785021</v>
      </c>
      <c r="E89" s="34">
        <v>96.181449299999997</v>
      </c>
      <c r="F89" s="4">
        <v>19.05</v>
      </c>
      <c r="G89" s="4">
        <v>63.83</v>
      </c>
      <c r="H89" s="4" t="s">
        <v>6</v>
      </c>
      <c r="I89" s="4">
        <v>134.58000000000001</v>
      </c>
      <c r="J89" s="4">
        <v>6</v>
      </c>
      <c r="K89" s="12">
        <v>215.125696387</v>
      </c>
      <c r="L89" s="4">
        <v>5</v>
      </c>
      <c r="M89" s="4">
        <v>17.600000000000001</v>
      </c>
      <c r="N89" s="4">
        <v>88</v>
      </c>
      <c r="O89" s="4">
        <v>8.6</v>
      </c>
      <c r="P89" s="4"/>
      <c r="Q89" s="4" t="s">
        <v>270</v>
      </c>
      <c r="R89" s="4" t="s">
        <v>228</v>
      </c>
      <c r="S89" s="4" t="s">
        <v>228</v>
      </c>
      <c r="T89" s="4"/>
      <c r="U89" s="4" t="s">
        <v>34</v>
      </c>
      <c r="V89" s="4" t="s">
        <v>35</v>
      </c>
      <c r="W89" s="4" t="s">
        <v>35</v>
      </c>
      <c r="X89" s="4">
        <v>2</v>
      </c>
      <c r="Y89" s="4">
        <v>2</v>
      </c>
      <c r="Z89" s="4" t="s">
        <v>35</v>
      </c>
      <c r="AA89" s="4" t="s">
        <v>35</v>
      </c>
      <c r="AB89" s="4" t="s">
        <v>35</v>
      </c>
      <c r="AC89" s="4" t="s">
        <v>35</v>
      </c>
      <c r="AD89" s="4">
        <v>6</v>
      </c>
      <c r="AE89" s="4" t="s">
        <v>224</v>
      </c>
      <c r="AF89" s="4" t="s">
        <v>35</v>
      </c>
      <c r="AG89" s="4" t="s">
        <v>35</v>
      </c>
      <c r="AH89" s="4"/>
    </row>
    <row r="90" spans="1:34" ht="41.4" x14ac:dyDescent="0.25">
      <c r="A90" s="4">
        <v>89</v>
      </c>
      <c r="B90" s="5" t="s">
        <v>113</v>
      </c>
      <c r="C90" s="5" t="s">
        <v>141</v>
      </c>
      <c r="D90" s="34">
        <v>21.599718299999999</v>
      </c>
      <c r="E90" s="34">
        <v>96.137749499999998</v>
      </c>
      <c r="F90" s="4">
        <v>15.42</v>
      </c>
      <c r="G90" s="4">
        <v>49.72</v>
      </c>
      <c r="H90" s="4" t="s">
        <v>6</v>
      </c>
      <c r="I90" s="4">
        <v>134</v>
      </c>
      <c r="J90" s="4">
        <v>7</v>
      </c>
      <c r="K90" s="13">
        <v>379.56039494700002</v>
      </c>
      <c r="L90" s="4">
        <v>4</v>
      </c>
      <c r="M90" s="4">
        <v>16</v>
      </c>
      <c r="N90" s="4">
        <v>64</v>
      </c>
      <c r="O90" s="4">
        <v>20</v>
      </c>
      <c r="P90" s="4"/>
      <c r="Q90" s="4" t="s">
        <v>270</v>
      </c>
      <c r="R90" s="4" t="s">
        <v>228</v>
      </c>
      <c r="S90" s="4" t="s">
        <v>228</v>
      </c>
      <c r="T90" s="4"/>
      <c r="U90" s="4" t="s">
        <v>34</v>
      </c>
      <c r="V90" s="4" t="s">
        <v>35</v>
      </c>
      <c r="W90" s="4" t="s">
        <v>35</v>
      </c>
      <c r="X90" s="4">
        <v>2</v>
      </c>
      <c r="Y90" s="4">
        <v>2</v>
      </c>
      <c r="Z90" s="4" t="s">
        <v>35</v>
      </c>
      <c r="AA90" s="4" t="s">
        <v>35</v>
      </c>
      <c r="AB90" s="4" t="s">
        <v>35</v>
      </c>
      <c r="AC90" s="4" t="s">
        <v>35</v>
      </c>
      <c r="AD90" s="4">
        <v>6</v>
      </c>
      <c r="AE90" s="4" t="s">
        <v>224</v>
      </c>
      <c r="AF90" s="4" t="s">
        <v>35</v>
      </c>
      <c r="AG90" s="4" t="s">
        <v>35</v>
      </c>
      <c r="AH90" t="s">
        <v>531</v>
      </c>
    </row>
    <row r="91" spans="1:34" ht="41.4" x14ac:dyDescent="0.25">
      <c r="A91" s="4">
        <v>90</v>
      </c>
      <c r="B91" s="5" t="s">
        <v>113</v>
      </c>
      <c r="C91" s="10" t="s">
        <v>135</v>
      </c>
      <c r="D91" s="34">
        <v>21.7107198</v>
      </c>
      <c r="E91" s="34">
        <v>96.117037699999997</v>
      </c>
      <c r="F91" s="4">
        <v>13.18</v>
      </c>
      <c r="G91" s="4">
        <v>37.85</v>
      </c>
      <c r="H91" s="4" t="s">
        <v>6</v>
      </c>
      <c r="I91" s="4">
        <v>136</v>
      </c>
      <c r="J91" s="4">
        <v>8</v>
      </c>
      <c r="K91" s="13">
        <v>202.02180121500001</v>
      </c>
      <c r="L91" s="4">
        <v>3</v>
      </c>
      <c r="M91" s="4">
        <v>23</v>
      </c>
      <c r="N91" s="4">
        <v>69</v>
      </c>
      <c r="O91" s="4">
        <v>8.1999999999999993</v>
      </c>
      <c r="P91" s="4">
        <v>2002</v>
      </c>
      <c r="Q91" s="4" t="s">
        <v>270</v>
      </c>
      <c r="R91" s="4" t="s">
        <v>228</v>
      </c>
      <c r="S91" s="4" t="s">
        <v>228</v>
      </c>
      <c r="T91" s="4"/>
      <c r="U91" s="4" t="s">
        <v>34</v>
      </c>
      <c r="V91" s="4" t="s">
        <v>35</v>
      </c>
      <c r="W91" s="4" t="s">
        <v>35</v>
      </c>
      <c r="X91" s="4">
        <v>2</v>
      </c>
      <c r="Y91" s="4">
        <v>2</v>
      </c>
      <c r="Z91" s="4" t="s">
        <v>35</v>
      </c>
      <c r="AA91" s="4" t="s">
        <v>35</v>
      </c>
      <c r="AB91" s="4" t="s">
        <v>35</v>
      </c>
      <c r="AC91" s="4" t="s">
        <v>35</v>
      </c>
      <c r="AD91" s="4">
        <v>6</v>
      </c>
      <c r="AE91" s="4" t="s">
        <v>224</v>
      </c>
      <c r="AF91" s="4" t="s">
        <v>35</v>
      </c>
      <c r="AG91" s="4" t="s">
        <v>35</v>
      </c>
      <c r="AH91" s="5"/>
    </row>
    <row r="92" spans="1:34" ht="41.4" x14ac:dyDescent="0.25">
      <c r="A92" s="4">
        <v>91</v>
      </c>
      <c r="B92" s="5" t="s">
        <v>113</v>
      </c>
      <c r="C92" s="10" t="s">
        <v>136</v>
      </c>
      <c r="D92" s="34">
        <v>21.8419691</v>
      </c>
      <c r="E92" s="34">
        <v>96.067014900000004</v>
      </c>
      <c r="F92" s="4">
        <v>8.1999999999999993</v>
      </c>
      <c r="G92" s="4">
        <v>22.88</v>
      </c>
      <c r="H92" s="4" t="s">
        <v>6</v>
      </c>
      <c r="I92" s="4">
        <v>138.22999999999999</v>
      </c>
      <c r="J92" s="4">
        <v>8</v>
      </c>
      <c r="K92" s="13">
        <v>253.15063610999999</v>
      </c>
      <c r="L92" s="4">
        <v>8</v>
      </c>
      <c r="M92" s="4">
        <v>32</v>
      </c>
      <c r="N92" s="4">
        <v>256</v>
      </c>
      <c r="O92" s="4">
        <v>24</v>
      </c>
      <c r="P92" s="4">
        <v>2005</v>
      </c>
      <c r="Q92" s="4" t="s">
        <v>270</v>
      </c>
      <c r="R92" s="4" t="s">
        <v>228</v>
      </c>
      <c r="S92" s="4" t="s">
        <v>222</v>
      </c>
      <c r="T92" s="4"/>
      <c r="U92" s="4" t="s">
        <v>34</v>
      </c>
      <c r="V92" s="4" t="s">
        <v>35</v>
      </c>
      <c r="W92" s="4" t="s">
        <v>35</v>
      </c>
      <c r="X92" s="4">
        <v>2</v>
      </c>
      <c r="Y92" s="4">
        <v>2</v>
      </c>
      <c r="Z92" s="4" t="s">
        <v>35</v>
      </c>
      <c r="AA92" s="4" t="s">
        <v>35</v>
      </c>
      <c r="AB92" s="4" t="s">
        <v>35</v>
      </c>
      <c r="AC92" s="4" t="s">
        <v>35</v>
      </c>
      <c r="AD92" s="4">
        <v>6</v>
      </c>
      <c r="AE92" s="4" t="s">
        <v>222</v>
      </c>
      <c r="AF92" s="4" t="s">
        <v>35</v>
      </c>
      <c r="AG92" s="4" t="s">
        <v>35</v>
      </c>
      <c r="AH92" s="4"/>
    </row>
    <row r="93" spans="1:34" ht="41.4" x14ac:dyDescent="0.25">
      <c r="A93" s="4">
        <v>92</v>
      </c>
      <c r="B93" s="5" t="s">
        <v>137</v>
      </c>
      <c r="C93" s="5" t="s">
        <v>138</v>
      </c>
      <c r="D93" s="34">
        <v>21.879796599999999</v>
      </c>
      <c r="E93" s="34">
        <v>96.226943300000002</v>
      </c>
      <c r="F93" s="4">
        <v>24.9</v>
      </c>
      <c r="G93" s="4">
        <v>34.119999999999997</v>
      </c>
      <c r="H93" s="4" t="s">
        <v>6</v>
      </c>
      <c r="I93" s="4">
        <v>155.21</v>
      </c>
      <c r="J93" s="4">
        <v>6</v>
      </c>
      <c r="K93" s="13">
        <v>249.862131328</v>
      </c>
      <c r="L93" s="4">
        <v>3</v>
      </c>
      <c r="M93" s="4">
        <v>19.600000000000001</v>
      </c>
      <c r="N93" s="4">
        <v>59</v>
      </c>
      <c r="O93" s="4"/>
      <c r="P93" s="4"/>
      <c r="Q93" s="4"/>
      <c r="R93" s="4"/>
      <c r="S93" s="4"/>
      <c r="T93" s="4"/>
      <c r="U93" s="4" t="s">
        <v>34</v>
      </c>
      <c r="V93" s="4" t="s">
        <v>35</v>
      </c>
      <c r="W93" s="4" t="s">
        <v>35</v>
      </c>
      <c r="X93" s="4">
        <v>2</v>
      </c>
      <c r="Y93" s="4">
        <v>2</v>
      </c>
      <c r="Z93" s="4" t="s">
        <v>35</v>
      </c>
      <c r="AA93" s="4" t="s">
        <v>35</v>
      </c>
      <c r="AB93" s="4" t="s">
        <v>35</v>
      </c>
      <c r="AC93" s="4" t="s">
        <v>35</v>
      </c>
      <c r="AD93" s="4">
        <v>6</v>
      </c>
      <c r="AE93" s="4" t="s">
        <v>224</v>
      </c>
      <c r="AF93" s="4" t="s">
        <v>35</v>
      </c>
      <c r="AG93" s="4" t="s">
        <v>35</v>
      </c>
      <c r="AH93" s="4"/>
    </row>
    <row r="94" spans="1:34" ht="41.4" x14ac:dyDescent="0.25">
      <c r="A94" s="4">
        <v>93</v>
      </c>
      <c r="B94" s="5" t="s">
        <v>140</v>
      </c>
      <c r="C94" s="5" t="s">
        <v>139</v>
      </c>
      <c r="D94" s="34">
        <v>21.6605022</v>
      </c>
      <c r="E94" s="34">
        <v>95.948249799999999</v>
      </c>
      <c r="F94" s="4">
        <v>4.5</v>
      </c>
      <c r="G94" s="4">
        <v>37.479999999999997</v>
      </c>
      <c r="H94" s="4" t="s">
        <v>6</v>
      </c>
      <c r="I94" s="4">
        <v>117.86</v>
      </c>
      <c r="J94" s="4">
        <v>8</v>
      </c>
      <c r="K94" s="13">
        <v>253.71607623599999</v>
      </c>
      <c r="L94" s="4">
        <v>3</v>
      </c>
      <c r="M94" s="4">
        <v>18.600000000000001</v>
      </c>
      <c r="N94" s="4">
        <v>56</v>
      </c>
      <c r="O94" s="4"/>
      <c r="P94" s="4"/>
      <c r="Q94" s="4"/>
      <c r="R94" s="4"/>
      <c r="S94" s="4"/>
      <c r="T94" s="4"/>
      <c r="U94" s="4" t="s">
        <v>34</v>
      </c>
      <c r="V94" s="4" t="s">
        <v>35</v>
      </c>
      <c r="W94" s="4" t="s">
        <v>35</v>
      </c>
      <c r="X94" s="4">
        <v>2</v>
      </c>
      <c r="Y94" s="4">
        <v>2</v>
      </c>
      <c r="Z94" s="4" t="s">
        <v>35</v>
      </c>
      <c r="AA94" s="4" t="s">
        <v>35</v>
      </c>
      <c r="AB94" s="4" t="s">
        <v>35</v>
      </c>
      <c r="AC94" s="4" t="s">
        <v>35</v>
      </c>
      <c r="AD94" s="4">
        <v>3</v>
      </c>
      <c r="AE94" s="4" t="s">
        <v>224</v>
      </c>
      <c r="AF94" s="4" t="s">
        <v>35</v>
      </c>
      <c r="AG94" s="4" t="s">
        <v>35</v>
      </c>
      <c r="AH94" s="4"/>
    </row>
    <row r="95" spans="1:34" ht="41.4" x14ac:dyDescent="0.25">
      <c r="A95" s="4">
        <v>94</v>
      </c>
      <c r="B95" s="5" t="s">
        <v>140</v>
      </c>
      <c r="C95" s="5" t="s">
        <v>143</v>
      </c>
      <c r="D95" s="34">
        <v>21.616365299999998</v>
      </c>
      <c r="E95" s="34">
        <v>96.127464000000003</v>
      </c>
      <c r="F95" s="4">
        <v>14.47</v>
      </c>
      <c r="G95" s="4">
        <v>47.49</v>
      </c>
      <c r="H95" s="4" t="s">
        <v>6</v>
      </c>
      <c r="I95" s="4">
        <v>133.44999999999999</v>
      </c>
      <c r="J95" s="4">
        <v>8</v>
      </c>
      <c r="K95" s="13">
        <v>233.48726405799999</v>
      </c>
      <c r="L95" s="4">
        <v>4</v>
      </c>
      <c r="M95" s="4">
        <v>13.5</v>
      </c>
      <c r="N95" s="4">
        <v>54</v>
      </c>
      <c r="O95" s="4"/>
      <c r="P95" s="4"/>
      <c r="Q95" s="4"/>
      <c r="R95" s="4"/>
      <c r="S95" s="4"/>
      <c r="T95" s="4"/>
      <c r="U95" s="4" t="s">
        <v>34</v>
      </c>
      <c r="V95" s="4" t="s">
        <v>35</v>
      </c>
      <c r="W95" s="4" t="s">
        <v>35</v>
      </c>
      <c r="X95" s="4">
        <v>2</v>
      </c>
      <c r="Y95" s="4">
        <v>2</v>
      </c>
      <c r="Z95" s="4" t="s">
        <v>35</v>
      </c>
      <c r="AA95" s="4" t="s">
        <v>35</v>
      </c>
      <c r="AB95" s="4" t="s">
        <v>35</v>
      </c>
      <c r="AC95" s="4" t="s">
        <v>35</v>
      </c>
      <c r="AD95" s="4">
        <v>3</v>
      </c>
      <c r="AE95" s="4" t="s">
        <v>224</v>
      </c>
      <c r="AF95" s="4" t="s">
        <v>35</v>
      </c>
      <c r="AG95" s="4" t="s">
        <v>35</v>
      </c>
      <c r="AH95" s="4"/>
    </row>
    <row r="96" spans="1:34" ht="41.4" x14ac:dyDescent="0.25">
      <c r="A96" s="4">
        <v>95</v>
      </c>
      <c r="B96" s="5" t="s">
        <v>140</v>
      </c>
      <c r="C96" s="5" t="s">
        <v>142</v>
      </c>
      <c r="D96" s="34">
        <v>21.592280899999999</v>
      </c>
      <c r="E96" s="34">
        <v>96.151609899999997</v>
      </c>
      <c r="F96" s="4">
        <v>16.88</v>
      </c>
      <c r="G96" s="4">
        <v>51</v>
      </c>
      <c r="H96" s="4" t="s">
        <v>6</v>
      </c>
      <c r="I96" s="4">
        <v>134.82</v>
      </c>
      <c r="J96" s="4">
        <v>7</v>
      </c>
      <c r="K96" s="13">
        <v>387.51069013699998</v>
      </c>
      <c r="L96" s="4">
        <v>3</v>
      </c>
      <c r="M96" s="4">
        <v>21.67</v>
      </c>
      <c r="N96" s="4">
        <v>65</v>
      </c>
      <c r="O96" s="4"/>
      <c r="P96" s="4"/>
      <c r="Q96" s="4"/>
      <c r="R96" s="4"/>
      <c r="S96" s="4"/>
      <c r="T96" s="4"/>
      <c r="U96" s="4" t="s">
        <v>34</v>
      </c>
      <c r="V96" s="4" t="s">
        <v>35</v>
      </c>
      <c r="W96" s="4" t="s">
        <v>35</v>
      </c>
      <c r="X96" s="4">
        <v>2</v>
      </c>
      <c r="Y96" s="4">
        <v>2</v>
      </c>
      <c r="Z96" s="4" t="s">
        <v>35</v>
      </c>
      <c r="AA96" s="4" t="s">
        <v>35</v>
      </c>
      <c r="AB96" s="4" t="s">
        <v>35</v>
      </c>
      <c r="AC96" s="4" t="s">
        <v>35</v>
      </c>
      <c r="AD96" s="4">
        <v>6</v>
      </c>
      <c r="AE96" s="4" t="s">
        <v>224</v>
      </c>
      <c r="AF96" s="4" t="s">
        <v>35</v>
      </c>
      <c r="AG96" s="4" t="s">
        <v>35</v>
      </c>
      <c r="AH96" s="4"/>
    </row>
    <row r="97" spans="1:34" ht="55.2" x14ac:dyDescent="0.25">
      <c r="A97" s="4">
        <v>96</v>
      </c>
      <c r="B97" s="5" t="s">
        <v>145</v>
      </c>
      <c r="C97" s="5" t="s">
        <v>144</v>
      </c>
      <c r="D97" s="34">
        <v>21.4343276</v>
      </c>
      <c r="E97" s="34">
        <v>96.078717400000002</v>
      </c>
      <c r="F97" s="4">
        <v>7.97</v>
      </c>
      <c r="G97" s="4">
        <v>64.87</v>
      </c>
      <c r="H97" s="4" t="s">
        <v>6</v>
      </c>
      <c r="I97" s="4">
        <v>123.23</v>
      </c>
      <c r="J97" s="4">
        <v>8</v>
      </c>
      <c r="K97" s="13">
        <v>213.06271769700001</v>
      </c>
      <c r="L97" s="4">
        <v>5</v>
      </c>
      <c r="M97" s="4">
        <v>18.2</v>
      </c>
      <c r="N97" s="4">
        <v>91</v>
      </c>
      <c r="O97" s="4"/>
      <c r="P97" s="4"/>
      <c r="Q97" s="4"/>
      <c r="R97" s="4"/>
      <c r="S97" s="4"/>
      <c r="T97" s="4"/>
      <c r="U97" s="4" t="s">
        <v>34</v>
      </c>
      <c r="V97" s="4" t="s">
        <v>35</v>
      </c>
      <c r="W97" s="4" t="s">
        <v>35</v>
      </c>
      <c r="X97" s="4">
        <v>2</v>
      </c>
      <c r="Y97" s="4">
        <v>2</v>
      </c>
      <c r="Z97" s="4" t="s">
        <v>35</v>
      </c>
      <c r="AA97" s="4" t="s">
        <v>35</v>
      </c>
      <c r="AB97" s="4" t="s">
        <v>35</v>
      </c>
      <c r="AC97" s="4" t="s">
        <v>35</v>
      </c>
      <c r="AD97" s="4">
        <v>6</v>
      </c>
      <c r="AE97" s="4" t="s">
        <v>224</v>
      </c>
      <c r="AF97" s="4" t="s">
        <v>35</v>
      </c>
      <c r="AG97" s="4" t="s">
        <v>35</v>
      </c>
      <c r="AH97" t="s">
        <v>532</v>
      </c>
    </row>
    <row r="98" spans="1:34" ht="41.4" x14ac:dyDescent="0.25">
      <c r="A98" s="4">
        <v>97</v>
      </c>
      <c r="B98" s="5" t="s">
        <v>146</v>
      </c>
      <c r="C98" s="5" t="s">
        <v>148</v>
      </c>
      <c r="D98" s="34">
        <v>21.336462099999999</v>
      </c>
      <c r="E98" s="34">
        <v>96.187169400000002</v>
      </c>
      <c r="F98" s="4">
        <v>18.64</v>
      </c>
      <c r="G98" s="4">
        <v>78.58</v>
      </c>
      <c r="H98" s="4" t="s">
        <v>6</v>
      </c>
      <c r="I98" s="4">
        <v>132.65</v>
      </c>
      <c r="J98" s="4">
        <v>6</v>
      </c>
      <c r="K98" s="12">
        <v>219.88549732999999</v>
      </c>
      <c r="L98" s="4">
        <v>8</v>
      </c>
      <c r="M98" s="4">
        <v>13</v>
      </c>
      <c r="N98" s="4">
        <v>104</v>
      </c>
      <c r="O98" s="4"/>
      <c r="P98" s="4"/>
      <c r="Q98" s="4"/>
      <c r="R98" s="4"/>
      <c r="S98" s="4"/>
      <c r="T98" s="4"/>
      <c r="U98" s="4" t="s">
        <v>34</v>
      </c>
      <c r="V98" s="4" t="s">
        <v>35</v>
      </c>
      <c r="W98" s="4" t="s">
        <v>35</v>
      </c>
      <c r="X98" s="4">
        <v>2</v>
      </c>
      <c r="Y98" s="4">
        <v>2</v>
      </c>
      <c r="Z98" s="4" t="s">
        <v>35</v>
      </c>
      <c r="AA98" s="4" t="s">
        <v>35</v>
      </c>
      <c r="AB98" s="4" t="s">
        <v>35</v>
      </c>
      <c r="AC98" s="4" t="s">
        <v>35</v>
      </c>
      <c r="AD98" s="4">
        <v>3</v>
      </c>
      <c r="AE98" s="4" t="s">
        <v>224</v>
      </c>
      <c r="AF98" s="4" t="s">
        <v>35</v>
      </c>
      <c r="AG98" s="4" t="s">
        <v>35</v>
      </c>
      <c r="AH98" s="4"/>
    </row>
    <row r="99" spans="1:34" ht="41.4" x14ac:dyDescent="0.25">
      <c r="A99" s="4">
        <v>98</v>
      </c>
      <c r="B99" s="5" t="s">
        <v>146</v>
      </c>
      <c r="C99" s="5" t="s">
        <v>147</v>
      </c>
      <c r="D99" s="34">
        <v>21.329115600000002</v>
      </c>
      <c r="E99" s="34">
        <v>96.194201199999995</v>
      </c>
      <c r="F99" s="4">
        <v>19.399999999999999</v>
      </c>
      <c r="G99" s="4">
        <v>79.599999999999994</v>
      </c>
      <c r="H99" s="4" t="s">
        <v>6</v>
      </c>
      <c r="I99" s="4">
        <v>133.12</v>
      </c>
      <c r="J99" s="4">
        <v>6</v>
      </c>
      <c r="K99" s="12">
        <v>219.04691766400001</v>
      </c>
      <c r="L99" s="4">
        <v>3</v>
      </c>
      <c r="M99" s="4">
        <v>20</v>
      </c>
      <c r="N99" s="4">
        <v>60</v>
      </c>
      <c r="O99" s="4"/>
      <c r="P99" s="4"/>
      <c r="Q99" s="4"/>
      <c r="R99" s="4"/>
      <c r="S99" s="4"/>
      <c r="T99" s="4"/>
      <c r="U99" s="4" t="s">
        <v>34</v>
      </c>
      <c r="V99" s="4" t="s">
        <v>35</v>
      </c>
      <c r="W99" s="4" t="s">
        <v>35</v>
      </c>
      <c r="X99" s="4">
        <v>2</v>
      </c>
      <c r="Y99" s="4">
        <v>2</v>
      </c>
      <c r="Z99" s="4" t="s">
        <v>35</v>
      </c>
      <c r="AA99" s="4" t="s">
        <v>35</v>
      </c>
      <c r="AB99" s="4" t="s">
        <v>35</v>
      </c>
      <c r="AC99" s="4" t="s">
        <v>35</v>
      </c>
      <c r="AD99" s="4">
        <v>3</v>
      </c>
      <c r="AE99" s="4" t="s">
        <v>224</v>
      </c>
      <c r="AF99" s="4" t="s">
        <v>35</v>
      </c>
      <c r="AG99" s="4" t="s">
        <v>35</v>
      </c>
      <c r="AH99" s="4"/>
    </row>
    <row r="100" spans="1:34" ht="41.4" x14ac:dyDescent="0.25">
      <c r="A100" s="4">
        <v>99</v>
      </c>
      <c r="B100" s="5" t="s">
        <v>150</v>
      </c>
      <c r="C100" s="5" t="s">
        <v>149</v>
      </c>
      <c r="D100" s="34">
        <v>21.3303832</v>
      </c>
      <c r="E100" s="34">
        <v>96.144428700000006</v>
      </c>
      <c r="F100" s="4">
        <v>14.15</v>
      </c>
      <c r="G100" s="4">
        <v>77.790000000000006</v>
      </c>
      <c r="H100" s="4" t="s">
        <v>6</v>
      </c>
      <c r="I100" s="4">
        <v>128.11000000000001</v>
      </c>
      <c r="J100" s="4">
        <v>7</v>
      </c>
      <c r="K100" s="12">
        <v>199.66337551199999</v>
      </c>
      <c r="L100" s="4">
        <v>4</v>
      </c>
      <c r="M100" s="4">
        <v>16.5</v>
      </c>
      <c r="N100" s="4">
        <v>66</v>
      </c>
      <c r="O100" s="4"/>
      <c r="P100" s="4"/>
      <c r="Q100" s="4"/>
      <c r="R100" s="4"/>
      <c r="S100" s="4"/>
      <c r="T100" s="4"/>
      <c r="U100" s="4" t="s">
        <v>34</v>
      </c>
      <c r="V100" s="4" t="s">
        <v>35</v>
      </c>
      <c r="W100" s="4" t="s">
        <v>35</v>
      </c>
      <c r="X100" s="4">
        <v>2</v>
      </c>
      <c r="Y100" s="4">
        <v>2</v>
      </c>
      <c r="Z100" s="4" t="s">
        <v>35</v>
      </c>
      <c r="AA100" s="4" t="s">
        <v>35</v>
      </c>
      <c r="AB100" s="4" t="s">
        <v>35</v>
      </c>
      <c r="AC100" s="4" t="s">
        <v>35</v>
      </c>
      <c r="AD100" s="4">
        <v>3</v>
      </c>
      <c r="AE100" s="4" t="s">
        <v>224</v>
      </c>
      <c r="AF100" s="4" t="s">
        <v>35</v>
      </c>
      <c r="AG100" s="4" t="s">
        <v>35</v>
      </c>
      <c r="AH100" s="4"/>
    </row>
    <row r="101" spans="1:34" ht="27.6" x14ac:dyDescent="0.25">
      <c r="A101" s="4">
        <v>100</v>
      </c>
      <c r="B101" s="5" t="s">
        <v>150</v>
      </c>
      <c r="C101" s="5" t="s">
        <v>151</v>
      </c>
      <c r="D101" s="34">
        <v>21.106962800000002</v>
      </c>
      <c r="E101" s="34">
        <v>96.126447499999998</v>
      </c>
      <c r="F101" s="4">
        <v>11</v>
      </c>
      <c r="G101" s="4">
        <v>100.89</v>
      </c>
      <c r="H101" s="4" t="s">
        <v>6</v>
      </c>
      <c r="I101" s="4">
        <v>126.25</v>
      </c>
      <c r="J101" s="4">
        <v>7</v>
      </c>
      <c r="K101" s="12">
        <v>218.03976537099999</v>
      </c>
      <c r="L101" s="4">
        <v>4</v>
      </c>
      <c r="M101" s="4">
        <v>19</v>
      </c>
      <c r="N101" s="4">
        <v>76</v>
      </c>
      <c r="O101" s="4"/>
      <c r="P101" s="4"/>
      <c r="Q101" s="4"/>
      <c r="R101" s="4"/>
      <c r="S101" s="4"/>
      <c r="T101" s="4"/>
      <c r="U101" s="4" t="s">
        <v>34</v>
      </c>
      <c r="V101" s="4" t="s">
        <v>35</v>
      </c>
      <c r="W101" s="4" t="s">
        <v>35</v>
      </c>
      <c r="X101" s="4">
        <v>2</v>
      </c>
      <c r="Y101" s="4">
        <v>2</v>
      </c>
      <c r="Z101" s="4" t="s">
        <v>35</v>
      </c>
      <c r="AA101" s="4" t="s">
        <v>35</v>
      </c>
      <c r="AB101" s="4" t="s">
        <v>35</v>
      </c>
      <c r="AC101" s="4" t="s">
        <v>35</v>
      </c>
      <c r="AD101" s="4">
        <v>3</v>
      </c>
      <c r="AE101" s="4" t="s">
        <v>224</v>
      </c>
      <c r="AF101" s="4" t="s">
        <v>35</v>
      </c>
      <c r="AG101" s="4" t="s">
        <v>35</v>
      </c>
      <c r="AH101" s="4"/>
    </row>
    <row r="102" spans="1:34" ht="41.4" x14ac:dyDescent="0.25">
      <c r="A102" s="4">
        <v>101</v>
      </c>
      <c r="B102" s="5" t="s">
        <v>153</v>
      </c>
      <c r="C102" s="5" t="s">
        <v>152</v>
      </c>
      <c r="D102" s="34">
        <v>20.8773917</v>
      </c>
      <c r="E102" s="34">
        <v>95.855426499999993</v>
      </c>
      <c r="F102" s="4">
        <v>18.91</v>
      </c>
      <c r="G102" s="4">
        <v>124.55</v>
      </c>
      <c r="H102" s="4" t="s">
        <v>6</v>
      </c>
      <c r="I102" s="4">
        <v>103.87</v>
      </c>
      <c r="J102" s="4">
        <v>6</v>
      </c>
      <c r="K102" s="12">
        <v>216.04492474599999</v>
      </c>
      <c r="L102" s="4">
        <v>8</v>
      </c>
      <c r="M102" s="4">
        <v>31</v>
      </c>
      <c r="N102" s="4">
        <v>248</v>
      </c>
      <c r="O102" s="4"/>
      <c r="P102" s="4"/>
      <c r="Q102" s="4"/>
      <c r="R102" s="4"/>
      <c r="S102" s="4"/>
      <c r="T102" s="4"/>
      <c r="U102" s="4" t="s">
        <v>34</v>
      </c>
      <c r="V102" s="4" t="s">
        <v>35</v>
      </c>
      <c r="W102" s="4" t="s">
        <v>35</v>
      </c>
      <c r="X102" s="4">
        <v>2</v>
      </c>
      <c r="Y102" s="4">
        <v>2</v>
      </c>
      <c r="Z102" s="4" t="s">
        <v>35</v>
      </c>
      <c r="AA102" s="4" t="s">
        <v>35</v>
      </c>
      <c r="AB102" s="4" t="s">
        <v>35</v>
      </c>
      <c r="AC102" s="4" t="s">
        <v>35</v>
      </c>
      <c r="AD102" s="4">
        <v>6</v>
      </c>
      <c r="AE102" s="4" t="s">
        <v>36</v>
      </c>
      <c r="AF102" s="4" t="s">
        <v>35</v>
      </c>
      <c r="AG102" s="4" t="s">
        <v>35</v>
      </c>
      <c r="AH102" s="4"/>
    </row>
    <row r="103" spans="1:34" ht="55.2" x14ac:dyDescent="0.25">
      <c r="A103" s="4">
        <v>102</v>
      </c>
      <c r="B103" s="5" t="s">
        <v>150</v>
      </c>
      <c r="C103" s="10" t="s">
        <v>154</v>
      </c>
      <c r="D103" s="34">
        <v>20.216089</v>
      </c>
      <c r="E103" s="34">
        <v>96.2626913</v>
      </c>
      <c r="F103" s="4">
        <v>16.05</v>
      </c>
      <c r="G103" s="4">
        <v>200.72</v>
      </c>
      <c r="H103" s="4" t="s">
        <v>3</v>
      </c>
      <c r="I103" s="4">
        <v>50.02</v>
      </c>
      <c r="J103" s="4">
        <v>6</v>
      </c>
      <c r="K103" s="12">
        <v>255.43741553999999</v>
      </c>
      <c r="L103" s="4">
        <v>4</v>
      </c>
      <c r="M103" s="4">
        <v>22.25</v>
      </c>
      <c r="N103" s="4">
        <v>89</v>
      </c>
      <c r="O103" s="4"/>
      <c r="P103" s="4"/>
      <c r="Q103" s="4"/>
      <c r="R103" s="4"/>
      <c r="S103" s="4"/>
      <c r="T103" s="4"/>
      <c r="U103" s="4" t="s">
        <v>34</v>
      </c>
      <c r="V103" s="4" t="s">
        <v>35</v>
      </c>
      <c r="W103" s="4" t="s">
        <v>35</v>
      </c>
      <c r="X103" s="4">
        <v>2</v>
      </c>
      <c r="Y103" s="4">
        <v>2</v>
      </c>
      <c r="Z103" s="4" t="s">
        <v>35</v>
      </c>
      <c r="AA103" s="4" t="s">
        <v>35</v>
      </c>
      <c r="AB103" s="4" t="s">
        <v>35</v>
      </c>
      <c r="AC103" s="4" t="s">
        <v>35</v>
      </c>
      <c r="AD103" s="4">
        <v>3</v>
      </c>
      <c r="AE103" s="4" t="s">
        <v>36</v>
      </c>
      <c r="AF103" s="4" t="s">
        <v>35</v>
      </c>
      <c r="AG103" s="4" t="s">
        <v>35</v>
      </c>
      <c r="AH103" s="4"/>
    </row>
    <row r="104" spans="1:34" ht="41.4" x14ac:dyDescent="0.25">
      <c r="A104" s="4">
        <v>103</v>
      </c>
      <c r="B104" s="5" t="s">
        <v>155</v>
      </c>
      <c r="C104" s="5" t="s">
        <v>126</v>
      </c>
      <c r="D104" s="34">
        <v>19.750398100000002</v>
      </c>
      <c r="E104" s="34">
        <v>96.118503700000005</v>
      </c>
      <c r="F104" s="4">
        <v>5.0999999999999996</v>
      </c>
      <c r="G104" s="4">
        <v>245.14</v>
      </c>
      <c r="H104" s="4" t="s">
        <v>3</v>
      </c>
      <c r="I104" s="4">
        <v>3.79</v>
      </c>
      <c r="J104" s="4">
        <v>7</v>
      </c>
      <c r="K104" s="12">
        <v>297.445141901</v>
      </c>
      <c r="L104" s="4">
        <v>4</v>
      </c>
      <c r="M104" s="4">
        <v>19.25</v>
      </c>
      <c r="N104" s="4">
        <v>77</v>
      </c>
      <c r="O104" s="4"/>
      <c r="P104" s="4"/>
      <c r="Q104" s="4"/>
      <c r="R104" s="4"/>
      <c r="S104" s="4"/>
      <c r="T104" s="4"/>
      <c r="U104" s="4" t="s">
        <v>34</v>
      </c>
      <c r="V104" s="4" t="s">
        <v>35</v>
      </c>
      <c r="W104" s="4" t="s">
        <v>35</v>
      </c>
      <c r="X104" s="4">
        <v>2</v>
      </c>
      <c r="Y104" s="4">
        <v>2</v>
      </c>
      <c r="Z104" s="4" t="s">
        <v>35</v>
      </c>
      <c r="AA104" s="4" t="s">
        <v>35</v>
      </c>
      <c r="AB104" s="4" t="s">
        <v>35</v>
      </c>
      <c r="AC104" s="4" t="s">
        <v>35</v>
      </c>
      <c r="AD104" s="4">
        <v>3</v>
      </c>
      <c r="AE104" s="4" t="s">
        <v>224</v>
      </c>
      <c r="AF104" s="4" t="s">
        <v>35</v>
      </c>
      <c r="AG104" s="4" t="s">
        <v>35</v>
      </c>
      <c r="AH104" s="4"/>
    </row>
    <row r="105" spans="1:34" ht="27.6" x14ac:dyDescent="0.25">
      <c r="A105" s="4">
        <v>104</v>
      </c>
      <c r="B105" s="5" t="s">
        <v>157</v>
      </c>
      <c r="C105" s="5" t="s">
        <v>156</v>
      </c>
      <c r="D105" s="34">
        <v>19.749942300000001</v>
      </c>
      <c r="E105" s="34">
        <v>96.232679500000003</v>
      </c>
      <c r="F105" s="4">
        <v>6.7</v>
      </c>
      <c r="G105" s="4">
        <v>251.38</v>
      </c>
      <c r="H105" s="4" t="s">
        <v>3</v>
      </c>
      <c r="I105" s="4">
        <v>10.41</v>
      </c>
      <c r="J105" s="4">
        <v>8</v>
      </c>
      <c r="K105" s="12">
        <v>209.83168302000001</v>
      </c>
      <c r="L105" s="4">
        <v>4</v>
      </c>
      <c r="M105" s="4">
        <v>22</v>
      </c>
      <c r="N105" s="4">
        <v>88</v>
      </c>
      <c r="O105" s="4"/>
      <c r="P105" s="4"/>
      <c r="Q105" s="4"/>
      <c r="R105" s="4"/>
      <c r="S105" s="4"/>
      <c r="T105" s="4"/>
      <c r="U105" s="4" t="s">
        <v>34</v>
      </c>
      <c r="V105" s="4" t="s">
        <v>35</v>
      </c>
      <c r="W105" s="4" t="s">
        <v>35</v>
      </c>
      <c r="X105" s="4">
        <v>2</v>
      </c>
      <c r="Y105" s="4">
        <v>2</v>
      </c>
      <c r="Z105" s="4" t="s">
        <v>35</v>
      </c>
      <c r="AA105" s="4" t="s">
        <v>35</v>
      </c>
      <c r="AB105" s="4" t="s">
        <v>35</v>
      </c>
      <c r="AC105" s="4" t="s">
        <v>35</v>
      </c>
      <c r="AD105" s="4">
        <v>6</v>
      </c>
      <c r="AE105" s="4" t="s">
        <v>224</v>
      </c>
      <c r="AF105" s="4" t="s">
        <v>35</v>
      </c>
      <c r="AG105" s="4" t="s">
        <v>35</v>
      </c>
      <c r="AH105" s="4"/>
    </row>
    <row r="106" spans="1:34" ht="41.4" x14ac:dyDescent="0.25">
      <c r="A106" s="4">
        <v>105</v>
      </c>
      <c r="B106" s="5" t="s">
        <v>155</v>
      </c>
      <c r="C106" s="5" t="s">
        <v>158</v>
      </c>
      <c r="D106" s="34">
        <v>19.636279300000002</v>
      </c>
      <c r="E106" s="34">
        <v>96.166200599999996</v>
      </c>
      <c r="F106" s="4">
        <v>1.84</v>
      </c>
      <c r="G106" s="4">
        <v>263.06</v>
      </c>
      <c r="H106" s="4" t="s">
        <v>3</v>
      </c>
      <c r="I106" s="4">
        <v>16.07</v>
      </c>
      <c r="J106" s="4">
        <v>8</v>
      </c>
      <c r="K106" s="12">
        <v>214.98836499999999</v>
      </c>
      <c r="L106" s="4">
        <v>4</v>
      </c>
      <c r="M106" s="4">
        <v>19.75</v>
      </c>
      <c r="N106" s="4">
        <v>79</v>
      </c>
      <c r="O106" s="4"/>
      <c r="P106" s="4"/>
      <c r="Q106" s="4"/>
      <c r="R106" s="4"/>
      <c r="S106" s="4"/>
      <c r="T106" s="4"/>
      <c r="U106" s="4" t="s">
        <v>34</v>
      </c>
      <c r="V106" s="4" t="s">
        <v>35</v>
      </c>
      <c r="W106" s="4" t="s">
        <v>35</v>
      </c>
      <c r="X106" s="4">
        <v>2</v>
      </c>
      <c r="Y106" s="4">
        <v>2</v>
      </c>
      <c r="Z106" s="4" t="s">
        <v>35</v>
      </c>
      <c r="AA106" s="4" t="s">
        <v>35</v>
      </c>
      <c r="AB106" s="4" t="s">
        <v>35</v>
      </c>
      <c r="AC106" s="4" t="s">
        <v>35</v>
      </c>
      <c r="AD106" s="4">
        <v>3</v>
      </c>
      <c r="AE106" s="4" t="s">
        <v>224</v>
      </c>
      <c r="AF106" s="4" t="s">
        <v>35</v>
      </c>
      <c r="AG106" s="4" t="s">
        <v>35</v>
      </c>
      <c r="AH106" s="4"/>
    </row>
    <row r="107" spans="1:34" ht="41.4" x14ac:dyDescent="0.25">
      <c r="A107" s="4">
        <v>106</v>
      </c>
      <c r="B107" s="5" t="s">
        <v>157</v>
      </c>
      <c r="C107" s="5" t="s">
        <v>159</v>
      </c>
      <c r="D107" s="34">
        <v>19.6089403</v>
      </c>
      <c r="E107" s="34">
        <v>96.250797300000002</v>
      </c>
      <c r="F107" s="4">
        <v>6.5</v>
      </c>
      <c r="G107" s="4">
        <v>267.07</v>
      </c>
      <c r="H107" s="4" t="s">
        <v>3</v>
      </c>
      <c r="I107" s="4">
        <v>22.34</v>
      </c>
      <c r="J107" s="4">
        <v>8</v>
      </c>
      <c r="K107" s="12">
        <v>227.81958554600001</v>
      </c>
      <c r="L107" s="4">
        <v>4</v>
      </c>
      <c r="M107" s="4">
        <v>20</v>
      </c>
      <c r="N107" s="4">
        <v>80</v>
      </c>
      <c r="O107" s="4"/>
      <c r="P107" s="4"/>
      <c r="Q107" s="4"/>
      <c r="R107" s="4"/>
      <c r="S107" s="4"/>
      <c r="T107" s="4"/>
      <c r="U107" s="4" t="s">
        <v>34</v>
      </c>
      <c r="V107" s="4" t="s">
        <v>35</v>
      </c>
      <c r="W107" s="4" t="s">
        <v>35</v>
      </c>
      <c r="X107" s="4">
        <v>2</v>
      </c>
      <c r="Y107" s="4">
        <v>2</v>
      </c>
      <c r="Z107" s="4" t="s">
        <v>35</v>
      </c>
      <c r="AA107" s="4" t="s">
        <v>35</v>
      </c>
      <c r="AB107" s="4" t="s">
        <v>35</v>
      </c>
      <c r="AC107" s="4" t="s">
        <v>35</v>
      </c>
      <c r="AD107" s="4">
        <v>3</v>
      </c>
      <c r="AE107" s="4" t="s">
        <v>224</v>
      </c>
      <c r="AF107" s="4" t="s">
        <v>35</v>
      </c>
      <c r="AG107" s="4" t="s">
        <v>35</v>
      </c>
      <c r="AH107" s="4"/>
    </row>
    <row r="108" spans="1:34" ht="27.6" x14ac:dyDescent="0.25">
      <c r="A108" s="4">
        <v>107</v>
      </c>
      <c r="B108" s="5" t="s">
        <v>150</v>
      </c>
      <c r="C108" s="5" t="s">
        <v>160</v>
      </c>
      <c r="D108" s="34">
        <v>19.4850189</v>
      </c>
      <c r="E108" s="34">
        <v>96.275570900000005</v>
      </c>
      <c r="F108" s="4">
        <v>6.7</v>
      </c>
      <c r="G108" s="4">
        <v>281</v>
      </c>
      <c r="H108" s="4" t="s">
        <v>3</v>
      </c>
      <c r="I108" s="4">
        <v>35.700000000000003</v>
      </c>
      <c r="J108" s="4">
        <v>7</v>
      </c>
      <c r="K108" s="12">
        <v>236.933825407</v>
      </c>
      <c r="L108" s="4">
        <v>10</v>
      </c>
      <c r="M108" s="4">
        <v>19.5</v>
      </c>
      <c r="N108" s="4">
        <v>195</v>
      </c>
      <c r="O108" s="4"/>
      <c r="P108" s="4"/>
      <c r="Q108" s="4"/>
      <c r="R108" s="4"/>
      <c r="S108" s="4"/>
      <c r="T108" s="4"/>
      <c r="U108" s="4" t="s">
        <v>34</v>
      </c>
      <c r="V108" s="4" t="s">
        <v>35</v>
      </c>
      <c r="W108" s="4" t="s">
        <v>35</v>
      </c>
      <c r="X108" s="4">
        <v>2</v>
      </c>
      <c r="Y108" s="4">
        <v>2</v>
      </c>
      <c r="Z108" s="4" t="s">
        <v>35</v>
      </c>
      <c r="AA108" s="4" t="s">
        <v>35</v>
      </c>
      <c r="AB108" s="4" t="s">
        <v>35</v>
      </c>
      <c r="AC108" s="4" t="s">
        <v>35</v>
      </c>
      <c r="AD108" s="4">
        <v>3</v>
      </c>
      <c r="AE108" s="4" t="s">
        <v>224</v>
      </c>
      <c r="AF108" s="4" t="s">
        <v>35</v>
      </c>
      <c r="AG108" s="4" t="s">
        <v>35</v>
      </c>
      <c r="AH108" s="4"/>
    </row>
    <row r="109" spans="1:34" ht="41.4" x14ac:dyDescent="0.25">
      <c r="A109" s="4">
        <v>108</v>
      </c>
      <c r="B109" s="5" t="s">
        <v>150</v>
      </c>
      <c r="C109" s="5" t="s">
        <v>161</v>
      </c>
      <c r="D109" s="34">
        <v>19.135391599999998</v>
      </c>
      <c r="E109" s="34">
        <v>96.432343799999998</v>
      </c>
      <c r="F109" s="4">
        <v>17.079999999999998</v>
      </c>
      <c r="G109" s="4">
        <v>321.61</v>
      </c>
      <c r="H109" s="4" t="s">
        <v>3</v>
      </c>
      <c r="I109" s="4">
        <v>77.5</v>
      </c>
      <c r="J109" s="4">
        <v>6</v>
      </c>
      <c r="K109" s="12">
        <v>223.11307915</v>
      </c>
      <c r="L109" s="4">
        <v>8</v>
      </c>
      <c r="M109" s="4">
        <v>30</v>
      </c>
      <c r="N109" s="4">
        <v>240</v>
      </c>
      <c r="O109" s="4"/>
      <c r="P109" s="4"/>
      <c r="Q109" s="4"/>
      <c r="R109" s="4"/>
      <c r="S109" s="4"/>
      <c r="T109" s="4"/>
      <c r="U109" s="4" t="s">
        <v>34</v>
      </c>
      <c r="V109" s="4" t="s">
        <v>35</v>
      </c>
      <c r="W109" s="4" t="s">
        <v>35</v>
      </c>
      <c r="X109" s="4">
        <v>2</v>
      </c>
      <c r="Y109" s="4">
        <v>2</v>
      </c>
      <c r="Z109" s="4" t="s">
        <v>35</v>
      </c>
      <c r="AA109" s="4" t="s">
        <v>35</v>
      </c>
      <c r="AB109" s="4" t="s">
        <v>35</v>
      </c>
      <c r="AC109" s="4" t="s">
        <v>35</v>
      </c>
      <c r="AD109" s="4">
        <v>6</v>
      </c>
      <c r="AE109" s="4" t="s">
        <v>36</v>
      </c>
      <c r="AF109" s="4" t="s">
        <v>35</v>
      </c>
      <c r="AG109" s="4" t="s">
        <v>35</v>
      </c>
      <c r="AH109" s="4"/>
    </row>
    <row r="110" spans="1:34" ht="55.2" x14ac:dyDescent="0.25">
      <c r="A110" s="4">
        <v>109</v>
      </c>
      <c r="B110" s="5" t="s">
        <v>162</v>
      </c>
      <c r="C110" s="5" t="s">
        <v>163</v>
      </c>
      <c r="D110" s="34">
        <v>18.9426527</v>
      </c>
      <c r="E110" s="34">
        <v>96.447239600000003</v>
      </c>
      <c r="F110" s="4">
        <v>15.9</v>
      </c>
      <c r="G110" s="4">
        <v>342.96</v>
      </c>
      <c r="H110" s="4" t="s">
        <v>3</v>
      </c>
      <c r="I110" s="4">
        <v>98.14</v>
      </c>
      <c r="J110" s="4">
        <v>6</v>
      </c>
      <c r="K110" s="12">
        <v>253.597229524</v>
      </c>
      <c r="L110" s="4">
        <v>7</v>
      </c>
      <c r="M110" s="4">
        <v>30.4</v>
      </c>
      <c r="N110" s="4">
        <v>213</v>
      </c>
      <c r="O110" s="4"/>
      <c r="P110" s="4">
        <v>1985</v>
      </c>
      <c r="Q110" s="4"/>
      <c r="R110" s="4"/>
      <c r="S110" s="4"/>
      <c r="T110" s="4"/>
      <c r="U110" s="4" t="s">
        <v>34</v>
      </c>
      <c r="V110" s="4" t="s">
        <v>35</v>
      </c>
      <c r="W110" s="4" t="s">
        <v>35</v>
      </c>
      <c r="X110" s="4">
        <v>2</v>
      </c>
      <c r="Y110" s="4">
        <v>2</v>
      </c>
      <c r="Z110" s="4" t="s">
        <v>35</v>
      </c>
      <c r="AA110" s="4" t="s">
        <v>35</v>
      </c>
      <c r="AB110" s="4" t="s">
        <v>35</v>
      </c>
      <c r="AC110" s="4" t="s">
        <v>35</v>
      </c>
      <c r="AD110" s="4">
        <v>6</v>
      </c>
      <c r="AE110" s="4" t="s">
        <v>36</v>
      </c>
      <c r="AF110" s="4" t="s">
        <v>35</v>
      </c>
      <c r="AG110" s="4" t="s">
        <v>35</v>
      </c>
      <c r="AH110" s="4"/>
    </row>
    <row r="111" spans="1:34" ht="55.2" x14ac:dyDescent="0.25">
      <c r="A111" s="4">
        <v>110</v>
      </c>
      <c r="B111" s="5" t="s">
        <v>164</v>
      </c>
      <c r="C111" s="5" t="s">
        <v>165</v>
      </c>
      <c r="D111" s="34">
        <v>18.6851597</v>
      </c>
      <c r="E111" s="34">
        <v>96.441805700000003</v>
      </c>
      <c r="F111" s="4">
        <v>9.7799999999999994</v>
      </c>
      <c r="G111" s="4">
        <v>371.11</v>
      </c>
      <c r="H111" s="4" t="s">
        <v>3</v>
      </c>
      <c r="I111" s="4">
        <v>125.24</v>
      </c>
      <c r="J111" s="4">
        <v>6</v>
      </c>
      <c r="K111" s="12">
        <v>188.78146194799999</v>
      </c>
      <c r="L111" s="4">
        <v>10</v>
      </c>
      <c r="M111" s="4">
        <v>36.5</v>
      </c>
      <c r="N111" s="4">
        <v>365</v>
      </c>
      <c r="O111" s="4"/>
      <c r="P111" s="4"/>
      <c r="Q111" s="4"/>
      <c r="R111" s="4"/>
      <c r="S111" s="4"/>
      <c r="T111" s="4"/>
      <c r="U111" s="4" t="s">
        <v>34</v>
      </c>
      <c r="V111" s="4" t="s">
        <v>35</v>
      </c>
      <c r="W111" s="4" t="s">
        <v>35</v>
      </c>
      <c r="X111" s="4">
        <v>2</v>
      </c>
      <c r="Y111" s="4">
        <v>2</v>
      </c>
      <c r="Z111" s="4" t="s">
        <v>35</v>
      </c>
      <c r="AA111" s="4" t="s">
        <v>35</v>
      </c>
      <c r="AB111" s="4" t="s">
        <v>35</v>
      </c>
      <c r="AC111" s="4" t="s">
        <v>35</v>
      </c>
      <c r="AD111" s="4">
        <v>6</v>
      </c>
      <c r="AE111" s="4" t="s">
        <v>36</v>
      </c>
      <c r="AF111" s="4" t="s">
        <v>35</v>
      </c>
      <c r="AG111" s="4" t="s">
        <v>35</v>
      </c>
      <c r="AH111" s="4"/>
    </row>
    <row r="112" spans="1:34" ht="41.4" x14ac:dyDescent="0.25">
      <c r="A112" s="4">
        <v>111</v>
      </c>
      <c r="B112" s="5" t="s">
        <v>150</v>
      </c>
      <c r="C112" s="5" t="s">
        <v>221</v>
      </c>
      <c r="D112" s="34">
        <v>19.6676146</v>
      </c>
      <c r="E112" s="34">
        <v>96.292155199999996</v>
      </c>
      <c r="F112" s="4">
        <v>11.67</v>
      </c>
      <c r="G112" s="4">
        <v>259.43</v>
      </c>
      <c r="H112" s="4" t="s">
        <v>3</v>
      </c>
      <c r="I112" s="4">
        <v>20.329999999999998</v>
      </c>
      <c r="J112" s="4">
        <v>7</v>
      </c>
      <c r="K112" s="12">
        <v>531.59041013199999</v>
      </c>
      <c r="L112" s="4">
        <v>5</v>
      </c>
      <c r="M112" s="4">
        <v>30</v>
      </c>
      <c r="N112" s="4">
        <v>150</v>
      </c>
      <c r="O112" s="4"/>
      <c r="P112" s="4"/>
      <c r="Q112" s="4"/>
      <c r="R112" s="4"/>
      <c r="S112" s="4"/>
      <c r="T112" s="4"/>
      <c r="U112" s="4" t="s">
        <v>34</v>
      </c>
      <c r="V112" s="4" t="s">
        <v>35</v>
      </c>
      <c r="W112" s="4" t="s">
        <v>35</v>
      </c>
      <c r="X112" s="4">
        <v>2</v>
      </c>
      <c r="Y112" s="4">
        <v>2</v>
      </c>
      <c r="Z112" s="4" t="s">
        <v>35</v>
      </c>
      <c r="AA112" s="4" t="s">
        <v>35</v>
      </c>
      <c r="AB112" s="4" t="s">
        <v>35</v>
      </c>
      <c r="AC112" s="4" t="s">
        <v>35</v>
      </c>
      <c r="AD112" s="4">
        <v>6</v>
      </c>
      <c r="AE112" s="5" t="s">
        <v>226</v>
      </c>
      <c r="AF112" s="4" t="s">
        <v>35</v>
      </c>
      <c r="AG112" s="4" t="s">
        <v>35</v>
      </c>
      <c r="AH112" t="s">
        <v>533</v>
      </c>
    </row>
    <row r="113" spans="1:34" ht="41.4" x14ac:dyDescent="0.25">
      <c r="A113" s="4">
        <v>112</v>
      </c>
      <c r="B113" s="5" t="s">
        <v>150</v>
      </c>
      <c r="C113" s="10" t="s">
        <v>229</v>
      </c>
      <c r="D113" s="34">
        <v>20.820126500000001</v>
      </c>
      <c r="E113" s="34">
        <v>96.399148400000001</v>
      </c>
      <c r="F113" s="4">
        <v>37.08</v>
      </c>
      <c r="G113" s="4">
        <v>140.09</v>
      </c>
      <c r="H113" s="4" t="s">
        <v>6</v>
      </c>
      <c r="I113" s="4">
        <v>159.76</v>
      </c>
      <c r="J113" s="4">
        <v>5</v>
      </c>
      <c r="K113" s="12">
        <v>544.35539702400001</v>
      </c>
      <c r="L113" s="4">
        <v>3</v>
      </c>
      <c r="M113" s="4">
        <v>20.32</v>
      </c>
      <c r="N113" s="4">
        <v>60.96</v>
      </c>
      <c r="O113" s="4">
        <v>9</v>
      </c>
      <c r="P113" s="4">
        <v>2011</v>
      </c>
      <c r="Q113" s="4" t="s">
        <v>270</v>
      </c>
      <c r="R113" s="4" t="s">
        <v>228</v>
      </c>
      <c r="S113" s="4" t="s">
        <v>228</v>
      </c>
      <c r="T113" s="4"/>
      <c r="U113" s="4" t="s">
        <v>34</v>
      </c>
      <c r="V113" s="4" t="s">
        <v>35</v>
      </c>
      <c r="W113" s="4" t="s">
        <v>35</v>
      </c>
      <c r="X113" s="4">
        <v>2</v>
      </c>
      <c r="Y113" s="4">
        <v>2</v>
      </c>
      <c r="Z113" s="4" t="s">
        <v>35</v>
      </c>
      <c r="AA113" s="4" t="s">
        <v>35</v>
      </c>
      <c r="AB113" s="4" t="s">
        <v>35</v>
      </c>
      <c r="AC113" s="4" t="s">
        <v>35</v>
      </c>
      <c r="AD113" s="4">
        <v>6</v>
      </c>
      <c r="AE113" s="4" t="s">
        <v>228</v>
      </c>
      <c r="AF113" s="4" t="s">
        <v>35</v>
      </c>
      <c r="AG113" s="4" t="s">
        <v>35</v>
      </c>
      <c r="AH113" s="4"/>
    </row>
    <row r="114" spans="1:34" ht="41.4" x14ac:dyDescent="0.25">
      <c r="A114" s="4">
        <v>113</v>
      </c>
      <c r="B114" s="5" t="s">
        <v>233</v>
      </c>
      <c r="C114" s="10" t="s">
        <v>232</v>
      </c>
      <c r="D114" s="34">
        <v>19.850808600000001</v>
      </c>
      <c r="E114" s="34">
        <v>96.026776400000003</v>
      </c>
      <c r="F114" s="4">
        <v>13.26</v>
      </c>
      <c r="G114" s="4">
        <v>238.64</v>
      </c>
      <c r="H114" s="4" t="s">
        <v>3</v>
      </c>
      <c r="I114" s="4">
        <v>13.97</v>
      </c>
      <c r="J114" s="4">
        <v>6</v>
      </c>
      <c r="K114" s="12">
        <v>251.09360308500001</v>
      </c>
      <c r="L114" s="4">
        <v>2</v>
      </c>
      <c r="M114" s="4">
        <v>27.43</v>
      </c>
      <c r="N114" s="4">
        <v>54.86</v>
      </c>
      <c r="O114" s="4">
        <v>17.68</v>
      </c>
      <c r="P114" s="4">
        <v>2011</v>
      </c>
      <c r="Q114" s="4" t="s">
        <v>270</v>
      </c>
      <c r="R114" s="4" t="s">
        <v>228</v>
      </c>
      <c r="S114" s="5" t="s">
        <v>272</v>
      </c>
      <c r="T114" s="5"/>
      <c r="U114" s="4" t="s">
        <v>34</v>
      </c>
      <c r="V114" s="4" t="s">
        <v>35</v>
      </c>
      <c r="W114" s="4" t="s">
        <v>35</v>
      </c>
      <c r="X114" s="4">
        <v>2</v>
      </c>
      <c r="Y114" s="4">
        <v>2</v>
      </c>
      <c r="Z114" s="4" t="s">
        <v>35</v>
      </c>
      <c r="AA114" s="4" t="s">
        <v>35</v>
      </c>
      <c r="AB114" s="4" t="s">
        <v>35</v>
      </c>
      <c r="AC114" s="4" t="s">
        <v>35</v>
      </c>
      <c r="AD114" s="4">
        <v>6</v>
      </c>
      <c r="AE114" s="4" t="s">
        <v>228</v>
      </c>
      <c r="AF114" s="4" t="s">
        <v>35</v>
      </c>
      <c r="AG114" s="4" t="s">
        <v>35</v>
      </c>
      <c r="AH114" t="s">
        <v>534</v>
      </c>
    </row>
    <row r="115" spans="1:34" ht="41.4" x14ac:dyDescent="0.25">
      <c r="A115" s="4">
        <v>114</v>
      </c>
      <c r="B115" s="5" t="s">
        <v>145</v>
      </c>
      <c r="C115" s="10" t="s">
        <v>235</v>
      </c>
      <c r="D115" s="34">
        <v>21.153540799999998</v>
      </c>
      <c r="E115" s="34">
        <v>95.387240300000002</v>
      </c>
      <c r="F115" s="4">
        <v>65.510000000000005</v>
      </c>
      <c r="G115" s="4">
        <v>108.97</v>
      </c>
      <c r="H115" s="4" t="s">
        <v>6</v>
      </c>
      <c r="I115" s="4">
        <v>48.78</v>
      </c>
      <c r="J115" s="4">
        <v>5</v>
      </c>
      <c r="K115" s="12">
        <v>263.841129529</v>
      </c>
      <c r="L115" s="4">
        <v>5</v>
      </c>
      <c r="M115" s="4">
        <v>18.29</v>
      </c>
      <c r="N115" s="4">
        <v>91.45</v>
      </c>
      <c r="O115" s="4">
        <v>9</v>
      </c>
      <c r="P115" s="4">
        <v>2011</v>
      </c>
      <c r="Q115" s="4" t="s">
        <v>270</v>
      </c>
      <c r="R115" s="4" t="s">
        <v>228</v>
      </c>
      <c r="S115" s="4" t="s">
        <v>228</v>
      </c>
      <c r="T115" s="4"/>
      <c r="U115" s="4" t="s">
        <v>34</v>
      </c>
      <c r="V115" s="4" t="s">
        <v>35</v>
      </c>
      <c r="W115" s="4" t="s">
        <v>35</v>
      </c>
      <c r="X115" s="4">
        <v>2</v>
      </c>
      <c r="Y115" s="4">
        <v>2</v>
      </c>
      <c r="Z115" s="4" t="s">
        <v>35</v>
      </c>
      <c r="AA115" s="4" t="s">
        <v>35</v>
      </c>
      <c r="AB115" s="4" t="s">
        <v>35</v>
      </c>
      <c r="AC115" s="4" t="s">
        <v>35</v>
      </c>
      <c r="AD115" s="4">
        <v>6</v>
      </c>
      <c r="AE115" s="4" t="s">
        <v>228</v>
      </c>
      <c r="AF115" s="4" t="s">
        <v>35</v>
      </c>
      <c r="AG115" s="4" t="s">
        <v>35</v>
      </c>
      <c r="AH115" s="4"/>
    </row>
    <row r="116" spans="1:34" ht="41.4" x14ac:dyDescent="0.25">
      <c r="A116" s="4">
        <v>115</v>
      </c>
      <c r="B116" s="5" t="s">
        <v>150</v>
      </c>
      <c r="C116" s="10" t="s">
        <v>256</v>
      </c>
      <c r="D116" s="34">
        <v>18.0773391</v>
      </c>
      <c r="E116" s="34">
        <v>96.472401899999994</v>
      </c>
      <c r="F116" s="4">
        <v>0.75</v>
      </c>
      <c r="G116" s="4">
        <v>438.1</v>
      </c>
      <c r="H116" s="4" t="s">
        <v>8</v>
      </c>
      <c r="I116" s="4">
        <v>136.91999999999999</v>
      </c>
      <c r="J116" s="4">
        <v>5</v>
      </c>
      <c r="K116" s="12">
        <v>242.365471055</v>
      </c>
      <c r="L116" s="4">
        <v>3</v>
      </c>
      <c r="M116" s="4">
        <v>36.67</v>
      </c>
      <c r="N116" s="4">
        <v>110</v>
      </c>
      <c r="O116" s="4">
        <v>18</v>
      </c>
      <c r="P116" s="4">
        <v>2003</v>
      </c>
      <c r="Q116" s="4" t="s">
        <v>270</v>
      </c>
      <c r="R116" s="4" t="s">
        <v>228</v>
      </c>
      <c r="S116" s="4" t="s">
        <v>228</v>
      </c>
      <c r="T116" s="4"/>
      <c r="U116" s="4" t="s">
        <v>34</v>
      </c>
      <c r="V116" s="4" t="s">
        <v>35</v>
      </c>
      <c r="W116" s="4" t="s">
        <v>35</v>
      </c>
      <c r="X116" s="4">
        <v>2</v>
      </c>
      <c r="Y116" s="4">
        <v>2</v>
      </c>
      <c r="Z116" s="4" t="s">
        <v>35</v>
      </c>
      <c r="AA116" s="4" t="s">
        <v>35</v>
      </c>
      <c r="AB116" s="4" t="s">
        <v>35</v>
      </c>
      <c r="AC116" s="4" t="s">
        <v>35</v>
      </c>
      <c r="AD116" s="4">
        <v>6</v>
      </c>
      <c r="AE116" s="5" t="s">
        <v>257</v>
      </c>
      <c r="AF116" s="4" t="s">
        <v>35</v>
      </c>
      <c r="AG116" s="4" t="s">
        <v>35</v>
      </c>
      <c r="AH116" s="4"/>
    </row>
    <row r="117" spans="1:34" ht="41.4" x14ac:dyDescent="0.25">
      <c r="A117" s="4">
        <v>116</v>
      </c>
      <c r="B117" s="5" t="s">
        <v>150</v>
      </c>
      <c r="C117" s="10" t="s">
        <v>258</v>
      </c>
      <c r="D117" s="34">
        <v>18.078871400000001</v>
      </c>
      <c r="E117" s="34">
        <v>96.460028399999999</v>
      </c>
      <c r="F117" s="4">
        <v>0.55000000000000004</v>
      </c>
      <c r="G117" s="4">
        <v>437.73</v>
      </c>
      <c r="H117" s="4" t="s">
        <v>8</v>
      </c>
      <c r="I117" s="4">
        <v>137.91</v>
      </c>
      <c r="J117" s="4">
        <v>5</v>
      </c>
      <c r="K117" s="12">
        <v>451.71359303700001</v>
      </c>
      <c r="L117" s="4">
        <v>3</v>
      </c>
      <c r="M117" s="4">
        <v>27.7</v>
      </c>
      <c r="N117" s="4">
        <v>83</v>
      </c>
      <c r="O117" s="4">
        <v>9</v>
      </c>
      <c r="P117" s="4">
        <v>2011</v>
      </c>
      <c r="Q117" s="4" t="s">
        <v>270</v>
      </c>
      <c r="R117" s="4" t="s">
        <v>228</v>
      </c>
      <c r="S117" s="5" t="s">
        <v>230</v>
      </c>
      <c r="T117" s="5"/>
      <c r="U117" s="4" t="s">
        <v>34</v>
      </c>
      <c r="V117" s="4" t="s">
        <v>35</v>
      </c>
      <c r="W117" s="4" t="s">
        <v>35</v>
      </c>
      <c r="X117" s="4">
        <v>2</v>
      </c>
      <c r="Y117" s="4">
        <v>2</v>
      </c>
      <c r="Z117" s="4" t="s">
        <v>35</v>
      </c>
      <c r="AA117" s="4" t="s">
        <v>35</v>
      </c>
      <c r="AB117" s="4" t="s">
        <v>35</v>
      </c>
      <c r="AC117" s="4" t="s">
        <v>35</v>
      </c>
      <c r="AD117" s="4">
        <v>6</v>
      </c>
      <c r="AE117" s="5" t="s">
        <v>257</v>
      </c>
      <c r="AF117" s="4" t="s">
        <v>35</v>
      </c>
      <c r="AG117" s="4" t="s">
        <v>35</v>
      </c>
      <c r="AH117" s="4"/>
    </row>
    <row r="118" spans="1:34" ht="27.6" x14ac:dyDescent="0.25">
      <c r="A118" s="4">
        <v>117</v>
      </c>
      <c r="B118" s="5" t="s">
        <v>150</v>
      </c>
      <c r="C118" s="10" t="s">
        <v>259</v>
      </c>
      <c r="D118" s="34">
        <v>17.4771538</v>
      </c>
      <c r="E118" s="34">
        <v>96.678358000000003</v>
      </c>
      <c r="F118" s="4">
        <v>10.9</v>
      </c>
      <c r="G118" s="4">
        <v>507.56</v>
      </c>
      <c r="H118" s="4" t="s">
        <v>8</v>
      </c>
      <c r="I118" s="4">
        <v>88</v>
      </c>
      <c r="J118" s="4">
        <v>5</v>
      </c>
      <c r="K118" s="12">
        <v>198.08571985099999</v>
      </c>
      <c r="L118" s="4">
        <v>3</v>
      </c>
      <c r="M118" s="4">
        <v>21.28</v>
      </c>
      <c r="N118" s="4">
        <v>63.84</v>
      </c>
      <c r="O118" s="4">
        <v>9</v>
      </c>
      <c r="P118" s="4">
        <v>1999</v>
      </c>
      <c r="Q118" s="4" t="s">
        <v>270</v>
      </c>
      <c r="R118" s="4" t="s">
        <v>228</v>
      </c>
      <c r="S118" s="4" t="s">
        <v>228</v>
      </c>
      <c r="T118" s="4"/>
      <c r="U118" s="4" t="s">
        <v>34</v>
      </c>
      <c r="V118" s="4" t="s">
        <v>35</v>
      </c>
      <c r="W118" s="4" t="s">
        <v>35</v>
      </c>
      <c r="X118" s="4">
        <v>2</v>
      </c>
      <c r="Y118" s="4">
        <v>2</v>
      </c>
      <c r="Z118" s="4" t="s">
        <v>35</v>
      </c>
      <c r="AA118" s="4" t="s">
        <v>35</v>
      </c>
      <c r="AB118" s="4" t="s">
        <v>35</v>
      </c>
      <c r="AC118" s="4" t="s">
        <v>35</v>
      </c>
      <c r="AD118" s="4">
        <v>6</v>
      </c>
      <c r="AE118" s="4" t="s">
        <v>228</v>
      </c>
      <c r="AF118" s="4" t="s">
        <v>35</v>
      </c>
      <c r="AG118" s="4" t="s">
        <v>35</v>
      </c>
      <c r="AH118" s="4"/>
    </row>
    <row r="119" spans="1:34" ht="41.4" x14ac:dyDescent="0.25">
      <c r="A119" s="4">
        <v>118</v>
      </c>
      <c r="B119" s="5" t="s">
        <v>417</v>
      </c>
      <c r="C119" s="5" t="s">
        <v>418</v>
      </c>
      <c r="D119" s="34">
        <v>21.767636100000001</v>
      </c>
      <c r="E119" s="34">
        <v>95.987613699999997</v>
      </c>
      <c r="F119" s="4">
        <v>3.2000000000000001E-2</v>
      </c>
      <c r="G119" s="4">
        <v>26.7</v>
      </c>
      <c r="H119" s="4" t="s">
        <v>6</v>
      </c>
      <c r="I119" s="4">
        <v>127.46</v>
      </c>
      <c r="J119" s="4">
        <v>8</v>
      </c>
      <c r="K119" s="4"/>
      <c r="L119" s="4">
        <v>1</v>
      </c>
      <c r="M119" s="4">
        <v>20</v>
      </c>
      <c r="N119" s="4">
        <v>20</v>
      </c>
      <c r="O119" s="4">
        <v>29</v>
      </c>
      <c r="P119" s="4"/>
      <c r="Q119" s="4" t="s">
        <v>270</v>
      </c>
      <c r="R119" s="4" t="s">
        <v>228</v>
      </c>
      <c r="S119" s="4" t="s">
        <v>228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spans="1:34" ht="41.4" x14ac:dyDescent="0.25">
      <c r="A120" s="4">
        <v>118</v>
      </c>
      <c r="B120" s="5" t="s">
        <v>264</v>
      </c>
      <c r="C120" s="10" t="s">
        <v>265</v>
      </c>
      <c r="D120" s="34">
        <v>17.255661100000001</v>
      </c>
      <c r="E120" s="34">
        <v>96.197201100000001</v>
      </c>
      <c r="F120" s="4">
        <v>47.58</v>
      </c>
      <c r="G120" s="4">
        <v>525.79</v>
      </c>
      <c r="H120" s="4" t="s">
        <v>8</v>
      </c>
      <c r="I120" s="4">
        <v>43.44</v>
      </c>
      <c r="J120" s="4">
        <v>5</v>
      </c>
      <c r="K120" s="12">
        <v>219.56474435999999</v>
      </c>
      <c r="L120" s="4">
        <v>3</v>
      </c>
      <c r="M120" s="4">
        <v>24.4</v>
      </c>
      <c r="N120" s="4">
        <v>73.2</v>
      </c>
      <c r="O120" s="4">
        <v>11</v>
      </c>
      <c r="P120" s="4">
        <v>2002</v>
      </c>
      <c r="Q120" s="5" t="s">
        <v>269</v>
      </c>
      <c r="R120" s="4" t="s">
        <v>228</v>
      </c>
      <c r="S120" s="4" t="s">
        <v>228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</sheetData>
  <autoFilter ref="A1:AK120" xr:uid="{BE94E1D9-7DC6-4B81-BF17-3D7617FD21B8}">
    <sortState xmlns:xlrd2="http://schemas.microsoft.com/office/spreadsheetml/2017/richdata2" ref="A2:AK120">
      <sortCondition ref="A1:A120"/>
    </sortState>
  </autoFilter>
  <sortState xmlns:xlrd2="http://schemas.microsoft.com/office/spreadsheetml/2017/richdata2" ref="A2:AK120">
    <sortCondition ref="F2:F120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FC71-FC47-4B23-BFE7-BDBB83C15DFC}">
  <dimension ref="A1:AA81"/>
  <sheetViews>
    <sheetView topLeftCell="G1" zoomScale="55" zoomScaleNormal="55" workbookViewId="0">
      <pane ySplit="1" topLeftCell="A64" activePane="bottomLeft" state="frozen"/>
      <selection pane="bottomLeft" activeCell="AA52" sqref="AA52"/>
    </sheetView>
  </sheetViews>
  <sheetFormatPr defaultColWidth="9" defaultRowHeight="13.8" x14ac:dyDescent="0.25"/>
  <cols>
    <col min="1" max="1" width="9" style="1"/>
    <col min="2" max="2" width="24.21875" style="1" customWidth="1"/>
    <col min="3" max="3" width="9" style="1"/>
    <col min="4" max="4" width="11" style="38" bestFit="1" customWidth="1"/>
    <col min="5" max="5" width="11.77734375" style="38" customWidth="1"/>
    <col min="6" max="12" width="9" style="1" customWidth="1"/>
    <col min="13" max="13" width="10.88671875" style="1" customWidth="1"/>
    <col min="14" max="14" width="11.21875" style="1" customWidth="1"/>
    <col min="15" max="18" width="9.6640625" style="1" customWidth="1"/>
    <col min="19" max="19" width="9" style="1"/>
    <col min="20" max="20" width="10.33203125" style="1" customWidth="1"/>
    <col min="21" max="21" width="11.44140625" style="1" customWidth="1"/>
    <col min="22" max="16384" width="9" style="1"/>
  </cols>
  <sheetData>
    <row r="1" spans="1:25" ht="27.6" x14ac:dyDescent="0.25">
      <c r="A1" s="3" t="s">
        <v>0</v>
      </c>
      <c r="B1" s="3" t="s">
        <v>31</v>
      </c>
      <c r="C1" s="3" t="s">
        <v>11</v>
      </c>
      <c r="D1" s="32" t="s">
        <v>4</v>
      </c>
      <c r="E1" s="32" t="s">
        <v>5</v>
      </c>
      <c r="F1" s="3" t="s">
        <v>2</v>
      </c>
      <c r="G1" s="3" t="s">
        <v>10</v>
      </c>
      <c r="H1" s="3" t="s">
        <v>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17</v>
      </c>
      <c r="N1" s="3" t="s">
        <v>15</v>
      </c>
      <c r="O1" s="3" t="s">
        <v>212</v>
      </c>
      <c r="P1" s="3" t="s">
        <v>399</v>
      </c>
      <c r="Q1" s="3" t="s">
        <v>400</v>
      </c>
      <c r="R1" s="3" t="s">
        <v>401</v>
      </c>
      <c r="S1" s="3" t="s">
        <v>29</v>
      </c>
    </row>
    <row r="2" spans="1:25" ht="69" x14ac:dyDescent="0.25">
      <c r="A2" s="10">
        <v>43</v>
      </c>
      <c r="B2" s="5" t="s">
        <v>167</v>
      </c>
      <c r="C2" s="5" t="s">
        <v>342</v>
      </c>
      <c r="D2" s="36">
        <v>20.551717799999999</v>
      </c>
      <c r="E2" s="36">
        <v>96.067207300000007</v>
      </c>
      <c r="F2" s="5">
        <v>0.13</v>
      </c>
      <c r="G2" s="5">
        <v>161</v>
      </c>
      <c r="H2" s="5" t="s">
        <v>3</v>
      </c>
      <c r="I2" s="5">
        <v>85.56</v>
      </c>
      <c r="J2" s="5">
        <v>8</v>
      </c>
      <c r="K2" s="12">
        <v>234.73747759</v>
      </c>
      <c r="L2" s="5">
        <v>4</v>
      </c>
      <c r="M2" s="5">
        <v>12.19</v>
      </c>
      <c r="N2" s="5">
        <v>48.77</v>
      </c>
      <c r="O2" s="5">
        <v>2</v>
      </c>
      <c r="P2" s="5" t="s">
        <v>406</v>
      </c>
      <c r="Q2" s="5"/>
      <c r="R2" s="5" t="s">
        <v>402</v>
      </c>
      <c r="S2" s="5" t="s">
        <v>330</v>
      </c>
      <c r="V2" s="14" t="s">
        <v>344</v>
      </c>
    </row>
    <row r="3" spans="1:25" ht="69" x14ac:dyDescent="0.25">
      <c r="A3" s="10">
        <v>44</v>
      </c>
      <c r="B3" s="5" t="s">
        <v>167</v>
      </c>
      <c r="C3" s="5" t="s">
        <v>343</v>
      </c>
      <c r="D3" s="36">
        <v>20.551717799999999</v>
      </c>
      <c r="E3" s="36">
        <v>96.067207300000007</v>
      </c>
      <c r="F3" s="5">
        <v>0.13</v>
      </c>
      <c r="G3" s="5">
        <v>161</v>
      </c>
      <c r="H3" s="5" t="s">
        <v>3</v>
      </c>
      <c r="I3" s="5">
        <v>85.56</v>
      </c>
      <c r="J3" s="5">
        <v>8</v>
      </c>
      <c r="K3" s="12">
        <v>234.73747759</v>
      </c>
      <c r="L3" s="5">
        <v>8</v>
      </c>
      <c r="M3" s="5">
        <v>6.1</v>
      </c>
      <c r="N3" s="5">
        <v>48.77</v>
      </c>
      <c r="O3" s="5">
        <v>2</v>
      </c>
      <c r="P3" s="5" t="s">
        <v>410</v>
      </c>
      <c r="Q3" s="5" t="s">
        <v>403</v>
      </c>
      <c r="R3" s="5" t="s">
        <v>402</v>
      </c>
      <c r="S3" s="5" t="s">
        <v>346</v>
      </c>
      <c r="T3" t="s">
        <v>536</v>
      </c>
      <c r="V3" s="14" t="s">
        <v>345</v>
      </c>
    </row>
    <row r="4" spans="1:25" ht="41.4" x14ac:dyDescent="0.25">
      <c r="A4" s="5"/>
      <c r="B4" s="5" t="s">
        <v>204</v>
      </c>
      <c r="C4" s="5" t="s">
        <v>415</v>
      </c>
      <c r="D4" s="36">
        <v>21.801365799999999</v>
      </c>
      <c r="E4" s="36">
        <v>95.986097599999994</v>
      </c>
      <c r="F4" s="5">
        <v>0.15</v>
      </c>
      <c r="G4" s="5">
        <v>23</v>
      </c>
      <c r="H4" s="5" t="s">
        <v>6</v>
      </c>
      <c r="I4" s="5">
        <v>128.61000000000001</v>
      </c>
      <c r="J4" s="5">
        <v>8</v>
      </c>
      <c r="K4" s="13"/>
      <c r="L4" s="5">
        <v>4</v>
      </c>
      <c r="M4" s="5">
        <v>13.3</v>
      </c>
      <c r="N4" s="5">
        <v>53.2</v>
      </c>
      <c r="O4" s="5">
        <v>2.5</v>
      </c>
      <c r="P4" s="5"/>
      <c r="Q4" s="5"/>
      <c r="R4" s="5"/>
      <c r="S4" s="5" t="s">
        <v>416</v>
      </c>
      <c r="V4" s="14"/>
    </row>
    <row r="5" spans="1:25" ht="41.4" x14ac:dyDescent="0.25">
      <c r="A5" s="10"/>
      <c r="B5" s="5" t="s">
        <v>167</v>
      </c>
      <c r="C5" s="5" t="s">
        <v>396</v>
      </c>
      <c r="D5" s="36">
        <v>20.548720200000002</v>
      </c>
      <c r="E5" s="36">
        <v>96.068422999999996</v>
      </c>
      <c r="F5" s="5">
        <v>0.22</v>
      </c>
      <c r="G5" s="5">
        <v>161.76</v>
      </c>
      <c r="H5" s="5" t="s">
        <v>3</v>
      </c>
      <c r="I5" s="5">
        <v>85.79</v>
      </c>
      <c r="J5" s="5">
        <v>8</v>
      </c>
      <c r="K5" s="12"/>
      <c r="L5" s="5">
        <v>3</v>
      </c>
      <c r="M5" s="5">
        <v>11.38</v>
      </c>
      <c r="N5" s="5">
        <v>34.14</v>
      </c>
      <c r="O5" s="5">
        <v>3</v>
      </c>
      <c r="P5" s="5" t="s">
        <v>410</v>
      </c>
      <c r="Q5" s="5" t="s">
        <v>403</v>
      </c>
      <c r="R5" s="5" t="s">
        <v>402</v>
      </c>
      <c r="S5" s="5" t="s">
        <v>346</v>
      </c>
      <c r="V5" s="14" t="s">
        <v>398</v>
      </c>
    </row>
    <row r="6" spans="1:25" ht="41.4" x14ac:dyDescent="0.25">
      <c r="A6" s="10"/>
      <c r="B6" s="5" t="s">
        <v>167</v>
      </c>
      <c r="C6" s="5" t="s">
        <v>397</v>
      </c>
      <c r="D6" s="36">
        <v>20.548720200000002</v>
      </c>
      <c r="E6" s="36">
        <v>96.068422999999996</v>
      </c>
      <c r="F6" s="5">
        <v>0.22</v>
      </c>
      <c r="G6" s="5">
        <v>161.76</v>
      </c>
      <c r="H6" s="5" t="s">
        <v>3</v>
      </c>
      <c r="I6" s="5">
        <v>85.79</v>
      </c>
      <c r="J6" s="5">
        <v>8</v>
      </c>
      <c r="K6" s="12"/>
      <c r="L6" s="5">
        <v>3</v>
      </c>
      <c r="M6" s="5">
        <v>11.38</v>
      </c>
      <c r="N6" s="5">
        <v>34.14</v>
      </c>
      <c r="O6" s="5">
        <v>3</v>
      </c>
      <c r="P6" s="5" t="s">
        <v>406</v>
      </c>
      <c r="Q6" s="5"/>
      <c r="R6" s="5" t="s">
        <v>402</v>
      </c>
      <c r="S6" s="5" t="s">
        <v>330</v>
      </c>
      <c r="T6" t="s">
        <v>536</v>
      </c>
      <c r="V6" s="14" t="s">
        <v>398</v>
      </c>
    </row>
    <row r="7" spans="1:25" ht="41.4" x14ac:dyDescent="0.25">
      <c r="A7" s="10"/>
      <c r="B7" s="5" t="s">
        <v>167</v>
      </c>
      <c r="C7" s="5" t="s">
        <v>383</v>
      </c>
      <c r="D7" s="36">
        <v>20.769890199999999</v>
      </c>
      <c r="E7" s="36">
        <v>96.052174600000001</v>
      </c>
      <c r="F7" s="5">
        <v>0.63</v>
      </c>
      <c r="G7" s="5">
        <v>136.9</v>
      </c>
      <c r="H7" s="5" t="s">
        <v>3</v>
      </c>
      <c r="I7" s="5">
        <v>110.08</v>
      </c>
      <c r="J7" s="5">
        <v>8</v>
      </c>
      <c r="K7" s="12"/>
      <c r="L7" s="5">
        <v>2</v>
      </c>
      <c r="M7" s="5">
        <v>17.45</v>
      </c>
      <c r="N7" s="5">
        <v>34.9</v>
      </c>
      <c r="O7" s="5">
        <v>3</v>
      </c>
      <c r="P7" s="5" t="s">
        <v>406</v>
      </c>
      <c r="Q7" s="5"/>
      <c r="R7" s="5"/>
      <c r="S7" s="5" t="s">
        <v>330</v>
      </c>
      <c r="V7" s="14" t="s">
        <v>384</v>
      </c>
    </row>
    <row r="8" spans="1:25" ht="41.4" x14ac:dyDescent="0.25">
      <c r="A8" s="10"/>
      <c r="B8" s="5" t="s">
        <v>167</v>
      </c>
      <c r="C8" s="5" t="s">
        <v>386</v>
      </c>
      <c r="D8" s="36">
        <v>20.769890199999999</v>
      </c>
      <c r="E8" s="36">
        <v>96.052174600000001</v>
      </c>
      <c r="F8" s="5">
        <v>0.63</v>
      </c>
      <c r="G8" s="5">
        <v>136.9</v>
      </c>
      <c r="H8" s="5" t="s">
        <v>3</v>
      </c>
      <c r="I8" s="5">
        <v>110.08</v>
      </c>
      <c r="J8" s="5">
        <v>8</v>
      </c>
      <c r="K8" s="12"/>
      <c r="L8" s="5">
        <v>3</v>
      </c>
      <c r="M8" s="5">
        <v>12.19</v>
      </c>
      <c r="N8" s="5">
        <v>36.58</v>
      </c>
      <c r="O8" s="5">
        <v>3</v>
      </c>
      <c r="P8" s="5" t="s">
        <v>411</v>
      </c>
      <c r="Q8" s="5" t="s">
        <v>403</v>
      </c>
      <c r="R8" s="5" t="s">
        <v>402</v>
      </c>
      <c r="S8" s="5" t="s">
        <v>346</v>
      </c>
      <c r="T8" t="s">
        <v>536</v>
      </c>
      <c r="V8" s="14" t="s">
        <v>385</v>
      </c>
    </row>
    <row r="9" spans="1:25" ht="82.8" x14ac:dyDescent="0.25">
      <c r="A9" s="5">
        <v>65</v>
      </c>
      <c r="B9" s="7" t="s">
        <v>207</v>
      </c>
      <c r="C9" s="7" t="s">
        <v>208</v>
      </c>
      <c r="D9" s="37">
        <v>21.871472399999998</v>
      </c>
      <c r="E9" s="37">
        <v>95.9924252</v>
      </c>
      <c r="F9" s="7">
        <v>0.64</v>
      </c>
      <c r="G9" s="7">
        <v>15.9</v>
      </c>
      <c r="H9" s="7" t="s">
        <v>6</v>
      </c>
      <c r="I9" s="7">
        <v>133.19999999999999</v>
      </c>
      <c r="J9" s="7">
        <v>9</v>
      </c>
      <c r="K9" s="13">
        <v>257.78576634799998</v>
      </c>
      <c r="L9" s="7">
        <v>10</v>
      </c>
      <c r="M9" s="7">
        <v>112</v>
      </c>
      <c r="N9" s="7">
        <v>1207</v>
      </c>
      <c r="O9" s="7">
        <v>7</v>
      </c>
      <c r="P9" s="7">
        <v>1934</v>
      </c>
      <c r="Q9" s="7" t="s">
        <v>403</v>
      </c>
      <c r="R9" s="7" t="s">
        <v>402</v>
      </c>
      <c r="S9" s="7" t="s">
        <v>230</v>
      </c>
      <c r="T9" s="6" t="s">
        <v>537</v>
      </c>
      <c r="U9" s="6" t="s">
        <v>535</v>
      </c>
      <c r="V9" s="6" t="s">
        <v>287</v>
      </c>
      <c r="W9" s="6" t="s">
        <v>317</v>
      </c>
      <c r="X9" s="6"/>
      <c r="Y9" s="6"/>
    </row>
    <row r="10" spans="1:25" ht="69" x14ac:dyDescent="0.25">
      <c r="A10" s="10">
        <v>45</v>
      </c>
      <c r="B10" s="5" t="s">
        <v>167</v>
      </c>
      <c r="C10" s="5" t="s">
        <v>347</v>
      </c>
      <c r="D10" s="36">
        <v>20.743787000000001</v>
      </c>
      <c r="E10" s="36">
        <v>96.054916599999999</v>
      </c>
      <c r="F10" s="5">
        <v>0.68</v>
      </c>
      <c r="G10" s="5">
        <v>139.69999999999999</v>
      </c>
      <c r="H10" s="5" t="s">
        <v>3</v>
      </c>
      <c r="I10" s="5">
        <v>107</v>
      </c>
      <c r="J10" s="5">
        <v>8</v>
      </c>
      <c r="K10" s="12">
        <v>229.97044675399999</v>
      </c>
      <c r="L10" s="5">
        <v>6</v>
      </c>
      <c r="M10" s="5">
        <v>10.16</v>
      </c>
      <c r="N10" s="5">
        <v>60.96</v>
      </c>
      <c r="O10" s="5">
        <v>3</v>
      </c>
      <c r="P10" s="5" t="s">
        <v>406</v>
      </c>
      <c r="Q10" s="5"/>
      <c r="R10" s="5" t="s">
        <v>402</v>
      </c>
      <c r="S10" s="5" t="s">
        <v>290</v>
      </c>
      <c r="V10" s="14" t="s">
        <v>349</v>
      </c>
    </row>
    <row r="11" spans="1:25" ht="69" x14ac:dyDescent="0.25">
      <c r="A11" s="10"/>
      <c r="B11" s="5" t="s">
        <v>167</v>
      </c>
      <c r="C11" s="5" t="s">
        <v>348</v>
      </c>
      <c r="D11" s="36">
        <v>20.743787000000001</v>
      </c>
      <c r="E11" s="36">
        <v>96.054916599999999</v>
      </c>
      <c r="F11" s="5">
        <v>0.68</v>
      </c>
      <c r="G11" s="5">
        <v>139.69999999999999</v>
      </c>
      <c r="H11" s="5" t="s">
        <v>3</v>
      </c>
      <c r="I11" s="5">
        <v>107</v>
      </c>
      <c r="J11" s="5">
        <v>8</v>
      </c>
      <c r="K11" s="12">
        <v>229.97044675399999</v>
      </c>
      <c r="L11" s="5">
        <v>6</v>
      </c>
      <c r="M11" s="5">
        <v>10.16</v>
      </c>
      <c r="N11" s="5">
        <v>60.96</v>
      </c>
      <c r="O11" s="5">
        <v>3</v>
      </c>
      <c r="P11" s="5" t="s">
        <v>410</v>
      </c>
      <c r="Q11" s="5" t="s">
        <v>403</v>
      </c>
      <c r="R11" s="5" t="s">
        <v>402</v>
      </c>
      <c r="S11" s="5" t="s">
        <v>346</v>
      </c>
      <c r="T11" t="s">
        <v>536</v>
      </c>
      <c r="U11" s="1" t="s">
        <v>538</v>
      </c>
      <c r="V11" s="14" t="s">
        <v>350</v>
      </c>
    </row>
    <row r="12" spans="1:25" ht="55.2" x14ac:dyDescent="0.25">
      <c r="A12" s="5">
        <v>63</v>
      </c>
      <c r="B12" s="5" t="s">
        <v>204</v>
      </c>
      <c r="C12" s="5" t="s">
        <v>205</v>
      </c>
      <c r="D12" s="36">
        <v>21.805360100000001</v>
      </c>
      <c r="E12" s="36">
        <v>95.979767100000004</v>
      </c>
      <c r="F12" s="5">
        <v>0.8</v>
      </c>
      <c r="G12" s="5">
        <v>22.47</v>
      </c>
      <c r="H12" s="5" t="s">
        <v>6</v>
      </c>
      <c r="I12" s="5">
        <v>128.35</v>
      </c>
      <c r="J12" s="5">
        <v>9</v>
      </c>
      <c r="K12" s="13">
        <v>239.22592452999999</v>
      </c>
      <c r="L12" s="5">
        <v>7</v>
      </c>
      <c r="M12" s="5">
        <v>20</v>
      </c>
      <c r="N12" s="5">
        <v>140</v>
      </c>
      <c r="O12" s="5">
        <v>2</v>
      </c>
      <c r="P12" s="5"/>
      <c r="Q12" s="5"/>
      <c r="R12" s="5"/>
      <c r="S12" s="5" t="s">
        <v>36</v>
      </c>
      <c r="V12" s="1" t="s">
        <v>335</v>
      </c>
    </row>
    <row r="13" spans="1:25" ht="41.4" x14ac:dyDescent="0.25">
      <c r="A13" s="10"/>
      <c r="B13" s="5" t="s">
        <v>167</v>
      </c>
      <c r="C13" s="5" t="s">
        <v>393</v>
      </c>
      <c r="D13" s="36">
        <v>20.7876972</v>
      </c>
      <c r="E13" s="36">
        <v>96.052987400000006</v>
      </c>
      <c r="F13" s="5">
        <v>0.89</v>
      </c>
      <c r="G13" s="5">
        <v>134.99</v>
      </c>
      <c r="H13" s="5" t="s">
        <v>3</v>
      </c>
      <c r="I13" s="5">
        <v>112.08</v>
      </c>
      <c r="J13" s="5">
        <v>8</v>
      </c>
      <c r="K13" s="12"/>
      <c r="L13" s="5">
        <v>2</v>
      </c>
      <c r="M13" s="5">
        <v>15.24</v>
      </c>
      <c r="N13" s="5">
        <v>30.48</v>
      </c>
      <c r="O13" s="5">
        <v>3</v>
      </c>
      <c r="P13" s="5" t="s">
        <v>406</v>
      </c>
      <c r="Q13" s="5"/>
      <c r="R13" s="5"/>
      <c r="S13" s="5" t="s">
        <v>330</v>
      </c>
      <c r="V13" s="14" t="s">
        <v>395</v>
      </c>
    </row>
    <row r="14" spans="1:25" ht="41.4" x14ac:dyDescent="0.25">
      <c r="A14" s="10"/>
      <c r="B14" s="5" t="s">
        <v>167</v>
      </c>
      <c r="C14" s="5" t="s">
        <v>394</v>
      </c>
      <c r="D14" s="36">
        <v>20.7876972</v>
      </c>
      <c r="E14" s="36">
        <v>96.052987400000006</v>
      </c>
      <c r="F14" s="5">
        <v>0.89</v>
      </c>
      <c r="G14" s="5">
        <v>134.99</v>
      </c>
      <c r="H14" s="5" t="s">
        <v>3</v>
      </c>
      <c r="I14" s="5">
        <v>112.08</v>
      </c>
      <c r="J14" s="5">
        <v>8</v>
      </c>
      <c r="K14" s="12"/>
      <c r="L14" s="5">
        <v>5</v>
      </c>
      <c r="M14" s="5">
        <v>6.0960000000000001</v>
      </c>
      <c r="N14" s="5">
        <v>30.48</v>
      </c>
      <c r="O14" s="5">
        <v>3</v>
      </c>
      <c r="P14" s="5" t="s">
        <v>410</v>
      </c>
      <c r="Q14" s="5" t="s">
        <v>403</v>
      </c>
      <c r="R14" s="5" t="s">
        <v>402</v>
      </c>
      <c r="S14" s="5" t="s">
        <v>346</v>
      </c>
      <c r="T14" t="s">
        <v>536</v>
      </c>
      <c r="V14" s="14" t="s">
        <v>358</v>
      </c>
    </row>
    <row r="15" spans="1:25" ht="69" x14ac:dyDescent="0.25">
      <c r="A15" s="10">
        <v>46</v>
      </c>
      <c r="B15" s="5" t="s">
        <v>167</v>
      </c>
      <c r="C15" s="5" t="s">
        <v>387</v>
      </c>
      <c r="D15" s="36">
        <v>20.790803799999999</v>
      </c>
      <c r="E15" s="36">
        <v>96.053311399999998</v>
      </c>
      <c r="F15" s="5">
        <v>0.96</v>
      </c>
      <c r="G15" s="5">
        <v>134.72999999999999</v>
      </c>
      <c r="H15" s="5" t="s">
        <v>3</v>
      </c>
      <c r="I15" s="5">
        <v>112.24</v>
      </c>
      <c r="J15" s="5">
        <v>8</v>
      </c>
      <c r="K15" s="12">
        <v>225.91922917599999</v>
      </c>
      <c r="L15" s="5">
        <v>6</v>
      </c>
      <c r="M15" s="5">
        <v>6.1</v>
      </c>
      <c r="N15" s="5">
        <v>36.58</v>
      </c>
      <c r="O15" s="5">
        <v>3.5</v>
      </c>
      <c r="P15" s="5" t="s">
        <v>406</v>
      </c>
      <c r="Q15" s="5"/>
      <c r="R15" s="5" t="s">
        <v>404</v>
      </c>
      <c r="S15" s="5" t="s">
        <v>389</v>
      </c>
      <c r="U15" s="1" t="s">
        <v>539</v>
      </c>
      <c r="V15" s="14" t="s">
        <v>390</v>
      </c>
    </row>
    <row r="16" spans="1:25" ht="69" x14ac:dyDescent="0.25">
      <c r="A16" s="10"/>
      <c r="B16" s="5" t="s">
        <v>167</v>
      </c>
      <c r="C16" s="5" t="s">
        <v>388</v>
      </c>
      <c r="D16" s="36">
        <v>20.790803799999999</v>
      </c>
      <c r="E16" s="36">
        <v>96.053311399999998</v>
      </c>
      <c r="F16" s="5">
        <v>0.96</v>
      </c>
      <c r="G16" s="5">
        <v>134.72999999999999</v>
      </c>
      <c r="H16" s="5" t="s">
        <v>3</v>
      </c>
      <c r="I16" s="5">
        <v>112.24</v>
      </c>
      <c r="J16" s="5">
        <v>8</v>
      </c>
      <c r="K16" s="12">
        <v>225.91922917599999</v>
      </c>
      <c r="L16" s="5">
        <v>6</v>
      </c>
      <c r="M16" s="5">
        <v>6.1</v>
      </c>
      <c r="N16" s="5">
        <v>36.58</v>
      </c>
      <c r="O16" s="5">
        <v>3</v>
      </c>
      <c r="P16" s="5" t="s">
        <v>410</v>
      </c>
      <c r="Q16" s="5" t="s">
        <v>403</v>
      </c>
      <c r="R16" s="5" t="s">
        <v>402</v>
      </c>
      <c r="S16" s="5" t="s">
        <v>346</v>
      </c>
      <c r="T16" t="s">
        <v>536</v>
      </c>
      <c r="V16" s="14" t="s">
        <v>390</v>
      </c>
    </row>
    <row r="17" spans="1:25" ht="55.2" x14ac:dyDescent="0.25">
      <c r="A17" s="10">
        <v>47</v>
      </c>
      <c r="B17" s="5" t="s">
        <v>167</v>
      </c>
      <c r="C17" s="5" t="s">
        <v>391</v>
      </c>
      <c r="D17" s="36">
        <v>20.807517399999998</v>
      </c>
      <c r="E17" s="36">
        <v>96.054943300000005</v>
      </c>
      <c r="F17" s="5">
        <v>1.28</v>
      </c>
      <c r="G17" s="5">
        <v>132.74</v>
      </c>
      <c r="H17" s="5" t="s">
        <v>3</v>
      </c>
      <c r="I17" s="5">
        <v>113.55</v>
      </c>
      <c r="J17" s="5">
        <v>8</v>
      </c>
      <c r="K17" s="12">
        <v>219.93106774</v>
      </c>
      <c r="L17" s="5">
        <v>3</v>
      </c>
      <c r="M17" s="5">
        <v>12.19</v>
      </c>
      <c r="N17" s="5">
        <v>36.58</v>
      </c>
      <c r="O17" s="5">
        <v>3.5</v>
      </c>
      <c r="P17" s="5" t="s">
        <v>406</v>
      </c>
      <c r="Q17" s="5"/>
      <c r="R17" s="5"/>
      <c r="S17" s="5" t="s">
        <v>330</v>
      </c>
      <c r="V17" s="14" t="s">
        <v>385</v>
      </c>
    </row>
    <row r="18" spans="1:25" ht="55.2" x14ac:dyDescent="0.25">
      <c r="A18" s="10"/>
      <c r="B18" s="5" t="s">
        <v>167</v>
      </c>
      <c r="C18" s="5" t="s">
        <v>392</v>
      </c>
      <c r="D18" s="36">
        <v>20.807517399999998</v>
      </c>
      <c r="E18" s="36">
        <v>96.054943300000005</v>
      </c>
      <c r="F18" s="5">
        <v>1.28</v>
      </c>
      <c r="G18" s="5">
        <v>132.74</v>
      </c>
      <c r="H18" s="5" t="s">
        <v>3</v>
      </c>
      <c r="I18" s="5">
        <v>113.55</v>
      </c>
      <c r="J18" s="5">
        <v>8</v>
      </c>
      <c r="K18" s="12">
        <v>219.93106774</v>
      </c>
      <c r="L18" s="5">
        <v>4</v>
      </c>
      <c r="M18" s="5">
        <v>12.19</v>
      </c>
      <c r="N18" s="5">
        <v>48.77</v>
      </c>
      <c r="O18" s="5">
        <v>3</v>
      </c>
      <c r="P18" s="5" t="s">
        <v>410</v>
      </c>
      <c r="Q18" s="5" t="s">
        <v>403</v>
      </c>
      <c r="R18" s="5" t="s">
        <v>402</v>
      </c>
      <c r="S18" s="5" t="s">
        <v>346</v>
      </c>
      <c r="T18" t="s">
        <v>536</v>
      </c>
      <c r="V18" s="14" t="s">
        <v>344</v>
      </c>
    </row>
    <row r="19" spans="1:25" ht="124.2" x14ac:dyDescent="0.25">
      <c r="A19" s="10">
        <v>38</v>
      </c>
      <c r="B19" s="7" t="s">
        <v>167</v>
      </c>
      <c r="C19" s="7" t="s">
        <v>198</v>
      </c>
      <c r="D19" s="37">
        <v>19.744712100000001</v>
      </c>
      <c r="E19" s="37">
        <v>96.203495500000002</v>
      </c>
      <c r="F19" s="7">
        <v>3.65</v>
      </c>
      <c r="G19" s="7">
        <v>251.48</v>
      </c>
      <c r="H19" s="7" t="s">
        <v>3</v>
      </c>
      <c r="I19" s="7">
        <v>7.93</v>
      </c>
      <c r="J19" s="7">
        <v>8</v>
      </c>
      <c r="K19" s="12">
        <v>263.093317834</v>
      </c>
      <c r="L19" s="7">
        <v>5</v>
      </c>
      <c r="M19" s="7">
        <v>23.164000000000001</v>
      </c>
      <c r="N19" s="7">
        <v>115.82</v>
      </c>
      <c r="O19" s="7">
        <v>5</v>
      </c>
      <c r="P19" s="5" t="s">
        <v>410</v>
      </c>
      <c r="Q19" s="5" t="s">
        <v>403</v>
      </c>
      <c r="R19" s="5" t="s">
        <v>402</v>
      </c>
      <c r="S19" s="7" t="s">
        <v>257</v>
      </c>
      <c r="T19" s="6" t="s">
        <v>540</v>
      </c>
      <c r="U19" s="6" t="s">
        <v>541</v>
      </c>
      <c r="V19" s="14" t="s">
        <v>331</v>
      </c>
      <c r="W19" s="6" t="s">
        <v>320</v>
      </c>
      <c r="X19" s="6"/>
      <c r="Y19" s="6"/>
    </row>
    <row r="20" spans="1:25" ht="69" x14ac:dyDescent="0.25">
      <c r="A20" s="10">
        <v>39</v>
      </c>
      <c r="B20" s="5" t="s">
        <v>167</v>
      </c>
      <c r="C20" s="5" t="s">
        <v>199</v>
      </c>
      <c r="D20" s="36">
        <v>19.744712100000001</v>
      </c>
      <c r="E20" s="36">
        <v>96.203495500000002</v>
      </c>
      <c r="F20" s="5">
        <v>3.65</v>
      </c>
      <c r="G20" s="5">
        <v>251.48</v>
      </c>
      <c r="H20" s="5" t="s">
        <v>3</v>
      </c>
      <c r="I20" s="5">
        <v>7.93</v>
      </c>
      <c r="J20" s="5">
        <v>8</v>
      </c>
      <c r="K20" s="12">
        <v>263.093317834</v>
      </c>
      <c r="L20" s="5">
        <v>6</v>
      </c>
      <c r="M20" s="5">
        <v>21.03</v>
      </c>
      <c r="N20" s="5">
        <v>126.19</v>
      </c>
      <c r="O20" s="5">
        <v>5</v>
      </c>
      <c r="P20" s="5" t="s">
        <v>406</v>
      </c>
      <c r="Q20" s="5"/>
      <c r="R20" s="5" t="s">
        <v>404</v>
      </c>
      <c r="S20" s="5" t="s">
        <v>330</v>
      </c>
      <c r="T20" t="s">
        <v>536</v>
      </c>
      <c r="U20" s="1" t="s">
        <v>542</v>
      </c>
      <c r="V20" s="14" t="s">
        <v>332</v>
      </c>
      <c r="X20" s="1">
        <v>414</v>
      </c>
      <c r="Y20" s="1">
        <f>X20*0.3048</f>
        <v>126.1872</v>
      </c>
    </row>
    <row r="21" spans="1:25" ht="124.2" x14ac:dyDescent="0.25">
      <c r="A21" s="10">
        <v>35</v>
      </c>
      <c r="B21" s="7" t="s">
        <v>167</v>
      </c>
      <c r="C21" s="7" t="s">
        <v>195</v>
      </c>
      <c r="D21" s="37">
        <v>19.411393400000001</v>
      </c>
      <c r="E21" s="37">
        <v>96.264641299999994</v>
      </c>
      <c r="F21" s="7">
        <v>4.3499999999999996</v>
      </c>
      <c r="G21" s="7">
        <v>288.92</v>
      </c>
      <c r="H21" s="7" t="s">
        <v>3</v>
      </c>
      <c r="I21" s="7">
        <v>42.8</v>
      </c>
      <c r="J21" s="7">
        <v>8</v>
      </c>
      <c r="K21" s="12">
        <v>257.24079471800002</v>
      </c>
      <c r="L21" s="7">
        <v>1</v>
      </c>
      <c r="M21" s="7">
        <v>18.29</v>
      </c>
      <c r="N21" s="7">
        <v>18.29</v>
      </c>
      <c r="O21" s="7" t="s">
        <v>215</v>
      </c>
      <c r="P21" s="5" t="s">
        <v>410</v>
      </c>
      <c r="Q21" s="5" t="s">
        <v>403</v>
      </c>
      <c r="R21" s="5" t="s">
        <v>402</v>
      </c>
      <c r="S21" s="7" t="s">
        <v>327</v>
      </c>
      <c r="T21" s="6" t="s">
        <v>543</v>
      </c>
      <c r="U21" s="6" t="s">
        <v>544</v>
      </c>
      <c r="V21" s="6"/>
      <c r="W21" s="6" t="s">
        <v>319</v>
      </c>
      <c r="X21" s="6"/>
      <c r="Y21" s="6"/>
    </row>
    <row r="22" spans="1:25" ht="151.80000000000001" x14ac:dyDescent="0.25">
      <c r="A22" s="10">
        <v>36</v>
      </c>
      <c r="B22" s="7" t="s">
        <v>167</v>
      </c>
      <c r="C22" s="7" t="s">
        <v>196</v>
      </c>
      <c r="D22" s="37">
        <v>19.5324457</v>
      </c>
      <c r="E22" s="37">
        <v>96.247338299999996</v>
      </c>
      <c r="F22" s="7">
        <v>4.55</v>
      </c>
      <c r="G22" s="7">
        <v>275.33999999999997</v>
      </c>
      <c r="H22" s="7" t="s">
        <v>3</v>
      </c>
      <c r="I22" s="7">
        <v>29.6</v>
      </c>
      <c r="J22" s="7">
        <v>8</v>
      </c>
      <c r="K22" s="12">
        <v>234.777804651</v>
      </c>
      <c r="L22" s="7">
        <v>3</v>
      </c>
      <c r="M22" s="7">
        <v>18.29</v>
      </c>
      <c r="N22" s="7">
        <v>54.86</v>
      </c>
      <c r="O22" s="7" t="s">
        <v>215</v>
      </c>
      <c r="P22" s="5" t="s">
        <v>410</v>
      </c>
      <c r="Q22" s="5" t="s">
        <v>403</v>
      </c>
      <c r="R22" s="5" t="s">
        <v>402</v>
      </c>
      <c r="S22" s="7" t="s">
        <v>327</v>
      </c>
      <c r="T22" s="6" t="s">
        <v>545</v>
      </c>
      <c r="U22" s="6" t="s">
        <v>546</v>
      </c>
      <c r="V22" s="14" t="s">
        <v>328</v>
      </c>
      <c r="W22" s="6" t="s">
        <v>321</v>
      </c>
      <c r="X22" s="6"/>
      <c r="Y22" s="6"/>
    </row>
    <row r="23" spans="1:25" ht="41.4" x14ac:dyDescent="0.25">
      <c r="A23" s="5">
        <v>12</v>
      </c>
      <c r="B23" s="5" t="s">
        <v>167</v>
      </c>
      <c r="C23" s="5" t="s">
        <v>176</v>
      </c>
      <c r="D23" s="36">
        <v>17.471220800000001</v>
      </c>
      <c r="E23" s="36">
        <v>96.519481099999993</v>
      </c>
      <c r="F23" s="5">
        <v>4.7</v>
      </c>
      <c r="G23" s="5">
        <v>505.29</v>
      </c>
      <c r="H23" s="5" t="s">
        <v>8</v>
      </c>
      <c r="I23" s="5">
        <v>77.53</v>
      </c>
      <c r="J23" s="5">
        <v>5</v>
      </c>
      <c r="K23" s="12">
        <v>223.58228230899999</v>
      </c>
      <c r="L23" s="5">
        <v>3</v>
      </c>
      <c r="M23" s="5">
        <v>18</v>
      </c>
      <c r="N23" s="5">
        <v>54</v>
      </c>
      <c r="O23" s="5" t="s">
        <v>213</v>
      </c>
      <c r="P23" s="5" t="s">
        <v>410</v>
      </c>
      <c r="Q23" s="5" t="s">
        <v>403</v>
      </c>
      <c r="R23" s="5" t="s">
        <v>402</v>
      </c>
      <c r="S23" s="5" t="s">
        <v>36</v>
      </c>
    </row>
    <row r="24" spans="1:25" ht="138" x14ac:dyDescent="0.25">
      <c r="A24" s="10">
        <v>34</v>
      </c>
      <c r="B24" s="5" t="s">
        <v>167</v>
      </c>
      <c r="C24" s="5" t="s">
        <v>405</v>
      </c>
      <c r="D24" s="36">
        <v>19.251028099999999</v>
      </c>
      <c r="E24" s="36">
        <v>96.294553100000002</v>
      </c>
      <c r="F24" s="5">
        <v>4.7</v>
      </c>
      <c r="G24" s="5">
        <v>306.92</v>
      </c>
      <c r="H24" s="5" t="s">
        <v>3</v>
      </c>
      <c r="I24" s="5">
        <v>61.06</v>
      </c>
      <c r="J24" s="5">
        <v>7</v>
      </c>
      <c r="K24" s="12">
        <v>213.81949031299999</v>
      </c>
      <c r="L24" s="5">
        <v>4</v>
      </c>
      <c r="M24" s="5">
        <v>28</v>
      </c>
      <c r="N24" s="5">
        <v>106.07</v>
      </c>
      <c r="O24" s="5" t="s">
        <v>218</v>
      </c>
      <c r="P24" s="5" t="s">
        <v>410</v>
      </c>
      <c r="Q24" s="5" t="s">
        <v>403</v>
      </c>
      <c r="R24" s="5" t="s">
        <v>402</v>
      </c>
      <c r="S24" s="5" t="s">
        <v>257</v>
      </c>
      <c r="T24" s="14" t="s">
        <v>548</v>
      </c>
      <c r="U24" s="14" t="s">
        <v>547</v>
      </c>
      <c r="V24" s="1" t="s">
        <v>555</v>
      </c>
      <c r="W24" s="1" t="s">
        <v>326</v>
      </c>
      <c r="X24" s="1">
        <f>100+58+150+40</f>
        <v>348</v>
      </c>
      <c r="Y24" s="1">
        <f>X24*0.3048</f>
        <v>106.07040000000001</v>
      </c>
    </row>
    <row r="25" spans="1:25" ht="41.4" x14ac:dyDescent="0.25">
      <c r="A25" s="5">
        <v>66</v>
      </c>
      <c r="B25" s="5" t="s">
        <v>209</v>
      </c>
      <c r="C25" s="5" t="s">
        <v>210</v>
      </c>
      <c r="D25" s="36">
        <v>20.831009699999999</v>
      </c>
      <c r="E25" s="36">
        <v>96.086190799999997</v>
      </c>
      <c r="F25" s="5">
        <v>4.75</v>
      </c>
      <c r="G25" s="5">
        <v>130.63999999999999</v>
      </c>
      <c r="H25" s="5" t="s">
        <v>6</v>
      </c>
      <c r="I25" s="5">
        <v>128.32</v>
      </c>
      <c r="J25" s="5">
        <v>7</v>
      </c>
      <c r="K25" s="5">
        <v>219</v>
      </c>
      <c r="L25" s="5">
        <v>6</v>
      </c>
      <c r="M25" s="5">
        <v>11.3</v>
      </c>
      <c r="N25" s="5">
        <v>68</v>
      </c>
      <c r="O25" s="5">
        <v>1.8</v>
      </c>
      <c r="P25" s="5"/>
      <c r="Q25" s="5"/>
      <c r="R25" s="5"/>
      <c r="S25" s="5" t="s">
        <v>36</v>
      </c>
      <c r="V25" s="1" t="s">
        <v>337</v>
      </c>
    </row>
    <row r="26" spans="1:25" ht="96.6" x14ac:dyDescent="0.25">
      <c r="A26" s="10">
        <v>33</v>
      </c>
      <c r="B26" s="7" t="s">
        <v>167</v>
      </c>
      <c r="C26" s="7" t="s">
        <v>194</v>
      </c>
      <c r="D26" s="37">
        <v>19.241910099999998</v>
      </c>
      <c r="E26" s="37">
        <v>96.298360799999998</v>
      </c>
      <c r="F26" s="7">
        <v>4.96</v>
      </c>
      <c r="G26" s="7">
        <v>307.98</v>
      </c>
      <c r="H26" s="7" t="s">
        <v>3</v>
      </c>
      <c r="I26" s="7">
        <v>62.05</v>
      </c>
      <c r="J26" s="7">
        <v>7</v>
      </c>
      <c r="K26" s="12">
        <v>216.82853914899999</v>
      </c>
      <c r="L26" s="7">
        <v>1</v>
      </c>
      <c r="M26" s="7">
        <v>20</v>
      </c>
      <c r="N26" s="7">
        <v>20</v>
      </c>
      <c r="O26" s="7">
        <v>10</v>
      </c>
      <c r="P26" s="7"/>
      <c r="Q26" s="7"/>
      <c r="R26" s="7"/>
      <c r="S26" s="7" t="s">
        <v>224</v>
      </c>
      <c r="T26" s="6" t="s">
        <v>549</v>
      </c>
      <c r="U26" s="6" t="s">
        <v>550</v>
      </c>
      <c r="V26" s="6"/>
      <c r="W26" s="6" t="s">
        <v>319</v>
      </c>
      <c r="X26" s="6"/>
      <c r="Y26" s="6"/>
    </row>
    <row r="27" spans="1:25" ht="124.2" x14ac:dyDescent="0.25">
      <c r="A27" s="10">
        <v>37</v>
      </c>
      <c r="B27" s="7" t="s">
        <v>167</v>
      </c>
      <c r="C27" s="7" t="s">
        <v>197</v>
      </c>
      <c r="D27" s="37">
        <v>19.627008100000001</v>
      </c>
      <c r="E27" s="37">
        <v>96.236576499999998</v>
      </c>
      <c r="F27" s="7">
        <v>5.4</v>
      </c>
      <c r="G27" s="7">
        <v>264.76</v>
      </c>
      <c r="H27" s="7" t="s">
        <v>3</v>
      </c>
      <c r="I27" s="7">
        <v>19.809999999999999</v>
      </c>
      <c r="J27" s="7">
        <v>8</v>
      </c>
      <c r="K27" s="12">
        <v>220.37837681400001</v>
      </c>
      <c r="L27" s="7">
        <v>3</v>
      </c>
      <c r="M27" s="7">
        <v>25.4</v>
      </c>
      <c r="N27" s="7">
        <v>76.2</v>
      </c>
      <c r="O27" s="7" t="s">
        <v>215</v>
      </c>
      <c r="P27" s="7"/>
      <c r="Q27" s="7"/>
      <c r="R27" s="7" t="s">
        <v>404</v>
      </c>
      <c r="S27" s="7" t="s">
        <v>257</v>
      </c>
      <c r="T27" s="6" t="s">
        <v>551</v>
      </c>
      <c r="U27" s="6" t="s">
        <v>552</v>
      </c>
      <c r="V27" s="14" t="s">
        <v>329</v>
      </c>
      <c r="W27" s="6" t="s">
        <v>321</v>
      </c>
      <c r="X27" s="6" t="s">
        <v>553</v>
      </c>
      <c r="Y27" s="6"/>
    </row>
    <row r="28" spans="1:25" ht="110.4" x14ac:dyDescent="0.25">
      <c r="A28" s="5">
        <v>29</v>
      </c>
      <c r="B28" s="5" t="s">
        <v>167</v>
      </c>
      <c r="C28" s="5" t="s">
        <v>190</v>
      </c>
      <c r="D28" s="36">
        <v>18.4942849</v>
      </c>
      <c r="E28" s="36">
        <v>96.437366400000002</v>
      </c>
      <c r="F28" s="5">
        <v>5.5</v>
      </c>
      <c r="G28" s="5">
        <v>391.77</v>
      </c>
      <c r="H28" s="5" t="s">
        <v>3</v>
      </c>
      <c r="I28" s="5">
        <v>146.03</v>
      </c>
      <c r="J28" s="5">
        <v>6</v>
      </c>
      <c r="K28" s="12">
        <v>246.16384237700001</v>
      </c>
      <c r="L28" s="5">
        <v>4</v>
      </c>
      <c r="M28" s="5">
        <v>25</v>
      </c>
      <c r="N28" s="5">
        <v>100</v>
      </c>
      <c r="O28" s="5" t="s">
        <v>217</v>
      </c>
      <c r="P28" s="5"/>
      <c r="Q28" s="5"/>
      <c r="R28" s="5"/>
      <c r="S28" s="5" t="s">
        <v>228</v>
      </c>
      <c r="T28" s="1" t="s">
        <v>554</v>
      </c>
    </row>
    <row r="29" spans="1:25" ht="55.2" x14ac:dyDescent="0.25">
      <c r="A29" s="5">
        <v>14</v>
      </c>
      <c r="B29" s="5" t="s">
        <v>167</v>
      </c>
      <c r="C29" s="5" t="s">
        <v>178</v>
      </c>
      <c r="D29" s="36">
        <v>17.702970000000001</v>
      </c>
      <c r="E29" s="36">
        <v>96.606514799999999</v>
      </c>
      <c r="F29" s="5">
        <v>6.5</v>
      </c>
      <c r="G29" s="5">
        <v>481.21</v>
      </c>
      <c r="H29" s="5" t="s">
        <v>8</v>
      </c>
      <c r="I29" s="5">
        <v>104.41</v>
      </c>
      <c r="J29" s="5">
        <v>5</v>
      </c>
      <c r="K29" s="12">
        <v>212.258338533</v>
      </c>
      <c r="L29" s="5">
        <v>3</v>
      </c>
      <c r="M29" s="5">
        <v>13.33</v>
      </c>
      <c r="N29" s="5">
        <v>40</v>
      </c>
      <c r="O29" s="5" t="s">
        <v>213</v>
      </c>
      <c r="P29" s="5" t="s">
        <v>410</v>
      </c>
      <c r="Q29" s="5" t="s">
        <v>403</v>
      </c>
      <c r="R29" s="5" t="s">
        <v>402</v>
      </c>
      <c r="S29" s="5" t="s">
        <v>36</v>
      </c>
    </row>
    <row r="30" spans="1:25" ht="69" x14ac:dyDescent="0.25">
      <c r="A30" s="7">
        <v>49</v>
      </c>
      <c r="B30" s="7" t="s">
        <v>167</v>
      </c>
      <c r="C30" s="31" t="s">
        <v>380</v>
      </c>
      <c r="D30" s="37">
        <v>21.197142400000001</v>
      </c>
      <c r="E30" s="37">
        <v>96.079682700000006</v>
      </c>
      <c r="F30" s="7">
        <v>6.72</v>
      </c>
      <c r="G30" s="7">
        <v>90.49</v>
      </c>
      <c r="H30" s="7" t="s">
        <v>6</v>
      </c>
      <c r="I30" s="7">
        <v>120.66</v>
      </c>
      <c r="J30" s="7">
        <v>7</v>
      </c>
      <c r="K30" s="30">
        <v>242.197354668</v>
      </c>
      <c r="L30" s="7">
        <v>4</v>
      </c>
      <c r="M30" s="7">
        <v>17.524999999999999</v>
      </c>
      <c r="N30" s="7">
        <v>70.099999999999994</v>
      </c>
      <c r="O30" s="7">
        <v>3</v>
      </c>
      <c r="P30" s="7" t="s">
        <v>406</v>
      </c>
      <c r="Q30" s="7"/>
      <c r="R30" s="7"/>
      <c r="S30" s="7" t="s">
        <v>330</v>
      </c>
      <c r="T30" s="6" t="s">
        <v>556</v>
      </c>
      <c r="U30" s="6"/>
      <c r="V30" s="6" t="s">
        <v>356</v>
      </c>
      <c r="W30" s="6" t="s">
        <v>319</v>
      </c>
      <c r="X30" s="6"/>
      <c r="Y30" s="6"/>
    </row>
    <row r="31" spans="1:25" ht="82.8" x14ac:dyDescent="0.25">
      <c r="A31" s="10">
        <v>50</v>
      </c>
      <c r="B31" s="5" t="s">
        <v>167</v>
      </c>
      <c r="C31" s="5" t="s">
        <v>381</v>
      </c>
      <c r="D31" s="36">
        <v>21.197142400000001</v>
      </c>
      <c r="E31" s="36">
        <v>96.079682700000006</v>
      </c>
      <c r="F31" s="5">
        <v>6.72</v>
      </c>
      <c r="G31" s="5">
        <v>90.49</v>
      </c>
      <c r="H31" s="5" t="s">
        <v>6</v>
      </c>
      <c r="I31" s="5">
        <v>120.66</v>
      </c>
      <c r="J31" s="5">
        <v>7</v>
      </c>
      <c r="K31" s="12">
        <v>242.197354668</v>
      </c>
      <c r="L31" s="5">
        <v>3</v>
      </c>
      <c r="M31" s="5">
        <v>23.37</v>
      </c>
      <c r="N31" s="5">
        <v>70.099999999999994</v>
      </c>
      <c r="O31" s="5">
        <v>5</v>
      </c>
      <c r="P31" s="5" t="s">
        <v>410</v>
      </c>
      <c r="Q31" s="5" t="s">
        <v>403</v>
      </c>
      <c r="R31" s="5" t="s">
        <v>402</v>
      </c>
      <c r="S31" s="5" t="s">
        <v>257</v>
      </c>
      <c r="T31" s="1" t="s">
        <v>557</v>
      </c>
      <c r="U31" s="1" t="s">
        <v>558</v>
      </c>
      <c r="V31" s="14" t="s">
        <v>382</v>
      </c>
    </row>
    <row r="32" spans="1:25" ht="55.2" x14ac:dyDescent="0.25">
      <c r="A32" s="10">
        <v>51</v>
      </c>
      <c r="B32" s="5" t="s">
        <v>167</v>
      </c>
      <c r="C32" s="5" t="s">
        <v>378</v>
      </c>
      <c r="D32" s="36">
        <v>21.205585500000002</v>
      </c>
      <c r="E32" s="36">
        <v>96.083576300000004</v>
      </c>
      <c r="F32" s="5">
        <v>7.19</v>
      </c>
      <c r="G32" s="5">
        <v>89.35</v>
      </c>
      <c r="H32" s="5" t="s">
        <v>6</v>
      </c>
      <c r="I32" s="5">
        <v>120.75</v>
      </c>
      <c r="J32" s="5">
        <v>7</v>
      </c>
      <c r="K32" s="12">
        <v>211.67869371200001</v>
      </c>
      <c r="L32" s="5">
        <v>4</v>
      </c>
      <c r="M32" s="5">
        <v>12.19</v>
      </c>
      <c r="N32" s="5">
        <v>48.77</v>
      </c>
      <c r="O32" s="5">
        <v>3</v>
      </c>
      <c r="P32" s="5" t="s">
        <v>406</v>
      </c>
      <c r="Q32" s="5"/>
      <c r="R32" s="5"/>
      <c r="S32" s="5" t="s">
        <v>330</v>
      </c>
      <c r="V32" s="14" t="s">
        <v>344</v>
      </c>
    </row>
    <row r="33" spans="1:27" ht="55.2" x14ac:dyDescent="0.25">
      <c r="A33" s="10">
        <v>52</v>
      </c>
      <c r="B33" s="5" t="s">
        <v>167</v>
      </c>
      <c r="C33" s="5" t="s">
        <v>379</v>
      </c>
      <c r="D33" s="36">
        <v>21.205585500000002</v>
      </c>
      <c r="E33" s="36">
        <v>96.083576300000004</v>
      </c>
      <c r="F33" s="5">
        <v>7.19</v>
      </c>
      <c r="G33" s="5">
        <v>89.35</v>
      </c>
      <c r="H33" s="5" t="s">
        <v>6</v>
      </c>
      <c r="I33" s="5">
        <v>120.75</v>
      </c>
      <c r="J33" s="5">
        <v>7</v>
      </c>
      <c r="K33" s="12">
        <v>211.67869371200001</v>
      </c>
      <c r="L33" s="5">
        <v>4</v>
      </c>
      <c r="M33" s="5">
        <v>12.19</v>
      </c>
      <c r="N33" s="5">
        <v>48.77</v>
      </c>
      <c r="O33" s="5">
        <v>1.7</v>
      </c>
      <c r="P33" s="5" t="s">
        <v>410</v>
      </c>
      <c r="Q33" s="5" t="s">
        <v>403</v>
      </c>
      <c r="R33" s="5" t="s">
        <v>402</v>
      </c>
      <c r="S33" s="5" t="s">
        <v>346</v>
      </c>
      <c r="T33" s="1" t="s">
        <v>559</v>
      </c>
      <c r="V33" s="14" t="s">
        <v>344</v>
      </c>
    </row>
    <row r="34" spans="1:27" s="6" customFormat="1" ht="82.8" x14ac:dyDescent="0.25">
      <c r="A34" s="10">
        <v>42</v>
      </c>
      <c r="B34" s="7" t="s">
        <v>167</v>
      </c>
      <c r="C34" s="7" t="s">
        <v>200</v>
      </c>
      <c r="D34" s="37">
        <v>20.201459</v>
      </c>
      <c r="E34" s="37">
        <v>96.180795799999999</v>
      </c>
      <c r="F34" s="7">
        <v>7.36</v>
      </c>
      <c r="G34" s="7">
        <v>200.91</v>
      </c>
      <c r="H34" s="7" t="s">
        <v>3</v>
      </c>
      <c r="I34" s="7">
        <v>46.8</v>
      </c>
      <c r="J34" s="7">
        <v>7</v>
      </c>
      <c r="K34" s="12">
        <v>275.21973021600002</v>
      </c>
      <c r="L34" s="7">
        <v>1</v>
      </c>
      <c r="M34" s="7">
        <v>4.5</v>
      </c>
      <c r="N34" s="7">
        <v>4.5</v>
      </c>
      <c r="O34" s="7">
        <v>2.6</v>
      </c>
      <c r="P34" s="7"/>
      <c r="Q34" s="7"/>
      <c r="R34" s="7"/>
      <c r="S34" s="7" t="s">
        <v>224</v>
      </c>
      <c r="T34" s="6" t="s">
        <v>560</v>
      </c>
      <c r="U34" s="6" t="s">
        <v>561</v>
      </c>
      <c r="V34" s="1" t="s">
        <v>334</v>
      </c>
      <c r="W34" s="6" t="s">
        <v>319</v>
      </c>
    </row>
    <row r="35" spans="1:27" ht="55.2" x14ac:dyDescent="0.25">
      <c r="A35" s="10"/>
      <c r="B35" s="5" t="s">
        <v>167</v>
      </c>
      <c r="C35" s="5" t="s">
        <v>409</v>
      </c>
      <c r="D35" s="36">
        <v>21.842368499999999</v>
      </c>
      <c r="E35" s="36">
        <v>96.0666224</v>
      </c>
      <c r="F35" s="5">
        <v>8.1999999999999993</v>
      </c>
      <c r="G35" s="5">
        <v>22.98</v>
      </c>
      <c r="H35" s="5" t="s">
        <v>6</v>
      </c>
      <c r="I35" s="5">
        <v>138.16</v>
      </c>
      <c r="J35" s="5">
        <v>8</v>
      </c>
      <c r="K35" s="13">
        <v>253.73151336999999</v>
      </c>
      <c r="L35" s="5">
        <v>6</v>
      </c>
      <c r="M35" s="5">
        <v>34.54</v>
      </c>
      <c r="N35" s="5">
        <v>207.26</v>
      </c>
      <c r="O35" s="5">
        <v>6</v>
      </c>
      <c r="P35" s="5" t="s">
        <v>411</v>
      </c>
      <c r="Q35" s="5" t="s">
        <v>403</v>
      </c>
      <c r="R35" s="5" t="s">
        <v>402</v>
      </c>
      <c r="S35" s="5" t="s">
        <v>361</v>
      </c>
      <c r="V35" s="14" t="s">
        <v>353</v>
      </c>
      <c r="AA35" s="1">
        <f>58+100+150+40</f>
        <v>348</v>
      </c>
    </row>
    <row r="36" spans="1:27" s="6" customFormat="1" ht="55.2" x14ac:dyDescent="0.25">
      <c r="A36" s="10">
        <v>61</v>
      </c>
      <c r="B36" s="5" t="s">
        <v>167</v>
      </c>
      <c r="C36" s="5" t="s">
        <v>408</v>
      </c>
      <c r="D36" s="36">
        <v>21.842368499999999</v>
      </c>
      <c r="E36" s="36">
        <v>96.0666224</v>
      </c>
      <c r="F36" s="5">
        <v>8.1999999999999993</v>
      </c>
      <c r="G36" s="5">
        <v>22.98</v>
      </c>
      <c r="H36" s="5" t="s">
        <v>6</v>
      </c>
      <c r="I36" s="5">
        <v>138.16</v>
      </c>
      <c r="J36" s="5">
        <v>8</v>
      </c>
      <c r="K36" s="13">
        <v>253.73151336999999</v>
      </c>
      <c r="L36" s="5">
        <v>6</v>
      </c>
      <c r="M36" s="5">
        <v>34.54</v>
      </c>
      <c r="N36" s="5">
        <v>207.26</v>
      </c>
      <c r="O36" s="5">
        <v>6</v>
      </c>
      <c r="P36" s="5" t="s">
        <v>406</v>
      </c>
      <c r="Q36" s="5"/>
      <c r="R36" s="5"/>
      <c r="S36" s="5" t="s">
        <v>407</v>
      </c>
      <c r="T36" s="1"/>
      <c r="U36" s="1"/>
      <c r="V36" s="14" t="s">
        <v>353</v>
      </c>
      <c r="W36" s="1"/>
      <c r="X36" s="1"/>
      <c r="Y36" s="1"/>
    </row>
    <row r="37" spans="1:27" s="6" customFormat="1" ht="55.2" x14ac:dyDescent="0.25">
      <c r="A37" s="5">
        <v>15</v>
      </c>
      <c r="B37" s="5" t="s">
        <v>167</v>
      </c>
      <c r="C37" s="5" t="s">
        <v>179</v>
      </c>
      <c r="D37" s="36">
        <v>17.7226693</v>
      </c>
      <c r="E37" s="36">
        <v>96.618470299999998</v>
      </c>
      <c r="F37" s="5">
        <v>8.4</v>
      </c>
      <c r="G37" s="5">
        <v>479.16</v>
      </c>
      <c r="H37" s="5" t="s">
        <v>8</v>
      </c>
      <c r="I37" s="5">
        <v>107.02</v>
      </c>
      <c r="J37" s="5">
        <v>5</v>
      </c>
      <c r="K37" s="12">
        <v>193.20606755099999</v>
      </c>
      <c r="L37" s="5">
        <v>3</v>
      </c>
      <c r="M37" s="5">
        <v>20</v>
      </c>
      <c r="N37" s="5">
        <v>60</v>
      </c>
      <c r="O37" s="5">
        <v>10</v>
      </c>
      <c r="P37" s="5" t="s">
        <v>410</v>
      </c>
      <c r="Q37" s="5" t="s">
        <v>403</v>
      </c>
      <c r="R37" s="5" t="s">
        <v>402</v>
      </c>
      <c r="S37" s="5" t="s">
        <v>36</v>
      </c>
      <c r="T37" s="1"/>
      <c r="U37" s="1"/>
      <c r="V37" s="1"/>
      <c r="W37" s="1"/>
      <c r="X37" s="1"/>
      <c r="Y37" s="1"/>
    </row>
    <row r="38" spans="1:27" s="6" customFormat="1" ht="96.6" x14ac:dyDescent="0.25">
      <c r="A38" s="10">
        <v>53</v>
      </c>
      <c r="B38" s="7" t="s">
        <v>167</v>
      </c>
      <c r="C38" s="7" t="s">
        <v>374</v>
      </c>
      <c r="D38" s="37">
        <v>21.239391699999999</v>
      </c>
      <c r="E38" s="37">
        <v>96.096649299999996</v>
      </c>
      <c r="F38" s="7">
        <v>8.6999999999999993</v>
      </c>
      <c r="G38" s="7">
        <v>86.04</v>
      </c>
      <c r="H38" s="7" t="s">
        <v>6</v>
      </c>
      <c r="I38" s="7">
        <v>122.11</v>
      </c>
      <c r="J38" s="7">
        <v>7</v>
      </c>
      <c r="K38" s="12">
        <v>206.85227737</v>
      </c>
      <c r="L38" s="7">
        <v>6</v>
      </c>
      <c r="M38" s="7">
        <v>17.527000000000001</v>
      </c>
      <c r="N38" s="7">
        <v>105.16</v>
      </c>
      <c r="O38" s="7">
        <v>5</v>
      </c>
      <c r="P38" s="7" t="s">
        <v>406</v>
      </c>
      <c r="Q38" s="7" t="s">
        <v>270</v>
      </c>
      <c r="R38" s="7" t="s">
        <v>404</v>
      </c>
      <c r="S38" s="7" t="s">
        <v>330</v>
      </c>
      <c r="T38" s="6" t="s">
        <v>562</v>
      </c>
      <c r="U38" s="6" t="s">
        <v>563</v>
      </c>
      <c r="V38" s="14" t="s">
        <v>376</v>
      </c>
      <c r="W38" s="6" t="s">
        <v>319</v>
      </c>
    </row>
    <row r="39" spans="1:27" s="6" customFormat="1" ht="41.4" x14ac:dyDescent="0.25">
      <c r="A39" s="10"/>
      <c r="B39" s="7" t="s">
        <v>167</v>
      </c>
      <c r="C39" s="7" t="s">
        <v>375</v>
      </c>
      <c r="D39" s="37">
        <v>21.239391699999999</v>
      </c>
      <c r="E39" s="37">
        <v>96.096649299999996</v>
      </c>
      <c r="F39" s="7">
        <v>8.6999999999999993</v>
      </c>
      <c r="G39" s="7">
        <v>86.04</v>
      </c>
      <c r="H39" s="7" t="s">
        <v>6</v>
      </c>
      <c r="I39" s="7">
        <v>122.11</v>
      </c>
      <c r="J39" s="7">
        <v>7</v>
      </c>
      <c r="K39" s="12">
        <v>206.85227737</v>
      </c>
      <c r="L39" s="7">
        <v>7</v>
      </c>
      <c r="M39" s="7">
        <v>12.19</v>
      </c>
      <c r="N39" s="7">
        <v>85.34</v>
      </c>
      <c r="O39" s="7">
        <v>3</v>
      </c>
      <c r="P39" s="5" t="s">
        <v>410</v>
      </c>
      <c r="Q39" s="5" t="s">
        <v>403</v>
      </c>
      <c r="R39" s="5" t="s">
        <v>402</v>
      </c>
      <c r="S39" s="7" t="s">
        <v>346</v>
      </c>
      <c r="U39" s="6" t="s">
        <v>564</v>
      </c>
      <c r="V39" s="14" t="s">
        <v>377</v>
      </c>
    </row>
    <row r="40" spans="1:27" ht="55.2" x14ac:dyDescent="0.25">
      <c r="A40" s="5">
        <v>13</v>
      </c>
      <c r="B40" s="5" t="s">
        <v>167</v>
      </c>
      <c r="C40" s="5" t="s">
        <v>177</v>
      </c>
      <c r="D40" s="36">
        <v>17.6929053</v>
      </c>
      <c r="E40" s="36">
        <v>96.601601400000007</v>
      </c>
      <c r="F40" s="5">
        <v>8.8000000000000007</v>
      </c>
      <c r="G40" s="5">
        <v>482.22</v>
      </c>
      <c r="H40" s="5" t="s">
        <v>8</v>
      </c>
      <c r="I40" s="5">
        <v>103.34</v>
      </c>
      <c r="J40" s="5">
        <v>5</v>
      </c>
      <c r="K40" s="12">
        <v>205.70590990400001</v>
      </c>
      <c r="L40" s="5">
        <v>3</v>
      </c>
      <c r="M40" s="5">
        <v>20</v>
      </c>
      <c r="N40" s="5">
        <v>60</v>
      </c>
      <c r="O40" s="5" t="s">
        <v>215</v>
      </c>
      <c r="P40" s="5" t="s">
        <v>410</v>
      </c>
      <c r="Q40" s="5" t="s">
        <v>403</v>
      </c>
      <c r="R40" s="5" t="s">
        <v>402</v>
      </c>
      <c r="S40" s="5" t="s">
        <v>36</v>
      </c>
    </row>
    <row r="41" spans="1:27" ht="55.2" x14ac:dyDescent="0.25">
      <c r="A41" s="5">
        <v>28</v>
      </c>
      <c r="B41" s="5" t="s">
        <v>167</v>
      </c>
      <c r="C41" s="5" t="s">
        <v>189</v>
      </c>
      <c r="D41" s="36">
        <v>18.311371900000001</v>
      </c>
      <c r="E41" s="36">
        <v>96.507959299999996</v>
      </c>
      <c r="F41" s="5">
        <v>9.4</v>
      </c>
      <c r="G41" s="5">
        <v>412.92</v>
      </c>
      <c r="H41" s="5" t="s">
        <v>8</v>
      </c>
      <c r="I41" s="5">
        <v>164.44</v>
      </c>
      <c r="J41" s="5">
        <v>5</v>
      </c>
      <c r="K41" s="12">
        <v>209.147311527</v>
      </c>
      <c r="L41" s="5">
        <v>3</v>
      </c>
      <c r="M41" s="5">
        <v>25</v>
      </c>
      <c r="N41" s="5">
        <v>75</v>
      </c>
      <c r="O41" s="5">
        <v>12</v>
      </c>
      <c r="P41" s="5"/>
      <c r="Q41" s="5"/>
      <c r="R41" s="5"/>
      <c r="S41" s="5" t="s">
        <v>224</v>
      </c>
    </row>
    <row r="42" spans="1:27" ht="55.2" x14ac:dyDescent="0.25">
      <c r="A42" s="10">
        <v>40</v>
      </c>
      <c r="B42" s="5" t="s">
        <v>167</v>
      </c>
      <c r="C42" s="5" t="s">
        <v>340</v>
      </c>
      <c r="D42" s="36">
        <v>20.093249100000001</v>
      </c>
      <c r="E42" s="36">
        <v>96.218267600000004</v>
      </c>
      <c r="F42" s="5">
        <v>9.5</v>
      </c>
      <c r="G42" s="5">
        <v>213.11</v>
      </c>
      <c r="H42" s="5" t="s">
        <v>3</v>
      </c>
      <c r="I42" s="5">
        <v>35.700000000000003</v>
      </c>
      <c r="J42" s="5">
        <v>7</v>
      </c>
      <c r="K42" s="12">
        <v>229.252787915</v>
      </c>
      <c r="L42" s="5">
        <v>4</v>
      </c>
      <c r="M42" s="5">
        <v>30.454999999999998</v>
      </c>
      <c r="N42" s="5">
        <v>121.82</v>
      </c>
      <c r="O42" s="5">
        <v>5</v>
      </c>
      <c r="P42" s="5" t="s">
        <v>410</v>
      </c>
      <c r="Q42" s="5" t="s">
        <v>403</v>
      </c>
      <c r="R42" s="5" t="s">
        <v>402</v>
      </c>
      <c r="S42" s="5" t="s">
        <v>257</v>
      </c>
      <c r="T42" t="s">
        <v>565</v>
      </c>
      <c r="V42" s="14" t="s">
        <v>333</v>
      </c>
      <c r="X42" t="s">
        <v>566</v>
      </c>
    </row>
    <row r="43" spans="1:27" s="6" customFormat="1" ht="55.2" x14ac:dyDescent="0.25">
      <c r="A43" s="10">
        <v>41</v>
      </c>
      <c r="B43" s="5" t="s">
        <v>167</v>
      </c>
      <c r="C43" s="5" t="s">
        <v>341</v>
      </c>
      <c r="D43" s="36">
        <v>20.093249100000001</v>
      </c>
      <c r="E43" s="36">
        <v>96.218267600000004</v>
      </c>
      <c r="F43" s="5">
        <v>9.5</v>
      </c>
      <c r="G43" s="5">
        <v>213.11</v>
      </c>
      <c r="H43" s="5" t="s">
        <v>3</v>
      </c>
      <c r="I43" s="5">
        <v>35.700000000000003</v>
      </c>
      <c r="J43" s="5">
        <v>7</v>
      </c>
      <c r="K43" s="12">
        <v>229.252787915</v>
      </c>
      <c r="L43" s="5">
        <v>6</v>
      </c>
      <c r="M43" s="5">
        <v>17.53</v>
      </c>
      <c r="N43" s="5">
        <v>105.16</v>
      </c>
      <c r="O43" s="5">
        <v>5</v>
      </c>
      <c r="P43" s="5" t="s">
        <v>406</v>
      </c>
      <c r="Q43" s="5"/>
      <c r="R43" s="5" t="s">
        <v>404</v>
      </c>
      <c r="S43" s="5" t="s">
        <v>330</v>
      </c>
      <c r="T43" s="1" t="s">
        <v>567</v>
      </c>
      <c r="U43" t="s">
        <v>568</v>
      </c>
      <c r="V43" s="14" t="s">
        <v>339</v>
      </c>
      <c r="W43" s="1"/>
      <c r="X43" s="1"/>
      <c r="Y43" s="1"/>
    </row>
    <row r="44" spans="1:27" ht="69" x14ac:dyDescent="0.25">
      <c r="A44" s="10">
        <v>62</v>
      </c>
      <c r="B44" s="5" t="s">
        <v>167</v>
      </c>
      <c r="C44" s="5" t="s">
        <v>351</v>
      </c>
      <c r="D44" s="36">
        <v>21.897715900000001</v>
      </c>
      <c r="E44" s="36">
        <v>96.078416799999999</v>
      </c>
      <c r="F44" s="5">
        <v>9.67</v>
      </c>
      <c r="G44" s="5">
        <v>19.62</v>
      </c>
      <c r="H44" s="5" t="s">
        <v>6</v>
      </c>
      <c r="I44" s="5">
        <v>142.27000000000001</v>
      </c>
      <c r="J44" s="5">
        <v>8</v>
      </c>
      <c r="K44" s="13">
        <v>233.580455524</v>
      </c>
      <c r="L44" s="5">
        <v>8</v>
      </c>
      <c r="M44" s="5">
        <v>12.19</v>
      </c>
      <c r="N44" s="5">
        <v>97.54</v>
      </c>
      <c r="O44" s="5">
        <v>2.5</v>
      </c>
      <c r="P44" s="5" t="s">
        <v>406</v>
      </c>
      <c r="Q44" s="5"/>
      <c r="R44" s="5"/>
      <c r="S44" s="5" t="s">
        <v>330</v>
      </c>
      <c r="V44" s="14" t="s">
        <v>352</v>
      </c>
    </row>
    <row r="45" spans="1:27" x14ac:dyDescent="0.25">
      <c r="A45" s="5">
        <v>27</v>
      </c>
      <c r="B45" s="5" t="s">
        <v>167</v>
      </c>
      <c r="C45" s="5" t="s">
        <v>188</v>
      </c>
      <c r="D45" s="36">
        <v>18.303502000000002</v>
      </c>
      <c r="E45" s="36">
        <v>96.513212999999993</v>
      </c>
      <c r="F45" s="5">
        <v>9.7200000000000006</v>
      </c>
      <c r="G45" s="5">
        <v>413.87</v>
      </c>
      <c r="H45" s="5" t="s">
        <v>8</v>
      </c>
      <c r="I45" s="5">
        <v>163.68</v>
      </c>
      <c r="J45" s="5">
        <v>5</v>
      </c>
      <c r="K45" s="12">
        <v>206.88988240500001</v>
      </c>
      <c r="L45" s="5">
        <v>2</v>
      </c>
      <c r="M45" s="5">
        <v>27</v>
      </c>
      <c r="N45" s="5">
        <v>54</v>
      </c>
      <c r="O45" s="5">
        <v>12</v>
      </c>
      <c r="P45" s="5"/>
      <c r="Q45" s="5"/>
      <c r="R45" s="5"/>
      <c r="S45" s="5" t="s">
        <v>224</v>
      </c>
    </row>
    <row r="46" spans="1:27" ht="41.4" x14ac:dyDescent="0.25">
      <c r="A46" s="5">
        <v>11</v>
      </c>
      <c r="B46" s="5" t="s">
        <v>167</v>
      </c>
      <c r="C46" s="5" t="s">
        <v>112</v>
      </c>
      <c r="D46" s="36">
        <v>17.383769999999998</v>
      </c>
      <c r="E46" s="36">
        <v>96.480320300000002</v>
      </c>
      <c r="F46" s="5">
        <v>9.8000000000000007</v>
      </c>
      <c r="G46" s="5">
        <v>514.34</v>
      </c>
      <c r="H46" s="5" t="s">
        <v>8</v>
      </c>
      <c r="I46" s="5">
        <v>67</v>
      </c>
      <c r="J46" s="5">
        <v>5</v>
      </c>
      <c r="K46" s="12">
        <v>200.10697242500001</v>
      </c>
      <c r="L46" s="5">
        <v>3</v>
      </c>
      <c r="M46" s="5">
        <v>32.64</v>
      </c>
      <c r="N46" s="5">
        <v>97.92</v>
      </c>
      <c r="O46" s="5" t="s">
        <v>214</v>
      </c>
      <c r="P46" s="5"/>
      <c r="Q46" s="5"/>
      <c r="R46" s="5"/>
      <c r="S46" s="5" t="s">
        <v>231</v>
      </c>
      <c r="T46" t="s">
        <v>569</v>
      </c>
    </row>
    <row r="47" spans="1:27" ht="41.4" x14ac:dyDescent="0.25">
      <c r="A47" s="5">
        <v>16</v>
      </c>
      <c r="B47" s="5" t="s">
        <v>167</v>
      </c>
      <c r="C47" s="5" t="s">
        <v>180</v>
      </c>
      <c r="D47" s="36">
        <v>17.753331500000002</v>
      </c>
      <c r="E47" s="36">
        <v>96.641698199999993</v>
      </c>
      <c r="F47" s="5">
        <v>10.82</v>
      </c>
      <c r="G47" s="5">
        <v>476.11</v>
      </c>
      <c r="H47" s="5" t="s">
        <v>8</v>
      </c>
      <c r="I47" s="5">
        <v>111.02</v>
      </c>
      <c r="J47" s="5">
        <v>5</v>
      </c>
      <c r="K47" s="12">
        <v>206.12151948100001</v>
      </c>
      <c r="L47" s="5">
        <v>3</v>
      </c>
      <c r="M47" s="5">
        <v>13.33</v>
      </c>
      <c r="N47" s="5">
        <v>40</v>
      </c>
      <c r="O47" s="5" t="s">
        <v>213</v>
      </c>
      <c r="P47" s="5" t="s">
        <v>410</v>
      </c>
      <c r="Q47" s="5" t="s">
        <v>403</v>
      </c>
      <c r="R47" s="5" t="s">
        <v>402</v>
      </c>
      <c r="S47" s="5" t="s">
        <v>36</v>
      </c>
    </row>
    <row r="48" spans="1:27" ht="27.6" x14ac:dyDescent="0.25">
      <c r="A48" s="5">
        <v>10</v>
      </c>
      <c r="B48" s="5" t="s">
        <v>167</v>
      </c>
      <c r="C48" s="5" t="s">
        <v>115</v>
      </c>
      <c r="D48" s="36">
        <v>17.3147822</v>
      </c>
      <c r="E48" s="36">
        <v>96.478540600000002</v>
      </c>
      <c r="F48" s="5">
        <v>12</v>
      </c>
      <c r="G48" s="5">
        <v>522</v>
      </c>
      <c r="H48" s="5" t="s">
        <v>8</v>
      </c>
      <c r="I48" s="5">
        <v>60.34</v>
      </c>
      <c r="J48" s="5">
        <v>5</v>
      </c>
      <c r="K48" s="12">
        <v>224.96576329300001</v>
      </c>
      <c r="L48" s="5">
        <v>4</v>
      </c>
      <c r="M48" s="5">
        <v>15</v>
      </c>
      <c r="N48" s="5">
        <v>60</v>
      </c>
      <c r="O48" s="5">
        <v>10</v>
      </c>
      <c r="P48" s="5"/>
      <c r="Q48" s="5"/>
      <c r="R48" s="5"/>
      <c r="S48" s="5" t="s">
        <v>224</v>
      </c>
    </row>
    <row r="49" spans="1:25" ht="55.2" x14ac:dyDescent="0.25">
      <c r="A49" s="10">
        <v>56</v>
      </c>
      <c r="B49" s="5" t="s">
        <v>167</v>
      </c>
      <c r="C49" s="5" t="s">
        <v>365</v>
      </c>
      <c r="D49" s="36">
        <v>21.422944399999999</v>
      </c>
      <c r="E49" s="36">
        <v>96.123138900000001</v>
      </c>
      <c r="F49" s="5">
        <v>12.53</v>
      </c>
      <c r="G49" s="5">
        <v>67.48</v>
      </c>
      <c r="H49" s="5" t="s">
        <v>6</v>
      </c>
      <c r="I49" s="5">
        <v>127.29</v>
      </c>
      <c r="J49" s="5">
        <v>7</v>
      </c>
      <c r="K49" s="13">
        <v>215.145646527</v>
      </c>
      <c r="L49" s="5">
        <v>2</v>
      </c>
      <c r="M49" s="5">
        <v>45.72</v>
      </c>
      <c r="N49" s="5">
        <v>91.44</v>
      </c>
      <c r="O49" s="5">
        <v>5</v>
      </c>
      <c r="P49" s="5"/>
      <c r="Q49" s="5" t="s">
        <v>270</v>
      </c>
      <c r="R49" s="5" t="s">
        <v>404</v>
      </c>
      <c r="S49" s="5" t="s">
        <v>368</v>
      </c>
      <c r="T49" t="s">
        <v>565</v>
      </c>
      <c r="U49" t="s">
        <v>570</v>
      </c>
      <c r="V49" s="14" t="s">
        <v>367</v>
      </c>
    </row>
    <row r="50" spans="1:25" ht="55.2" x14ac:dyDescent="0.25">
      <c r="A50" s="10">
        <v>57</v>
      </c>
      <c r="B50" s="5" t="s">
        <v>167</v>
      </c>
      <c r="C50" s="5" t="s">
        <v>366</v>
      </c>
      <c r="D50" s="36">
        <v>21.422944399999999</v>
      </c>
      <c r="E50" s="36">
        <v>96.123138900000001</v>
      </c>
      <c r="F50" s="5">
        <v>12.53</v>
      </c>
      <c r="G50" s="5">
        <v>67.48</v>
      </c>
      <c r="H50" s="5" t="s">
        <v>6</v>
      </c>
      <c r="I50" s="5">
        <v>128.29</v>
      </c>
      <c r="J50" s="5">
        <v>7</v>
      </c>
      <c r="K50" s="13">
        <v>215.145646527</v>
      </c>
      <c r="L50" s="5">
        <v>4</v>
      </c>
      <c r="M50" s="5">
        <v>24</v>
      </c>
      <c r="N50" s="5">
        <v>95.1</v>
      </c>
      <c r="O50" s="5">
        <v>5</v>
      </c>
      <c r="P50" s="5" t="s">
        <v>406</v>
      </c>
      <c r="Q50" s="5" t="s">
        <v>270</v>
      </c>
      <c r="R50" s="5" t="s">
        <v>404</v>
      </c>
      <c r="S50" s="5" t="s">
        <v>330</v>
      </c>
      <c r="T50" s="1" t="s">
        <v>572</v>
      </c>
      <c r="V50" s="14" t="s">
        <v>369</v>
      </c>
    </row>
    <row r="51" spans="1:25" ht="55.2" x14ac:dyDescent="0.25">
      <c r="A51" s="10">
        <v>54</v>
      </c>
      <c r="B51" s="5" t="s">
        <v>167</v>
      </c>
      <c r="C51" s="5" t="s">
        <v>370</v>
      </c>
      <c r="D51" s="36">
        <v>21.3350914</v>
      </c>
      <c r="E51" s="36">
        <v>96.130978799999994</v>
      </c>
      <c r="F51" s="5">
        <v>12.83</v>
      </c>
      <c r="G51" s="5">
        <v>76.86</v>
      </c>
      <c r="H51" s="5" t="s">
        <v>6</v>
      </c>
      <c r="I51" s="5">
        <v>126.67</v>
      </c>
      <c r="J51" s="5">
        <v>7</v>
      </c>
      <c r="K51" s="12">
        <v>195.06019132899999</v>
      </c>
      <c r="L51" s="5">
        <v>3</v>
      </c>
      <c r="M51" s="5">
        <v>17.527000000000001</v>
      </c>
      <c r="N51" s="5">
        <v>52.58</v>
      </c>
      <c r="O51" s="5">
        <v>3</v>
      </c>
      <c r="P51" s="5" t="s">
        <v>406</v>
      </c>
      <c r="Q51" s="5"/>
      <c r="R51" s="5" t="s">
        <v>402</v>
      </c>
      <c r="S51" s="5" t="s">
        <v>330</v>
      </c>
      <c r="U51" s="1" t="s">
        <v>573</v>
      </c>
      <c r="V51" s="14" t="s">
        <v>373</v>
      </c>
    </row>
    <row r="52" spans="1:25" ht="55.2" x14ac:dyDescent="0.25">
      <c r="A52" s="10">
        <v>55</v>
      </c>
      <c r="B52" s="5" t="s">
        <v>167</v>
      </c>
      <c r="C52" s="5" t="s">
        <v>371</v>
      </c>
      <c r="D52" s="36">
        <v>21.3350914</v>
      </c>
      <c r="E52" s="36">
        <v>96.130978799999994</v>
      </c>
      <c r="F52" s="5">
        <v>12.83</v>
      </c>
      <c r="G52" s="5">
        <v>76.86</v>
      </c>
      <c r="H52" s="5" t="s">
        <v>6</v>
      </c>
      <c r="I52" s="5">
        <v>126.67</v>
      </c>
      <c r="J52" s="5">
        <v>7</v>
      </c>
      <c r="K52" s="12">
        <v>195.06019132899999</v>
      </c>
      <c r="L52" s="5">
        <v>5</v>
      </c>
      <c r="M52" s="5">
        <v>12.192</v>
      </c>
      <c r="N52" s="5">
        <v>60.96</v>
      </c>
      <c r="O52" s="5">
        <v>2</v>
      </c>
      <c r="P52" s="5" t="s">
        <v>410</v>
      </c>
      <c r="Q52" s="5" t="s">
        <v>403</v>
      </c>
      <c r="R52" s="5" t="s">
        <v>402</v>
      </c>
      <c r="S52" s="5" t="s">
        <v>346</v>
      </c>
      <c r="V52" s="14" t="s">
        <v>372</v>
      </c>
    </row>
    <row r="53" spans="1:25" ht="41.4" x14ac:dyDescent="0.25">
      <c r="A53" s="5">
        <v>17</v>
      </c>
      <c r="B53" s="5" t="s">
        <v>167</v>
      </c>
      <c r="C53" s="5" t="s">
        <v>181</v>
      </c>
      <c r="D53" s="36">
        <v>17.786861900000002</v>
      </c>
      <c r="E53" s="36">
        <v>96.663855900000001</v>
      </c>
      <c r="F53" s="5">
        <v>13</v>
      </c>
      <c r="G53" s="5">
        <v>472.96</v>
      </c>
      <c r="H53" s="5" t="s">
        <v>8</v>
      </c>
      <c r="I53" s="5">
        <v>115.39</v>
      </c>
      <c r="J53" s="5">
        <v>5</v>
      </c>
      <c r="K53" s="12">
        <v>224.28060761500001</v>
      </c>
      <c r="L53" s="5">
        <v>3</v>
      </c>
      <c r="M53" s="5">
        <v>22.82</v>
      </c>
      <c r="N53" s="5">
        <v>68.459999999999994</v>
      </c>
      <c r="O53" s="5">
        <v>10</v>
      </c>
      <c r="P53" s="5"/>
      <c r="Q53" s="5"/>
      <c r="R53" s="5"/>
      <c r="S53" s="5" t="s">
        <v>224</v>
      </c>
    </row>
    <row r="54" spans="1:25" ht="55.2" x14ac:dyDescent="0.25">
      <c r="A54" s="5">
        <v>31</v>
      </c>
      <c r="B54" s="5" t="s">
        <v>167</v>
      </c>
      <c r="C54" s="5" t="s">
        <v>192</v>
      </c>
      <c r="D54" s="36">
        <v>18.911946</v>
      </c>
      <c r="E54" s="36">
        <v>96.431910999999999</v>
      </c>
      <c r="F54" s="5">
        <v>13.42</v>
      </c>
      <c r="G54" s="5">
        <v>346.03</v>
      </c>
      <c r="H54" s="5" t="s">
        <v>3</v>
      </c>
      <c r="I54" s="5">
        <v>100.79</v>
      </c>
      <c r="J54" s="5">
        <v>6</v>
      </c>
      <c r="K54" s="12">
        <v>208.532224402</v>
      </c>
      <c r="L54" s="5">
        <v>6</v>
      </c>
      <c r="M54" s="5">
        <v>26</v>
      </c>
      <c r="N54" s="5">
        <v>156</v>
      </c>
      <c r="O54" s="5">
        <v>5</v>
      </c>
      <c r="P54" s="5"/>
      <c r="Q54" s="5"/>
      <c r="R54" s="5"/>
      <c r="S54" s="5" t="s">
        <v>224</v>
      </c>
      <c r="T54" s="1" t="s">
        <v>571</v>
      </c>
    </row>
    <row r="55" spans="1:25" ht="55.2" x14ac:dyDescent="0.25">
      <c r="A55" s="5">
        <v>30</v>
      </c>
      <c r="B55" s="5" t="s">
        <v>167</v>
      </c>
      <c r="C55" s="5" t="s">
        <v>191</v>
      </c>
      <c r="D55" s="36">
        <v>18.911954999999999</v>
      </c>
      <c r="E55" s="36">
        <v>96.431735000000003</v>
      </c>
      <c r="F55" s="5">
        <v>13.42</v>
      </c>
      <c r="G55" s="5">
        <v>346.03</v>
      </c>
      <c r="H55" s="5" t="s">
        <v>3</v>
      </c>
      <c r="I55" s="5">
        <v>100.79</v>
      </c>
      <c r="J55" s="5">
        <v>6</v>
      </c>
      <c r="K55" s="12">
        <v>208.62129353</v>
      </c>
      <c r="L55" s="5">
        <v>6</v>
      </c>
      <c r="M55" s="5">
        <v>32</v>
      </c>
      <c r="N55" s="5">
        <v>192</v>
      </c>
      <c r="O55" s="5">
        <v>5</v>
      </c>
      <c r="P55" s="5" t="s">
        <v>410</v>
      </c>
      <c r="Q55" s="5" t="s">
        <v>403</v>
      </c>
      <c r="R55" s="5" t="s">
        <v>402</v>
      </c>
      <c r="S55" s="5" t="s">
        <v>230</v>
      </c>
      <c r="T55" t="s">
        <v>565</v>
      </c>
    </row>
    <row r="56" spans="1:25" ht="96.6" x14ac:dyDescent="0.25">
      <c r="A56" s="10">
        <v>59</v>
      </c>
      <c r="B56" s="7" t="s">
        <v>167</v>
      </c>
      <c r="C56" s="7" t="s">
        <v>219</v>
      </c>
      <c r="D56" s="37">
        <v>21.558859699999999</v>
      </c>
      <c r="E56" s="37">
        <v>96.134649999999993</v>
      </c>
      <c r="F56" s="7">
        <v>13.72</v>
      </c>
      <c r="G56" s="7">
        <v>62.26</v>
      </c>
      <c r="H56" s="7" t="s">
        <v>6</v>
      </c>
      <c r="I56" s="7">
        <v>129.28</v>
      </c>
      <c r="J56" s="7">
        <v>7</v>
      </c>
      <c r="K56" s="13">
        <v>214.357666833</v>
      </c>
      <c r="L56" s="7">
        <v>5</v>
      </c>
      <c r="M56" s="7">
        <v>6.0960000000000001</v>
      </c>
      <c r="N56" s="7">
        <v>30.48</v>
      </c>
      <c r="O56" s="7">
        <v>3</v>
      </c>
      <c r="P56" s="7"/>
      <c r="Q56" s="7"/>
      <c r="R56" s="7" t="s">
        <v>402</v>
      </c>
      <c r="S56" s="7" t="s">
        <v>359</v>
      </c>
      <c r="T56" s="6" t="s">
        <v>576</v>
      </c>
      <c r="U56" s="6"/>
      <c r="V56" s="14" t="s">
        <v>358</v>
      </c>
      <c r="W56" s="6" t="s">
        <v>318</v>
      </c>
      <c r="X56" s="6" t="s">
        <v>577</v>
      </c>
      <c r="Y56" s="6"/>
    </row>
    <row r="57" spans="1:25" ht="41.4" x14ac:dyDescent="0.25">
      <c r="A57" s="5">
        <v>26</v>
      </c>
      <c r="B57" s="5" t="s">
        <v>167</v>
      </c>
      <c r="C57" s="5" t="s">
        <v>122</v>
      </c>
      <c r="D57" s="36">
        <v>18.220914100000002</v>
      </c>
      <c r="E57" s="36">
        <v>96.567810199999997</v>
      </c>
      <c r="F57" s="5">
        <v>13.75</v>
      </c>
      <c r="G57" s="5">
        <v>423.86</v>
      </c>
      <c r="H57" s="5" t="s">
        <v>8</v>
      </c>
      <c r="I57" s="5">
        <v>156.41</v>
      </c>
      <c r="J57" s="5">
        <v>5</v>
      </c>
      <c r="K57" s="12">
        <v>223.897581847</v>
      </c>
      <c r="L57" s="5">
        <v>3</v>
      </c>
      <c r="M57" s="5">
        <v>20</v>
      </c>
      <c r="N57" s="5">
        <v>60</v>
      </c>
      <c r="O57" s="5" t="s">
        <v>215</v>
      </c>
      <c r="P57" s="5" t="s">
        <v>410</v>
      </c>
      <c r="Q57" s="5" t="s">
        <v>403</v>
      </c>
      <c r="R57" s="5" t="s">
        <v>402</v>
      </c>
      <c r="S57" s="5" t="s">
        <v>36</v>
      </c>
    </row>
    <row r="58" spans="1:25" s="6" customFormat="1" ht="27.6" x14ac:dyDescent="0.25">
      <c r="A58" s="5">
        <v>9</v>
      </c>
      <c r="B58" s="5" t="s">
        <v>167</v>
      </c>
      <c r="C58" s="5" t="s">
        <v>175</v>
      </c>
      <c r="D58" s="36">
        <v>17.2209672</v>
      </c>
      <c r="E58" s="36">
        <v>96.480266099999994</v>
      </c>
      <c r="F58" s="5">
        <v>13.76</v>
      </c>
      <c r="G58" s="5">
        <v>532.37</v>
      </c>
      <c r="H58" s="5" t="s">
        <v>8</v>
      </c>
      <c r="I58" s="5">
        <v>52.68</v>
      </c>
      <c r="J58" s="5">
        <v>5</v>
      </c>
      <c r="K58" s="12">
        <v>195.55363706700001</v>
      </c>
      <c r="L58" s="5">
        <v>4</v>
      </c>
      <c r="M58" s="5">
        <v>15</v>
      </c>
      <c r="N58" s="5">
        <v>60</v>
      </c>
      <c r="O58" s="5">
        <v>10</v>
      </c>
      <c r="P58" s="5"/>
      <c r="Q58" s="5"/>
      <c r="R58" s="5"/>
      <c r="S58" s="5" t="s">
        <v>224</v>
      </c>
      <c r="T58" s="1"/>
      <c r="U58" s="1"/>
      <c r="V58" s="1"/>
      <c r="W58" s="1"/>
      <c r="X58" s="1"/>
      <c r="Y58" s="1"/>
    </row>
    <row r="59" spans="1:25" ht="110.4" x14ac:dyDescent="0.25">
      <c r="A59" s="10">
        <v>58</v>
      </c>
      <c r="B59" s="7" t="s">
        <v>167</v>
      </c>
      <c r="C59" s="7" t="s">
        <v>362</v>
      </c>
      <c r="D59" s="37">
        <v>21.498563999999998</v>
      </c>
      <c r="E59" s="37">
        <v>96.131319500000004</v>
      </c>
      <c r="F59" s="7">
        <v>14.08</v>
      </c>
      <c r="G59" s="7">
        <v>59.38</v>
      </c>
      <c r="H59" s="7" t="s">
        <v>6</v>
      </c>
      <c r="I59" s="7">
        <v>129.44</v>
      </c>
      <c r="J59" s="7">
        <v>7</v>
      </c>
      <c r="K59" s="13">
        <v>218.056102767</v>
      </c>
      <c r="L59" s="7">
        <v>1</v>
      </c>
      <c r="M59" s="7">
        <v>30.48</v>
      </c>
      <c r="N59" s="7">
        <v>30.48</v>
      </c>
      <c r="O59" s="7">
        <v>3</v>
      </c>
      <c r="P59" s="5" t="s">
        <v>411</v>
      </c>
      <c r="Q59" s="5" t="s">
        <v>403</v>
      </c>
      <c r="R59" s="5" t="s">
        <v>402</v>
      </c>
      <c r="S59" s="7" t="s">
        <v>361</v>
      </c>
      <c r="T59" s="6" t="s">
        <v>578</v>
      </c>
      <c r="U59" s="6"/>
      <c r="V59" s="14" t="s">
        <v>360</v>
      </c>
      <c r="W59" s="6" t="s">
        <v>319</v>
      </c>
      <c r="X59" t="s">
        <v>566</v>
      </c>
      <c r="Y59" s="6"/>
    </row>
    <row r="60" spans="1:25" ht="41.4" x14ac:dyDescent="0.25">
      <c r="A60" s="10"/>
      <c r="B60" s="7" t="s">
        <v>167</v>
      </c>
      <c r="C60" s="7" t="s">
        <v>363</v>
      </c>
      <c r="D60" s="37">
        <v>21.498563999999998</v>
      </c>
      <c r="E60" s="37">
        <v>96.131319500000004</v>
      </c>
      <c r="F60" s="7">
        <v>14.08</v>
      </c>
      <c r="G60" s="7">
        <v>59.38</v>
      </c>
      <c r="H60" s="7" t="s">
        <v>6</v>
      </c>
      <c r="I60" s="7">
        <v>129.44</v>
      </c>
      <c r="J60" s="7">
        <v>7</v>
      </c>
      <c r="K60" s="13">
        <v>218.056102767</v>
      </c>
      <c r="L60" s="7">
        <v>3</v>
      </c>
      <c r="M60" s="7">
        <v>8.1270000000000007</v>
      </c>
      <c r="N60" s="7">
        <v>24.38</v>
      </c>
      <c r="O60" s="7">
        <v>3</v>
      </c>
      <c r="P60" s="7" t="s">
        <v>406</v>
      </c>
      <c r="Q60" s="7"/>
      <c r="R60" s="7" t="s">
        <v>402</v>
      </c>
      <c r="S60" s="7" t="s">
        <v>290</v>
      </c>
      <c r="T60" s="6"/>
      <c r="U60" s="6"/>
      <c r="V60" s="14" t="s">
        <v>364</v>
      </c>
      <c r="W60" s="6"/>
      <c r="X60" s="6"/>
      <c r="Y60" s="6"/>
    </row>
    <row r="61" spans="1:25" ht="27.6" x14ac:dyDescent="0.25">
      <c r="A61" s="5">
        <v>32</v>
      </c>
      <c r="B61" s="5" t="s">
        <v>167</v>
      </c>
      <c r="C61" s="5" t="s">
        <v>193</v>
      </c>
      <c r="D61" s="36">
        <v>18.9529143</v>
      </c>
      <c r="E61" s="36">
        <v>96.439772899999994</v>
      </c>
      <c r="F61" s="5">
        <v>14.6</v>
      </c>
      <c r="G61" s="5">
        <v>341.78</v>
      </c>
      <c r="H61" s="5" t="s">
        <v>3</v>
      </c>
      <c r="I61" s="5">
        <v>97.09</v>
      </c>
      <c r="J61" s="5">
        <v>6</v>
      </c>
      <c r="K61" s="12">
        <v>255.48086295600001</v>
      </c>
      <c r="L61" s="5">
        <v>3</v>
      </c>
      <c r="M61" s="5">
        <v>13.33</v>
      </c>
      <c r="N61" s="5">
        <v>40</v>
      </c>
      <c r="O61" s="5">
        <v>2.5</v>
      </c>
      <c r="P61" s="5"/>
      <c r="Q61" s="5"/>
      <c r="R61" s="5"/>
      <c r="S61" s="5" t="s">
        <v>224</v>
      </c>
    </row>
    <row r="62" spans="1:25" s="6" customFormat="1" ht="55.2" x14ac:dyDescent="0.25">
      <c r="A62" s="10">
        <v>60</v>
      </c>
      <c r="B62" s="5" t="s">
        <v>167</v>
      </c>
      <c r="C62" s="5" t="s">
        <v>354</v>
      </c>
      <c r="D62" s="36">
        <v>21.599923199999999</v>
      </c>
      <c r="E62" s="36">
        <v>96.136720999999994</v>
      </c>
      <c r="F62" s="5">
        <v>15.37</v>
      </c>
      <c r="G62" s="5">
        <v>49.51</v>
      </c>
      <c r="H62" s="5" t="s">
        <v>6</v>
      </c>
      <c r="I62" s="5">
        <v>133.66</v>
      </c>
      <c r="J62" s="5">
        <v>7</v>
      </c>
      <c r="K62" s="13">
        <v>370.51687383500001</v>
      </c>
      <c r="L62" s="5">
        <v>4</v>
      </c>
      <c r="M62" s="5">
        <v>17.524999999999999</v>
      </c>
      <c r="N62" s="5">
        <v>70.099999999999994</v>
      </c>
      <c r="O62" s="5">
        <v>5</v>
      </c>
      <c r="P62" s="5" t="s">
        <v>406</v>
      </c>
      <c r="Q62" s="5"/>
      <c r="R62" s="5"/>
      <c r="S62" s="5" t="s">
        <v>330</v>
      </c>
      <c r="T62" s="1"/>
      <c r="U62" s="1"/>
      <c r="V62" s="14" t="s">
        <v>356</v>
      </c>
      <c r="W62" s="1"/>
      <c r="X62" s="1"/>
      <c r="Y62" s="1"/>
    </row>
    <row r="63" spans="1:25" s="6" customFormat="1" ht="55.2" x14ac:dyDescent="0.25">
      <c r="A63" s="10"/>
      <c r="B63" s="5" t="s">
        <v>167</v>
      </c>
      <c r="C63" s="5" t="s">
        <v>355</v>
      </c>
      <c r="D63" s="36">
        <v>21.599923199999999</v>
      </c>
      <c r="E63" s="36">
        <v>96.136720999999994</v>
      </c>
      <c r="F63" s="5">
        <v>15.37</v>
      </c>
      <c r="G63" s="5">
        <v>49.51</v>
      </c>
      <c r="H63" s="5" t="s">
        <v>6</v>
      </c>
      <c r="I63" s="5">
        <v>133.66</v>
      </c>
      <c r="J63" s="5">
        <v>7</v>
      </c>
      <c r="K63" s="13">
        <v>370.51687383500001</v>
      </c>
      <c r="L63" s="5">
        <v>3</v>
      </c>
      <c r="M63" s="5">
        <v>23.36</v>
      </c>
      <c r="N63" s="5">
        <v>70.099999999999994</v>
      </c>
      <c r="O63" s="5">
        <v>2</v>
      </c>
      <c r="P63" s="5" t="s">
        <v>410</v>
      </c>
      <c r="Q63" s="5" t="s">
        <v>403</v>
      </c>
      <c r="R63" s="5" t="s">
        <v>402</v>
      </c>
      <c r="S63" s="5" t="s">
        <v>257</v>
      </c>
      <c r="T63" s="1" t="s">
        <v>571</v>
      </c>
      <c r="U63" s="1"/>
      <c r="V63" s="14" t="s">
        <v>357</v>
      </c>
      <c r="W63" s="1"/>
      <c r="X63" s="1"/>
      <c r="Y63" s="1"/>
    </row>
    <row r="64" spans="1:25" ht="41.4" x14ac:dyDescent="0.25">
      <c r="A64" s="5">
        <v>18</v>
      </c>
      <c r="B64" s="5" t="s">
        <v>167</v>
      </c>
      <c r="C64" s="5" t="s">
        <v>118</v>
      </c>
      <c r="D64" s="36">
        <v>17.8009567</v>
      </c>
      <c r="E64" s="36">
        <v>96.670260200000001</v>
      </c>
      <c r="F64" s="5">
        <v>16.079999999999998</v>
      </c>
      <c r="G64" s="5">
        <v>471.44</v>
      </c>
      <c r="H64" s="5" t="s">
        <v>8</v>
      </c>
      <c r="I64" s="5">
        <v>117.08</v>
      </c>
      <c r="J64" s="5">
        <v>5</v>
      </c>
      <c r="K64" s="12">
        <v>226.49333647099999</v>
      </c>
      <c r="L64" s="5">
        <v>3</v>
      </c>
      <c r="M64" s="5">
        <v>13.33</v>
      </c>
      <c r="N64" s="5">
        <v>40</v>
      </c>
      <c r="O64" s="5">
        <v>10</v>
      </c>
      <c r="P64" s="5" t="s">
        <v>410</v>
      </c>
      <c r="Q64" s="5" t="s">
        <v>403</v>
      </c>
      <c r="R64" s="5" t="s">
        <v>402</v>
      </c>
      <c r="S64" s="5" t="s">
        <v>36</v>
      </c>
    </row>
    <row r="65" spans="1:25" ht="27.6" x14ac:dyDescent="0.25">
      <c r="A65" s="5">
        <v>19</v>
      </c>
      <c r="B65" s="5" t="s">
        <v>167</v>
      </c>
      <c r="C65" s="5" t="s">
        <v>182</v>
      </c>
      <c r="D65" s="36">
        <v>17.832158799999998</v>
      </c>
      <c r="E65" s="36">
        <v>96.684388400000003</v>
      </c>
      <c r="F65" s="5">
        <v>16.760000000000002</v>
      </c>
      <c r="G65" s="5">
        <v>468.3</v>
      </c>
      <c r="H65" s="5" t="s">
        <v>8</v>
      </c>
      <c r="I65" s="5">
        <v>120.8</v>
      </c>
      <c r="J65" s="5">
        <v>5</v>
      </c>
      <c r="K65" s="12">
        <v>202.078758161</v>
      </c>
      <c r="L65" s="5">
        <v>3</v>
      </c>
      <c r="M65" s="5">
        <v>29.5</v>
      </c>
      <c r="N65" s="5">
        <v>88.6</v>
      </c>
      <c r="O65" s="5">
        <v>10</v>
      </c>
      <c r="P65" s="5"/>
      <c r="Q65" s="5"/>
      <c r="R65" s="5"/>
      <c r="S65" s="5" t="s">
        <v>224</v>
      </c>
    </row>
    <row r="66" spans="1:25" ht="41.4" x14ac:dyDescent="0.25">
      <c r="A66" s="5">
        <v>8</v>
      </c>
      <c r="B66" s="5" t="s">
        <v>167</v>
      </c>
      <c r="C66" s="5" t="s">
        <v>174</v>
      </c>
      <c r="D66" s="36">
        <v>17.1489823</v>
      </c>
      <c r="E66" s="36">
        <v>96.475052599999998</v>
      </c>
      <c r="F66" s="5">
        <v>17.55</v>
      </c>
      <c r="G66" s="5">
        <v>540</v>
      </c>
      <c r="H66" s="5" t="s">
        <v>8</v>
      </c>
      <c r="I66" s="5">
        <v>46.22</v>
      </c>
      <c r="J66" s="5">
        <v>5</v>
      </c>
      <c r="K66" s="12">
        <v>266.24128231999998</v>
      </c>
      <c r="L66" s="5">
        <v>3</v>
      </c>
      <c r="M66" s="5">
        <v>13.33</v>
      </c>
      <c r="N66" s="5">
        <v>40</v>
      </c>
      <c r="O66" s="5" t="s">
        <v>213</v>
      </c>
      <c r="P66" s="5" t="s">
        <v>410</v>
      </c>
      <c r="Q66" s="5" t="s">
        <v>403</v>
      </c>
      <c r="R66" s="5" t="s">
        <v>402</v>
      </c>
      <c r="S66" s="5" t="s">
        <v>36</v>
      </c>
    </row>
    <row r="67" spans="1:25" x14ac:dyDescent="0.25">
      <c r="A67" s="5">
        <v>25</v>
      </c>
      <c r="B67" s="5" t="s">
        <v>167</v>
      </c>
      <c r="C67" s="5" t="s">
        <v>187</v>
      </c>
      <c r="D67" s="36">
        <v>18.147015</v>
      </c>
      <c r="E67" s="36">
        <v>96.616806999999994</v>
      </c>
      <c r="F67" s="5">
        <v>17.600000000000001</v>
      </c>
      <c r="G67" s="5">
        <v>432.84</v>
      </c>
      <c r="H67" s="5" t="s">
        <v>8</v>
      </c>
      <c r="I67" s="5">
        <v>150.55000000000001</v>
      </c>
      <c r="J67" s="5">
        <v>5</v>
      </c>
      <c r="K67" s="12">
        <v>222.161757381</v>
      </c>
      <c r="L67" s="5">
        <v>2</v>
      </c>
      <c r="M67" s="5">
        <v>27</v>
      </c>
      <c r="N67" s="5">
        <v>54</v>
      </c>
      <c r="O67" s="5">
        <v>12</v>
      </c>
      <c r="P67" s="5"/>
      <c r="Q67" s="5"/>
      <c r="R67" s="5"/>
      <c r="S67" s="5" t="s">
        <v>224</v>
      </c>
    </row>
    <row r="68" spans="1:25" s="6" customFormat="1" ht="55.2" x14ac:dyDescent="0.25">
      <c r="A68" s="5">
        <v>20</v>
      </c>
      <c r="B68" s="5" t="s">
        <v>167</v>
      </c>
      <c r="C68" s="5" t="s">
        <v>183</v>
      </c>
      <c r="D68" s="36">
        <v>17.845417099999999</v>
      </c>
      <c r="E68" s="36">
        <v>96.697197399999993</v>
      </c>
      <c r="F68" s="5">
        <v>19</v>
      </c>
      <c r="G68" s="5">
        <v>467.08</v>
      </c>
      <c r="H68" s="5" t="s">
        <v>8</v>
      </c>
      <c r="I68" s="5">
        <v>122.85</v>
      </c>
      <c r="J68" s="5">
        <v>5</v>
      </c>
      <c r="K68" s="12">
        <v>210.86426725499999</v>
      </c>
      <c r="L68" s="5">
        <v>3</v>
      </c>
      <c r="M68" s="5">
        <v>23.33</v>
      </c>
      <c r="N68" s="5">
        <v>70</v>
      </c>
      <c r="O68" s="5" t="s">
        <v>216</v>
      </c>
      <c r="P68" s="5" t="s">
        <v>410</v>
      </c>
      <c r="Q68" s="5" t="s">
        <v>403</v>
      </c>
      <c r="R68" s="5" t="s">
        <v>402</v>
      </c>
      <c r="S68" s="5" t="s">
        <v>36</v>
      </c>
      <c r="T68" s="1"/>
      <c r="U68" s="1"/>
      <c r="V68" s="1"/>
      <c r="W68" s="1"/>
      <c r="X68" s="1"/>
      <c r="Y68" s="1"/>
    </row>
    <row r="69" spans="1:25" s="6" customFormat="1" ht="41.4" x14ac:dyDescent="0.25">
      <c r="A69" s="5">
        <v>21</v>
      </c>
      <c r="B69" s="5" t="s">
        <v>167</v>
      </c>
      <c r="C69" s="5" t="s">
        <v>121</v>
      </c>
      <c r="D69" s="36">
        <v>17.8573606</v>
      </c>
      <c r="E69" s="36">
        <v>96.705526000000006</v>
      </c>
      <c r="F69" s="5">
        <v>19.3</v>
      </c>
      <c r="G69" s="5">
        <v>465.93</v>
      </c>
      <c r="H69" s="5" t="s">
        <v>8</v>
      </c>
      <c r="I69" s="5">
        <v>124.25</v>
      </c>
      <c r="J69" s="5">
        <v>5</v>
      </c>
      <c r="K69" s="12">
        <v>197.88102904900001</v>
      </c>
      <c r="L69" s="5">
        <v>2</v>
      </c>
      <c r="M69" s="5">
        <v>54</v>
      </c>
      <c r="N69" s="5">
        <v>108</v>
      </c>
      <c r="O69" s="5">
        <v>12</v>
      </c>
      <c r="P69" s="5" t="s">
        <v>410</v>
      </c>
      <c r="Q69" s="5" t="s">
        <v>403</v>
      </c>
      <c r="R69" s="5" t="s">
        <v>402</v>
      </c>
      <c r="S69" s="5" t="s">
        <v>230</v>
      </c>
      <c r="T69" t="s">
        <v>565</v>
      </c>
      <c r="U69" s="1"/>
      <c r="V69" s="1"/>
      <c r="W69" s="1"/>
      <c r="X69" s="1"/>
      <c r="Y69" s="1"/>
    </row>
    <row r="70" spans="1:25" s="6" customFormat="1" ht="41.4" x14ac:dyDescent="0.25">
      <c r="A70" s="5">
        <v>7</v>
      </c>
      <c r="B70" s="5" t="s">
        <v>167</v>
      </c>
      <c r="C70" s="5" t="s">
        <v>38</v>
      </c>
      <c r="D70" s="36">
        <v>17.079077600000002</v>
      </c>
      <c r="E70" s="36">
        <v>96.401630100000006</v>
      </c>
      <c r="F70" s="5">
        <v>23.11</v>
      </c>
      <c r="G70" s="5">
        <v>547.14</v>
      </c>
      <c r="H70" s="5" t="s">
        <v>8</v>
      </c>
      <c r="I70" s="5">
        <v>35.4</v>
      </c>
      <c r="J70" s="5">
        <v>5</v>
      </c>
      <c r="K70" s="12">
        <v>183.088593221</v>
      </c>
      <c r="L70" s="5">
        <v>2</v>
      </c>
      <c r="M70" s="5">
        <v>30</v>
      </c>
      <c r="N70" s="5">
        <v>60</v>
      </c>
      <c r="O70" s="5">
        <v>11</v>
      </c>
      <c r="P70" s="5" t="s">
        <v>410</v>
      </c>
      <c r="Q70" s="5" t="s">
        <v>403</v>
      </c>
      <c r="R70" s="5" t="s">
        <v>402</v>
      </c>
      <c r="S70" s="5" t="s">
        <v>230</v>
      </c>
      <c r="T70" t="s">
        <v>565</v>
      </c>
      <c r="U70" s="1"/>
      <c r="V70" s="1"/>
      <c r="W70" s="1"/>
      <c r="X70" s="1"/>
      <c r="Y70" s="1"/>
    </row>
    <row r="71" spans="1:25" ht="41.4" x14ac:dyDescent="0.25">
      <c r="A71" s="5">
        <v>22</v>
      </c>
      <c r="B71" s="5" t="s">
        <v>167</v>
      </c>
      <c r="C71" s="5" t="s">
        <v>184</v>
      </c>
      <c r="D71" s="36">
        <v>17.909085699999999</v>
      </c>
      <c r="E71" s="36">
        <v>96.718534199999993</v>
      </c>
      <c r="F71" s="5">
        <v>23.17</v>
      </c>
      <c r="G71" s="5">
        <v>460.63</v>
      </c>
      <c r="H71" s="5" t="s">
        <v>8</v>
      </c>
      <c r="I71" s="5">
        <v>130.1</v>
      </c>
      <c r="J71" s="5">
        <v>5</v>
      </c>
      <c r="K71" s="12">
        <v>203.50998001100001</v>
      </c>
      <c r="L71" s="5">
        <v>3</v>
      </c>
      <c r="M71" s="5">
        <v>13.33</v>
      </c>
      <c r="N71" s="5">
        <v>40</v>
      </c>
      <c r="O71" s="5" t="s">
        <v>213</v>
      </c>
      <c r="P71" s="5" t="s">
        <v>410</v>
      </c>
      <c r="Q71" s="5" t="s">
        <v>403</v>
      </c>
      <c r="R71" s="5" t="s">
        <v>402</v>
      </c>
      <c r="S71" s="5" t="s">
        <v>36</v>
      </c>
    </row>
    <row r="72" spans="1:25" ht="55.2" x14ac:dyDescent="0.25">
      <c r="A72" s="5">
        <v>23</v>
      </c>
      <c r="B72" s="5" t="s">
        <v>167</v>
      </c>
      <c r="C72" s="5" t="s">
        <v>185</v>
      </c>
      <c r="D72" s="36">
        <v>17.9607943</v>
      </c>
      <c r="E72" s="36">
        <v>96.723298200000002</v>
      </c>
      <c r="F72" s="5">
        <v>23.51</v>
      </c>
      <c r="G72" s="5">
        <v>454.94</v>
      </c>
      <c r="H72" s="5" t="s">
        <v>8</v>
      </c>
      <c r="I72" s="5">
        <v>135.43</v>
      </c>
      <c r="J72" s="5">
        <v>5</v>
      </c>
      <c r="K72" s="12">
        <v>210.80441882400001</v>
      </c>
      <c r="L72" s="5">
        <v>3</v>
      </c>
      <c r="M72" s="5">
        <v>13.33</v>
      </c>
      <c r="N72" s="5">
        <v>40</v>
      </c>
      <c r="O72" s="5">
        <v>10</v>
      </c>
      <c r="P72" s="5"/>
      <c r="Q72" s="5"/>
      <c r="R72" s="5"/>
      <c r="S72" s="5" t="s">
        <v>224</v>
      </c>
    </row>
    <row r="73" spans="1:25" ht="27.6" x14ac:dyDescent="0.25">
      <c r="A73" s="5">
        <v>6</v>
      </c>
      <c r="B73" s="5" t="s">
        <v>167</v>
      </c>
      <c r="C73" s="5" t="s">
        <v>173</v>
      </c>
      <c r="D73" s="36">
        <v>17.072741400000002</v>
      </c>
      <c r="E73" s="36">
        <v>96.394681599999998</v>
      </c>
      <c r="F73" s="5">
        <v>24</v>
      </c>
      <c r="G73" s="5">
        <v>548</v>
      </c>
      <c r="H73" s="5" t="s">
        <v>8</v>
      </c>
      <c r="I73" s="5">
        <v>34.58</v>
      </c>
      <c r="J73" s="5">
        <v>5</v>
      </c>
      <c r="K73" s="12">
        <v>185.33030067499999</v>
      </c>
      <c r="L73" s="5">
        <v>3</v>
      </c>
      <c r="M73" s="5">
        <v>23.61</v>
      </c>
      <c r="N73" s="5">
        <v>70.83</v>
      </c>
      <c r="O73" s="5">
        <v>11</v>
      </c>
      <c r="P73" s="5" t="s">
        <v>410</v>
      </c>
      <c r="Q73" s="5" t="s">
        <v>403</v>
      </c>
      <c r="R73" s="5" t="s">
        <v>402</v>
      </c>
      <c r="S73" s="5" t="s">
        <v>230</v>
      </c>
      <c r="T73" t="s">
        <v>565</v>
      </c>
    </row>
    <row r="74" spans="1:25" ht="55.2" x14ac:dyDescent="0.25">
      <c r="A74" s="5">
        <v>24</v>
      </c>
      <c r="B74" s="5" t="s">
        <v>167</v>
      </c>
      <c r="C74" s="5" t="s">
        <v>186</v>
      </c>
      <c r="D74" s="36">
        <v>17.974240999999999</v>
      </c>
      <c r="E74" s="36">
        <v>96.720551499999999</v>
      </c>
      <c r="F74" s="5">
        <v>24.74</v>
      </c>
      <c r="G74" s="5">
        <v>453.43</v>
      </c>
      <c r="H74" s="5" t="s">
        <v>8</v>
      </c>
      <c r="I74" s="5">
        <v>136.55000000000001</v>
      </c>
      <c r="J74" s="5">
        <v>5</v>
      </c>
      <c r="K74" s="12">
        <v>180.25314413199999</v>
      </c>
      <c r="L74" s="5">
        <v>3</v>
      </c>
      <c r="M74" s="5">
        <v>13.33</v>
      </c>
      <c r="N74" s="5">
        <v>40</v>
      </c>
      <c r="O74" s="5" t="s">
        <v>213</v>
      </c>
      <c r="P74" s="5" t="s">
        <v>410</v>
      </c>
      <c r="Q74" s="5" t="s">
        <v>403</v>
      </c>
      <c r="R74" s="5" t="s">
        <v>402</v>
      </c>
      <c r="S74" s="5" t="s">
        <v>36</v>
      </c>
    </row>
    <row r="75" spans="1:25" ht="27.6" x14ac:dyDescent="0.25">
      <c r="A75" s="5">
        <v>5</v>
      </c>
      <c r="B75" s="5" t="s">
        <v>167</v>
      </c>
      <c r="C75" s="5" t="s">
        <v>172</v>
      </c>
      <c r="D75" s="36">
        <v>17.046927</v>
      </c>
      <c r="E75" s="36">
        <v>96.378265999999996</v>
      </c>
      <c r="F75" s="5">
        <v>25.36</v>
      </c>
      <c r="G75" s="5">
        <v>550.58000000000004</v>
      </c>
      <c r="H75" s="5" t="s">
        <v>8</v>
      </c>
      <c r="I75" s="5">
        <v>31.13</v>
      </c>
      <c r="J75" s="5">
        <v>5</v>
      </c>
      <c r="K75" s="12">
        <v>207.94467253600001</v>
      </c>
      <c r="L75" s="5">
        <v>5</v>
      </c>
      <c r="M75" s="5">
        <v>13.73</v>
      </c>
      <c r="N75" s="5">
        <v>68.650000000000006</v>
      </c>
      <c r="O75" s="5" t="s">
        <v>213</v>
      </c>
      <c r="P75" s="5" t="s">
        <v>410</v>
      </c>
      <c r="Q75" s="5" t="s">
        <v>403</v>
      </c>
      <c r="R75" s="5" t="s">
        <v>402</v>
      </c>
      <c r="S75" s="5" t="s">
        <v>36</v>
      </c>
    </row>
    <row r="76" spans="1:25" ht="27.6" x14ac:dyDescent="0.25">
      <c r="A76" s="5">
        <v>4</v>
      </c>
      <c r="B76" s="5" t="s">
        <v>167</v>
      </c>
      <c r="C76" s="5" t="s">
        <v>171</v>
      </c>
      <c r="D76" s="36">
        <v>17.038212699999999</v>
      </c>
      <c r="E76" s="36">
        <v>96.369420000000005</v>
      </c>
      <c r="F76" s="5">
        <v>27</v>
      </c>
      <c r="G76" s="5">
        <v>551.36</v>
      </c>
      <c r="H76" s="5" t="s">
        <v>8</v>
      </c>
      <c r="I76" s="5">
        <v>29.85</v>
      </c>
      <c r="J76" s="5">
        <v>5</v>
      </c>
      <c r="K76" s="12">
        <v>222.60677027</v>
      </c>
      <c r="L76" s="5">
        <v>5</v>
      </c>
      <c r="M76" s="5">
        <v>13.73</v>
      </c>
      <c r="N76" s="5">
        <v>68.650000000000006</v>
      </c>
      <c r="O76" s="5" t="s">
        <v>213</v>
      </c>
      <c r="P76" s="5" t="s">
        <v>411</v>
      </c>
      <c r="Q76" s="5" t="s">
        <v>403</v>
      </c>
      <c r="R76" s="5" t="s">
        <v>402</v>
      </c>
      <c r="S76" s="5" t="s">
        <v>36</v>
      </c>
    </row>
    <row r="77" spans="1:25" ht="41.4" x14ac:dyDescent="0.25">
      <c r="A77" s="5">
        <v>64</v>
      </c>
      <c r="B77" s="5" t="s">
        <v>204</v>
      </c>
      <c r="C77" s="5" t="s">
        <v>206</v>
      </c>
      <c r="D77" s="36">
        <v>21.680423900000001</v>
      </c>
      <c r="E77" s="36">
        <v>95.7069391</v>
      </c>
      <c r="F77" s="5">
        <v>29.26</v>
      </c>
      <c r="G77" s="5">
        <v>42.03</v>
      </c>
      <c r="H77" s="5" t="s">
        <v>6</v>
      </c>
      <c r="I77" s="5">
        <v>97.22</v>
      </c>
      <c r="J77" s="5">
        <v>5</v>
      </c>
      <c r="K77" s="13">
        <v>273.06871308900003</v>
      </c>
      <c r="L77" s="5">
        <v>5</v>
      </c>
      <c r="M77" s="5">
        <v>12</v>
      </c>
      <c r="N77" s="5">
        <v>80</v>
      </c>
      <c r="O77" s="5">
        <v>2</v>
      </c>
      <c r="P77" s="5"/>
      <c r="Q77" s="5"/>
      <c r="R77" s="5"/>
      <c r="S77" s="5" t="s">
        <v>36</v>
      </c>
      <c r="V77" s="1" t="s">
        <v>336</v>
      </c>
    </row>
    <row r="78" spans="1:25" ht="55.2" x14ac:dyDescent="0.25">
      <c r="A78" s="5">
        <v>67</v>
      </c>
      <c r="B78" s="5" t="s">
        <v>209</v>
      </c>
      <c r="C78" s="5" t="s">
        <v>211</v>
      </c>
      <c r="D78" s="36">
        <v>20.779074000000001</v>
      </c>
      <c r="E78" s="36">
        <v>96.368594000000002</v>
      </c>
      <c r="F78" s="5">
        <v>33.369999999999997</v>
      </c>
      <c r="G78" s="5">
        <v>143.05000000000001</v>
      </c>
      <c r="H78" s="5" t="s">
        <v>6</v>
      </c>
      <c r="I78" s="5">
        <v>158.32</v>
      </c>
      <c r="J78" s="5">
        <v>5</v>
      </c>
      <c r="K78" s="5">
        <v>333</v>
      </c>
      <c r="L78" s="5">
        <v>3</v>
      </c>
      <c r="M78" s="5">
        <v>10</v>
      </c>
      <c r="N78" s="5">
        <v>30</v>
      </c>
      <c r="O78" s="5">
        <v>2</v>
      </c>
      <c r="P78" s="5"/>
      <c r="Q78" s="5"/>
      <c r="R78" s="5"/>
      <c r="S78" s="5" t="s">
        <v>36</v>
      </c>
      <c r="T78" s="1" t="s">
        <v>574</v>
      </c>
      <c r="V78" s="1" t="s">
        <v>338</v>
      </c>
    </row>
    <row r="79" spans="1:25" s="6" customFormat="1" ht="55.2" x14ac:dyDescent="0.25">
      <c r="A79" s="5">
        <v>3</v>
      </c>
      <c r="B79" s="5" t="s">
        <v>167</v>
      </c>
      <c r="C79" s="5" t="s">
        <v>170</v>
      </c>
      <c r="D79" s="36">
        <v>16.959656299999999</v>
      </c>
      <c r="E79" s="36">
        <v>96.289567599999998</v>
      </c>
      <c r="F79" s="5">
        <v>37.5</v>
      </c>
      <c r="G79" s="5">
        <v>559.5</v>
      </c>
      <c r="H79" s="5" t="s">
        <v>8</v>
      </c>
      <c r="I79" s="5">
        <v>17.899999999999999</v>
      </c>
      <c r="J79" s="5">
        <v>5</v>
      </c>
      <c r="K79" s="12">
        <v>207.05363548099999</v>
      </c>
      <c r="L79" s="5">
        <v>3</v>
      </c>
      <c r="M79" s="5">
        <v>13.33</v>
      </c>
      <c r="N79" s="5">
        <v>40</v>
      </c>
      <c r="O79" s="5" t="s">
        <v>213</v>
      </c>
      <c r="P79" s="5" t="s">
        <v>411</v>
      </c>
      <c r="Q79" s="5" t="s">
        <v>403</v>
      </c>
      <c r="R79" s="5" t="s">
        <v>402</v>
      </c>
      <c r="S79" s="5" t="s">
        <v>36</v>
      </c>
      <c r="T79" s="1"/>
      <c r="U79" s="1"/>
      <c r="V79" s="1"/>
      <c r="W79" s="1"/>
      <c r="X79" s="1"/>
      <c r="Y79" s="1"/>
    </row>
    <row r="80" spans="1:25" ht="55.2" x14ac:dyDescent="0.25">
      <c r="A80" s="5">
        <v>2</v>
      </c>
      <c r="B80" s="5" t="s">
        <v>167</v>
      </c>
      <c r="C80" s="5" t="s">
        <v>169</v>
      </c>
      <c r="D80" s="36">
        <v>16.8502276</v>
      </c>
      <c r="E80" s="36">
        <v>96.208424800000003</v>
      </c>
      <c r="F80" s="5">
        <v>46.5</v>
      </c>
      <c r="G80" s="5">
        <v>570.98</v>
      </c>
      <c r="H80" s="5" t="s">
        <v>8</v>
      </c>
      <c r="I80" s="5">
        <v>6</v>
      </c>
      <c r="J80" s="5">
        <v>5</v>
      </c>
      <c r="K80" s="12">
        <v>206.76241231700001</v>
      </c>
      <c r="L80" s="5">
        <v>8</v>
      </c>
      <c r="M80" s="5">
        <v>28.625</v>
      </c>
      <c r="N80" s="5">
        <v>229</v>
      </c>
      <c r="O80" s="5">
        <v>9</v>
      </c>
      <c r="P80" s="5" t="s">
        <v>411</v>
      </c>
      <c r="Q80" s="5" t="s">
        <v>403</v>
      </c>
      <c r="R80" s="5" t="s">
        <v>402</v>
      </c>
      <c r="S80" s="5" t="s">
        <v>230</v>
      </c>
      <c r="T80" s="1" t="s">
        <v>575</v>
      </c>
    </row>
    <row r="81" spans="1:19" ht="55.2" x14ac:dyDescent="0.25">
      <c r="A81" s="5">
        <v>1</v>
      </c>
      <c r="B81" s="5" t="s">
        <v>167</v>
      </c>
      <c r="C81" s="5" t="s">
        <v>168</v>
      </c>
      <c r="D81" s="36">
        <v>16.8086685</v>
      </c>
      <c r="E81" s="36">
        <v>96.182869600000004</v>
      </c>
      <c r="F81" s="5">
        <v>56.74</v>
      </c>
      <c r="G81" s="5">
        <v>575.51</v>
      </c>
      <c r="H81" s="5" t="s">
        <v>8</v>
      </c>
      <c r="I81" s="5">
        <v>7</v>
      </c>
      <c r="J81" s="5">
        <v>5</v>
      </c>
      <c r="K81" s="12">
        <v>254.268790774</v>
      </c>
      <c r="L81" s="5">
        <v>3</v>
      </c>
      <c r="M81" s="5">
        <v>13.6</v>
      </c>
      <c r="N81" s="5">
        <v>40.799999999999997</v>
      </c>
      <c r="O81" s="5">
        <v>20</v>
      </c>
      <c r="P81" s="5" t="s">
        <v>410</v>
      </c>
      <c r="Q81" s="5" t="s">
        <v>403</v>
      </c>
      <c r="R81" s="5" t="s">
        <v>402</v>
      </c>
      <c r="S81" s="5" t="s">
        <v>227</v>
      </c>
    </row>
  </sheetData>
  <autoFilter ref="A1:AA1" xr:uid="{3E02FC71-FC47-4B23-BFE7-BDBB83C15DFC}"/>
  <sortState xmlns:xlrd2="http://schemas.microsoft.com/office/spreadsheetml/2017/richdata2" ref="A2:Y81">
    <sortCondition ref="F2:F81"/>
  </sortState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549-99B5-4B82-B0CF-5C26F3D47D9C}">
  <dimension ref="A1:G40"/>
  <sheetViews>
    <sheetView workbookViewId="0">
      <selection activeCell="C10" sqref="C10"/>
    </sheetView>
  </sheetViews>
  <sheetFormatPr defaultRowHeight="13.8" x14ac:dyDescent="0.25"/>
  <cols>
    <col min="3" max="3" width="7.44140625" bestFit="1" customWidth="1"/>
    <col min="4" max="5" width="7.44140625" customWidth="1"/>
    <col min="7" max="7" width="10.44140625" bestFit="1" customWidth="1"/>
  </cols>
  <sheetData>
    <row r="1" spans="1:7" x14ac:dyDescent="0.25">
      <c r="A1" t="s">
        <v>0</v>
      </c>
      <c r="B1" t="s">
        <v>260</v>
      </c>
      <c r="C1" t="s">
        <v>261</v>
      </c>
      <c r="E1" t="s">
        <v>0</v>
      </c>
      <c r="F1" t="s">
        <v>261</v>
      </c>
      <c r="G1" t="s">
        <v>260</v>
      </c>
    </row>
    <row r="2" spans="1:7" x14ac:dyDescent="0.25">
      <c r="A2">
        <v>1</v>
      </c>
      <c r="B2" s="9">
        <v>1</v>
      </c>
      <c r="C2" s="9">
        <v>0.30479999953670001</v>
      </c>
      <c r="F2" s="9">
        <v>1</v>
      </c>
      <c r="G2" s="9">
        <v>3.2808399000000001</v>
      </c>
    </row>
    <row r="3" spans="1:7" x14ac:dyDescent="0.25">
      <c r="A3">
        <v>2</v>
      </c>
      <c r="B3">
        <v>240</v>
      </c>
      <c r="C3">
        <f>B3*0.3048</f>
        <v>73.152000000000001</v>
      </c>
      <c r="F3">
        <v>16.399999999999999</v>
      </c>
      <c r="G3">
        <f>F3*3.2808399</f>
        <v>53.805774360000001</v>
      </c>
    </row>
    <row r="4" spans="1:7" x14ac:dyDescent="0.25">
      <c r="A4">
        <v>3</v>
      </c>
      <c r="B4">
        <v>51</v>
      </c>
      <c r="C4">
        <f t="shared" ref="C4:C40" si="0">B4*0.3048</f>
        <v>15.5448</v>
      </c>
      <c r="F4">
        <v>28.96</v>
      </c>
      <c r="G4">
        <f t="shared" ref="G4:G18" si="1">F4*3.2808399</f>
        <v>95.013123504000006</v>
      </c>
    </row>
    <row r="5" spans="1:7" x14ac:dyDescent="0.25">
      <c r="A5">
        <v>4</v>
      </c>
      <c r="B5">
        <v>300</v>
      </c>
      <c r="C5">
        <f t="shared" si="0"/>
        <v>91.44</v>
      </c>
      <c r="F5">
        <v>23.6</v>
      </c>
      <c r="G5">
        <f t="shared" si="1"/>
        <v>77.427821640000005</v>
      </c>
    </row>
    <row r="6" spans="1:7" x14ac:dyDescent="0.25">
      <c r="A6">
        <v>5</v>
      </c>
      <c r="B6">
        <v>88</v>
      </c>
      <c r="C6">
        <f t="shared" si="0"/>
        <v>26.822400000000002</v>
      </c>
      <c r="F6">
        <v>16</v>
      </c>
      <c r="G6">
        <f t="shared" si="1"/>
        <v>52.493438400000002</v>
      </c>
    </row>
    <row r="7" spans="1:7" x14ac:dyDescent="0.25">
      <c r="A7">
        <v>6</v>
      </c>
      <c r="B7">
        <v>700</v>
      </c>
      <c r="C7">
        <f t="shared" si="0"/>
        <v>213.36</v>
      </c>
      <c r="F7">
        <v>29</v>
      </c>
      <c r="G7">
        <f t="shared" si="1"/>
        <v>95.144357100000008</v>
      </c>
    </row>
    <row r="8" spans="1:7" x14ac:dyDescent="0.25">
      <c r="A8">
        <v>7</v>
      </c>
      <c r="B8">
        <v>84</v>
      </c>
      <c r="C8">
        <f t="shared" si="0"/>
        <v>25.603200000000001</v>
      </c>
      <c r="F8">
        <v>47.1</v>
      </c>
      <c r="G8">
        <f t="shared" si="1"/>
        <v>154.52755929</v>
      </c>
    </row>
    <row r="9" spans="1:7" x14ac:dyDescent="0.25">
      <c r="A9">
        <v>8</v>
      </c>
      <c r="B9">
        <v>34</v>
      </c>
      <c r="C9">
        <f t="shared" si="0"/>
        <v>10.363200000000001</v>
      </c>
      <c r="F9">
        <v>81.459999999999994</v>
      </c>
      <c r="G9">
        <f t="shared" si="1"/>
        <v>267.25721825400001</v>
      </c>
    </row>
    <row r="10" spans="1:7" x14ac:dyDescent="0.25">
      <c r="A10">
        <v>9</v>
      </c>
      <c r="B10">
        <v>210</v>
      </c>
      <c r="C10">
        <f t="shared" si="0"/>
        <v>64.00800000000001</v>
      </c>
      <c r="F10">
        <v>15.6</v>
      </c>
      <c r="G10">
        <f t="shared" si="1"/>
        <v>51.181102440000004</v>
      </c>
    </row>
    <row r="11" spans="1:7" x14ac:dyDescent="0.25">
      <c r="A11">
        <v>10</v>
      </c>
      <c r="B11">
        <v>77</v>
      </c>
      <c r="C11">
        <f t="shared" si="0"/>
        <v>23.4696</v>
      </c>
      <c r="F11">
        <v>9</v>
      </c>
      <c r="G11">
        <f t="shared" si="1"/>
        <v>29.527559100000001</v>
      </c>
    </row>
    <row r="12" spans="1:7" x14ac:dyDescent="0.25">
      <c r="A12">
        <v>11</v>
      </c>
      <c r="B12">
        <v>24</v>
      </c>
      <c r="C12">
        <f t="shared" si="0"/>
        <v>7.3152000000000008</v>
      </c>
      <c r="F12">
        <v>10</v>
      </c>
      <c r="G12">
        <f t="shared" si="1"/>
        <v>32.808399000000001</v>
      </c>
    </row>
    <row r="13" spans="1:7" x14ac:dyDescent="0.25">
      <c r="A13">
        <v>12</v>
      </c>
      <c r="B13">
        <v>360</v>
      </c>
      <c r="C13">
        <f t="shared" si="0"/>
        <v>109.72800000000001</v>
      </c>
      <c r="F13">
        <v>11</v>
      </c>
      <c r="G13">
        <f t="shared" si="1"/>
        <v>36.089238899999998</v>
      </c>
    </row>
    <row r="14" spans="1:7" x14ac:dyDescent="0.25">
      <c r="A14">
        <v>13</v>
      </c>
      <c r="B14">
        <v>34</v>
      </c>
      <c r="C14">
        <f t="shared" si="0"/>
        <v>10.363200000000001</v>
      </c>
      <c r="F14">
        <v>12</v>
      </c>
      <c r="G14">
        <f t="shared" si="1"/>
        <v>39.370078800000002</v>
      </c>
    </row>
    <row r="15" spans="1:7" x14ac:dyDescent="0.25">
      <c r="A15">
        <v>14</v>
      </c>
      <c r="B15">
        <v>400</v>
      </c>
      <c r="C15">
        <f t="shared" si="0"/>
        <v>121.92</v>
      </c>
      <c r="F15">
        <v>13</v>
      </c>
      <c r="G15">
        <f t="shared" si="1"/>
        <v>42.650918700000005</v>
      </c>
    </row>
    <row r="16" spans="1:7" x14ac:dyDescent="0.25">
      <c r="A16">
        <v>15</v>
      </c>
      <c r="B16">
        <v>30</v>
      </c>
      <c r="C16">
        <f t="shared" si="0"/>
        <v>9.1440000000000001</v>
      </c>
      <c r="F16">
        <v>14</v>
      </c>
      <c r="G16">
        <f t="shared" si="1"/>
        <v>45.931758600000002</v>
      </c>
    </row>
    <row r="17" spans="1:7" x14ac:dyDescent="0.25">
      <c r="A17">
        <v>16</v>
      </c>
      <c r="B17">
        <v>32</v>
      </c>
      <c r="C17">
        <f t="shared" si="0"/>
        <v>9.7536000000000005</v>
      </c>
      <c r="F17">
        <v>15</v>
      </c>
      <c r="G17">
        <f t="shared" si="1"/>
        <v>49.212598499999999</v>
      </c>
    </row>
    <row r="18" spans="1:7" x14ac:dyDescent="0.25">
      <c r="A18">
        <v>17</v>
      </c>
      <c r="B18">
        <v>840</v>
      </c>
      <c r="C18">
        <f t="shared" si="0"/>
        <v>256.03200000000004</v>
      </c>
      <c r="F18">
        <v>16</v>
      </c>
      <c r="G18">
        <f t="shared" si="1"/>
        <v>52.493438400000002</v>
      </c>
    </row>
    <row r="19" spans="1:7" x14ac:dyDescent="0.25">
      <c r="A19">
        <v>17</v>
      </c>
      <c r="B19">
        <v>80</v>
      </c>
      <c r="C19">
        <f t="shared" si="0"/>
        <v>24.384</v>
      </c>
    </row>
    <row r="20" spans="1:7" x14ac:dyDescent="0.25">
      <c r="A20">
        <v>17</v>
      </c>
      <c r="B20">
        <v>240</v>
      </c>
      <c r="C20">
        <f t="shared" si="0"/>
        <v>73.152000000000001</v>
      </c>
    </row>
    <row r="21" spans="1:7" x14ac:dyDescent="0.25">
      <c r="A21">
        <v>17</v>
      </c>
      <c r="B21">
        <v>30</v>
      </c>
      <c r="C21">
        <f t="shared" si="0"/>
        <v>9.1440000000000001</v>
      </c>
    </row>
    <row r="22" spans="1:7" x14ac:dyDescent="0.25">
      <c r="A22">
        <v>17</v>
      </c>
      <c r="B22">
        <v>200</v>
      </c>
      <c r="C22">
        <f t="shared" si="0"/>
        <v>60.96</v>
      </c>
    </row>
    <row r="23" spans="1:7" x14ac:dyDescent="0.25">
      <c r="A23">
        <v>17</v>
      </c>
      <c r="B23">
        <v>612</v>
      </c>
      <c r="C23">
        <f t="shared" si="0"/>
        <v>186.5376</v>
      </c>
    </row>
    <row r="24" spans="1:7" x14ac:dyDescent="0.25">
      <c r="A24">
        <v>17</v>
      </c>
      <c r="B24">
        <v>34</v>
      </c>
      <c r="C24">
        <f t="shared" si="0"/>
        <v>10.363200000000001</v>
      </c>
    </row>
    <row r="25" spans="1:7" x14ac:dyDescent="0.25">
      <c r="A25">
        <v>17</v>
      </c>
      <c r="B25">
        <v>180</v>
      </c>
      <c r="C25">
        <f t="shared" si="0"/>
        <v>54.864000000000004</v>
      </c>
    </row>
    <row r="26" spans="1:7" x14ac:dyDescent="0.25">
      <c r="A26">
        <v>17</v>
      </c>
      <c r="B26">
        <v>58</v>
      </c>
      <c r="C26">
        <f t="shared" si="0"/>
        <v>17.6784</v>
      </c>
    </row>
    <row r="27" spans="1:7" x14ac:dyDescent="0.25">
      <c r="A27">
        <v>17</v>
      </c>
      <c r="B27">
        <v>72</v>
      </c>
      <c r="C27">
        <f t="shared" si="0"/>
        <v>21.945600000000002</v>
      </c>
    </row>
    <row r="28" spans="1:7" x14ac:dyDescent="0.25">
      <c r="A28">
        <v>17</v>
      </c>
      <c r="B28">
        <v>196</v>
      </c>
      <c r="C28">
        <f t="shared" si="0"/>
        <v>59.7408</v>
      </c>
    </row>
    <row r="29" spans="1:7" x14ac:dyDescent="0.25">
      <c r="A29">
        <v>17</v>
      </c>
      <c r="B29">
        <v>56</v>
      </c>
      <c r="C29">
        <f t="shared" si="0"/>
        <v>17.0688</v>
      </c>
    </row>
    <row r="30" spans="1:7" x14ac:dyDescent="0.25">
      <c r="A30">
        <v>17</v>
      </c>
      <c r="B30">
        <v>60</v>
      </c>
      <c r="C30">
        <f t="shared" si="0"/>
        <v>18.288</v>
      </c>
    </row>
    <row r="31" spans="1:7" x14ac:dyDescent="0.25">
      <c r="A31">
        <v>17</v>
      </c>
      <c r="B31">
        <v>270</v>
      </c>
      <c r="C31">
        <f t="shared" si="0"/>
        <v>82.296000000000006</v>
      </c>
    </row>
    <row r="32" spans="1:7" x14ac:dyDescent="0.25">
      <c r="A32">
        <v>17</v>
      </c>
      <c r="B32">
        <v>54</v>
      </c>
      <c r="C32">
        <f t="shared" si="0"/>
        <v>16.459199999999999</v>
      </c>
    </row>
    <row r="33" spans="1:5" x14ac:dyDescent="0.25">
      <c r="A33">
        <v>17</v>
      </c>
      <c r="B33">
        <v>196</v>
      </c>
      <c r="C33">
        <f t="shared" si="0"/>
        <v>59.7408</v>
      </c>
    </row>
    <row r="34" spans="1:5" x14ac:dyDescent="0.25">
      <c r="A34">
        <v>17</v>
      </c>
      <c r="B34">
        <v>56</v>
      </c>
      <c r="C34">
        <f t="shared" si="0"/>
        <v>17.0688</v>
      </c>
    </row>
    <row r="35" spans="1:5" x14ac:dyDescent="0.25">
      <c r="A35">
        <v>17</v>
      </c>
      <c r="B35">
        <v>600</v>
      </c>
      <c r="C35">
        <f t="shared" si="0"/>
        <v>182.88</v>
      </c>
    </row>
    <row r="36" spans="1:5" x14ac:dyDescent="0.25">
      <c r="A36">
        <v>17</v>
      </c>
      <c r="B36">
        <v>28</v>
      </c>
      <c r="C36">
        <f t="shared" si="0"/>
        <v>8.5343999999999998</v>
      </c>
    </row>
    <row r="37" spans="1:5" x14ac:dyDescent="0.25">
      <c r="A37">
        <v>17</v>
      </c>
      <c r="B37">
        <v>657</v>
      </c>
      <c r="C37">
        <f t="shared" si="0"/>
        <v>200.25360000000001</v>
      </c>
    </row>
    <row r="38" spans="1:5" x14ac:dyDescent="0.25">
      <c r="A38">
        <v>17</v>
      </c>
      <c r="B38">
        <v>3960</v>
      </c>
      <c r="C38">
        <f t="shared" si="0"/>
        <v>1207.008</v>
      </c>
      <c r="E38">
        <f>B38-B39*9</f>
        <v>657</v>
      </c>
    </row>
    <row r="39" spans="1:5" x14ac:dyDescent="0.25">
      <c r="A39">
        <v>17</v>
      </c>
      <c r="B39">
        <v>367</v>
      </c>
      <c r="C39">
        <f t="shared" si="0"/>
        <v>111.86160000000001</v>
      </c>
    </row>
    <row r="40" spans="1:5" x14ac:dyDescent="0.25">
      <c r="A40">
        <v>17</v>
      </c>
      <c r="B40">
        <v>65</v>
      </c>
      <c r="C40">
        <f t="shared" si="0"/>
        <v>19.812000000000001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EC15-AB2F-4DF0-B7E7-DB9059E44669}">
  <dimension ref="A1:D18"/>
  <sheetViews>
    <sheetView workbookViewId="0">
      <selection activeCell="F8" sqref="F8"/>
    </sheetView>
  </sheetViews>
  <sheetFormatPr defaultRowHeight="13.8" x14ac:dyDescent="0.25"/>
  <cols>
    <col min="2" max="4" width="10.6640625" bestFit="1" customWidth="1"/>
  </cols>
  <sheetData>
    <row r="1" spans="1:4" x14ac:dyDescent="0.25">
      <c r="B1" t="s">
        <v>277</v>
      </c>
      <c r="C1" t="s">
        <v>325</v>
      </c>
      <c r="D1" t="s">
        <v>324</v>
      </c>
    </row>
    <row r="2" spans="1:4" x14ac:dyDescent="0.25">
      <c r="A2" t="s">
        <v>276</v>
      </c>
      <c r="B2">
        <v>110.73</v>
      </c>
      <c r="C2">
        <v>111.86</v>
      </c>
      <c r="D2">
        <f>ABS(B2-C2)</f>
        <v>1.1299999999999955</v>
      </c>
    </row>
    <row r="3" spans="1:4" x14ac:dyDescent="0.25">
      <c r="A3" t="s">
        <v>278</v>
      </c>
      <c r="B3">
        <v>112.15</v>
      </c>
      <c r="C3">
        <v>111.86</v>
      </c>
      <c r="D3">
        <f t="shared" ref="D3:D11" si="0">ABS(B3-C3)</f>
        <v>0.29000000000000625</v>
      </c>
    </row>
    <row r="4" spans="1:4" x14ac:dyDescent="0.25">
      <c r="A4" t="s">
        <v>279</v>
      </c>
      <c r="B4">
        <v>111.83</v>
      </c>
      <c r="C4">
        <v>111.86</v>
      </c>
      <c r="D4">
        <f t="shared" si="0"/>
        <v>3.0000000000001137E-2</v>
      </c>
    </row>
    <row r="5" spans="1:4" x14ac:dyDescent="0.25">
      <c r="A5" t="s">
        <v>280</v>
      </c>
      <c r="B5">
        <v>110.84</v>
      </c>
      <c r="C5">
        <v>111.86</v>
      </c>
      <c r="D5">
        <f t="shared" si="0"/>
        <v>1.019999999999996</v>
      </c>
    </row>
    <row r="6" spans="1:4" x14ac:dyDescent="0.25">
      <c r="A6" t="s">
        <v>281</v>
      </c>
      <c r="B6">
        <v>111.9</v>
      </c>
      <c r="C6">
        <v>111.86</v>
      </c>
      <c r="D6">
        <f t="shared" si="0"/>
        <v>4.0000000000006253E-2</v>
      </c>
    </row>
    <row r="7" spans="1:4" x14ac:dyDescent="0.25">
      <c r="A7" t="s">
        <v>282</v>
      </c>
      <c r="B7">
        <v>111.24</v>
      </c>
      <c r="C7">
        <v>111.86</v>
      </c>
      <c r="D7">
        <f t="shared" si="0"/>
        <v>0.62000000000000455</v>
      </c>
    </row>
    <row r="8" spans="1:4" x14ac:dyDescent="0.25">
      <c r="A8" t="s">
        <v>283</v>
      </c>
      <c r="B8">
        <v>111.73</v>
      </c>
      <c r="C8">
        <v>111.86</v>
      </c>
      <c r="D8">
        <f t="shared" si="0"/>
        <v>0.12999999999999545</v>
      </c>
    </row>
    <row r="9" spans="1:4" x14ac:dyDescent="0.25">
      <c r="A9" t="s">
        <v>284</v>
      </c>
      <c r="B9">
        <v>110.86</v>
      </c>
      <c r="C9">
        <v>111.86</v>
      </c>
      <c r="D9">
        <f t="shared" si="0"/>
        <v>1</v>
      </c>
    </row>
    <row r="10" spans="1:4" x14ac:dyDescent="0.25">
      <c r="A10" t="s">
        <v>285</v>
      </c>
      <c r="B10">
        <v>111.1</v>
      </c>
      <c r="C10">
        <v>111.86</v>
      </c>
      <c r="D10">
        <f t="shared" si="0"/>
        <v>0.76000000000000512</v>
      </c>
    </row>
    <row r="11" spans="1:4" x14ac:dyDescent="0.25">
      <c r="A11" t="s">
        <v>286</v>
      </c>
      <c r="B11">
        <v>80.94</v>
      </c>
      <c r="C11">
        <v>81.459999999999994</v>
      </c>
      <c r="D11">
        <f t="shared" si="0"/>
        <v>0.51999999999999602</v>
      </c>
    </row>
    <row r="12" spans="1:4" x14ac:dyDescent="0.25">
      <c r="C12">
        <v>19.8</v>
      </c>
    </row>
    <row r="13" spans="1:4" x14ac:dyDescent="0.25">
      <c r="C13">
        <v>19.8</v>
      </c>
    </row>
    <row r="14" spans="1:4" x14ac:dyDescent="0.25">
      <c r="C14">
        <v>19.8</v>
      </c>
    </row>
    <row r="15" spans="1:4" x14ac:dyDescent="0.25">
      <c r="C15">
        <v>19.8</v>
      </c>
    </row>
    <row r="16" spans="1:4" x14ac:dyDescent="0.25">
      <c r="C16">
        <v>19.8</v>
      </c>
    </row>
    <row r="17" spans="3:3" x14ac:dyDescent="0.25">
      <c r="C17">
        <v>19.8</v>
      </c>
    </row>
    <row r="18" spans="3:3" x14ac:dyDescent="0.25">
      <c r="C18">
        <f>SUM(C2:C17)</f>
        <v>1206.9999999999998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E9EE-CF9D-48D3-A5B0-7F8DD62FC627}">
  <dimension ref="A1:E23"/>
  <sheetViews>
    <sheetView topLeftCell="A15" workbookViewId="0">
      <selection activeCell="L19" sqref="L19"/>
    </sheetView>
  </sheetViews>
  <sheetFormatPr defaultRowHeight="13.8" x14ac:dyDescent="0.25"/>
  <cols>
    <col min="1" max="1" width="4.6640625" bestFit="1" customWidth="1"/>
    <col min="2" max="2" width="11.88671875" style="1" bestFit="1" customWidth="1"/>
    <col min="3" max="3" width="9.6640625" style="1" bestFit="1" customWidth="1"/>
    <col min="4" max="5" width="11.6640625" bestFit="1" customWidth="1"/>
  </cols>
  <sheetData>
    <row r="1" spans="1:5" ht="27.6" x14ac:dyDescent="0.25">
      <c r="A1" s="2" t="s">
        <v>0</v>
      </c>
      <c r="B1" s="3" t="s">
        <v>31</v>
      </c>
      <c r="C1" s="3" t="s">
        <v>11</v>
      </c>
      <c r="D1" s="3" t="s">
        <v>4</v>
      </c>
      <c r="E1" s="3" t="s">
        <v>5</v>
      </c>
    </row>
    <row r="2" spans="1:5" ht="41.4" x14ac:dyDescent="0.25">
      <c r="A2" s="8">
        <v>1</v>
      </c>
      <c r="B2" s="7" t="s">
        <v>33</v>
      </c>
      <c r="C2" s="7" t="s">
        <v>56</v>
      </c>
      <c r="D2" s="8">
        <v>18.931810299999999</v>
      </c>
      <c r="E2" s="8">
        <v>96.331697500000004</v>
      </c>
    </row>
    <row r="3" spans="1:5" ht="41.4" x14ac:dyDescent="0.25">
      <c r="A3" s="8">
        <v>2</v>
      </c>
      <c r="B3" s="7" t="s">
        <v>33</v>
      </c>
      <c r="C3" s="7" t="s">
        <v>57</v>
      </c>
      <c r="D3" s="8">
        <v>19.1999095</v>
      </c>
      <c r="E3" s="8">
        <v>96.254392600000003</v>
      </c>
    </row>
    <row r="4" spans="1:5" ht="41.4" x14ac:dyDescent="0.25">
      <c r="A4" s="8">
        <v>3</v>
      </c>
      <c r="B4" s="7" t="s">
        <v>33</v>
      </c>
      <c r="C4" s="10" t="s">
        <v>81</v>
      </c>
      <c r="D4" s="8">
        <v>21.669640099999999</v>
      </c>
      <c r="E4" s="8">
        <v>95.990107100000003</v>
      </c>
    </row>
    <row r="5" spans="1:5" ht="41.4" x14ac:dyDescent="0.25">
      <c r="A5" s="8">
        <v>4</v>
      </c>
      <c r="B5" s="5" t="s">
        <v>33</v>
      </c>
      <c r="C5" s="10" t="s">
        <v>82</v>
      </c>
      <c r="D5" s="4">
        <v>21.8249265</v>
      </c>
      <c r="E5" s="4">
        <v>95.984375299999996</v>
      </c>
    </row>
    <row r="6" spans="1:5" ht="41.4" x14ac:dyDescent="0.25">
      <c r="A6" s="8">
        <v>5</v>
      </c>
      <c r="B6" s="7" t="s">
        <v>33</v>
      </c>
      <c r="C6" s="10" t="s">
        <v>83</v>
      </c>
      <c r="D6" s="8">
        <v>21.8311779</v>
      </c>
      <c r="E6" s="8">
        <v>95.990418099999999</v>
      </c>
    </row>
    <row r="7" spans="1:5" ht="41.4" x14ac:dyDescent="0.25">
      <c r="A7" s="8">
        <v>6</v>
      </c>
      <c r="B7" s="5" t="s">
        <v>33</v>
      </c>
      <c r="C7" s="5" t="s">
        <v>84</v>
      </c>
      <c r="D7" s="4">
        <v>21.846080099999998</v>
      </c>
      <c r="E7" s="4">
        <v>96.011540400000001</v>
      </c>
    </row>
    <row r="8" spans="1:5" ht="27.6" x14ac:dyDescent="0.25">
      <c r="A8" s="8">
        <v>7</v>
      </c>
      <c r="B8" s="5" t="s">
        <v>86</v>
      </c>
      <c r="C8" s="10" t="s">
        <v>85</v>
      </c>
      <c r="D8" s="4">
        <v>21.876970499999999</v>
      </c>
      <c r="E8" s="4">
        <v>95.9959755</v>
      </c>
    </row>
    <row r="9" spans="1:5" ht="69" x14ac:dyDescent="0.25">
      <c r="A9" s="8">
        <v>8</v>
      </c>
      <c r="B9" s="7" t="s">
        <v>86</v>
      </c>
      <c r="C9" s="10" t="s">
        <v>87</v>
      </c>
      <c r="D9" s="8">
        <v>21.8742281</v>
      </c>
      <c r="E9" s="8">
        <v>96.002684400000007</v>
      </c>
    </row>
    <row r="10" spans="1:5" ht="27.6" x14ac:dyDescent="0.25">
      <c r="A10" s="8">
        <v>9</v>
      </c>
      <c r="B10" s="5" t="s">
        <v>86</v>
      </c>
      <c r="C10" s="10" t="s">
        <v>88</v>
      </c>
      <c r="D10" s="4">
        <v>21.893036299999999</v>
      </c>
      <c r="E10" s="4">
        <v>95.976300800000004</v>
      </c>
    </row>
    <row r="11" spans="1:5" ht="41.4" x14ac:dyDescent="0.25">
      <c r="A11" s="8">
        <v>10</v>
      </c>
      <c r="B11" s="7" t="s">
        <v>92</v>
      </c>
      <c r="C11" s="10" t="s">
        <v>91</v>
      </c>
      <c r="D11" s="8">
        <v>21.805684599999999</v>
      </c>
      <c r="E11" s="8">
        <v>95.998983800000005</v>
      </c>
    </row>
    <row r="12" spans="1:5" ht="27.6" x14ac:dyDescent="0.25">
      <c r="A12" s="8">
        <v>11</v>
      </c>
      <c r="B12" s="7" t="s">
        <v>113</v>
      </c>
      <c r="C12" s="7" t="s">
        <v>220</v>
      </c>
      <c r="D12" s="8">
        <v>21.371914</v>
      </c>
      <c r="E12" s="8">
        <v>96.171106100000003</v>
      </c>
    </row>
    <row r="13" spans="1:5" ht="41.4" x14ac:dyDescent="0.25">
      <c r="A13" s="8">
        <v>12</v>
      </c>
      <c r="B13" s="7" t="s">
        <v>167</v>
      </c>
      <c r="C13" s="7" t="s">
        <v>194</v>
      </c>
      <c r="D13" s="7">
        <v>19.241910099999998</v>
      </c>
      <c r="E13" s="7">
        <v>96.298360799999998</v>
      </c>
    </row>
    <row r="14" spans="1:5" ht="41.4" x14ac:dyDescent="0.25">
      <c r="A14" s="8">
        <v>13</v>
      </c>
      <c r="B14" s="7" t="s">
        <v>167</v>
      </c>
      <c r="C14" s="7" t="s">
        <v>195</v>
      </c>
      <c r="D14" s="7">
        <v>19.411393400000001</v>
      </c>
      <c r="E14" s="7">
        <v>96.264641299999994</v>
      </c>
    </row>
    <row r="15" spans="1:5" ht="41.4" x14ac:dyDescent="0.25">
      <c r="A15" s="8">
        <v>14</v>
      </c>
      <c r="B15" s="7" t="s">
        <v>167</v>
      </c>
      <c r="C15" s="7" t="s">
        <v>196</v>
      </c>
      <c r="D15" s="7">
        <v>19.5324457</v>
      </c>
      <c r="E15" s="7">
        <v>96.247338299999996</v>
      </c>
    </row>
    <row r="16" spans="1:5" ht="41.4" x14ac:dyDescent="0.25">
      <c r="A16" s="8">
        <v>15</v>
      </c>
      <c r="B16" s="7" t="s">
        <v>167</v>
      </c>
      <c r="C16" s="7" t="s">
        <v>197</v>
      </c>
      <c r="D16" s="7">
        <v>19.627008100000001</v>
      </c>
      <c r="E16" s="7">
        <v>96.236576499999998</v>
      </c>
    </row>
    <row r="17" spans="1:5" ht="69" x14ac:dyDescent="0.25">
      <c r="A17" s="8">
        <v>16</v>
      </c>
      <c r="B17" s="7" t="s">
        <v>167</v>
      </c>
      <c r="C17" s="7" t="s">
        <v>198</v>
      </c>
      <c r="D17" s="7">
        <v>19.744712100000001</v>
      </c>
      <c r="E17" s="7">
        <v>96.203495500000002</v>
      </c>
    </row>
    <row r="18" spans="1:5" ht="41.4" x14ac:dyDescent="0.25">
      <c r="A18" s="8">
        <v>17</v>
      </c>
      <c r="B18" s="7" t="s">
        <v>167</v>
      </c>
      <c r="C18" s="7" t="s">
        <v>200</v>
      </c>
      <c r="D18" s="7">
        <v>20.201459</v>
      </c>
      <c r="E18" s="7">
        <v>96.180795799999999</v>
      </c>
    </row>
    <row r="19" spans="1:5" ht="41.4" x14ac:dyDescent="0.25">
      <c r="A19" s="8">
        <v>18</v>
      </c>
      <c r="B19" s="7" t="s">
        <v>167</v>
      </c>
      <c r="C19" s="7" t="s">
        <v>201</v>
      </c>
      <c r="D19" s="7">
        <v>21.187865500000001</v>
      </c>
      <c r="E19" s="7">
        <v>96.075046099999994</v>
      </c>
    </row>
    <row r="20" spans="1:5" ht="41.4" x14ac:dyDescent="0.25">
      <c r="A20" s="8">
        <v>19</v>
      </c>
      <c r="B20" s="7" t="s">
        <v>167</v>
      </c>
      <c r="C20" s="7" t="s">
        <v>202</v>
      </c>
      <c r="D20" s="7">
        <v>21.239391699999999</v>
      </c>
      <c r="E20" s="7">
        <v>96.096649299999996</v>
      </c>
    </row>
    <row r="21" spans="1:5" ht="41.4" x14ac:dyDescent="0.25">
      <c r="A21" s="8">
        <v>20</v>
      </c>
      <c r="B21" s="7" t="s">
        <v>167</v>
      </c>
      <c r="C21" s="7" t="s">
        <v>203</v>
      </c>
      <c r="D21" s="7">
        <v>21.498563999999998</v>
      </c>
      <c r="E21" s="7">
        <v>96.131319500000004</v>
      </c>
    </row>
    <row r="22" spans="1:5" ht="41.4" x14ac:dyDescent="0.25">
      <c r="A22" s="8">
        <v>21</v>
      </c>
      <c r="B22" s="7" t="s">
        <v>167</v>
      </c>
      <c r="C22" s="7" t="s">
        <v>219</v>
      </c>
      <c r="D22" s="7">
        <v>21.558859699999999</v>
      </c>
      <c r="E22" s="7">
        <v>96.134649999999993</v>
      </c>
    </row>
    <row r="23" spans="1:5" ht="41.4" x14ac:dyDescent="0.25">
      <c r="A23" s="8">
        <v>22</v>
      </c>
      <c r="B23" s="7" t="s">
        <v>207</v>
      </c>
      <c r="C23" s="7" t="s">
        <v>208</v>
      </c>
      <c r="D23" s="7">
        <v>21.871472399999998</v>
      </c>
      <c r="E23" s="7">
        <v>95.9924252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2B54-4AB0-4EE3-B37E-9B8C6B04AF1C}">
  <dimension ref="A1:N50"/>
  <sheetViews>
    <sheetView topLeftCell="A12" workbookViewId="0">
      <selection activeCell="F40" sqref="F40"/>
    </sheetView>
  </sheetViews>
  <sheetFormatPr defaultColWidth="9" defaultRowHeight="13.2" x14ac:dyDescent="0.25"/>
  <cols>
    <col min="1" max="1" width="3.88671875" style="15" bestFit="1" customWidth="1"/>
    <col min="2" max="2" width="21.77734375" style="15" customWidth="1"/>
    <col min="3" max="3" width="11.33203125" style="15" bestFit="1" customWidth="1"/>
    <col min="4" max="4" width="9.77734375" style="15" bestFit="1" customWidth="1"/>
    <col min="5" max="5" width="10.33203125" style="15" bestFit="1" customWidth="1"/>
    <col min="6" max="6" width="32.109375" style="16" customWidth="1"/>
    <col min="7" max="7" width="37" style="15" bestFit="1" customWidth="1"/>
    <col min="8" max="9" width="9" style="15"/>
    <col min="10" max="10" width="15.21875" style="15" customWidth="1"/>
    <col min="11" max="13" width="9" style="15"/>
    <col min="14" max="14" width="74.44140625" style="15" customWidth="1"/>
    <col min="15" max="16384" width="9" style="15"/>
  </cols>
  <sheetData>
    <row r="1" spans="1:14" ht="36" x14ac:dyDescent="0.25">
      <c r="A1" s="17" t="s">
        <v>0</v>
      </c>
      <c r="B1" s="17" t="s">
        <v>31</v>
      </c>
      <c r="C1" s="18" t="s">
        <v>440</v>
      </c>
      <c r="D1" s="18" t="s">
        <v>441</v>
      </c>
      <c r="E1" s="18" t="s">
        <v>439</v>
      </c>
      <c r="F1" s="18" t="s">
        <v>419</v>
      </c>
    </row>
    <row r="2" spans="1:14" ht="36" x14ac:dyDescent="0.25">
      <c r="A2" s="19">
        <v>1</v>
      </c>
      <c r="B2" s="19" t="s">
        <v>412</v>
      </c>
      <c r="C2" s="19">
        <v>21.882009</v>
      </c>
      <c r="D2" s="19">
        <v>95.985293999999996</v>
      </c>
      <c r="E2" s="19">
        <v>0</v>
      </c>
      <c r="F2" s="22" t="s">
        <v>420</v>
      </c>
      <c r="J2" s="40"/>
      <c r="K2" s="40"/>
      <c r="L2" s="40"/>
      <c r="M2" s="40"/>
      <c r="N2" s="40"/>
    </row>
    <row r="3" spans="1:14" x14ac:dyDescent="0.25">
      <c r="A3" s="19">
        <v>2</v>
      </c>
      <c r="B3" s="19" t="s">
        <v>413</v>
      </c>
      <c r="C3" s="19">
        <v>21.881222000000001</v>
      </c>
      <c r="D3" s="19">
        <v>95.985315999999997</v>
      </c>
      <c r="E3" s="19">
        <v>1.7</v>
      </c>
      <c r="F3" s="22" t="s">
        <v>421</v>
      </c>
      <c r="J3" s="41"/>
      <c r="K3" s="40"/>
      <c r="L3" s="40"/>
      <c r="M3" s="40"/>
      <c r="N3" s="40"/>
    </row>
    <row r="4" spans="1:14" ht="36" x14ac:dyDescent="0.25">
      <c r="A4" s="19">
        <v>3</v>
      </c>
      <c r="B4" s="19" t="s">
        <v>414</v>
      </c>
      <c r="C4" s="19">
        <v>21.827442000000001</v>
      </c>
      <c r="D4" s="19">
        <v>95.987067999999994</v>
      </c>
      <c r="E4" s="19">
        <v>0</v>
      </c>
      <c r="F4" s="22" t="s">
        <v>423</v>
      </c>
      <c r="J4" s="40"/>
      <c r="K4" s="40"/>
      <c r="L4" s="40"/>
      <c r="M4" s="40"/>
      <c r="N4" s="40"/>
    </row>
    <row r="5" spans="1:14" ht="24" x14ac:dyDescent="0.25">
      <c r="A5" s="19">
        <v>4</v>
      </c>
      <c r="B5" s="19" t="s">
        <v>424</v>
      </c>
      <c r="C5" s="19">
        <v>21.815268</v>
      </c>
      <c r="D5" s="19">
        <v>95.987375999999998</v>
      </c>
      <c r="E5" s="19">
        <v>1.7</v>
      </c>
      <c r="F5" s="22" t="s">
        <v>425</v>
      </c>
      <c r="J5" s="40"/>
      <c r="K5" s="40"/>
      <c r="L5" s="40"/>
      <c r="M5" s="40"/>
      <c r="N5" s="40"/>
    </row>
    <row r="6" spans="1:14" ht="36" x14ac:dyDescent="0.25">
      <c r="A6" s="19">
        <v>5</v>
      </c>
      <c r="B6" s="19" t="s">
        <v>204</v>
      </c>
      <c r="C6" s="19">
        <v>21.800948999999999</v>
      </c>
      <c r="D6" s="19">
        <v>95.987539999999996</v>
      </c>
      <c r="E6" s="19">
        <v>2</v>
      </c>
      <c r="F6" s="22" t="s">
        <v>426</v>
      </c>
      <c r="J6" s="41"/>
      <c r="K6" s="40"/>
      <c r="L6" s="40"/>
      <c r="M6" s="40"/>
      <c r="N6" s="40"/>
    </row>
    <row r="7" spans="1:14" x14ac:dyDescent="0.25">
      <c r="A7" s="19">
        <v>6</v>
      </c>
      <c r="B7" s="19" t="s">
        <v>417</v>
      </c>
      <c r="C7" s="19">
        <v>21.76783</v>
      </c>
      <c r="D7" s="19">
        <v>95.987914000000004</v>
      </c>
      <c r="E7" s="19">
        <v>0</v>
      </c>
      <c r="F7" s="22" t="s">
        <v>422</v>
      </c>
      <c r="J7" s="40"/>
      <c r="K7" s="40"/>
      <c r="L7" s="40"/>
      <c r="M7" s="40"/>
      <c r="N7" s="40"/>
    </row>
    <row r="8" spans="1:14" x14ac:dyDescent="0.25">
      <c r="A8" s="19">
        <v>7</v>
      </c>
      <c r="B8" s="19" t="s">
        <v>414</v>
      </c>
      <c r="C8" s="19">
        <v>21.71893</v>
      </c>
      <c r="D8" s="19">
        <v>95.988759999999999</v>
      </c>
      <c r="E8" s="19">
        <v>0</v>
      </c>
      <c r="F8" s="22" t="s">
        <v>427</v>
      </c>
      <c r="J8" s="40"/>
      <c r="K8" s="40"/>
      <c r="L8" s="40"/>
      <c r="M8" s="40"/>
      <c r="N8" s="40"/>
    </row>
    <row r="9" spans="1:14" x14ac:dyDescent="0.25">
      <c r="A9" s="19">
        <v>8</v>
      </c>
      <c r="B9" s="19" t="s">
        <v>414</v>
      </c>
      <c r="C9" s="19">
        <v>21.669727000000002</v>
      </c>
      <c r="D9" s="19">
        <v>95.990236999999993</v>
      </c>
      <c r="E9" s="19">
        <v>0</v>
      </c>
      <c r="F9" s="22" t="s">
        <v>428</v>
      </c>
      <c r="J9" s="40"/>
      <c r="K9" s="40"/>
      <c r="L9" s="40"/>
      <c r="M9" s="40"/>
      <c r="N9" s="40"/>
    </row>
    <row r="10" spans="1:14" ht="24" x14ac:dyDescent="0.25">
      <c r="A10" s="19">
        <v>9</v>
      </c>
      <c r="B10" s="19" t="s">
        <v>140</v>
      </c>
      <c r="C10" s="19">
        <v>21.650677999999999</v>
      </c>
      <c r="D10" s="19">
        <v>95.990189000000001</v>
      </c>
      <c r="E10" s="19">
        <v>2.0499999999999998</v>
      </c>
      <c r="F10" s="22" t="s">
        <v>429</v>
      </c>
      <c r="J10" s="40"/>
      <c r="K10" s="40"/>
      <c r="L10" s="40"/>
      <c r="M10" s="40"/>
      <c r="N10" s="40"/>
    </row>
    <row r="11" spans="1:14" ht="24" x14ac:dyDescent="0.25">
      <c r="A11" s="19">
        <v>10</v>
      </c>
      <c r="B11" s="19" t="s">
        <v>145</v>
      </c>
      <c r="C11" s="19">
        <v>21.421703999999998</v>
      </c>
      <c r="D11" s="19">
        <v>96.002184</v>
      </c>
      <c r="E11" s="19">
        <v>0.9</v>
      </c>
      <c r="F11" s="22" t="s">
        <v>430</v>
      </c>
      <c r="J11" s="40"/>
      <c r="K11" s="40"/>
      <c r="L11" s="40"/>
      <c r="M11" s="40"/>
      <c r="N11" s="40"/>
    </row>
    <row r="12" spans="1:14" x14ac:dyDescent="0.25">
      <c r="A12" s="19">
        <v>11</v>
      </c>
      <c r="B12" s="19" t="s">
        <v>432</v>
      </c>
      <c r="C12" s="19">
        <v>21.293704999999999</v>
      </c>
      <c r="D12" s="19">
        <v>96.009227999999993</v>
      </c>
      <c r="E12" s="19">
        <v>0</v>
      </c>
      <c r="F12" s="22" t="s">
        <v>427</v>
      </c>
      <c r="J12" s="40"/>
      <c r="K12" s="40"/>
      <c r="L12" s="40"/>
      <c r="M12" s="40"/>
      <c r="N12" s="40"/>
    </row>
    <row r="13" spans="1:14" x14ac:dyDescent="0.25">
      <c r="A13" s="19">
        <v>12</v>
      </c>
      <c r="B13" s="19" t="s">
        <v>432</v>
      </c>
      <c r="C13" s="19">
        <v>21.288675999999999</v>
      </c>
      <c r="D13" s="19">
        <v>96.009495999999999</v>
      </c>
      <c r="E13" s="19">
        <v>0</v>
      </c>
      <c r="F13" s="22" t="s">
        <v>427</v>
      </c>
      <c r="J13" s="41"/>
      <c r="K13" s="40"/>
      <c r="L13" s="40"/>
      <c r="M13" s="40"/>
      <c r="N13" s="40"/>
    </row>
    <row r="14" spans="1:14" x14ac:dyDescent="0.25">
      <c r="A14" s="19">
        <v>13</v>
      </c>
      <c r="B14" s="19" t="s">
        <v>431</v>
      </c>
      <c r="C14" s="19">
        <v>21.090109999999999</v>
      </c>
      <c r="D14" s="19">
        <v>96.021514999999994</v>
      </c>
      <c r="E14" s="19">
        <v>0</v>
      </c>
      <c r="F14" s="22" t="s">
        <v>433</v>
      </c>
      <c r="J14" s="40"/>
      <c r="K14" s="40"/>
      <c r="L14" s="40"/>
      <c r="M14" s="40"/>
      <c r="N14" s="47"/>
    </row>
    <row r="15" spans="1:14" x14ac:dyDescent="0.25">
      <c r="A15" s="19">
        <v>14</v>
      </c>
      <c r="B15" s="19" t="s">
        <v>209</v>
      </c>
      <c r="C15" s="19">
        <v>20.860358000000002</v>
      </c>
      <c r="D15" s="19">
        <v>96.037634999999995</v>
      </c>
      <c r="E15" s="19">
        <v>0</v>
      </c>
      <c r="F15" s="22" t="s">
        <v>435</v>
      </c>
    </row>
    <row r="16" spans="1:14" ht="24" x14ac:dyDescent="0.25">
      <c r="A16" s="19">
        <v>15</v>
      </c>
      <c r="B16" s="20" t="s">
        <v>434</v>
      </c>
      <c r="C16" s="19">
        <v>20.855640999999999</v>
      </c>
      <c r="D16" s="19">
        <v>96.038043999999999</v>
      </c>
      <c r="E16" s="19">
        <v>0</v>
      </c>
      <c r="F16" s="22" t="s">
        <v>427</v>
      </c>
    </row>
    <row r="17" spans="1:6" x14ac:dyDescent="0.25">
      <c r="A17" s="19">
        <v>16</v>
      </c>
      <c r="B17" s="19" t="s">
        <v>167</v>
      </c>
      <c r="C17" s="19">
        <v>20.603280000000002</v>
      </c>
      <c r="D17" s="19">
        <v>96.061204000000004</v>
      </c>
      <c r="E17" s="19">
        <v>0</v>
      </c>
      <c r="F17" s="22" t="s">
        <v>435</v>
      </c>
    </row>
    <row r="18" spans="1:6" ht="24" x14ac:dyDescent="0.25">
      <c r="A18" s="19">
        <v>17</v>
      </c>
      <c r="B18" s="19" t="s">
        <v>167</v>
      </c>
      <c r="C18" s="19">
        <v>20.555935000000002</v>
      </c>
      <c r="D18" s="19">
        <v>96.065522999999999</v>
      </c>
      <c r="E18" s="19">
        <v>0</v>
      </c>
      <c r="F18" s="22" t="s">
        <v>436</v>
      </c>
    </row>
    <row r="19" spans="1:6" ht="13.2" customHeight="1" x14ac:dyDescent="0.25">
      <c r="A19" s="19">
        <v>18</v>
      </c>
      <c r="B19" s="19" t="s">
        <v>432</v>
      </c>
      <c r="C19" s="19">
        <v>20.538336000000001</v>
      </c>
      <c r="D19" s="19">
        <v>96.067171999999999</v>
      </c>
      <c r="E19" s="19">
        <v>0</v>
      </c>
      <c r="F19" s="42" t="s">
        <v>437</v>
      </c>
    </row>
    <row r="20" spans="1:6" x14ac:dyDescent="0.25">
      <c r="A20" s="19">
        <v>19</v>
      </c>
      <c r="B20" s="19" t="s">
        <v>432</v>
      </c>
      <c r="C20" s="19">
        <v>20.534929999999999</v>
      </c>
      <c r="D20" s="19">
        <v>96.067550999999995</v>
      </c>
      <c r="E20" s="19">
        <v>0</v>
      </c>
      <c r="F20" s="42"/>
    </row>
    <row r="21" spans="1:6" x14ac:dyDescent="0.25">
      <c r="A21" s="19">
        <v>20</v>
      </c>
      <c r="B21" s="19" t="s">
        <v>431</v>
      </c>
      <c r="C21" s="19">
        <v>20.525046</v>
      </c>
      <c r="D21" s="19">
        <v>96.068698999999995</v>
      </c>
      <c r="E21" s="19">
        <v>0</v>
      </c>
      <c r="F21" s="42"/>
    </row>
    <row r="22" spans="1:6" ht="24" x14ac:dyDescent="0.25">
      <c r="A22" s="19">
        <v>21</v>
      </c>
      <c r="B22" s="20" t="s">
        <v>448</v>
      </c>
      <c r="C22" s="19">
        <v>20.152263999999999</v>
      </c>
      <c r="D22" s="19">
        <v>96.116963999999996</v>
      </c>
      <c r="E22" s="19">
        <v>0</v>
      </c>
      <c r="F22" s="22" t="s">
        <v>447</v>
      </c>
    </row>
    <row r="23" spans="1:6" x14ac:dyDescent="0.25">
      <c r="A23" s="19">
        <v>22</v>
      </c>
      <c r="B23" s="19" t="s">
        <v>465</v>
      </c>
      <c r="C23" s="19">
        <v>19.938562000000001</v>
      </c>
      <c r="D23" s="19">
        <v>96.146827000000002</v>
      </c>
      <c r="E23" s="19">
        <v>0</v>
      </c>
      <c r="F23" s="22" t="s">
        <v>427</v>
      </c>
    </row>
    <row r="24" spans="1:6" x14ac:dyDescent="0.25">
      <c r="A24" s="19">
        <v>23</v>
      </c>
      <c r="B24" s="19" t="s">
        <v>465</v>
      </c>
      <c r="C24" s="19">
        <v>19.898161999999999</v>
      </c>
      <c r="D24" s="19">
        <v>96.151066</v>
      </c>
      <c r="E24" s="19">
        <v>0</v>
      </c>
      <c r="F24" s="22" t="s">
        <v>427</v>
      </c>
    </row>
    <row r="25" spans="1:6" ht="24" x14ac:dyDescent="0.25">
      <c r="A25" s="19">
        <v>24</v>
      </c>
      <c r="B25" s="19" t="s">
        <v>438</v>
      </c>
      <c r="C25" s="19">
        <v>19.763342000000002</v>
      </c>
      <c r="D25" s="19">
        <v>96.165976999999998</v>
      </c>
      <c r="E25" s="19">
        <v>1.47</v>
      </c>
      <c r="F25" s="22" t="s">
        <v>443</v>
      </c>
    </row>
    <row r="26" spans="1:6" ht="24" x14ac:dyDescent="0.25">
      <c r="A26" s="19">
        <v>25</v>
      </c>
      <c r="B26" s="19" t="s">
        <v>233</v>
      </c>
      <c r="C26" s="19">
        <v>19.737925000000001</v>
      </c>
      <c r="D26" s="19">
        <v>96.168931999999998</v>
      </c>
      <c r="E26" s="19">
        <v>1.2</v>
      </c>
      <c r="F26" s="22" t="s">
        <v>444</v>
      </c>
    </row>
    <row r="27" spans="1:6" x14ac:dyDescent="0.25">
      <c r="A27" s="19">
        <v>26</v>
      </c>
      <c r="B27" s="19" t="s">
        <v>432</v>
      </c>
      <c r="C27" s="19">
        <v>19.698764000000001</v>
      </c>
      <c r="D27" s="19">
        <v>96.174672999999999</v>
      </c>
      <c r="E27" s="19">
        <v>0</v>
      </c>
      <c r="F27" s="22" t="s">
        <v>427</v>
      </c>
    </row>
    <row r="28" spans="1:6" ht="48" x14ac:dyDescent="0.25">
      <c r="A28" s="19">
        <v>27</v>
      </c>
      <c r="B28" s="19" t="s">
        <v>442</v>
      </c>
      <c r="C28" s="19">
        <v>19.689616000000001</v>
      </c>
      <c r="D28" s="19">
        <v>96.176277999999996</v>
      </c>
      <c r="E28" s="19">
        <v>0</v>
      </c>
      <c r="F28" s="22" t="s">
        <v>445</v>
      </c>
    </row>
    <row r="29" spans="1:6" x14ac:dyDescent="0.25">
      <c r="A29" s="19">
        <v>28</v>
      </c>
      <c r="B29" s="19" t="s">
        <v>446</v>
      </c>
      <c r="C29" s="19">
        <v>19.602934999999999</v>
      </c>
      <c r="D29" s="19">
        <v>96.188781000000006</v>
      </c>
      <c r="E29" s="19">
        <v>0</v>
      </c>
      <c r="F29" s="22" t="s">
        <v>427</v>
      </c>
    </row>
    <row r="30" spans="1:6" x14ac:dyDescent="0.25">
      <c r="A30" s="19">
        <v>29</v>
      </c>
      <c r="B30" s="19" t="s">
        <v>432</v>
      </c>
      <c r="C30" s="19">
        <v>19.595334000000001</v>
      </c>
      <c r="D30" s="19">
        <v>96.190336000000002</v>
      </c>
      <c r="E30" s="19">
        <v>0</v>
      </c>
      <c r="F30" s="22" t="s">
        <v>427</v>
      </c>
    </row>
    <row r="31" spans="1:6" x14ac:dyDescent="0.25">
      <c r="A31" s="19">
        <v>30</v>
      </c>
      <c r="B31" s="19" t="s">
        <v>414</v>
      </c>
      <c r="C31" s="19">
        <v>19.185455000000001</v>
      </c>
      <c r="D31" s="19">
        <v>96.259339999999995</v>
      </c>
      <c r="E31" s="19">
        <v>0</v>
      </c>
      <c r="F31" s="22" t="s">
        <v>449</v>
      </c>
    </row>
    <row r="32" spans="1:6" ht="24" x14ac:dyDescent="0.25">
      <c r="A32" s="21">
        <v>31</v>
      </c>
      <c r="B32" s="21" t="s">
        <v>414</v>
      </c>
      <c r="C32" s="21">
        <v>18.48319</v>
      </c>
      <c r="D32" s="21">
        <v>96.386605000000003</v>
      </c>
      <c r="E32" s="21">
        <v>0</v>
      </c>
      <c r="F32" s="23" t="s">
        <v>450</v>
      </c>
    </row>
    <row r="33" spans="10:14" ht="26.4" x14ac:dyDescent="0.25">
      <c r="J33" s="40" t="s">
        <v>508</v>
      </c>
      <c r="K33" s="40">
        <v>18.48319</v>
      </c>
      <c r="L33" s="40">
        <v>96.386605000000003</v>
      </c>
      <c r="M33" s="40">
        <v>0</v>
      </c>
      <c r="N33" s="40" t="s">
        <v>522</v>
      </c>
    </row>
    <row r="34" spans="10:14" x14ac:dyDescent="0.25">
      <c r="J34" s="40" t="s">
        <v>521</v>
      </c>
      <c r="K34" s="40">
        <v>19.602934999999999</v>
      </c>
      <c r="L34" s="40">
        <v>96.188781000000006</v>
      </c>
      <c r="M34" s="40">
        <v>0</v>
      </c>
      <c r="N34" s="40" t="s">
        <v>511</v>
      </c>
    </row>
    <row r="35" spans="10:14" ht="26.4" x14ac:dyDescent="0.25">
      <c r="J35" s="40" t="s">
        <v>512</v>
      </c>
      <c r="K35" s="40">
        <v>19.595334000000001</v>
      </c>
      <c r="L35" s="40">
        <v>96.190336000000002</v>
      </c>
      <c r="M35" s="40">
        <v>0</v>
      </c>
      <c r="N35" s="40" t="s">
        <v>511</v>
      </c>
    </row>
    <row r="36" spans="10:14" ht="26.4" x14ac:dyDescent="0.25">
      <c r="J36" s="40" t="s">
        <v>512</v>
      </c>
      <c r="K36" s="40">
        <v>19.698764000000001</v>
      </c>
      <c r="L36" s="40">
        <v>96.174672999999999</v>
      </c>
      <c r="M36" s="40">
        <v>0</v>
      </c>
      <c r="N36" s="40" t="s">
        <v>511</v>
      </c>
    </row>
    <row r="37" spans="10:14" x14ac:dyDescent="0.25">
      <c r="J37" s="40" t="s">
        <v>520</v>
      </c>
      <c r="K37" s="40">
        <v>19.938562000000001</v>
      </c>
      <c r="L37" s="40">
        <v>96.146827000000002</v>
      </c>
      <c r="M37" s="40">
        <v>0</v>
      </c>
      <c r="N37" s="40" t="s">
        <v>511</v>
      </c>
    </row>
    <row r="38" spans="10:14" x14ac:dyDescent="0.25">
      <c r="J38" s="40" t="s">
        <v>520</v>
      </c>
      <c r="K38" s="40">
        <v>19.898161999999999</v>
      </c>
      <c r="L38" s="40">
        <v>96.151066</v>
      </c>
      <c r="M38" s="40">
        <v>0</v>
      </c>
      <c r="N38" s="40" t="s">
        <v>511</v>
      </c>
    </row>
    <row r="39" spans="10:14" ht="26.4" x14ac:dyDescent="0.25">
      <c r="J39" s="40" t="s">
        <v>512</v>
      </c>
      <c r="K39" s="40">
        <v>20.538336000000001</v>
      </c>
      <c r="L39" s="40">
        <v>96.067171999999999</v>
      </c>
      <c r="M39" s="40">
        <v>0</v>
      </c>
      <c r="N39" s="40" t="s">
        <v>511</v>
      </c>
    </row>
    <row r="40" spans="10:14" ht="26.4" x14ac:dyDescent="0.25">
      <c r="J40" s="40" t="s">
        <v>512</v>
      </c>
      <c r="K40" s="40">
        <v>20.534929999999999</v>
      </c>
      <c r="L40" s="40">
        <v>96.067550999999995</v>
      </c>
      <c r="M40" s="40">
        <v>0</v>
      </c>
      <c r="N40" s="40" t="s">
        <v>519</v>
      </c>
    </row>
    <row r="41" spans="10:14" ht="26.4" x14ac:dyDescent="0.25">
      <c r="J41" s="40" t="s">
        <v>512</v>
      </c>
      <c r="K41" s="40">
        <v>20.525046</v>
      </c>
      <c r="L41" s="40">
        <v>96.068698999999995</v>
      </c>
      <c r="M41" s="40">
        <v>0</v>
      </c>
      <c r="N41" s="40" t="s">
        <v>519</v>
      </c>
    </row>
    <row r="42" spans="10:14" ht="26.4" x14ac:dyDescent="0.25">
      <c r="J42" s="40" t="s">
        <v>512</v>
      </c>
      <c r="K42" s="40">
        <v>21.293704999999999</v>
      </c>
      <c r="L42" s="40">
        <v>96.009227999999993</v>
      </c>
      <c r="M42" s="40">
        <v>0</v>
      </c>
      <c r="N42" s="40" t="s">
        <v>511</v>
      </c>
    </row>
    <row r="43" spans="10:14" ht="26.4" x14ac:dyDescent="0.25">
      <c r="J43" s="40" t="s">
        <v>512</v>
      </c>
      <c r="K43" s="40">
        <v>21.288675999999999</v>
      </c>
      <c r="L43" s="40">
        <v>96.009495999999999</v>
      </c>
      <c r="M43" s="40">
        <v>0</v>
      </c>
      <c r="N43" s="40" t="s">
        <v>511</v>
      </c>
    </row>
    <row r="44" spans="10:14" ht="26.4" x14ac:dyDescent="0.25">
      <c r="J44" s="40" t="s">
        <v>512</v>
      </c>
      <c r="K44" s="40">
        <v>21.090109999999999</v>
      </c>
      <c r="L44" s="40">
        <v>96.021514999999994</v>
      </c>
      <c r="M44" s="40">
        <v>0</v>
      </c>
      <c r="N44" s="40" t="s">
        <v>513</v>
      </c>
    </row>
    <row r="45" spans="10:14" x14ac:dyDescent="0.25">
      <c r="J45" s="41" t="s">
        <v>514</v>
      </c>
      <c r="K45" s="40">
        <v>20.860358000000002</v>
      </c>
      <c r="L45" s="40">
        <v>96.037634999999995</v>
      </c>
      <c r="M45" s="40">
        <v>0</v>
      </c>
      <c r="N45" s="40" t="s">
        <v>515</v>
      </c>
    </row>
    <row r="46" spans="10:14" ht="39.6" x14ac:dyDescent="0.25">
      <c r="J46" s="40" t="s">
        <v>516</v>
      </c>
      <c r="K46" s="40">
        <v>20.855640999999999</v>
      </c>
      <c r="L46" s="40">
        <v>96.038043999999999</v>
      </c>
      <c r="M46" s="40">
        <v>0</v>
      </c>
      <c r="N46" s="40" t="s">
        <v>511</v>
      </c>
    </row>
    <row r="47" spans="10:14" ht="26.4" x14ac:dyDescent="0.25">
      <c r="J47" s="41" t="s">
        <v>517</v>
      </c>
      <c r="K47" s="40">
        <v>20.603280000000002</v>
      </c>
      <c r="L47" s="40">
        <v>96.061204000000004</v>
      </c>
      <c r="M47" s="40">
        <v>0</v>
      </c>
      <c r="N47" s="40" t="s">
        <v>515</v>
      </c>
    </row>
    <row r="48" spans="10:14" ht="26.4" x14ac:dyDescent="0.25">
      <c r="J48" s="41" t="s">
        <v>517</v>
      </c>
      <c r="K48" s="40">
        <v>20.555935000000002</v>
      </c>
      <c r="L48" s="40">
        <v>96.065522999999999</v>
      </c>
      <c r="M48" s="40">
        <v>0</v>
      </c>
      <c r="N48" s="40" t="s">
        <v>518</v>
      </c>
    </row>
    <row r="49" spans="10:14" ht="26.4" x14ac:dyDescent="0.25">
      <c r="J49" s="40" t="s">
        <v>509</v>
      </c>
      <c r="K49" s="40">
        <v>21.76783</v>
      </c>
      <c r="L49" s="40">
        <v>95.987914000000004</v>
      </c>
      <c r="M49" s="40">
        <v>0</v>
      </c>
      <c r="N49" s="40" t="s">
        <v>510</v>
      </c>
    </row>
    <row r="50" spans="10:14" ht="26.4" x14ac:dyDescent="0.25">
      <c r="J50" s="40" t="s">
        <v>508</v>
      </c>
      <c r="K50" s="40">
        <v>21.71893</v>
      </c>
      <c r="L50" s="40">
        <v>95.988759999999999</v>
      </c>
      <c r="M50" s="40">
        <v>0</v>
      </c>
      <c r="N50" s="40" t="s">
        <v>511</v>
      </c>
    </row>
  </sheetData>
  <mergeCells count="1">
    <mergeCell ref="F19:F2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B17B-CE43-490B-9448-6F9B1D42D124}">
  <dimension ref="A1:E41"/>
  <sheetViews>
    <sheetView workbookViewId="0">
      <selection activeCell="D22" sqref="D13:D22"/>
    </sheetView>
  </sheetViews>
  <sheetFormatPr defaultRowHeight="13.8" x14ac:dyDescent="0.25"/>
  <cols>
    <col min="1" max="1" width="4.33203125" bestFit="1" customWidth="1"/>
    <col min="3" max="3" width="26.6640625" bestFit="1" customWidth="1"/>
    <col min="4" max="4" width="10.6640625" bestFit="1" customWidth="1"/>
    <col min="5" max="5" width="14.33203125" bestFit="1" customWidth="1"/>
  </cols>
  <sheetData>
    <row r="1" spans="1:5" x14ac:dyDescent="0.25">
      <c r="A1" t="s">
        <v>0</v>
      </c>
      <c r="B1" t="s">
        <v>452</v>
      </c>
      <c r="C1" t="s">
        <v>31</v>
      </c>
      <c r="D1" t="s">
        <v>453</v>
      </c>
      <c r="E1" t="s">
        <v>454</v>
      </c>
    </row>
    <row r="2" spans="1:5" x14ac:dyDescent="0.25">
      <c r="B2">
        <v>9</v>
      </c>
      <c r="C2" t="s">
        <v>412</v>
      </c>
      <c r="D2">
        <v>8.2899999999999991</v>
      </c>
      <c r="E2">
        <v>3</v>
      </c>
    </row>
    <row r="3" spans="1:5" x14ac:dyDescent="0.25">
      <c r="C3" s="9" t="s">
        <v>413</v>
      </c>
      <c r="D3">
        <v>20.83</v>
      </c>
      <c r="E3">
        <v>1</v>
      </c>
    </row>
    <row r="4" spans="1:5" x14ac:dyDescent="0.25">
      <c r="C4" t="s">
        <v>455</v>
      </c>
      <c r="D4">
        <v>14.1</v>
      </c>
      <c r="E4">
        <v>0</v>
      </c>
    </row>
    <row r="5" spans="1:5" x14ac:dyDescent="0.25">
      <c r="C5" t="s">
        <v>456</v>
      </c>
      <c r="D5">
        <v>2.15</v>
      </c>
      <c r="E5">
        <v>0</v>
      </c>
    </row>
    <row r="6" spans="1:5" x14ac:dyDescent="0.25">
      <c r="C6" t="s">
        <v>457</v>
      </c>
      <c r="D6">
        <v>3.3</v>
      </c>
      <c r="E6">
        <v>0</v>
      </c>
    </row>
    <row r="7" spans="1:5" x14ac:dyDescent="0.25">
      <c r="C7" t="s">
        <v>458</v>
      </c>
      <c r="D7">
        <v>3.3</v>
      </c>
      <c r="E7">
        <v>0</v>
      </c>
    </row>
    <row r="8" spans="1:5" x14ac:dyDescent="0.25">
      <c r="C8" t="s">
        <v>414</v>
      </c>
      <c r="D8">
        <v>11.62</v>
      </c>
      <c r="E8">
        <v>3</v>
      </c>
    </row>
    <row r="9" spans="1:5" x14ac:dyDescent="0.25">
      <c r="C9" t="s">
        <v>424</v>
      </c>
      <c r="D9">
        <v>4.45</v>
      </c>
      <c r="E9">
        <v>2</v>
      </c>
    </row>
    <row r="10" spans="1:5" x14ac:dyDescent="0.25">
      <c r="C10" s="9" t="s">
        <v>204</v>
      </c>
      <c r="D10">
        <v>1.1000000000000001</v>
      </c>
      <c r="E10">
        <v>1</v>
      </c>
    </row>
    <row r="12" spans="1:5" x14ac:dyDescent="0.25">
      <c r="B12">
        <v>8</v>
      </c>
      <c r="C12" t="s">
        <v>459</v>
      </c>
      <c r="D12">
        <v>60.8</v>
      </c>
      <c r="E12">
        <v>5</v>
      </c>
    </row>
    <row r="13" spans="1:5" x14ac:dyDescent="0.25">
      <c r="C13" s="9" t="s">
        <v>413</v>
      </c>
      <c r="D13">
        <v>15.1</v>
      </c>
      <c r="E13">
        <v>0</v>
      </c>
    </row>
    <row r="14" spans="1:5" x14ac:dyDescent="0.25">
      <c r="C14" s="9" t="s">
        <v>204</v>
      </c>
      <c r="D14">
        <v>21.77</v>
      </c>
      <c r="E14">
        <v>1</v>
      </c>
    </row>
    <row r="15" spans="1:5" x14ac:dyDescent="0.25">
      <c r="C15" s="9" t="s">
        <v>460</v>
      </c>
      <c r="D15">
        <v>6.97</v>
      </c>
      <c r="E15">
        <v>0</v>
      </c>
    </row>
    <row r="16" spans="1:5" x14ac:dyDescent="0.25">
      <c r="C16" s="9" t="s">
        <v>467</v>
      </c>
      <c r="D16">
        <v>18.73</v>
      </c>
      <c r="E16">
        <v>0</v>
      </c>
    </row>
    <row r="17" spans="3:4" x14ac:dyDescent="0.25">
      <c r="C17" s="9" t="s">
        <v>167</v>
      </c>
      <c r="D17">
        <f>30.43+71.91+75.47</f>
        <v>177.81</v>
      </c>
    </row>
    <row r="18" spans="3:4" x14ac:dyDescent="0.25">
      <c r="C18" t="s">
        <v>414</v>
      </c>
      <c r="D18">
        <f>38.07+25.11</f>
        <v>63.18</v>
      </c>
    </row>
    <row r="19" spans="3:4" x14ac:dyDescent="0.25">
      <c r="C19" t="s">
        <v>461</v>
      </c>
      <c r="D19">
        <f>20.5+39.23+20.98+53.37</f>
        <v>134.07999999999998</v>
      </c>
    </row>
    <row r="20" spans="3:4" x14ac:dyDescent="0.25">
      <c r="C20" t="s">
        <v>417</v>
      </c>
      <c r="D20">
        <v>15.55</v>
      </c>
    </row>
    <row r="21" spans="3:4" x14ac:dyDescent="0.25">
      <c r="C21" t="s">
        <v>462</v>
      </c>
      <c r="D21">
        <v>27.79</v>
      </c>
    </row>
    <row r="22" spans="3:4" x14ac:dyDescent="0.25">
      <c r="C22" t="s">
        <v>140</v>
      </c>
      <c r="D22">
        <v>15.11</v>
      </c>
    </row>
    <row r="23" spans="3:4" x14ac:dyDescent="0.25">
      <c r="C23" t="s">
        <v>145</v>
      </c>
      <c r="D23">
        <v>16.52</v>
      </c>
    </row>
    <row r="24" spans="3:4" x14ac:dyDescent="0.25">
      <c r="C24" s="9" t="s">
        <v>209</v>
      </c>
      <c r="D24">
        <v>7.32</v>
      </c>
    </row>
    <row r="25" spans="3:4" x14ac:dyDescent="0.25">
      <c r="C25" t="s">
        <v>463</v>
      </c>
      <c r="D25">
        <v>2.36</v>
      </c>
    </row>
    <row r="26" spans="3:4" ht="27.6" x14ac:dyDescent="0.25">
      <c r="C26" s="1" t="s">
        <v>434</v>
      </c>
      <c r="D26">
        <v>6.3</v>
      </c>
    </row>
    <row r="27" spans="3:4" x14ac:dyDescent="0.25">
      <c r="C27" t="s">
        <v>464</v>
      </c>
      <c r="D27">
        <v>8.0399999999999991</v>
      </c>
    </row>
    <row r="28" spans="3:4" ht="27.6" x14ac:dyDescent="0.25">
      <c r="C28" s="1" t="s">
        <v>448</v>
      </c>
      <c r="D28">
        <v>11.44</v>
      </c>
    </row>
    <row r="29" spans="3:4" x14ac:dyDescent="0.25">
      <c r="C29" t="s">
        <v>465</v>
      </c>
      <c r="D29">
        <v>45.49</v>
      </c>
    </row>
    <row r="30" spans="3:4" x14ac:dyDescent="0.25">
      <c r="C30" s="1" t="s">
        <v>466</v>
      </c>
      <c r="D30">
        <v>6.8</v>
      </c>
    </row>
    <row r="31" spans="3:4" x14ac:dyDescent="0.25">
      <c r="C31" s="1" t="s">
        <v>468</v>
      </c>
      <c r="D31">
        <v>14.61</v>
      </c>
    </row>
    <row r="32" spans="3:4" x14ac:dyDescent="0.25">
      <c r="C32" t="s">
        <v>438</v>
      </c>
      <c r="D32">
        <v>9.58</v>
      </c>
    </row>
    <row r="33" spans="2:4" x14ac:dyDescent="0.25">
      <c r="C33" t="s">
        <v>233</v>
      </c>
      <c r="D33">
        <v>14.9</v>
      </c>
    </row>
    <row r="34" spans="2:4" x14ac:dyDescent="0.25">
      <c r="C34" s="9" t="s">
        <v>442</v>
      </c>
    </row>
    <row r="36" spans="2:4" x14ac:dyDescent="0.25">
      <c r="B36">
        <v>7</v>
      </c>
      <c r="C36" t="s">
        <v>412</v>
      </c>
      <c r="D36">
        <v>8.3800000000000008</v>
      </c>
    </row>
    <row r="37" spans="2:4" x14ac:dyDescent="0.25">
      <c r="C37" t="s">
        <v>469</v>
      </c>
      <c r="D37">
        <v>10</v>
      </c>
    </row>
    <row r="38" spans="2:4" x14ac:dyDescent="0.25">
      <c r="C38" t="s">
        <v>470</v>
      </c>
      <c r="D38">
        <v>8.2200000000000006</v>
      </c>
    </row>
    <row r="39" spans="2:4" x14ac:dyDescent="0.25">
      <c r="C39" t="s">
        <v>471</v>
      </c>
      <c r="D39">
        <v>6.23</v>
      </c>
    </row>
    <row r="40" spans="2:4" x14ac:dyDescent="0.25">
      <c r="C40" t="s">
        <v>461</v>
      </c>
    </row>
    <row r="41" spans="2:4" x14ac:dyDescent="0.25">
      <c r="C41" t="s">
        <v>414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99AD-4BC3-48C9-816A-A1407790DF4A}">
  <dimension ref="A1:P47"/>
  <sheetViews>
    <sheetView zoomScale="115" zoomScaleNormal="115" workbookViewId="0">
      <selection activeCell="F16" sqref="F16"/>
    </sheetView>
  </sheetViews>
  <sheetFormatPr defaultColWidth="9" defaultRowHeight="13.8" x14ac:dyDescent="0.25"/>
  <cols>
    <col min="1" max="1" width="11.109375" style="24" customWidth="1"/>
    <col min="2" max="2" width="15.33203125" style="24" bestFit="1" customWidth="1"/>
    <col min="3" max="3" width="14.77734375" style="24" bestFit="1" customWidth="1"/>
    <col min="4" max="4" width="13.77734375" style="24" customWidth="1"/>
    <col min="5" max="5" width="10" style="24" bestFit="1" customWidth="1"/>
    <col min="6" max="16384" width="9" style="24"/>
  </cols>
  <sheetData>
    <row r="1" spans="1:16" x14ac:dyDescent="0.25">
      <c r="A1" s="43" t="s">
        <v>481</v>
      </c>
      <c r="B1" s="43" t="s">
        <v>479</v>
      </c>
      <c r="C1" s="43"/>
      <c r="D1" s="43"/>
      <c r="E1" s="43"/>
      <c r="F1" s="43"/>
    </row>
    <row r="2" spans="1:16" ht="24" x14ac:dyDescent="0.25">
      <c r="A2" s="44"/>
      <c r="B2" s="29" t="s">
        <v>492</v>
      </c>
      <c r="C2" s="29" t="s">
        <v>493</v>
      </c>
      <c r="D2" s="29" t="s">
        <v>494</v>
      </c>
      <c r="E2" s="21" t="s">
        <v>472</v>
      </c>
      <c r="F2" s="21" t="s">
        <v>451</v>
      </c>
      <c r="M2" s="24" t="s">
        <v>475</v>
      </c>
      <c r="N2" s="24" t="s">
        <v>476</v>
      </c>
      <c r="O2" s="24" t="s">
        <v>477</v>
      </c>
      <c r="P2" s="24" t="s">
        <v>478</v>
      </c>
    </row>
    <row r="3" spans="1:16" x14ac:dyDescent="0.25">
      <c r="A3" s="19" t="s">
        <v>475</v>
      </c>
      <c r="B3" s="19">
        <v>1376</v>
      </c>
      <c r="C3" s="19">
        <v>29</v>
      </c>
      <c r="D3" s="19">
        <v>0</v>
      </c>
      <c r="E3" s="19">
        <v>1</v>
      </c>
      <c r="F3" s="19">
        <f>SUM(B3:E3)</f>
        <v>1406</v>
      </c>
      <c r="L3" s="24" t="s">
        <v>473</v>
      </c>
      <c r="M3" s="24">
        <v>1406</v>
      </c>
      <c r="N3" s="24">
        <v>1186</v>
      </c>
      <c r="O3" s="24">
        <v>1000</v>
      </c>
      <c r="P3" s="24">
        <v>60</v>
      </c>
    </row>
    <row r="4" spans="1:16" x14ac:dyDescent="0.25">
      <c r="A4" s="19" t="s">
        <v>482</v>
      </c>
      <c r="B4" s="19">
        <v>1171</v>
      </c>
      <c r="C4" s="19">
        <v>14</v>
      </c>
      <c r="D4" s="19">
        <v>1</v>
      </c>
      <c r="E4" s="19">
        <v>0</v>
      </c>
      <c r="F4" s="19">
        <f>SUM(B4:E4)</f>
        <v>1186</v>
      </c>
      <c r="L4" s="24" t="s">
        <v>474</v>
      </c>
      <c r="M4" s="24">
        <v>166</v>
      </c>
      <c r="N4" s="24">
        <v>85</v>
      </c>
      <c r="O4" s="24">
        <v>64</v>
      </c>
      <c r="P4" s="24">
        <v>4</v>
      </c>
    </row>
    <row r="5" spans="1:16" x14ac:dyDescent="0.25">
      <c r="A5" s="19" t="s">
        <v>483</v>
      </c>
      <c r="B5" s="19">
        <v>973</v>
      </c>
      <c r="C5" s="19">
        <v>24</v>
      </c>
      <c r="D5" s="19">
        <v>2</v>
      </c>
      <c r="E5" s="19">
        <v>1</v>
      </c>
      <c r="F5" s="19">
        <f>SUM(B5:E5)</f>
        <v>1000</v>
      </c>
    </row>
    <row r="6" spans="1:16" x14ac:dyDescent="0.25">
      <c r="A6" s="19" t="s">
        <v>484</v>
      </c>
      <c r="B6" s="19">
        <v>54</v>
      </c>
      <c r="C6" s="19">
        <v>4</v>
      </c>
      <c r="D6" s="19">
        <v>1</v>
      </c>
      <c r="E6" s="19">
        <v>1</v>
      </c>
      <c r="F6" s="19">
        <f>SUM(B6:E6)</f>
        <v>60</v>
      </c>
    </row>
    <row r="7" spans="1:16" x14ac:dyDescent="0.25">
      <c r="A7" s="21" t="s">
        <v>451</v>
      </c>
      <c r="B7" s="21">
        <f>SUM(B3:B6)</f>
        <v>3574</v>
      </c>
      <c r="C7" s="21">
        <f>SUM(C3:C6)</f>
        <v>71</v>
      </c>
      <c r="D7" s="21">
        <f>SUM(D3:D6)</f>
        <v>4</v>
      </c>
      <c r="E7" s="21">
        <f>SUM(E3:E6)</f>
        <v>3</v>
      </c>
      <c r="F7" s="21">
        <f>SUM(F3:F6)</f>
        <v>3652</v>
      </c>
    </row>
    <row r="11" spans="1:16" x14ac:dyDescent="0.25">
      <c r="A11" s="43" t="s">
        <v>481</v>
      </c>
      <c r="B11" s="43" t="s">
        <v>480</v>
      </c>
      <c r="C11" s="43"/>
      <c r="D11" s="43"/>
      <c r="E11" s="43"/>
      <c r="F11" s="43"/>
    </row>
    <row r="12" spans="1:16" ht="24" x14ac:dyDescent="0.25">
      <c r="A12" s="44"/>
      <c r="B12" s="29" t="s">
        <v>492</v>
      </c>
      <c r="C12" s="29" t="s">
        <v>493</v>
      </c>
      <c r="D12" s="29" t="s">
        <v>494</v>
      </c>
      <c r="E12" s="21" t="s">
        <v>472</v>
      </c>
      <c r="F12" s="21" t="s">
        <v>451</v>
      </c>
    </row>
    <row r="13" spans="1:16" x14ac:dyDescent="0.25">
      <c r="A13" s="19" t="s">
        <v>475</v>
      </c>
      <c r="B13" s="19">
        <v>162</v>
      </c>
      <c r="C13" s="19">
        <v>4</v>
      </c>
      <c r="D13" s="19">
        <v>0</v>
      </c>
      <c r="E13" s="19">
        <v>0</v>
      </c>
      <c r="F13" s="19">
        <f>SUM(B13:E13)</f>
        <v>166</v>
      </c>
    </row>
    <row r="14" spans="1:16" x14ac:dyDescent="0.25">
      <c r="A14" s="19" t="s">
        <v>476</v>
      </c>
      <c r="B14" s="19">
        <v>64</v>
      </c>
      <c r="C14" s="19">
        <v>20</v>
      </c>
      <c r="D14" s="19">
        <v>1</v>
      </c>
      <c r="E14" s="19">
        <v>0</v>
      </c>
      <c r="F14" s="19">
        <f>SUM(B14:E14)</f>
        <v>85</v>
      </c>
    </row>
    <row r="15" spans="1:16" x14ac:dyDescent="0.25">
      <c r="A15" s="19" t="s">
        <v>477</v>
      </c>
      <c r="B15" s="19">
        <v>41</v>
      </c>
      <c r="C15" s="19">
        <v>20</v>
      </c>
      <c r="D15" s="19">
        <v>3</v>
      </c>
      <c r="E15" s="19">
        <v>0</v>
      </c>
      <c r="F15" s="19">
        <f>SUM(B15:E15)</f>
        <v>64</v>
      </c>
    </row>
    <row r="16" spans="1:16" x14ac:dyDescent="0.25">
      <c r="A16" s="19" t="s">
        <v>478</v>
      </c>
      <c r="B16" s="19">
        <v>2</v>
      </c>
      <c r="C16" s="19">
        <v>1</v>
      </c>
      <c r="D16" s="19">
        <v>0</v>
      </c>
      <c r="E16" s="19">
        <v>1</v>
      </c>
      <c r="F16" s="19">
        <f>SUM(B16:E16)</f>
        <v>4</v>
      </c>
    </row>
    <row r="17" spans="1:6" x14ac:dyDescent="0.25">
      <c r="A17" s="21" t="s">
        <v>451</v>
      </c>
      <c r="B17" s="21">
        <f>SUM(B13:B16)</f>
        <v>269</v>
      </c>
      <c r="C17" s="21">
        <f>SUM(C13:C16)</f>
        <v>45</v>
      </c>
      <c r="D17" s="21">
        <f>SUM(D13:D16)</f>
        <v>4</v>
      </c>
      <c r="E17" s="21">
        <f>SUM(E13:E16)</f>
        <v>1</v>
      </c>
      <c r="F17" s="21">
        <f>SUM(F13:F16)</f>
        <v>319</v>
      </c>
    </row>
    <row r="25" spans="1:6" ht="14.4" x14ac:dyDescent="0.25">
      <c r="B25" s="24" t="s">
        <v>485</v>
      </c>
      <c r="C25" s="24" t="s">
        <v>486</v>
      </c>
      <c r="D25" s="24" t="s">
        <v>487</v>
      </c>
      <c r="E25" s="24" t="s">
        <v>488</v>
      </c>
    </row>
    <row r="26" spans="1:6" ht="14.4" x14ac:dyDescent="0.25">
      <c r="A26" s="26" t="s">
        <v>495</v>
      </c>
      <c r="B26" s="24">
        <v>1376</v>
      </c>
      <c r="C26" s="24">
        <v>1171</v>
      </c>
      <c r="D26" s="24">
        <v>973</v>
      </c>
      <c r="E26" s="24">
        <v>54</v>
      </c>
    </row>
    <row r="27" spans="1:6" ht="14.4" x14ac:dyDescent="0.25">
      <c r="A27" s="26" t="s">
        <v>491</v>
      </c>
      <c r="B27" s="24">
        <v>29</v>
      </c>
      <c r="C27" s="24">
        <v>14</v>
      </c>
      <c r="D27" s="24">
        <v>24</v>
      </c>
      <c r="E27" s="24">
        <v>4</v>
      </c>
    </row>
    <row r="28" spans="1:6" ht="14.4" x14ac:dyDescent="0.25">
      <c r="A28" s="26" t="s">
        <v>490</v>
      </c>
      <c r="B28" s="24">
        <v>0</v>
      </c>
      <c r="C28" s="24">
        <v>1</v>
      </c>
      <c r="D28" s="24">
        <v>2</v>
      </c>
      <c r="E28" s="24">
        <v>1</v>
      </c>
    </row>
    <row r="29" spans="1:6" ht="14.4" x14ac:dyDescent="0.25">
      <c r="A29" s="26" t="s">
        <v>489</v>
      </c>
      <c r="B29" s="24">
        <v>1</v>
      </c>
      <c r="C29" s="24">
        <v>0</v>
      </c>
      <c r="D29" s="24">
        <v>1</v>
      </c>
      <c r="E29" s="24">
        <v>1</v>
      </c>
    </row>
    <row r="31" spans="1:6" ht="14.4" x14ac:dyDescent="0.25">
      <c r="B31" s="24" t="s">
        <v>485</v>
      </c>
      <c r="C31" s="24" t="s">
        <v>486</v>
      </c>
      <c r="D31" s="24" t="s">
        <v>487</v>
      </c>
      <c r="E31" s="24" t="s">
        <v>488</v>
      </c>
    </row>
    <row r="32" spans="1:6" ht="14.4" x14ac:dyDescent="0.25">
      <c r="A32" s="26" t="s">
        <v>495</v>
      </c>
      <c r="B32" s="24">
        <v>162</v>
      </c>
      <c r="C32" s="24">
        <v>64</v>
      </c>
      <c r="D32" s="24">
        <v>41</v>
      </c>
      <c r="E32" s="24">
        <v>2</v>
      </c>
    </row>
    <row r="33" spans="1:5" ht="14.4" x14ac:dyDescent="0.25">
      <c r="A33" s="26" t="s">
        <v>491</v>
      </c>
      <c r="B33" s="24">
        <v>4</v>
      </c>
      <c r="C33" s="24">
        <v>20</v>
      </c>
      <c r="D33" s="24">
        <v>20</v>
      </c>
      <c r="E33" s="24">
        <v>1</v>
      </c>
    </row>
    <row r="34" spans="1:5" ht="14.4" x14ac:dyDescent="0.25">
      <c r="A34" s="26" t="s">
        <v>490</v>
      </c>
      <c r="B34" s="24">
        <v>0</v>
      </c>
      <c r="C34" s="24">
        <v>1</v>
      </c>
      <c r="D34" s="24">
        <v>3</v>
      </c>
      <c r="E34" s="24">
        <v>0</v>
      </c>
    </row>
    <row r="35" spans="1:5" ht="14.4" x14ac:dyDescent="0.25">
      <c r="A35" s="26" t="s">
        <v>489</v>
      </c>
      <c r="B35" s="24">
        <v>0</v>
      </c>
      <c r="C35" s="24">
        <v>0</v>
      </c>
      <c r="D35" s="24">
        <v>0</v>
      </c>
      <c r="E35" s="24">
        <v>1</v>
      </c>
    </row>
    <row r="37" spans="1:5" ht="14.4" x14ac:dyDescent="0.25">
      <c r="B37" s="26" t="s">
        <v>502</v>
      </c>
      <c r="C37" s="26" t="s">
        <v>503</v>
      </c>
      <c r="D37" s="26" t="s">
        <v>507</v>
      </c>
    </row>
    <row r="38" spans="1:5" ht="14.4" x14ac:dyDescent="0.25">
      <c r="A38" s="26" t="s">
        <v>504</v>
      </c>
      <c r="B38" s="24">
        <v>3574</v>
      </c>
      <c r="C38" s="24">
        <v>269</v>
      </c>
      <c r="D38" s="24">
        <f>SUM(B38:C38)</f>
        <v>3843</v>
      </c>
    </row>
    <row r="39" spans="1:5" ht="14.4" x14ac:dyDescent="0.25">
      <c r="A39" s="26" t="s">
        <v>319</v>
      </c>
      <c r="B39" s="24">
        <v>71</v>
      </c>
      <c r="C39" s="24">
        <v>45</v>
      </c>
      <c r="D39" s="24">
        <f>SUM(B39:C39)</f>
        <v>116</v>
      </c>
    </row>
    <row r="40" spans="1:5" ht="14.4" x14ac:dyDescent="0.25">
      <c r="A40" s="26" t="s">
        <v>321</v>
      </c>
      <c r="B40" s="24">
        <v>4</v>
      </c>
      <c r="C40" s="24">
        <v>4</v>
      </c>
      <c r="D40" s="24">
        <f>SUM(B40:C40)</f>
        <v>8</v>
      </c>
    </row>
    <row r="41" spans="1:5" ht="14.4" x14ac:dyDescent="0.25">
      <c r="A41" s="26" t="s">
        <v>505</v>
      </c>
      <c r="B41" s="24">
        <v>3</v>
      </c>
      <c r="C41" s="24">
        <v>1</v>
      </c>
      <c r="D41" s="24">
        <f>SUM(B41:C41)</f>
        <v>4</v>
      </c>
    </row>
    <row r="43" spans="1:5" x14ac:dyDescent="0.25">
      <c r="B43" s="24" t="s">
        <v>506</v>
      </c>
    </row>
    <row r="44" spans="1:5" ht="14.4" x14ac:dyDescent="0.25">
      <c r="A44" s="26" t="s">
        <v>504</v>
      </c>
      <c r="B44" s="24">
        <v>3843</v>
      </c>
    </row>
    <row r="45" spans="1:5" ht="14.4" x14ac:dyDescent="0.25">
      <c r="A45" s="26" t="s">
        <v>319</v>
      </c>
      <c r="B45" s="24">
        <v>116</v>
      </c>
    </row>
    <row r="46" spans="1:5" ht="14.4" x14ac:dyDescent="0.25">
      <c r="A46" s="26" t="s">
        <v>321</v>
      </c>
      <c r="B46" s="24">
        <v>8</v>
      </c>
    </row>
    <row r="47" spans="1:5" ht="14.4" x14ac:dyDescent="0.25">
      <c r="A47" s="26" t="s">
        <v>505</v>
      </c>
      <c r="B47" s="24">
        <v>4</v>
      </c>
    </row>
  </sheetData>
  <mergeCells count="4">
    <mergeCell ref="B1:F1"/>
    <mergeCell ref="B11:F11"/>
    <mergeCell ref="A1:A2"/>
    <mergeCell ref="A11:A12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EF04-6444-4AAD-863B-FF514A503326}">
  <dimension ref="A1:F34"/>
  <sheetViews>
    <sheetView tabSelected="1" zoomScale="115" zoomScaleNormal="115" workbookViewId="0">
      <selection activeCell="Q3" sqref="Q3"/>
    </sheetView>
  </sheetViews>
  <sheetFormatPr defaultRowHeight="13.8" x14ac:dyDescent="0.25"/>
  <cols>
    <col min="1" max="1" width="16.6640625" bestFit="1" customWidth="1"/>
    <col min="2" max="2" width="11.77734375" customWidth="1"/>
  </cols>
  <sheetData>
    <row r="1" spans="1:6" ht="14.4" thickBot="1" x14ac:dyDescent="0.3">
      <c r="A1" s="45" t="s">
        <v>496</v>
      </c>
      <c r="B1" s="45" t="s">
        <v>479</v>
      </c>
      <c r="C1" s="45"/>
      <c r="D1" s="45"/>
      <c r="E1" s="45"/>
      <c r="F1" s="45"/>
    </row>
    <row r="2" spans="1:6" ht="53.4" thickBot="1" x14ac:dyDescent="0.3">
      <c r="A2" s="46"/>
      <c r="B2" s="48" t="s">
        <v>579</v>
      </c>
      <c r="C2" s="49" t="s">
        <v>580</v>
      </c>
      <c r="D2" s="49" t="s">
        <v>494</v>
      </c>
      <c r="E2" s="50" t="s">
        <v>581</v>
      </c>
      <c r="F2" s="25" t="s">
        <v>451</v>
      </c>
    </row>
    <row r="3" spans="1:6" x14ac:dyDescent="0.25">
      <c r="A3" s="24" t="s">
        <v>501</v>
      </c>
      <c r="B3" s="24">
        <v>1</v>
      </c>
      <c r="C3" s="24">
        <v>1</v>
      </c>
      <c r="D3" s="24">
        <v>0</v>
      </c>
      <c r="E3" s="24">
        <v>0</v>
      </c>
      <c r="F3" s="24">
        <f>SUM(B3:E3)</f>
        <v>2</v>
      </c>
    </row>
    <row r="4" spans="1:6" x14ac:dyDescent="0.25">
      <c r="A4" s="24" t="s">
        <v>497</v>
      </c>
      <c r="B4" s="24">
        <v>23</v>
      </c>
      <c r="C4" s="24">
        <v>21</v>
      </c>
      <c r="D4" s="24">
        <v>2</v>
      </c>
      <c r="E4" s="24">
        <v>0</v>
      </c>
      <c r="F4" s="24">
        <f>SUM(B4:E4)</f>
        <v>46</v>
      </c>
    </row>
    <row r="5" spans="1:6" x14ac:dyDescent="0.25">
      <c r="A5" s="24" t="s">
        <v>500</v>
      </c>
      <c r="B5" s="24">
        <v>0</v>
      </c>
      <c r="C5" s="24">
        <v>3</v>
      </c>
      <c r="D5" s="24">
        <v>0</v>
      </c>
      <c r="E5" s="24">
        <v>2</v>
      </c>
      <c r="F5" s="24">
        <f>SUM(B5:E5)</f>
        <v>5</v>
      </c>
    </row>
    <row r="6" spans="1:6" x14ac:dyDescent="0.25">
      <c r="A6" s="24" t="s">
        <v>228</v>
      </c>
      <c r="B6" s="24">
        <v>3550</v>
      </c>
      <c r="C6" s="24">
        <v>46</v>
      </c>
      <c r="D6" s="24">
        <v>2</v>
      </c>
      <c r="E6" s="24">
        <v>1</v>
      </c>
      <c r="F6" s="24">
        <f>SUM(B6:E6)</f>
        <v>3599</v>
      </c>
    </row>
    <row r="7" spans="1:6" x14ac:dyDescent="0.25">
      <c r="A7" s="25" t="s">
        <v>451</v>
      </c>
      <c r="B7" s="25">
        <f>SUM(B3:B6)</f>
        <v>3574</v>
      </c>
      <c r="C7" s="25">
        <f>SUM(C3:C6)</f>
        <v>71</v>
      </c>
      <c r="D7" s="25">
        <f>SUM(D3:D6)</f>
        <v>4</v>
      </c>
      <c r="E7" s="25">
        <f>SUM(E3:E6)</f>
        <v>3</v>
      </c>
      <c r="F7" s="25">
        <f>SUM(F3:F6)</f>
        <v>3652</v>
      </c>
    </row>
    <row r="8" spans="1:6" x14ac:dyDescent="0.25">
      <c r="A8" s="24"/>
      <c r="B8" s="24"/>
      <c r="C8" s="24"/>
      <c r="D8" s="24"/>
      <c r="E8" s="24"/>
      <c r="F8" s="24"/>
    </row>
    <row r="9" spans="1:6" x14ac:dyDescent="0.25">
      <c r="A9" s="24"/>
      <c r="B9" s="24"/>
      <c r="C9" s="24"/>
      <c r="D9" s="24"/>
      <c r="E9" s="24"/>
      <c r="F9" s="24"/>
    </row>
    <row r="10" spans="1:6" x14ac:dyDescent="0.25">
      <c r="A10" s="24"/>
      <c r="B10" s="24"/>
      <c r="C10" s="24"/>
      <c r="D10" s="24"/>
      <c r="E10" s="24"/>
      <c r="F10" s="24"/>
    </row>
    <row r="11" spans="1:6" ht="14.4" thickBot="1" x14ac:dyDescent="0.3">
      <c r="A11" s="45" t="s">
        <v>496</v>
      </c>
      <c r="B11" s="45" t="s">
        <v>480</v>
      </c>
      <c r="C11" s="45"/>
      <c r="D11" s="45"/>
      <c r="E11" s="45"/>
      <c r="F11" s="45"/>
    </row>
    <row r="12" spans="1:6" ht="53.4" thickBot="1" x14ac:dyDescent="0.3">
      <c r="A12" s="46"/>
      <c r="B12" s="48" t="s">
        <v>579</v>
      </c>
      <c r="C12" s="49" t="s">
        <v>580</v>
      </c>
      <c r="D12" s="49" t="s">
        <v>494</v>
      </c>
      <c r="E12" s="50" t="s">
        <v>581</v>
      </c>
      <c r="F12" s="25" t="s">
        <v>451</v>
      </c>
    </row>
    <row r="13" spans="1:6" x14ac:dyDescent="0.25">
      <c r="A13" s="24" t="s">
        <v>499</v>
      </c>
      <c r="B13" s="24">
        <v>3</v>
      </c>
      <c r="C13" s="24">
        <v>16</v>
      </c>
      <c r="D13" s="24">
        <v>1</v>
      </c>
      <c r="E13" s="24">
        <v>0</v>
      </c>
      <c r="F13" s="24">
        <f>SUM(B13:E13)</f>
        <v>20</v>
      </c>
    </row>
    <row r="14" spans="1:6" x14ac:dyDescent="0.25">
      <c r="A14" s="24" t="s">
        <v>498</v>
      </c>
      <c r="B14" s="24">
        <v>2</v>
      </c>
      <c r="C14" s="24">
        <v>1</v>
      </c>
      <c r="D14" s="24">
        <v>1</v>
      </c>
      <c r="E14" s="24">
        <v>0</v>
      </c>
      <c r="F14" s="24">
        <f>SUM(B14:E14)</f>
        <v>4</v>
      </c>
    </row>
    <row r="15" spans="1:6" x14ac:dyDescent="0.25">
      <c r="A15" s="24" t="s">
        <v>230</v>
      </c>
      <c r="B15" s="24">
        <v>0</v>
      </c>
      <c r="C15" s="24">
        <v>10</v>
      </c>
      <c r="D15" s="24">
        <v>2</v>
      </c>
      <c r="E15" s="24">
        <v>1</v>
      </c>
      <c r="F15" s="24">
        <f>SUM(B15:E15)</f>
        <v>13</v>
      </c>
    </row>
    <row r="16" spans="1:6" x14ac:dyDescent="0.25">
      <c r="A16" s="24" t="s">
        <v>228</v>
      </c>
      <c r="B16" s="24">
        <v>249</v>
      </c>
      <c r="C16" s="24">
        <v>2</v>
      </c>
      <c r="D16" s="24">
        <v>0</v>
      </c>
      <c r="E16" s="24">
        <v>0</v>
      </c>
      <c r="F16" s="24">
        <f>SUM(B16:E16)</f>
        <v>251</v>
      </c>
    </row>
    <row r="17" spans="1:6" x14ac:dyDescent="0.25">
      <c r="A17" s="24" t="s">
        <v>255</v>
      </c>
      <c r="B17" s="24">
        <v>15</v>
      </c>
      <c r="C17" s="24">
        <v>16</v>
      </c>
      <c r="D17" s="24">
        <v>0</v>
      </c>
      <c r="E17" s="24">
        <v>0</v>
      </c>
      <c r="F17" s="24">
        <f>SUM(B17:E17)</f>
        <v>31</v>
      </c>
    </row>
    <row r="18" spans="1:6" x14ac:dyDescent="0.25">
      <c r="A18" s="25" t="s">
        <v>451</v>
      </c>
      <c r="B18" s="25">
        <f>SUM(B13:B17)</f>
        <v>269</v>
      </c>
      <c r="C18" s="25">
        <f>SUM(C13:C17)</f>
        <v>45</v>
      </c>
      <c r="D18" s="25">
        <f>SUM(D13:D17)</f>
        <v>4</v>
      </c>
      <c r="E18" s="25">
        <f>SUM(E13:E17)</f>
        <v>1</v>
      </c>
      <c r="F18" s="25">
        <f>SUM(F13:F17)</f>
        <v>319</v>
      </c>
    </row>
    <row r="23" spans="1:6" ht="28.2" thickBot="1" x14ac:dyDescent="0.3">
      <c r="B23" s="28" t="s">
        <v>501</v>
      </c>
      <c r="C23" s="28" t="s">
        <v>497</v>
      </c>
      <c r="D23" s="24" t="s">
        <v>500</v>
      </c>
      <c r="E23" s="24" t="s">
        <v>228</v>
      </c>
    </row>
    <row r="24" spans="1:6" ht="27" thickBot="1" x14ac:dyDescent="0.3">
      <c r="A24" s="48" t="s">
        <v>579</v>
      </c>
      <c r="B24">
        <v>1</v>
      </c>
      <c r="C24">
        <v>23</v>
      </c>
      <c r="D24">
        <v>0</v>
      </c>
      <c r="E24">
        <v>3550</v>
      </c>
    </row>
    <row r="25" spans="1:6" x14ac:dyDescent="0.25">
      <c r="A25" s="49" t="s">
        <v>580</v>
      </c>
      <c r="B25">
        <v>1</v>
      </c>
      <c r="C25">
        <v>21</v>
      </c>
      <c r="D25">
        <v>3</v>
      </c>
      <c r="E25">
        <v>46</v>
      </c>
    </row>
    <row r="26" spans="1:6" x14ac:dyDescent="0.25">
      <c r="A26" s="49" t="s">
        <v>494</v>
      </c>
      <c r="B26">
        <v>0</v>
      </c>
      <c r="C26">
        <v>2</v>
      </c>
      <c r="D26">
        <v>0</v>
      </c>
      <c r="E26">
        <v>2</v>
      </c>
    </row>
    <row r="27" spans="1:6" ht="27" thickBot="1" x14ac:dyDescent="0.3">
      <c r="A27" s="50" t="s">
        <v>581</v>
      </c>
      <c r="B27">
        <v>0</v>
      </c>
      <c r="C27">
        <v>0</v>
      </c>
      <c r="D27">
        <v>2</v>
      </c>
      <c r="E27">
        <v>1</v>
      </c>
    </row>
    <row r="30" spans="1:6" ht="42" thickBot="1" x14ac:dyDescent="0.3">
      <c r="B30" s="28" t="s">
        <v>499</v>
      </c>
      <c r="C30" s="28" t="s">
        <v>498</v>
      </c>
      <c r="D30" s="24" t="s">
        <v>230</v>
      </c>
      <c r="E30" s="24" t="s">
        <v>228</v>
      </c>
      <c r="F30" s="24" t="s">
        <v>255</v>
      </c>
    </row>
    <row r="31" spans="1:6" ht="27" thickBot="1" x14ac:dyDescent="0.3">
      <c r="A31" s="48" t="s">
        <v>579</v>
      </c>
      <c r="B31">
        <v>3</v>
      </c>
      <c r="C31">
        <v>2</v>
      </c>
      <c r="D31">
        <v>0</v>
      </c>
      <c r="E31">
        <v>249</v>
      </c>
      <c r="F31">
        <v>15</v>
      </c>
    </row>
    <row r="32" spans="1:6" x14ac:dyDescent="0.25">
      <c r="A32" s="49" t="s">
        <v>580</v>
      </c>
      <c r="B32">
        <v>16</v>
      </c>
      <c r="C32">
        <v>1</v>
      </c>
      <c r="D32">
        <v>10</v>
      </c>
      <c r="E32">
        <v>2</v>
      </c>
      <c r="F32">
        <v>16</v>
      </c>
    </row>
    <row r="33" spans="1:6" x14ac:dyDescent="0.25">
      <c r="A33" s="49" t="s">
        <v>494</v>
      </c>
      <c r="B33">
        <v>1</v>
      </c>
      <c r="C33">
        <v>1</v>
      </c>
      <c r="D33">
        <v>2</v>
      </c>
      <c r="E33">
        <v>0</v>
      </c>
      <c r="F33">
        <v>0</v>
      </c>
    </row>
    <row r="34" spans="1:6" ht="27" thickBot="1" x14ac:dyDescent="0.3">
      <c r="A34" s="50" t="s">
        <v>581</v>
      </c>
      <c r="B34">
        <v>0</v>
      </c>
      <c r="C34">
        <v>0</v>
      </c>
      <c r="D34">
        <v>1</v>
      </c>
      <c r="E34">
        <v>0</v>
      </c>
      <c r="F34">
        <v>0</v>
      </c>
    </row>
  </sheetData>
  <mergeCells count="4">
    <mergeCell ref="A1:A2"/>
    <mergeCell ref="B1:F1"/>
    <mergeCell ref="A11:A12"/>
    <mergeCell ref="B11:F11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Station</vt:lpstr>
      <vt:lpstr>highway bridges</vt:lpstr>
      <vt:lpstr>railway bridges</vt:lpstr>
      <vt:lpstr>Sheet1</vt:lpstr>
      <vt:lpstr>AVA</vt:lpstr>
      <vt:lpstr>Sheet2</vt:lpstr>
      <vt:lpstr>Fault-crossing railway line</vt:lpstr>
      <vt:lpstr>Routes in different seismic int</vt:lpstr>
      <vt:lpstr>Seismic damage distribution of </vt:lpstr>
      <vt:lpstr>Seismic damage statistics by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HuangYong</dc:creator>
  <cp:lastModifiedBy>桦 何</cp:lastModifiedBy>
  <dcterms:created xsi:type="dcterms:W3CDTF">2025-07-18T02:19:21Z</dcterms:created>
  <dcterms:modified xsi:type="dcterms:W3CDTF">2026-05-23T08:04:41Z</dcterms:modified>
</cp:coreProperties>
</file>