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翼农机-计算器" sheetId="6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6" l="1"/>
  <c r="F6" i="6" s="1"/>
  <c r="F2" i="6"/>
  <c r="H2" i="6" s="1"/>
  <c r="D3" i="6"/>
  <c r="F3" i="6"/>
  <c r="D4" i="6"/>
  <c r="F4" i="6"/>
  <c r="I4" i="6" s="1"/>
  <c r="G5" i="6"/>
  <c r="G2" i="6"/>
  <c r="G3" i="6"/>
  <c r="G4" i="6"/>
  <c r="H4" i="6" s="1"/>
  <c r="A6" i="6"/>
  <c r="G14" i="6" s="1"/>
  <c r="D2" i="6"/>
  <c r="I2" i="6"/>
  <c r="I3" i="6"/>
  <c r="D5" i="6"/>
  <c r="I5" i="6"/>
  <c r="J3" i="6"/>
  <c r="C17" i="6"/>
  <c r="C20" i="6"/>
  <c r="C26" i="6"/>
  <c r="C38" i="6"/>
  <c r="E2" i="6"/>
  <c r="E3" i="6"/>
  <c r="E5" i="6"/>
  <c r="E9" i="6"/>
  <c r="D9" i="6"/>
  <c r="C9" i="6"/>
  <c r="B9" i="6"/>
  <c r="H5" i="6" l="1"/>
  <c r="J5" i="6"/>
  <c r="I6" i="6"/>
  <c r="G6" i="6"/>
  <c r="H14" i="6" s="1"/>
  <c r="J14" i="6" s="1"/>
  <c r="H15" i="6" s="1"/>
  <c r="J4" i="6"/>
  <c r="K4" i="6" s="1"/>
  <c r="G15" i="6"/>
  <c r="B17" i="6"/>
  <c r="D17" i="6" s="1"/>
  <c r="B15" i="6"/>
  <c r="D15" i="6" s="1"/>
  <c r="B16" i="6"/>
  <c r="D16" i="6" s="1"/>
  <c r="C39" i="6"/>
  <c r="H3" i="6"/>
  <c r="K5" i="6"/>
  <c r="J15" i="6"/>
  <c r="H6" i="6" l="1"/>
  <c r="J6" i="6"/>
  <c r="K15" i="6"/>
  <c r="L5" i="6"/>
  <c r="L6" i="6" s="1"/>
  <c r="K6" i="6"/>
  <c r="I11" i="6" l="1"/>
  <c r="H11" i="6"/>
  <c r="B18" i="6"/>
  <c r="D18" i="6" s="1"/>
  <c r="B19" i="6"/>
  <c r="D19" i="6" s="1"/>
  <c r="B20" i="6"/>
  <c r="D20" i="6" s="1"/>
  <c r="B26" i="6"/>
  <c r="D26" i="6" s="1"/>
  <c r="B21" i="6"/>
  <c r="B28" i="6"/>
  <c r="B38" i="6"/>
  <c r="D38" i="6" s="1"/>
  <c r="B27" i="6"/>
  <c r="D27" i="6" s="1"/>
  <c r="D28" i="6" l="1"/>
  <c r="B29" i="6"/>
  <c r="B22" i="6"/>
  <c r="D21" i="6"/>
  <c r="B23" i="6" l="1"/>
  <c r="D22" i="6"/>
  <c r="B30" i="6"/>
  <c r="D29" i="6"/>
  <c r="D30" i="6" l="1"/>
  <c r="B31" i="6"/>
  <c r="D23" i="6"/>
  <c r="B24" i="6"/>
  <c r="D24" i="6" l="1"/>
  <c r="B25" i="6"/>
  <c r="D25" i="6" s="1"/>
  <c r="B32" i="6"/>
  <c r="D31" i="6"/>
  <c r="D32" i="6" l="1"/>
  <c r="B33" i="6"/>
  <c r="B34" i="6" l="1"/>
  <c r="D33" i="6"/>
  <c r="D34" i="6" l="1"/>
  <c r="B35" i="6"/>
  <c r="B36" i="6" l="1"/>
  <c r="D35" i="6"/>
  <c r="D36" i="6" l="1"/>
  <c r="B37" i="6"/>
  <c r="D37" i="6" l="1"/>
  <c r="B39" i="6"/>
  <c r="D39" i="6" s="1"/>
</calcChain>
</file>

<file path=xl/sharedStrings.xml><?xml version="1.0" encoding="utf-8"?>
<sst xmlns="http://schemas.openxmlformats.org/spreadsheetml/2006/main" count="32" uniqueCount="32">
  <si>
    <t>每月利息</t>
    <phoneticPr fontId="1" type="noConversion"/>
  </si>
  <si>
    <t>7-12月</t>
    <phoneticPr fontId="1" type="noConversion"/>
  </si>
  <si>
    <t>借款期限</t>
    <phoneticPr fontId="1" type="noConversion"/>
  </si>
  <si>
    <t>年化利率</t>
    <phoneticPr fontId="1" type="noConversion"/>
  </si>
  <si>
    <t>实际利率</t>
    <phoneticPr fontId="1" type="noConversion"/>
  </si>
  <si>
    <t>实际手续费</t>
    <phoneticPr fontId="1" type="noConversion"/>
  </si>
  <si>
    <t>总利息</t>
    <phoneticPr fontId="1" type="noConversion"/>
  </si>
  <si>
    <t>总费用</t>
    <phoneticPr fontId="1" type="noConversion"/>
  </si>
  <si>
    <t>本金偿还</t>
    <phoneticPr fontId="1" type="noConversion"/>
  </si>
  <si>
    <t>还款金额</t>
    <phoneticPr fontId="1" type="noConversion"/>
  </si>
  <si>
    <t>还款列表</t>
    <phoneticPr fontId="1" type="noConversion"/>
  </si>
  <si>
    <t>本金序列</t>
    <phoneticPr fontId="1" type="noConversion"/>
  </si>
  <si>
    <t>息费合计</t>
    <phoneticPr fontId="1" type="noConversion"/>
  </si>
  <si>
    <t>还款总计</t>
    <phoneticPr fontId="1" type="noConversion"/>
  </si>
  <si>
    <t xml:space="preserve"> </t>
    <phoneticPr fontId="1" type="noConversion"/>
  </si>
  <si>
    <t>退还保证金</t>
    <phoneticPr fontId="1" type="noConversion"/>
  </si>
  <si>
    <t>实还金额</t>
    <phoneticPr fontId="1" type="noConversion"/>
  </si>
  <si>
    <t>月数</t>
    <phoneticPr fontId="1" type="noConversion"/>
  </si>
  <si>
    <t>13-24月</t>
    <phoneticPr fontId="1" type="noConversion"/>
  </si>
  <si>
    <t>`</t>
    <phoneticPr fontId="1" type="noConversion"/>
  </si>
  <si>
    <t>前3个月</t>
    <phoneticPr fontId="1" type="noConversion"/>
  </si>
  <si>
    <t>4-6月</t>
    <phoneticPr fontId="1" type="noConversion"/>
  </si>
  <si>
    <t>借款本金</t>
    <phoneticPr fontId="1" type="noConversion"/>
  </si>
  <si>
    <t>手续费扣除</t>
    <phoneticPr fontId="1" type="noConversion"/>
  </si>
  <si>
    <t>到手金额</t>
    <phoneticPr fontId="1" type="noConversion"/>
  </si>
  <si>
    <t>3期末</t>
    <phoneticPr fontId="1" type="noConversion"/>
  </si>
  <si>
    <t>6期末</t>
    <phoneticPr fontId="1" type="noConversion"/>
  </si>
  <si>
    <t>12期末</t>
    <phoneticPr fontId="1" type="noConversion"/>
  </si>
  <si>
    <t>24期末</t>
    <phoneticPr fontId="1" type="noConversion"/>
  </si>
  <si>
    <t>保证金比例</t>
    <phoneticPr fontId="1" type="noConversion"/>
  </si>
  <si>
    <t>1年期限月息</t>
    <phoneticPr fontId="1" type="noConversion"/>
  </si>
  <si>
    <t>2年期限月息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</si>
</sst>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sz val="11"/>
      <color theme="0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17">
    <xf numFmtId="0" fontId="0" fillId="0" borderId="0" xfId="0"/>
    <xf numFmtId="1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9" fontId="7" fillId="0" borderId="0" xfId="1" applyFont="1" applyAlignment="1">
      <alignment horizontal="center" vertical="center"/>
    </xf>
    <xf numFmtId="0" fontId="7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zoomScale="115" zoomScaleNormal="115" workbookViewId="0">
      <selection activeCell="B2" sqref="B2"/>
    </sheetView>
  </sheetViews>
  <sheetFormatPr defaultColWidth="8.625" defaultRowHeight="13.5"/>
  <cols>
    <col min="1" max="1" width="10.625" style="6" customWidth="1"/>
    <col min="2" max="2" width="11.125" style="6" customWidth="1"/>
    <col min="3" max="3" width="9.625" style="6" customWidth="1"/>
    <col min="4" max="4" width="11.375" style="6" customWidth="1"/>
    <col min="5" max="5" width="10.375" style="6" customWidth="1"/>
    <col min="6" max="6" width="6.625" style="6" customWidth="1"/>
    <col min="7" max="7" width="8.875" style="6" customWidth="1"/>
    <col min="8" max="8" width="11.125" style="6" customWidth="1"/>
    <col min="9" max="9" width="10.625" style="6" customWidth="1"/>
    <col min="10" max="10" width="8.75" style="6" customWidth="1"/>
    <col min="11" max="11" width="9.75" style="6" customWidth="1"/>
    <col min="12" max="16384" width="8.625" style="6"/>
  </cols>
  <sheetData>
    <row r="1" spans="1:12">
      <c r="A1" s="7" t="s">
        <v>11</v>
      </c>
      <c r="B1" s="15" t="s">
        <v>2</v>
      </c>
      <c r="C1" s="6" t="s">
        <v>3</v>
      </c>
      <c r="D1" s="3" t="s">
        <v>4</v>
      </c>
      <c r="E1" s="6" t="s">
        <v>5</v>
      </c>
      <c r="F1" s="6" t="s">
        <v>6</v>
      </c>
      <c r="G1" s="6" t="s">
        <v>7</v>
      </c>
      <c r="H1" s="6" t="s">
        <v>12</v>
      </c>
      <c r="I1" s="14" t="s">
        <v>0</v>
      </c>
      <c r="J1" s="14"/>
      <c r="K1" s="14"/>
      <c r="L1" s="14"/>
    </row>
    <row r="2" spans="1:12">
      <c r="A2" s="8">
        <v>0</v>
      </c>
      <c r="B2" s="16">
        <v>3</v>
      </c>
      <c r="C2" s="1">
        <v>7.2999999999999995E-2</v>
      </c>
      <c r="D2" s="4">
        <f>C2/4</f>
        <v>1.8249999999999999E-2</v>
      </c>
      <c r="E2" s="1">
        <f>E4/4</f>
        <v>1.7500000000000002E-2</v>
      </c>
      <c r="F2" s="6">
        <f>A2*D2</f>
        <v>0</v>
      </c>
      <c r="G2" s="6">
        <f>A2*E2</f>
        <v>0</v>
      </c>
      <c r="H2" s="6">
        <f t="shared" ref="H2:H5" si="0">F2+G2</f>
        <v>0</v>
      </c>
      <c r="I2" s="5">
        <f>F2/B2</f>
        <v>0</v>
      </c>
      <c r="J2" s="6">
        <v>0</v>
      </c>
      <c r="K2" s="6">
        <v>0</v>
      </c>
      <c r="L2" s="6">
        <v>0</v>
      </c>
    </row>
    <row r="3" spans="1:12">
      <c r="A3" s="8">
        <v>100000</v>
      </c>
      <c r="B3" s="16">
        <v>6</v>
      </c>
      <c r="C3" s="1">
        <v>0.08</v>
      </c>
      <c r="D3" s="4">
        <f>C3/2</f>
        <v>0.04</v>
      </c>
      <c r="E3" s="1">
        <f>E4/2</f>
        <v>3.5000000000000003E-2</v>
      </c>
      <c r="F3" s="6">
        <f>A3*D3</f>
        <v>4000</v>
      </c>
      <c r="G3" s="6">
        <f>A3*E3</f>
        <v>3500.0000000000005</v>
      </c>
      <c r="H3" s="6">
        <f t="shared" si="0"/>
        <v>7500</v>
      </c>
      <c r="I3" s="5">
        <f>F3/B3</f>
        <v>666.66666666666663</v>
      </c>
      <c r="J3" s="5">
        <f>F3/B3</f>
        <v>666.66666666666663</v>
      </c>
      <c r="K3" s="6">
        <v>0</v>
      </c>
      <c r="L3" s="6">
        <v>0</v>
      </c>
    </row>
    <row r="4" spans="1:12">
      <c r="A4" s="8">
        <v>0</v>
      </c>
      <c r="B4" s="16">
        <v>12</v>
      </c>
      <c r="C4" s="1">
        <v>9.1999999999999998E-2</v>
      </c>
      <c r="D4" s="4">
        <f>C4</f>
        <v>9.1999999999999998E-2</v>
      </c>
      <c r="E4" s="1">
        <v>7.0000000000000007E-2</v>
      </c>
      <c r="F4" s="6">
        <f>A4*D4</f>
        <v>0</v>
      </c>
      <c r="G4" s="6">
        <f>A4*E4</f>
        <v>0</v>
      </c>
      <c r="H4" s="6">
        <f t="shared" si="0"/>
        <v>0</v>
      </c>
      <c r="I4" s="5">
        <f>F4/B4</f>
        <v>0</v>
      </c>
      <c r="J4" s="6">
        <f>F4/B4</f>
        <v>0</v>
      </c>
      <c r="K4" s="6">
        <f>J4</f>
        <v>0</v>
      </c>
      <c r="L4" s="6">
        <v>0</v>
      </c>
    </row>
    <row r="5" spans="1:12">
      <c r="A5" s="8">
        <v>0</v>
      </c>
      <c r="B5" s="16">
        <v>24</v>
      </c>
      <c r="C5" s="1">
        <v>0.108</v>
      </c>
      <c r="D5" s="4">
        <f>C5*2</f>
        <v>0.216</v>
      </c>
      <c r="E5" s="1">
        <f>E4*2</f>
        <v>0.14000000000000001</v>
      </c>
      <c r="F5" s="6">
        <f>A5*D5</f>
        <v>0</v>
      </c>
      <c r="G5" s="6">
        <f>A5*E5</f>
        <v>0</v>
      </c>
      <c r="H5" s="6">
        <f t="shared" si="0"/>
        <v>0</v>
      </c>
      <c r="I5" s="5">
        <f>F5/B5</f>
        <v>0</v>
      </c>
      <c r="J5" s="6">
        <f>F5/B5</f>
        <v>0</v>
      </c>
      <c r="K5" s="6">
        <f>J5</f>
        <v>0</v>
      </c>
      <c r="L5" s="6">
        <f>K5</f>
        <v>0</v>
      </c>
    </row>
    <row r="6" spans="1:12">
      <c r="A6" s="6">
        <f>SUM(A2:A5)</f>
        <v>100000</v>
      </c>
      <c r="F6" s="6">
        <f>SUM(F2:F5)</f>
        <v>4000</v>
      </c>
      <c r="G6" s="6">
        <f>SUM(G2:G5)</f>
        <v>3500.0000000000005</v>
      </c>
      <c r="H6" s="6">
        <f>F6+G6</f>
        <v>7500</v>
      </c>
      <c r="I6" s="5">
        <f>SUM(I2:I5)</f>
        <v>666.66666666666663</v>
      </c>
      <c r="J6" s="5">
        <f>SUM(J2:J5)</f>
        <v>666.66666666666663</v>
      </c>
      <c r="K6" s="6">
        <f t="shared" ref="K6:L6" si="1">SUM(K2:K5)</f>
        <v>0</v>
      </c>
      <c r="L6" s="6">
        <f t="shared" si="1"/>
        <v>0</v>
      </c>
    </row>
    <row r="7" spans="1:12">
      <c r="I7" s="6" t="s">
        <v>20</v>
      </c>
      <c r="J7" s="6" t="s">
        <v>21</v>
      </c>
      <c r="K7" s="2" t="s">
        <v>1</v>
      </c>
      <c r="L7" s="6" t="s">
        <v>18</v>
      </c>
    </row>
    <row r="8" spans="1:12">
      <c r="A8" s="14" t="s">
        <v>8</v>
      </c>
      <c r="B8" s="6" t="s">
        <v>25</v>
      </c>
      <c r="C8" s="6" t="s">
        <v>26</v>
      </c>
      <c r="D8" s="6" t="s">
        <v>27</v>
      </c>
      <c r="E8" s="6" t="s">
        <v>28</v>
      </c>
    </row>
    <row r="9" spans="1:12">
      <c r="A9" s="14"/>
      <c r="B9" s="6">
        <f>A2</f>
        <v>0</v>
      </c>
      <c r="C9" s="6">
        <f>A3</f>
        <v>100000</v>
      </c>
      <c r="D9" s="6">
        <f>A4</f>
        <v>0</v>
      </c>
      <c r="E9" s="6">
        <f>A5</f>
        <v>0</v>
      </c>
    </row>
    <row r="10" spans="1:12">
      <c r="H10" s="10" t="s">
        <v>30</v>
      </c>
      <c r="I10" s="11" t="s">
        <v>31</v>
      </c>
    </row>
    <row r="11" spans="1:12" s="9" customFormat="1">
      <c r="H11" s="11">
        <f>H6/A6/B4</f>
        <v>6.2499999999999995E-3</v>
      </c>
      <c r="I11" s="11">
        <f>H6/A6/B5</f>
        <v>3.1249999999999997E-3</v>
      </c>
    </row>
    <row r="13" spans="1:12">
      <c r="A13" s="14" t="s">
        <v>10</v>
      </c>
      <c r="B13" s="14"/>
      <c r="C13" s="14"/>
      <c r="D13" s="14"/>
      <c r="G13" s="6" t="s">
        <v>22</v>
      </c>
      <c r="H13" s="6" t="s">
        <v>23</v>
      </c>
      <c r="I13" s="6" t="s">
        <v>29</v>
      </c>
      <c r="J13" s="6" t="s">
        <v>24</v>
      </c>
    </row>
    <row r="14" spans="1:12">
      <c r="A14" s="6" t="s">
        <v>17</v>
      </c>
      <c r="B14" s="6" t="s">
        <v>9</v>
      </c>
      <c r="C14" s="6" t="s">
        <v>15</v>
      </c>
      <c r="D14" s="6" t="s">
        <v>16</v>
      </c>
      <c r="G14" s="6">
        <f>A6</f>
        <v>100000</v>
      </c>
      <c r="H14" s="6">
        <f>G6</f>
        <v>3500.0000000000005</v>
      </c>
      <c r="I14" s="6">
        <v>0</v>
      </c>
      <c r="J14" s="7">
        <f>G14-H14-I14</f>
        <v>96500</v>
      </c>
    </row>
    <row r="15" spans="1:12">
      <c r="A15" s="2">
        <v>1</v>
      </c>
      <c r="B15" s="5">
        <f>I6</f>
        <v>666.66666666666663</v>
      </c>
      <c r="C15" s="6">
        <v>0</v>
      </c>
      <c r="D15" s="5">
        <f>B15-C15</f>
        <v>666.66666666666663</v>
      </c>
      <c r="G15" s="10">
        <f>A6</f>
        <v>100000</v>
      </c>
      <c r="H15" s="10">
        <f>J14</f>
        <v>96500</v>
      </c>
      <c r="I15" s="12">
        <v>0.06</v>
      </c>
      <c r="J15" s="13">
        <f>A6*I15</f>
        <v>6000</v>
      </c>
      <c r="K15" s="10">
        <f>H15-J15</f>
        <v>90500</v>
      </c>
    </row>
    <row r="16" spans="1:12">
      <c r="A16" s="2">
        <v>2</v>
      </c>
      <c r="B16" s="5">
        <f>I6</f>
        <v>666.66666666666663</v>
      </c>
      <c r="C16" s="6">
        <v>0</v>
      </c>
      <c r="D16" s="5">
        <f t="shared" ref="D16:D39" si="2">B16-C16</f>
        <v>666.66666666666663</v>
      </c>
      <c r="I16" s="6" t="s">
        <v>14</v>
      </c>
    </row>
    <row r="17" spans="1:6">
      <c r="A17" s="2">
        <v>3</v>
      </c>
      <c r="B17" s="5">
        <f>A2+I6</f>
        <v>666.66666666666663</v>
      </c>
      <c r="C17" s="6">
        <f>A2*I15</f>
        <v>0</v>
      </c>
      <c r="D17" s="5">
        <f t="shared" si="2"/>
        <v>666.66666666666663</v>
      </c>
    </row>
    <row r="18" spans="1:6">
      <c r="A18" s="2">
        <v>4</v>
      </c>
      <c r="B18" s="5">
        <f>J6</f>
        <v>666.66666666666663</v>
      </c>
      <c r="C18" s="6">
        <v>0</v>
      </c>
      <c r="D18" s="5">
        <f t="shared" si="2"/>
        <v>666.66666666666663</v>
      </c>
      <c r="F18" s="6" t="s">
        <v>19</v>
      </c>
    </row>
    <row r="19" spans="1:6">
      <c r="A19" s="2">
        <v>5</v>
      </c>
      <c r="B19" s="5">
        <f>J6</f>
        <v>666.66666666666663</v>
      </c>
      <c r="C19" s="6">
        <v>0</v>
      </c>
      <c r="D19" s="5">
        <f t="shared" si="2"/>
        <v>666.66666666666663</v>
      </c>
    </row>
    <row r="20" spans="1:6">
      <c r="A20" s="2">
        <v>6</v>
      </c>
      <c r="B20" s="5">
        <f>J6+A3</f>
        <v>100666.66666666667</v>
      </c>
      <c r="C20" s="6">
        <f>A3*I15</f>
        <v>6000</v>
      </c>
      <c r="D20" s="5">
        <f t="shared" si="2"/>
        <v>94666.666666666672</v>
      </c>
    </row>
    <row r="21" spans="1:6">
      <c r="A21" s="2">
        <v>7</v>
      </c>
      <c r="B21" s="5">
        <f>K6</f>
        <v>0</v>
      </c>
      <c r="C21" s="6">
        <v>0</v>
      </c>
      <c r="D21" s="5">
        <f t="shared" si="2"/>
        <v>0</v>
      </c>
    </row>
    <row r="22" spans="1:6">
      <c r="A22" s="2">
        <v>8</v>
      </c>
      <c r="B22" s="5">
        <f>B21</f>
        <v>0</v>
      </c>
      <c r="C22" s="6">
        <v>0</v>
      </c>
      <c r="D22" s="5">
        <f t="shared" si="2"/>
        <v>0</v>
      </c>
    </row>
    <row r="23" spans="1:6">
      <c r="A23" s="2">
        <v>9</v>
      </c>
      <c r="B23" s="5">
        <f>B22</f>
        <v>0</v>
      </c>
      <c r="C23" s="6">
        <v>0</v>
      </c>
      <c r="D23" s="5">
        <f t="shared" si="2"/>
        <v>0</v>
      </c>
    </row>
    <row r="24" spans="1:6">
      <c r="A24" s="2">
        <v>10</v>
      </c>
      <c r="B24" s="5">
        <f>B23</f>
        <v>0</v>
      </c>
      <c r="C24" s="6">
        <v>0</v>
      </c>
      <c r="D24" s="5">
        <f t="shared" si="2"/>
        <v>0</v>
      </c>
    </row>
    <row r="25" spans="1:6">
      <c r="A25" s="2">
        <v>11</v>
      </c>
      <c r="B25" s="5">
        <f>B24</f>
        <v>0</v>
      </c>
      <c r="C25" s="6">
        <v>0</v>
      </c>
      <c r="D25" s="5">
        <f t="shared" si="2"/>
        <v>0</v>
      </c>
    </row>
    <row r="26" spans="1:6">
      <c r="A26" s="2">
        <v>12</v>
      </c>
      <c r="B26" s="5">
        <f>A4+K6</f>
        <v>0</v>
      </c>
      <c r="C26" s="6">
        <f>A4*I15</f>
        <v>0</v>
      </c>
      <c r="D26" s="5">
        <f t="shared" si="2"/>
        <v>0</v>
      </c>
    </row>
    <row r="27" spans="1:6">
      <c r="A27" s="2">
        <v>13</v>
      </c>
      <c r="B27" s="5">
        <f>L6</f>
        <v>0</v>
      </c>
      <c r="C27" s="6">
        <v>0</v>
      </c>
      <c r="D27" s="5">
        <f t="shared" si="2"/>
        <v>0</v>
      </c>
    </row>
    <row r="28" spans="1:6">
      <c r="A28" s="2">
        <v>14</v>
      </c>
      <c r="B28" s="5">
        <f>L6</f>
        <v>0</v>
      </c>
      <c r="C28" s="6">
        <v>0</v>
      </c>
      <c r="D28" s="5">
        <f t="shared" si="2"/>
        <v>0</v>
      </c>
    </row>
    <row r="29" spans="1:6">
      <c r="A29" s="2">
        <v>15</v>
      </c>
      <c r="B29" s="5">
        <f t="shared" ref="B29:B37" si="3">B28</f>
        <v>0</v>
      </c>
      <c r="C29" s="6">
        <v>0</v>
      </c>
      <c r="D29" s="5">
        <f t="shared" si="2"/>
        <v>0</v>
      </c>
    </row>
    <row r="30" spans="1:6">
      <c r="A30" s="2">
        <v>16</v>
      </c>
      <c r="B30" s="5">
        <f t="shared" si="3"/>
        <v>0</v>
      </c>
      <c r="C30" s="6">
        <v>0</v>
      </c>
      <c r="D30" s="5">
        <f t="shared" si="2"/>
        <v>0</v>
      </c>
    </row>
    <row r="31" spans="1:6">
      <c r="A31" s="2">
        <v>17</v>
      </c>
      <c r="B31" s="5">
        <f t="shared" si="3"/>
        <v>0</v>
      </c>
      <c r="C31" s="6">
        <v>0</v>
      </c>
      <c r="D31" s="5">
        <f t="shared" si="2"/>
        <v>0</v>
      </c>
    </row>
    <row r="32" spans="1:6">
      <c r="A32" s="2">
        <v>18</v>
      </c>
      <c r="B32" s="5">
        <f t="shared" si="3"/>
        <v>0</v>
      </c>
      <c r="C32" s="6">
        <v>0</v>
      </c>
      <c r="D32" s="5">
        <f t="shared" si="2"/>
        <v>0</v>
      </c>
    </row>
    <row r="33" spans="1:4">
      <c r="A33" s="2">
        <v>19</v>
      </c>
      <c r="B33" s="5">
        <f t="shared" si="3"/>
        <v>0</v>
      </c>
      <c r="C33" s="6">
        <v>0</v>
      </c>
      <c r="D33" s="5">
        <f t="shared" si="2"/>
        <v>0</v>
      </c>
    </row>
    <row r="34" spans="1:4">
      <c r="A34" s="2">
        <v>20</v>
      </c>
      <c r="B34" s="5">
        <f t="shared" si="3"/>
        <v>0</v>
      </c>
      <c r="C34" s="6">
        <v>0</v>
      </c>
      <c r="D34" s="5">
        <f t="shared" si="2"/>
        <v>0</v>
      </c>
    </row>
    <row r="35" spans="1:4">
      <c r="A35" s="2">
        <v>21</v>
      </c>
      <c r="B35" s="5">
        <f t="shared" si="3"/>
        <v>0</v>
      </c>
      <c r="C35" s="6">
        <v>0</v>
      </c>
      <c r="D35" s="5">
        <f t="shared" si="2"/>
        <v>0</v>
      </c>
    </row>
    <row r="36" spans="1:4">
      <c r="A36" s="2">
        <v>22</v>
      </c>
      <c r="B36" s="5">
        <f t="shared" si="3"/>
        <v>0</v>
      </c>
      <c r="C36" s="6">
        <v>0</v>
      </c>
      <c r="D36" s="5">
        <f t="shared" si="2"/>
        <v>0</v>
      </c>
    </row>
    <row r="37" spans="1:4">
      <c r="A37" s="2">
        <v>23</v>
      </c>
      <c r="B37" s="5">
        <f t="shared" si="3"/>
        <v>0</v>
      </c>
      <c r="C37" s="6">
        <v>0</v>
      </c>
      <c r="D37" s="5">
        <f t="shared" si="2"/>
        <v>0</v>
      </c>
    </row>
    <row r="38" spans="1:4">
      <c r="A38" s="2">
        <v>24</v>
      </c>
      <c r="B38" s="5">
        <f>A5+L6</f>
        <v>0</v>
      </c>
      <c r="C38" s="6">
        <f>A5*I15</f>
        <v>0</v>
      </c>
      <c r="D38" s="5">
        <f t="shared" si="2"/>
        <v>0</v>
      </c>
    </row>
    <row r="39" spans="1:4">
      <c r="A39" s="6" t="s">
        <v>13</v>
      </c>
      <c r="B39" s="5">
        <f>SUM(B15:B38)</f>
        <v>104000</v>
      </c>
      <c r="C39" s="6">
        <f>SUM(C15:C38)</f>
        <v>6000</v>
      </c>
      <c r="D39" s="5">
        <f t="shared" si="2"/>
        <v>98000</v>
      </c>
    </row>
  </sheetData>
  <mergeCells count="3">
    <mergeCell ref="I1:L1"/>
    <mergeCell ref="A8:A9"/>
    <mergeCell ref="A13:D13"/>
  </mergeCells>
  <phoneticPr fontId="1" type="noConversion"/>
  <pageMargins left="0.7" right="0.7" top="0.75" bottom="0.75" header="0.3" footer="0.3"/>
  <pageSetup paperSize="9" scale="87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翼农机-计算器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2017-07-04T14:57:31Z</dcterms:modified>
</cp:coreProperties>
</file>