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rry\PycharmProjects\PythonBasics\Health App\"/>
    </mc:Choice>
  </mc:AlternateContent>
  <xr:revisionPtr revIDLastSave="0" documentId="13_ncr:1_{57BD3F1E-AADC-4A32-B45D-402917FC53B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log" sheetId="1" r:id="rId1"/>
    <sheet name="Database" sheetId="2" r:id="rId2"/>
    <sheet name="Statistics" sheetId="3" r:id="rId3"/>
    <sheet name="Visualization" sheetId="4" r:id="rId4"/>
    <sheet name="Visualization - old" sheetId="5" state="hidden" r:id="rId5"/>
  </sheets>
  <definedNames>
    <definedName name="logdata" localSheetId="0">OFFSET(log!#REF!,1,0,COUNTA(log!#REF!)-1,COLUMNS(log!$A$1:$ZS$1+log!#REF!))</definedName>
  </definedNames>
  <calcPr calcId="191029"/>
</workbook>
</file>

<file path=xl/calcChain.xml><?xml version="1.0" encoding="utf-8"?>
<calcChain xmlns="http://schemas.openxmlformats.org/spreadsheetml/2006/main">
  <c r="I24" i="5" l="1"/>
  <c r="H24" i="5"/>
  <c r="G24" i="5"/>
  <c r="F24" i="5"/>
  <c r="E24" i="5"/>
  <c r="D24" i="5"/>
  <c r="C24" i="5"/>
  <c r="I21" i="5"/>
  <c r="H21" i="5"/>
  <c r="G21" i="5"/>
  <c r="F21" i="5"/>
  <c r="E21" i="5"/>
  <c r="D21" i="5"/>
  <c r="C21" i="5"/>
  <c r="I20" i="5"/>
  <c r="H20" i="5"/>
  <c r="G20" i="5"/>
  <c r="F20" i="5"/>
  <c r="E20" i="5"/>
  <c r="D20" i="5"/>
  <c r="C20" i="5"/>
  <c r="I19" i="5"/>
  <c r="H19" i="5"/>
  <c r="G19" i="5"/>
  <c r="F19" i="5"/>
  <c r="E19" i="5"/>
  <c r="D19" i="5"/>
  <c r="C19" i="5"/>
  <c r="I18" i="5"/>
  <c r="H18" i="5"/>
  <c r="G18" i="5"/>
  <c r="F18" i="5"/>
  <c r="E18" i="5"/>
  <c r="D18" i="5"/>
  <c r="C18" i="5"/>
  <c r="I17" i="5"/>
  <c r="H17" i="5"/>
  <c r="G17" i="5"/>
  <c r="F17" i="5"/>
  <c r="E17" i="5"/>
  <c r="D17" i="5"/>
  <c r="C17" i="5"/>
  <c r="I16" i="5"/>
  <c r="H16" i="5"/>
  <c r="G16" i="5"/>
  <c r="F16" i="5"/>
  <c r="E16" i="5"/>
  <c r="D16" i="5"/>
  <c r="C16" i="5"/>
  <c r="I15" i="5"/>
  <c r="H15" i="5"/>
  <c r="G15" i="5"/>
  <c r="F15" i="5"/>
  <c r="E15" i="5"/>
  <c r="D15" i="5"/>
  <c r="C15" i="5"/>
  <c r="I14" i="5"/>
  <c r="H14" i="5"/>
  <c r="G14" i="5"/>
  <c r="F14" i="5"/>
  <c r="E14" i="5"/>
  <c r="D14" i="5"/>
  <c r="C14" i="5"/>
  <c r="I13" i="5"/>
  <c r="H13" i="5"/>
  <c r="G13" i="5"/>
  <c r="F13" i="5"/>
  <c r="E13" i="5"/>
  <c r="D13" i="5"/>
  <c r="C13" i="5"/>
  <c r="I12" i="5"/>
  <c r="H12" i="5"/>
  <c r="G12" i="5"/>
  <c r="F12" i="5"/>
  <c r="E12" i="5"/>
  <c r="D12" i="5"/>
  <c r="C12" i="5"/>
  <c r="I11" i="5"/>
  <c r="H11" i="5"/>
  <c r="G11" i="5"/>
  <c r="F11" i="5"/>
  <c r="E11" i="5"/>
  <c r="D11" i="5"/>
  <c r="C11" i="5"/>
  <c r="I10" i="5"/>
  <c r="H10" i="5"/>
  <c r="G10" i="5"/>
  <c r="F10" i="5"/>
  <c r="E10" i="5"/>
  <c r="D10" i="5"/>
  <c r="C10" i="5"/>
  <c r="I9" i="5"/>
  <c r="H9" i="5"/>
  <c r="G9" i="5"/>
  <c r="F9" i="5"/>
  <c r="E9" i="5"/>
  <c r="D9" i="5"/>
  <c r="C9" i="5"/>
  <c r="B9" i="5"/>
  <c r="I21" i="4"/>
  <c r="H21" i="4"/>
  <c r="G21" i="4"/>
  <c r="F21" i="4"/>
  <c r="E21" i="4"/>
  <c r="D21" i="4"/>
  <c r="C21" i="4"/>
  <c r="I20" i="4"/>
  <c r="H20" i="4"/>
  <c r="G20" i="4"/>
  <c r="F20" i="4"/>
  <c r="E20" i="4"/>
  <c r="D20" i="4"/>
  <c r="C20" i="4"/>
  <c r="I19" i="4"/>
  <c r="H19" i="4"/>
  <c r="G19" i="4"/>
  <c r="F19" i="4"/>
  <c r="E19" i="4"/>
  <c r="D19" i="4"/>
  <c r="C19" i="4"/>
  <c r="I18" i="4"/>
  <c r="H18" i="4"/>
  <c r="G18" i="4"/>
  <c r="F18" i="4"/>
  <c r="E18" i="4"/>
  <c r="D18" i="4"/>
  <c r="C18" i="4"/>
  <c r="I17" i="4"/>
  <c r="H17" i="4"/>
  <c r="G17" i="4"/>
  <c r="F17" i="4"/>
  <c r="E17" i="4"/>
  <c r="D17" i="4"/>
  <c r="C17" i="4"/>
  <c r="I16" i="4"/>
  <c r="H16" i="4"/>
  <c r="G16" i="4"/>
  <c r="F16" i="4"/>
  <c r="E16" i="4"/>
  <c r="D16" i="4"/>
  <c r="C16" i="4"/>
  <c r="I15" i="4"/>
  <c r="H15" i="4"/>
  <c r="G15" i="4"/>
  <c r="F15" i="4"/>
  <c r="E15" i="4"/>
  <c r="D15" i="4"/>
  <c r="C15" i="4"/>
  <c r="I14" i="4"/>
  <c r="H14" i="4"/>
  <c r="G14" i="4"/>
  <c r="F14" i="4"/>
  <c r="E14" i="4"/>
  <c r="D14" i="4"/>
  <c r="C14" i="4"/>
  <c r="I13" i="4"/>
  <c r="H13" i="4"/>
  <c r="G13" i="4"/>
  <c r="F13" i="4"/>
  <c r="E13" i="4"/>
  <c r="D13" i="4"/>
  <c r="C13" i="4"/>
  <c r="I12" i="4"/>
  <c r="H12" i="4"/>
  <c r="G12" i="4"/>
  <c r="F12" i="4"/>
  <c r="E12" i="4"/>
  <c r="D12" i="4"/>
  <c r="C12" i="4"/>
  <c r="I11" i="4"/>
  <c r="H11" i="4"/>
  <c r="G11" i="4"/>
  <c r="F11" i="4"/>
  <c r="E11" i="4"/>
  <c r="D11" i="4"/>
  <c r="C11" i="4"/>
  <c r="I10" i="4"/>
  <c r="H10" i="4"/>
  <c r="G10" i="4"/>
  <c r="F10" i="4"/>
  <c r="E10" i="4"/>
  <c r="D10" i="4"/>
  <c r="C10" i="4"/>
  <c r="I9" i="4"/>
  <c r="H9" i="4"/>
  <c r="G9" i="4"/>
  <c r="F9" i="4"/>
  <c r="E9" i="4"/>
  <c r="D9" i="4"/>
  <c r="C9" i="4"/>
  <c r="B9" i="4"/>
  <c r="O27" i="3"/>
  <c r="N27" i="3"/>
  <c r="M27" i="3"/>
  <c r="L27" i="3"/>
  <c r="K27" i="3"/>
  <c r="J27" i="3"/>
  <c r="I27" i="3"/>
  <c r="H27" i="3"/>
  <c r="O26" i="3"/>
  <c r="N26" i="3"/>
  <c r="M26" i="3"/>
  <c r="L26" i="3"/>
  <c r="K26" i="3"/>
  <c r="J26" i="3"/>
  <c r="I26" i="3"/>
  <c r="H26" i="3"/>
  <c r="O25" i="3"/>
  <c r="N25" i="3"/>
  <c r="M25" i="3"/>
  <c r="L25" i="3"/>
  <c r="K25" i="3"/>
  <c r="J25" i="3"/>
  <c r="I25" i="3"/>
  <c r="H25" i="3"/>
  <c r="O24" i="3"/>
  <c r="N24" i="3"/>
  <c r="M24" i="3"/>
  <c r="L24" i="3"/>
  <c r="K24" i="3"/>
  <c r="J24" i="3"/>
  <c r="I24" i="3"/>
  <c r="H24" i="3"/>
  <c r="O23" i="3"/>
  <c r="N23" i="3"/>
  <c r="M23" i="3"/>
  <c r="L23" i="3"/>
  <c r="K23" i="3"/>
  <c r="J23" i="3"/>
  <c r="I23" i="3"/>
  <c r="H23" i="3"/>
  <c r="O22" i="3"/>
  <c r="N22" i="3"/>
  <c r="M22" i="3"/>
  <c r="L22" i="3"/>
  <c r="K22" i="3"/>
  <c r="J22" i="3"/>
  <c r="I22" i="3"/>
  <c r="H22" i="3"/>
  <c r="O21" i="3"/>
  <c r="N21" i="3"/>
  <c r="M21" i="3"/>
  <c r="L21" i="3"/>
  <c r="K21" i="3"/>
  <c r="J21" i="3"/>
  <c r="I21" i="3"/>
  <c r="H21" i="3"/>
  <c r="O20" i="3"/>
  <c r="N20" i="3"/>
  <c r="M20" i="3"/>
  <c r="L20" i="3"/>
  <c r="K20" i="3"/>
  <c r="J20" i="3"/>
  <c r="I20" i="3"/>
  <c r="H20" i="3"/>
  <c r="O19" i="3"/>
  <c r="N19" i="3"/>
  <c r="M19" i="3"/>
  <c r="L19" i="3"/>
  <c r="K19" i="3"/>
  <c r="J19" i="3"/>
  <c r="I19" i="3"/>
  <c r="H19" i="3"/>
  <c r="O18" i="3"/>
  <c r="N18" i="3"/>
  <c r="M18" i="3"/>
  <c r="L18" i="3"/>
  <c r="K18" i="3"/>
  <c r="J18" i="3"/>
  <c r="I18" i="3"/>
  <c r="H18" i="3"/>
  <c r="O17" i="3"/>
  <c r="N17" i="3"/>
  <c r="M17" i="3"/>
  <c r="L17" i="3"/>
  <c r="K17" i="3"/>
  <c r="J17" i="3"/>
  <c r="I17" i="3"/>
  <c r="H17" i="3"/>
  <c r="O16" i="3"/>
  <c r="N16" i="3"/>
  <c r="M16" i="3"/>
  <c r="L16" i="3"/>
  <c r="K16" i="3"/>
  <c r="J16" i="3"/>
  <c r="I16" i="3"/>
  <c r="O15" i="3"/>
  <c r="N15" i="3"/>
  <c r="M15" i="3"/>
  <c r="L15" i="3"/>
  <c r="K15" i="3"/>
  <c r="J15" i="3"/>
  <c r="I15" i="3"/>
  <c r="O14" i="3"/>
  <c r="N14" i="3"/>
  <c r="M14" i="3"/>
  <c r="L14" i="3"/>
  <c r="K14" i="3"/>
  <c r="J14" i="3"/>
  <c r="I14" i="3"/>
  <c r="O13" i="3"/>
  <c r="N13" i="3"/>
  <c r="M13" i="3"/>
  <c r="L13" i="3"/>
  <c r="K13" i="3"/>
  <c r="J13" i="3"/>
  <c r="I13" i="3"/>
  <c r="O12" i="3"/>
  <c r="N12" i="3"/>
  <c r="M12" i="3"/>
  <c r="L12" i="3"/>
  <c r="K12" i="3"/>
  <c r="J12" i="3"/>
  <c r="I12" i="3"/>
  <c r="O11" i="3"/>
  <c r="N11" i="3"/>
  <c r="M11" i="3"/>
  <c r="L11" i="3"/>
  <c r="K11" i="3"/>
  <c r="J11" i="3"/>
  <c r="I11" i="3"/>
  <c r="O10" i="3"/>
  <c r="N10" i="3"/>
  <c r="M10" i="3"/>
  <c r="L10" i="3"/>
  <c r="K10" i="3"/>
  <c r="J10" i="3"/>
  <c r="I10" i="3"/>
  <c r="B10" i="3"/>
  <c r="O9" i="3"/>
  <c r="N9" i="3"/>
  <c r="M9" i="3"/>
  <c r="L9" i="3"/>
  <c r="K9" i="3"/>
  <c r="J9" i="3"/>
  <c r="I9" i="3"/>
  <c r="B9" i="3"/>
  <c r="C9" i="3" s="1"/>
  <c r="O8" i="3"/>
  <c r="N8" i="3"/>
  <c r="M8" i="3"/>
  <c r="L8" i="3"/>
  <c r="K8" i="3"/>
  <c r="J8" i="3"/>
  <c r="I8" i="3"/>
  <c r="B8" i="3"/>
  <c r="C8" i="3" s="1"/>
  <c r="O7" i="3"/>
  <c r="N7" i="3"/>
  <c r="M7" i="3"/>
  <c r="L7" i="3"/>
  <c r="K7" i="3"/>
  <c r="J7" i="3"/>
  <c r="I7" i="3"/>
  <c r="B7" i="3"/>
  <c r="C7" i="3" s="1"/>
  <c r="O6" i="3"/>
  <c r="N6" i="3"/>
  <c r="M6" i="3"/>
  <c r="L6" i="3"/>
  <c r="K6" i="3"/>
  <c r="J6" i="3"/>
  <c r="I6" i="3"/>
  <c r="O5" i="3"/>
  <c r="N5" i="3"/>
  <c r="M5" i="3"/>
  <c r="L5" i="3"/>
  <c r="K5" i="3"/>
  <c r="J5" i="3"/>
  <c r="I5" i="3"/>
  <c r="O4" i="3"/>
  <c r="N4" i="3"/>
  <c r="M4" i="3"/>
  <c r="L4" i="3"/>
  <c r="K4" i="3"/>
  <c r="J4" i="3"/>
  <c r="I4" i="3"/>
  <c r="B4" i="3"/>
  <c r="O3" i="3"/>
  <c r="N3" i="3"/>
  <c r="M3" i="3"/>
  <c r="L3" i="3"/>
  <c r="K3" i="3"/>
  <c r="J3" i="3"/>
  <c r="I3" i="3"/>
  <c r="B3" i="3"/>
  <c r="B5" i="3" s="1"/>
  <c r="O2" i="3"/>
  <c r="N2" i="3"/>
  <c r="M2" i="3"/>
  <c r="L2" i="3"/>
  <c r="K2" i="3"/>
  <c r="J2" i="3"/>
  <c r="I2" i="3"/>
  <c r="H2" i="3"/>
  <c r="B2" i="3"/>
  <c r="T17" i="5" s="1"/>
  <c r="B1" i="3"/>
  <c r="T20" i="5" s="1"/>
  <c r="C10" i="3" l="1"/>
  <c r="O22" i="5"/>
  <c r="O22" i="4"/>
  <c r="B6" i="3"/>
  <c r="T9" i="4" s="1"/>
  <c r="C12" i="3"/>
  <c r="T17" i="4"/>
  <c r="T20" i="4"/>
  <c r="U22" i="5" l="1"/>
  <c r="U22" i="4"/>
  <c r="C3" i="3"/>
  <c r="C4" i="3"/>
  <c r="C5" i="3"/>
  <c r="T11" i="5" l="1"/>
  <c r="T11" i="4"/>
  <c r="T15" i="5"/>
  <c r="T15" i="4"/>
  <c r="T9" i="5"/>
  <c r="T13" i="5"/>
  <c r="T13" i="4"/>
</calcChain>
</file>

<file path=xl/sharedStrings.xml><?xml version="1.0" encoding="utf-8"?>
<sst xmlns="http://schemas.openxmlformats.org/spreadsheetml/2006/main" count="481" uniqueCount="273">
  <si>
    <t>Time</t>
  </si>
  <si>
    <t xml:space="preserve">BG </t>
  </si>
  <si>
    <t xml:space="preserve">Carbs </t>
  </si>
  <si>
    <t xml:space="preserve">Bolus </t>
  </si>
  <si>
    <t xml:space="preserve">Protein </t>
  </si>
  <si>
    <t xml:space="preserve">Fats </t>
  </si>
  <si>
    <t>kcal</t>
  </si>
  <si>
    <t>Req_sugar</t>
  </si>
  <si>
    <t>Food ID</t>
  </si>
  <si>
    <t>Serving size</t>
  </si>
  <si>
    <t>Carbs</t>
  </si>
  <si>
    <t>Protein</t>
  </si>
  <si>
    <t>Fat</t>
  </si>
  <si>
    <t>Egg</t>
  </si>
  <si>
    <t>Instant_noodles</t>
  </si>
  <si>
    <t>Tortilla_wrap</t>
  </si>
  <si>
    <t>Avocado</t>
  </si>
  <si>
    <t>Almond</t>
  </si>
  <si>
    <t>Beans</t>
  </si>
  <si>
    <t>Brazilian_nut</t>
  </si>
  <si>
    <t>Broccoli</t>
  </si>
  <si>
    <t>Peas</t>
  </si>
  <si>
    <t>Mushrooms</t>
  </si>
  <si>
    <t>Tomato</t>
  </si>
  <si>
    <t>Sudjuk</t>
  </si>
  <si>
    <t>Lyutenitsa</t>
  </si>
  <si>
    <t>Edamame</t>
  </si>
  <si>
    <t>Banana</t>
  </si>
  <si>
    <t>Sorbet</t>
  </si>
  <si>
    <t>Apple</t>
  </si>
  <si>
    <t>TDD</t>
  </si>
  <si>
    <t>units</t>
  </si>
  <si>
    <t>Date</t>
  </si>
  <si>
    <t>Mean BG</t>
  </si>
  <si>
    <t>mmol/L</t>
  </si>
  <si>
    <t>LOW occurances</t>
  </si>
  <si>
    <t>%</t>
  </si>
  <si>
    <t>HIGH occurances</t>
  </si>
  <si>
    <t>In RANGE logs</t>
  </si>
  <si>
    <t>Total logs</t>
  </si>
  <si>
    <t>kcals</t>
  </si>
  <si>
    <t>Kcal total</t>
  </si>
  <si>
    <t>ICR mean</t>
  </si>
  <si>
    <t xml:space="preserve">1 : </t>
  </si>
  <si>
    <t>Daily Log</t>
  </si>
  <si>
    <t>Macros</t>
  </si>
  <si>
    <t>Stats</t>
  </si>
  <si>
    <t>In Range</t>
  </si>
  <si>
    <t>Low</t>
  </si>
  <si>
    <t>High</t>
  </si>
  <si>
    <t>Total calories</t>
  </si>
  <si>
    <t>Mean ICR</t>
  </si>
  <si>
    <t>1 :</t>
  </si>
  <si>
    <t>Fruit</t>
  </si>
  <si>
    <t>Veggies</t>
  </si>
  <si>
    <t>Milk products</t>
  </si>
  <si>
    <t>Spreads</t>
  </si>
  <si>
    <t>Nuts</t>
  </si>
  <si>
    <t>Yogurt</t>
  </si>
  <si>
    <t>Milk</t>
  </si>
  <si>
    <t>Pasta</t>
  </si>
  <si>
    <t>Rice</t>
  </si>
  <si>
    <t>Chicken</t>
  </si>
  <si>
    <t>Lentils</t>
  </si>
  <si>
    <t>Peach</t>
  </si>
  <si>
    <t>Strawberies</t>
  </si>
  <si>
    <t>Raspberries</t>
  </si>
  <si>
    <t>Mango</t>
  </si>
  <si>
    <t>Pineapple</t>
  </si>
  <si>
    <t>Melon</t>
  </si>
  <si>
    <t>Watermelon</t>
  </si>
  <si>
    <t>Tomato_passata</t>
  </si>
  <si>
    <t>Potato</t>
  </si>
  <si>
    <t>Sweet_potato</t>
  </si>
  <si>
    <t>Red_rentils</t>
  </si>
  <si>
    <t>Red_kidney_beans</t>
  </si>
  <si>
    <t>Chickpeas</t>
  </si>
  <si>
    <t>Cucumber</t>
  </si>
  <si>
    <t>Carrot</t>
  </si>
  <si>
    <t>Cabbage</t>
  </si>
  <si>
    <t>Pepper</t>
  </si>
  <si>
    <t>Sweetcorn</t>
  </si>
  <si>
    <t>Pumpkin</t>
  </si>
  <si>
    <t>Green_beans</t>
  </si>
  <si>
    <t>Olives</t>
  </si>
  <si>
    <t>Spinach</t>
  </si>
  <si>
    <t>Zucchini</t>
  </si>
  <si>
    <t>Radish</t>
  </si>
  <si>
    <t>Green_pitted_olives</t>
  </si>
  <si>
    <t>Ruccola</t>
  </si>
  <si>
    <t>Frozen_veggie_mix</t>
  </si>
  <si>
    <t>Bread_slice</t>
  </si>
  <si>
    <t>Pork_neck</t>
  </si>
  <si>
    <t>Flour</t>
  </si>
  <si>
    <t>2.0</t>
  </si>
  <si>
    <t>12.0</t>
  </si>
  <si>
    <t>3.0</t>
  </si>
  <si>
    <t>78.0</t>
  </si>
  <si>
    <t>1.0</t>
  </si>
  <si>
    <t>100.0</t>
  </si>
  <si>
    <t>Ham</t>
  </si>
  <si>
    <t>715.0</t>
  </si>
  <si>
    <t>13.0</t>
  </si>
  <si>
    <t>8.0</t>
  </si>
  <si>
    <t>76.0</t>
  </si>
  <si>
    <t>565.0</t>
  </si>
  <si>
    <t>29.0</t>
  </si>
  <si>
    <t>21.0</t>
  </si>
  <si>
    <t>45.0</t>
  </si>
  <si>
    <t>695.0</t>
  </si>
  <si>
    <t>4.0</t>
  </si>
  <si>
    <t>10.0</t>
  </si>
  <si>
    <t>71.0</t>
  </si>
  <si>
    <t>660.0</t>
  </si>
  <si>
    <t>14.0</t>
  </si>
  <si>
    <t>68.0</t>
  </si>
  <si>
    <t>630.0</t>
  </si>
  <si>
    <t>17.0</t>
  </si>
  <si>
    <t>15.0</t>
  </si>
  <si>
    <t>61.0</t>
  </si>
  <si>
    <t>650.0</t>
  </si>
  <si>
    <t>65.0</t>
  </si>
  <si>
    <t>575.0</t>
  </si>
  <si>
    <t>33.0</t>
  </si>
  <si>
    <t>46.0</t>
  </si>
  <si>
    <t>580.0</t>
  </si>
  <si>
    <t>22.0</t>
  </si>
  <si>
    <t>50.0</t>
  </si>
  <si>
    <t>Macadamia</t>
  </si>
  <si>
    <t>Pecan</t>
  </si>
  <si>
    <t>Hazelnut</t>
  </si>
  <si>
    <t>Walnut</t>
  </si>
  <si>
    <t>Cashew</t>
  </si>
  <si>
    <t>Pistachio</t>
  </si>
  <si>
    <t>255.0</t>
  </si>
  <si>
    <t>Mince</t>
  </si>
  <si>
    <t>110.0</t>
  </si>
  <si>
    <t>0.0</t>
  </si>
  <si>
    <t>Elena</t>
  </si>
  <si>
    <t>190.0</t>
  </si>
  <si>
    <t>38.0</t>
  </si>
  <si>
    <t>Tofu</t>
  </si>
  <si>
    <t>134.0</t>
  </si>
  <si>
    <t>Smoked_salmon</t>
  </si>
  <si>
    <t>Salmon</t>
  </si>
  <si>
    <t>Tuna_can</t>
  </si>
  <si>
    <t>90.0</t>
  </si>
  <si>
    <t>159.0</t>
  </si>
  <si>
    <t>182.0</t>
  </si>
  <si>
    <t>25.0</t>
  </si>
  <si>
    <t>72.0</t>
  </si>
  <si>
    <t>6.0</t>
  </si>
  <si>
    <t>5.0</t>
  </si>
  <si>
    <t>Mackarel_tomato</t>
  </si>
  <si>
    <t>157.0</t>
  </si>
  <si>
    <t>Protein_bar_30</t>
  </si>
  <si>
    <t>Protein_bar_25</t>
  </si>
  <si>
    <t>Protein_bar_20</t>
  </si>
  <si>
    <t>Protein_bar_17</t>
  </si>
  <si>
    <t>Protein_bar_corny</t>
  </si>
  <si>
    <t>30.0</t>
  </si>
  <si>
    <t>304.0</t>
  </si>
  <si>
    <t>8.1</t>
  </si>
  <si>
    <t>26.2</t>
  </si>
  <si>
    <t>32.5</t>
  </si>
  <si>
    <t>298.0</t>
  </si>
  <si>
    <t>20.0</t>
  </si>
  <si>
    <t>23.0</t>
  </si>
  <si>
    <t>227.0</t>
  </si>
  <si>
    <t>6.4</t>
  </si>
  <si>
    <t>215.0</t>
  </si>
  <si>
    <t>9.0</t>
  </si>
  <si>
    <t>14.5</t>
  </si>
  <si>
    <t>187.5</t>
  </si>
  <si>
    <t>Whey_blend</t>
  </si>
  <si>
    <t>1.9</t>
  </si>
  <si>
    <t>2.6</t>
  </si>
  <si>
    <t>116.0</t>
  </si>
  <si>
    <t>Soy_protein_isolate</t>
  </si>
  <si>
    <t>81.0</t>
  </si>
  <si>
    <t>7.0</t>
  </si>
  <si>
    <t>348.0</t>
  </si>
  <si>
    <t>Protein_shake</t>
  </si>
  <si>
    <t>35.0</t>
  </si>
  <si>
    <t>200.0</t>
  </si>
  <si>
    <t>Protein-rich foods</t>
  </si>
  <si>
    <t>Cottage_cheese</t>
  </si>
  <si>
    <t>Crushed_cheese</t>
  </si>
  <si>
    <t>Low_fat_quark</t>
  </si>
  <si>
    <t>60.0</t>
  </si>
  <si>
    <t>40.0</t>
  </si>
  <si>
    <t>1.5</t>
  </si>
  <si>
    <t>Skyr</t>
  </si>
  <si>
    <t>55.0</t>
  </si>
  <si>
    <t>Skyr_desert</t>
  </si>
  <si>
    <t>83.0</t>
  </si>
  <si>
    <t>Protein_pudding</t>
  </si>
  <si>
    <t>Protein_quark</t>
  </si>
  <si>
    <t>140.0</t>
  </si>
  <si>
    <t>150.0</t>
  </si>
  <si>
    <t>Yellow_cheese</t>
  </si>
  <si>
    <t>Cheese_brine</t>
  </si>
  <si>
    <t>24.5</t>
  </si>
  <si>
    <t>24.0</t>
  </si>
  <si>
    <t>1.2</t>
  </si>
  <si>
    <t>321.0</t>
  </si>
  <si>
    <t>16.0</t>
  </si>
  <si>
    <t>266.0</t>
  </si>
  <si>
    <t>Blue_cheese</t>
  </si>
  <si>
    <t>19.0</t>
  </si>
  <si>
    <t>307.0</t>
  </si>
  <si>
    <t>Light_mayo</t>
  </si>
  <si>
    <t>Cream_spread_light</t>
  </si>
  <si>
    <t>Veggie_spread</t>
  </si>
  <si>
    <t>Protein_spread</t>
  </si>
  <si>
    <t>Philladelphia</t>
  </si>
  <si>
    <t>98.0</t>
  </si>
  <si>
    <t>58.0</t>
  </si>
  <si>
    <t>56.0</t>
  </si>
  <si>
    <t>Sunflower_oil</t>
  </si>
  <si>
    <t>13.6</t>
  </si>
  <si>
    <t>120.0</t>
  </si>
  <si>
    <t>Bueno</t>
  </si>
  <si>
    <t>Rice_bar</t>
  </si>
  <si>
    <t>Musli</t>
  </si>
  <si>
    <t>Protein_ice_cream</t>
  </si>
  <si>
    <t>Dates</t>
  </si>
  <si>
    <t>Popcorn_cinema</t>
  </si>
  <si>
    <t>Rice_cookies</t>
  </si>
  <si>
    <t>Energy_drink</t>
  </si>
  <si>
    <t>Coffee_XL</t>
  </si>
  <si>
    <t>Figs</t>
  </si>
  <si>
    <t>Ice_cream_watermelon</t>
  </si>
  <si>
    <t>Honey</t>
  </si>
  <si>
    <t>Ruffles</t>
  </si>
  <si>
    <t>Snacks</t>
  </si>
  <si>
    <t>64.0</t>
  </si>
  <si>
    <t>75.0</t>
  </si>
  <si>
    <t>80.0</t>
  </si>
  <si>
    <t>28.0</t>
  </si>
  <si>
    <t>115.0</t>
  </si>
  <si>
    <t>250.0</t>
  </si>
  <si>
    <t>52.0</t>
  </si>
  <si>
    <t>47.0</t>
  </si>
  <si>
    <t>880.0</t>
  </si>
  <si>
    <t>5.1</t>
  </si>
  <si>
    <t>13.2</t>
  </si>
  <si>
    <t>138.0</t>
  </si>
  <si>
    <t>4.5</t>
  </si>
  <si>
    <t>1.3</t>
  </si>
  <si>
    <t>11.0</t>
  </si>
  <si>
    <t>94.0</t>
  </si>
  <si>
    <t>7.2</t>
  </si>
  <si>
    <t>3.6</t>
  </si>
  <si>
    <t>21.2</t>
  </si>
  <si>
    <t>244.0</t>
  </si>
  <si>
    <t>32.0</t>
  </si>
  <si>
    <t>6.3</t>
  </si>
  <si>
    <t>54.0</t>
  </si>
  <si>
    <t>540.0</t>
  </si>
  <si>
    <t>Chocolate</t>
  </si>
  <si>
    <t>19.8</t>
  </si>
  <si>
    <t>5.2</t>
  </si>
  <si>
    <t>66.5</t>
  </si>
  <si>
    <t>466.0</t>
  </si>
  <si>
    <t>18.5</t>
  </si>
  <si>
    <t>9.5</t>
  </si>
  <si>
    <t>61.5</t>
  </si>
  <si>
    <t>464.0</t>
  </si>
  <si>
    <t>Protein_musli</t>
  </si>
  <si>
    <t>Protein_granola</t>
  </si>
  <si>
    <t>Burger_bun</t>
  </si>
  <si>
    <t>Homemade_jam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</si>
</sst>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yyyy\-mm\-dd\ h:mm:ss"/>
    <numFmt numFmtId="166" formatCode="[$-409]d\-mmm;@"/>
    <numFmt numFmtId="167" formatCode="h:mm;@"/>
    <numFmt numFmtId="168" formatCode="[$-409]h:mm\ AM/PM;@"/>
  </numFmts>
  <fonts count="1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2"/>
      <color rgb="FFFFFF00"/>
      <name val="Calibri"/>
      <family val="2"/>
      <scheme val="minor"/>
    </font>
    <font>
      <sz val="11"/>
      <color theme="1"/>
      <name val="Ubuntu Mono"/>
      <family val="3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  <font>
      <b/>
      <sz val="16"/>
      <color theme="0" tint="-0.34998626667073579"/>
      <name val="Calibri"/>
      <family val="2"/>
      <scheme val="minor"/>
    </font>
    <font>
      <b/>
      <sz val="18"/>
      <color theme="0" tint="-0.34998626667073579"/>
      <name val="Calibri"/>
      <family val="2"/>
      <scheme val="minor"/>
    </font>
    <font>
      <b/>
      <sz val="48"/>
      <color theme="5" tint="-0.499984740745262"/>
      <name val="BankGothic Lt BT"/>
      <family val="2"/>
    </font>
    <font>
      <b/>
      <sz val="18"/>
      <color theme="5" tint="-0.499984740745262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theme="5"/>
      </patternFill>
    </fill>
    <fill>
      <patternFill patternType="solid">
        <fgColor theme="5" tint="-0.499984740745262"/>
        <bgColor theme="5" tint="0.59999389629810485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medium">
        <color theme="5" tint="-0.249977111117893"/>
      </left>
      <right/>
      <top style="medium">
        <color theme="5" tint="-0.249977111117893"/>
      </top>
      <bottom/>
      <diagonal/>
    </border>
    <border>
      <left/>
      <right/>
      <top style="medium">
        <color theme="5" tint="-0.249977111117893"/>
      </top>
      <bottom/>
      <diagonal/>
    </border>
    <border>
      <left/>
      <right style="medium">
        <color theme="5" tint="-0.249977111117893"/>
      </right>
      <top style="medium">
        <color theme="5" tint="-0.249977111117893"/>
      </top>
      <bottom/>
      <diagonal/>
    </border>
    <border>
      <left style="medium">
        <color theme="5" tint="-0.249977111117893"/>
      </left>
      <right/>
      <top/>
      <bottom/>
      <diagonal/>
    </border>
    <border>
      <left/>
      <right style="medium">
        <color theme="5" tint="-0.249977111117893"/>
      </right>
      <top/>
      <bottom/>
      <diagonal/>
    </border>
    <border>
      <left style="medium">
        <color theme="5" tint="-0.249977111117893"/>
      </left>
      <right/>
      <top/>
      <bottom style="medium">
        <color theme="5" tint="-0.249977111117893"/>
      </bottom>
      <diagonal/>
    </border>
    <border>
      <left/>
      <right/>
      <top/>
      <bottom style="medium">
        <color theme="5" tint="-0.249977111117893"/>
      </bottom>
      <diagonal/>
    </border>
    <border>
      <left/>
      <right style="medium">
        <color theme="5" tint="-0.249977111117893"/>
      </right>
      <top/>
      <bottom style="medium">
        <color theme="5" tint="-0.249977111117893"/>
      </bottom>
      <diagonal/>
    </border>
    <border>
      <left/>
      <right style="medium">
        <color theme="5" tint="-0.24994659260841701"/>
      </right>
      <top/>
      <bottom/>
      <diagonal/>
    </border>
    <border>
      <left/>
      <right/>
      <top style="thin">
        <color theme="5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/>
    <xf numFmtId="49" fontId="0" fillId="0" borderId="0" xfId="0" applyNumberFormat="1" applyAlignment="1">
      <alignment horizontal="right"/>
    </xf>
    <xf numFmtId="1" fontId="0" fillId="0" borderId="0" xfId="0" applyNumberFormat="1" applyAlignment="1">
      <alignment horizontal="left"/>
    </xf>
    <xf numFmtId="1" fontId="4" fillId="0" borderId="0" xfId="0" applyNumberFormat="1" applyFont="1"/>
    <xf numFmtId="0" fontId="3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165" fontId="0" fillId="0" borderId="0" xfId="0" applyNumberFormat="1"/>
    <xf numFmtId="166" fontId="0" fillId="0" borderId="0" xfId="0" applyNumberFormat="1"/>
    <xf numFmtId="167" fontId="5" fillId="0" borderId="0" xfId="0" applyNumberFormat="1" applyFont="1"/>
    <xf numFmtId="167" fontId="0" fillId="0" borderId="0" xfId="0" applyNumberFormat="1"/>
    <xf numFmtId="164" fontId="5" fillId="0" borderId="0" xfId="0" applyNumberFormat="1" applyFont="1"/>
    <xf numFmtId="1" fontId="5" fillId="0" borderId="0" xfId="0" applyNumberFormat="1" applyFont="1"/>
    <xf numFmtId="0" fontId="6" fillId="2" borderId="0" xfId="0" applyFont="1" applyFill="1" applyAlignment="1">
      <alignment horizontal="center"/>
    </xf>
    <xf numFmtId="0" fontId="6" fillId="2" borderId="5" xfId="0" applyFont="1" applyFill="1" applyBorder="1" applyAlignment="1">
      <alignment horizontal="center"/>
    </xf>
    <xf numFmtId="166" fontId="0" fillId="3" borderId="6" xfId="0" applyNumberFormat="1" applyFill="1" applyBorder="1"/>
    <xf numFmtId="167" fontId="0" fillId="3" borderId="4" xfId="0" applyNumberFormat="1" applyFill="1" applyBorder="1"/>
    <xf numFmtId="164" fontId="0" fillId="3" borderId="4" xfId="0" applyNumberFormat="1" applyFill="1" applyBorder="1"/>
    <xf numFmtId="1" fontId="0" fillId="3" borderId="4" xfId="0" applyNumberFormat="1" applyFill="1" applyBorder="1"/>
    <xf numFmtId="166" fontId="0" fillId="3" borderId="0" xfId="0" applyNumberFormat="1" applyFill="1"/>
    <xf numFmtId="167" fontId="0" fillId="3" borderId="5" xfId="0" applyNumberFormat="1" applyFill="1" applyBorder="1"/>
    <xf numFmtId="164" fontId="0" fillId="3" borderId="5" xfId="0" applyNumberFormat="1" applyFill="1" applyBorder="1"/>
    <xf numFmtId="1" fontId="0" fillId="3" borderId="5" xfId="0" applyNumberForma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0" xfId="0" applyFill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6" xfId="0" applyFill="1" applyBorder="1"/>
    <xf numFmtId="0" fontId="12" fillId="4" borderId="16" xfId="0" applyFont="1" applyFill="1" applyBorder="1"/>
    <xf numFmtId="1" fontId="10" fillId="4" borderId="0" xfId="0" applyNumberFormat="1" applyFont="1" applyFill="1" applyAlignment="1">
      <alignment horizontal="left" vertical="center"/>
    </xf>
    <xf numFmtId="0" fontId="14" fillId="4" borderId="0" xfId="0" applyFont="1" applyFill="1" applyAlignment="1">
      <alignment horizontal="center"/>
    </xf>
    <xf numFmtId="1" fontId="11" fillId="4" borderId="0" xfId="0" applyNumberFormat="1" applyFont="1" applyFill="1" applyAlignment="1">
      <alignment horizontal="center"/>
    </xf>
    <xf numFmtId="0" fontId="14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1" fontId="11" fillId="4" borderId="0" xfId="0" applyNumberFormat="1" applyFont="1" applyFill="1" applyAlignment="1">
      <alignment horizontal="left"/>
    </xf>
    <xf numFmtId="168" fontId="8" fillId="6" borderId="17" xfId="0" applyNumberFormat="1" applyFont="1" applyFill="1" applyBorder="1" applyAlignment="1">
      <alignment horizontal="center"/>
    </xf>
    <xf numFmtId="168" fontId="8" fillId="6" borderId="19" xfId="0" applyNumberFormat="1" applyFont="1" applyFill="1" applyBorder="1" applyAlignment="1">
      <alignment horizontal="center"/>
    </xf>
    <xf numFmtId="168" fontId="8" fillId="6" borderId="22" xfId="0" applyNumberFormat="1" applyFont="1" applyFill="1" applyBorder="1" applyAlignment="1">
      <alignment horizontal="center"/>
    </xf>
    <xf numFmtId="0" fontId="9" fillId="5" borderId="24" xfId="0" applyFont="1" applyFill="1" applyBorder="1" applyAlignment="1">
      <alignment horizontal="center"/>
    </xf>
    <xf numFmtId="0" fontId="9" fillId="5" borderId="25" xfId="0" applyFont="1" applyFill="1" applyBorder="1" applyAlignment="1">
      <alignment horizontal="center"/>
    </xf>
    <xf numFmtId="0" fontId="9" fillId="5" borderId="26" xfId="0" applyFont="1" applyFill="1" applyBorder="1" applyAlignment="1">
      <alignment horizontal="center"/>
    </xf>
    <xf numFmtId="164" fontId="11" fillId="4" borderId="0" xfId="0" applyNumberFormat="1" applyFont="1" applyFill="1" applyAlignment="1">
      <alignment horizontal="center"/>
    </xf>
    <xf numFmtId="164" fontId="8" fillId="6" borderId="22" xfId="0" applyNumberFormat="1" applyFont="1" applyFill="1" applyBorder="1" applyAlignment="1">
      <alignment horizontal="center"/>
    </xf>
    <xf numFmtId="164" fontId="8" fillId="6" borderId="17" xfId="0" applyNumberFormat="1" applyFont="1" applyFill="1" applyBorder="1" applyAlignment="1">
      <alignment horizontal="center"/>
    </xf>
    <xf numFmtId="164" fontId="8" fillId="6" borderId="19" xfId="0" applyNumberFormat="1" applyFont="1" applyFill="1" applyBorder="1" applyAlignment="1">
      <alignment horizontal="center"/>
    </xf>
    <xf numFmtId="1" fontId="8" fillId="6" borderId="22" xfId="0" applyNumberFormat="1" applyFont="1" applyFill="1" applyBorder="1" applyAlignment="1">
      <alignment horizontal="center"/>
    </xf>
    <xf numFmtId="1" fontId="8" fillId="6" borderId="23" xfId="0" applyNumberFormat="1" applyFont="1" applyFill="1" applyBorder="1" applyAlignment="1">
      <alignment horizontal="center"/>
    </xf>
    <xf numFmtId="1" fontId="8" fillId="6" borderId="17" xfId="0" applyNumberFormat="1" applyFont="1" applyFill="1" applyBorder="1" applyAlignment="1">
      <alignment horizontal="center"/>
    </xf>
    <xf numFmtId="1" fontId="8" fillId="6" borderId="18" xfId="0" applyNumberFormat="1" applyFont="1" applyFill="1" applyBorder="1" applyAlignment="1">
      <alignment horizontal="center"/>
    </xf>
    <xf numFmtId="1" fontId="8" fillId="6" borderId="19" xfId="0" applyNumberFormat="1" applyFont="1" applyFill="1" applyBorder="1" applyAlignment="1">
      <alignment horizontal="center"/>
    </xf>
    <xf numFmtId="1" fontId="8" fillId="6" borderId="20" xfId="0" applyNumberFormat="1" applyFont="1" applyFill="1" applyBorder="1" applyAlignment="1">
      <alignment horizontal="center"/>
    </xf>
    <xf numFmtId="166" fontId="0" fillId="3" borderId="4" xfId="0" applyNumberFormat="1" applyFill="1" applyBorder="1"/>
    <xf numFmtId="0" fontId="16" fillId="4" borderId="0" xfId="0" applyFont="1" applyFill="1" applyAlignment="1">
      <alignment horizontal="left"/>
    </xf>
    <xf numFmtId="1" fontId="10" fillId="4" borderId="0" xfId="0" applyNumberFormat="1" applyFont="1" applyFill="1" applyAlignment="1">
      <alignment horizontal="left"/>
    </xf>
    <xf numFmtId="167" fontId="8" fillId="6" borderId="22" xfId="0" applyNumberFormat="1" applyFont="1" applyFill="1" applyBorder="1" applyAlignment="1">
      <alignment horizontal="center"/>
    </xf>
    <xf numFmtId="0" fontId="17" fillId="4" borderId="0" xfId="0" applyFont="1" applyFill="1" applyAlignment="1">
      <alignment horizontal="left"/>
    </xf>
    <xf numFmtId="164" fontId="10" fillId="4" borderId="0" xfId="0" applyNumberFormat="1" applyFont="1" applyFill="1" applyAlignment="1">
      <alignment horizontal="right"/>
    </xf>
    <xf numFmtId="1" fontId="10" fillId="4" borderId="0" xfId="0" applyNumberFormat="1" applyFont="1" applyFill="1" applyAlignment="1">
      <alignment horizontal="right"/>
    </xf>
    <xf numFmtId="0" fontId="16" fillId="4" borderId="0" xfId="0" applyFont="1" applyFill="1" applyAlignment="1">
      <alignment horizontal="right"/>
    </xf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vertical="center" textRotation="90"/>
    </xf>
    <xf numFmtId="0" fontId="0" fillId="7" borderId="0" xfId="0" applyFill="1" applyAlignment="1">
      <alignment horizontal="right"/>
    </xf>
    <xf numFmtId="0" fontId="0" fillId="0" borderId="0" xfId="0" applyAlignment="1">
      <alignment horizontal="center" vertical="center" textRotation="90"/>
    </xf>
    <xf numFmtId="0" fontId="13" fillId="4" borderId="0" xfId="0" applyFont="1" applyFill="1" applyAlignment="1">
      <alignment horizontal="center" vertical="center"/>
    </xf>
    <xf numFmtId="0" fontId="0" fillId="0" borderId="0" xfId="0"/>
    <xf numFmtId="0" fontId="12" fillId="4" borderId="15" xfId="0" applyFont="1" applyFill="1" applyBorder="1" applyAlignment="1">
      <alignment horizontal="center"/>
    </xf>
    <xf numFmtId="0" fontId="0" fillId="0" borderId="15" xfId="0" applyBorder="1"/>
    <xf numFmtId="0" fontId="12" fillId="4" borderId="0" xfId="0" applyFont="1" applyFill="1" applyAlignment="1">
      <alignment horizontal="center"/>
    </xf>
    <xf numFmtId="0" fontId="15" fillId="4" borderId="0" xfId="0" applyFont="1" applyFill="1" applyAlignment="1">
      <alignment horizontal="left"/>
    </xf>
    <xf numFmtId="166" fontId="7" fillId="6" borderId="21" xfId="0" applyNumberFormat="1" applyFont="1" applyFill="1" applyBorder="1" applyAlignment="1">
      <alignment horizontal="center" vertical="center" textRotation="90"/>
    </xf>
    <xf numFmtId="0" fontId="0" fillId="0" borderId="27" xfId="0" applyBorder="1"/>
    <xf numFmtId="0" fontId="0" fillId="0" borderId="21" xfId="0" applyBorder="1"/>
    <xf numFmtId="0" fontId="13" fillId="4" borderId="0" xfId="0" applyFont="1" applyFill="1" applyAlignment="1">
      <alignment horizontal="left"/>
    </xf>
  </cellXfs>
  <cellStyles count="1">
    <cellStyle name="Normal" xfId="0" builtinId="0"/>
  </cellStyles>
  <dxfs count="11"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solid">
          <fgColor theme="5" tint="0.59999389629810485"/>
          <bgColor theme="5" tint="0.59999389629810485"/>
        </patternFill>
      </fill>
      <border>
        <left style="thin">
          <color theme="0"/>
        </left>
        <right/>
        <top style="thick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solid">
          <fgColor theme="5" tint="0.59999389629810485"/>
          <bgColor theme="5" tint="0.59999389629810485"/>
        </patternFill>
      </fill>
      <border>
        <left style="thin">
          <color theme="0"/>
        </left>
        <right/>
        <top style="thick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solid">
          <fgColor theme="5" tint="0.59999389629810485"/>
          <bgColor theme="5" tint="0.59999389629810485"/>
        </patternFill>
      </fill>
      <border>
        <left style="thin">
          <color theme="0"/>
        </left>
        <right/>
        <top style="thick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5" tint="0.59999389629810485"/>
          <bgColor theme="5" tint="0.59999389629810485"/>
        </patternFill>
      </fill>
      <border>
        <left style="thin">
          <color theme="0"/>
        </left>
        <right/>
        <top style="thick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solid">
          <fgColor theme="5" tint="0.59999389629810485"/>
          <bgColor theme="5" tint="0.59999389629810485"/>
        </patternFill>
      </fill>
      <border>
        <left style="thin">
          <color theme="0"/>
        </left>
        <right/>
        <top style="thick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solid">
          <fgColor theme="5" tint="0.59999389629810485"/>
          <bgColor theme="5" tint="0.59999389629810485"/>
        </patternFill>
      </fill>
      <border>
        <left style="thin">
          <color theme="0"/>
        </left>
        <right/>
        <top style="thick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7" formatCode="h:mm;@"/>
      <fill>
        <patternFill patternType="solid">
          <fgColor theme="5" tint="0.59999389629810485"/>
          <bgColor theme="5" tint="0.59999389629810485"/>
        </patternFill>
      </fill>
      <border>
        <left style="thin">
          <color theme="0"/>
        </left>
        <right/>
        <top style="thick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6" formatCode="[$-409]d\-mmm;@"/>
      <fill>
        <patternFill patternType="solid">
          <fgColor theme="5" tint="0.59999389629810485"/>
          <bgColor theme="5" tint="0.59999389629810485"/>
        </patternFill>
      </fill>
      <border>
        <left/>
        <right/>
        <top style="thick">
          <color theme="0"/>
        </top>
        <bottom/>
        <vertical/>
        <horizontal/>
      </border>
    </dxf>
    <dxf>
      <border outline="0">
        <bottom style="thick">
          <color theme="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59999389629810485"/>
          <bgColor theme="5" tint="0.59999389629810485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center" vertical="bottom"/>
      <border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macronutrient breakdown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325-4386-8930-5C67C3A8DD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325-4386-8930-5C67C3A8DD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325-4386-8930-5C67C3A8DD50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Statistics!$A$7:$A$9</c:f>
              <c:strCache>
                <c:ptCount val="3"/>
                <c:pt idx="0">
                  <c:v>Carbs</c:v>
                </c:pt>
                <c:pt idx="1">
                  <c:v>Protein</c:v>
                </c:pt>
                <c:pt idx="2">
                  <c:v>Fat</c:v>
                </c:pt>
              </c:strCache>
            </c:strRef>
          </c:cat>
          <c:val>
            <c:numRef>
              <c:f>Statistics!$C$7:$C$9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25-4386-8930-5C67C3A8D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>
        <c:manualLayout>
          <c:xMode val="edge"/>
          <c:yMode val="edge"/>
          <c:x val="0.74277712160979892"/>
          <c:y val="0.26909667541557297"/>
          <c:w val="0.170001312335958"/>
          <c:h val="0.70312554680664918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>
                  <a:lumMod val="85000"/>
                  <a:lumOff val="15000"/>
                </a:schemeClr>
              </a:solidFill>
              <a:prstDash val="solid"/>
            </a:ln>
          </c:spPr>
          <c:dPt>
            <c:idx val="0"/>
            <c:bubble3D val="0"/>
            <c:spPr>
              <a:solidFill>
                <a:srgbClr val="0070C0"/>
              </a:solidFill>
              <a:ln>
                <a:solidFill>
                  <a:schemeClr val="tx1">
                    <a:lumMod val="85000"/>
                    <a:lumOff val="15000"/>
                  </a:schemeClr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29C-4DA4-9515-4CDDB7DB55ED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>
                    <a:lumMod val="85000"/>
                    <a:lumOff val="15000"/>
                  </a:schemeClr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29C-4DA4-9515-4CDDB7DB55ED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>
                <a:solidFill>
                  <a:schemeClr val="tx1">
                    <a:lumMod val="85000"/>
                    <a:lumOff val="15000"/>
                  </a:schemeClr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29C-4DA4-9515-4CDDB7DB55ED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Statistics!$A$7:$A$9</c:f>
              <c:strCache>
                <c:ptCount val="3"/>
                <c:pt idx="0">
                  <c:v>Carbs</c:v>
                </c:pt>
                <c:pt idx="1">
                  <c:v>Protein</c:v>
                </c:pt>
                <c:pt idx="2">
                  <c:v>Fat</c:v>
                </c:pt>
              </c:strCache>
            </c:strRef>
          </c:cat>
          <c:val>
            <c:numRef>
              <c:f>Statistics!$C$7:$C$9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9C-4DA4-9515-4CDDB7DB5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6E6-4B85-813B-810364E831A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6E6-4B85-813B-810364E831A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6E6-4B85-813B-810364E831AC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Statistics!$A$7:$A$9</c:f>
              <c:strCache>
                <c:ptCount val="3"/>
                <c:pt idx="0">
                  <c:v>Carbs</c:v>
                </c:pt>
                <c:pt idx="1">
                  <c:v>Protein</c:v>
                </c:pt>
                <c:pt idx="2">
                  <c:v>Fat</c:v>
                </c:pt>
              </c:strCache>
            </c:strRef>
          </c:cat>
          <c:val>
            <c:numRef>
              <c:f>Statistics!$C$7:$C$9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E6-4B85-813B-810364E83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2.png"/><Relationship Id="rId7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chart" Target="../charts/chart3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</xdr:colOff>
      <xdr:row>12</xdr:row>
      <xdr:rowOff>157162</xdr:rowOff>
    </xdr:from>
    <xdr:to>
      <xdr:col>6</xdr:col>
      <xdr:colOff>500062</xdr:colOff>
      <xdr:row>27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504824</xdr:colOff>
      <xdr:row>7</xdr:row>
      <xdr:rowOff>200025</xdr:rowOff>
    </xdr:from>
    <xdr:to>
      <xdr:col>16</xdr:col>
      <xdr:colOff>0</xdr:colOff>
      <xdr:row>19</xdr:row>
      <xdr:rowOff>228600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209551</xdr:colOff>
      <xdr:row>9</xdr:row>
      <xdr:rowOff>180975</xdr:rowOff>
    </xdr:from>
    <xdr:to>
      <xdr:col>16</xdr:col>
      <xdr:colOff>581024</xdr:colOff>
      <xdr:row>11</xdr:row>
      <xdr:rowOff>57148</xdr:rowOff>
    </xdr:to>
    <xdr:pic>
      <xdr:nvPicPr>
        <xdr:cNvPr id="9" name="Graphic 29" descr="Bullseye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372601" y="2352675"/>
          <a:ext cx="371473" cy="37147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16</xdr:col>
      <xdr:colOff>228600</xdr:colOff>
      <xdr:row>7</xdr:row>
      <xdr:rowOff>161925</xdr:rowOff>
    </xdr:from>
    <xdr:to>
      <xdr:col>16</xdr:col>
      <xdr:colOff>564299</xdr:colOff>
      <xdr:row>9</xdr:row>
      <xdr:rowOff>2324</xdr:rowOff>
    </xdr:to>
    <xdr:pic>
      <xdr:nvPicPr>
        <xdr:cNvPr id="10" name="Graphic 35" descr="Checklist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391650" y="1838325"/>
          <a:ext cx="335699" cy="3356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16</xdr:col>
      <xdr:colOff>180975</xdr:colOff>
      <xdr:row>13</xdr:row>
      <xdr:rowOff>133350</xdr:rowOff>
    </xdr:from>
    <xdr:to>
      <xdr:col>16</xdr:col>
      <xdr:colOff>581024</xdr:colOff>
      <xdr:row>15</xdr:row>
      <xdr:rowOff>38099</xdr:rowOff>
    </xdr:to>
    <xdr:pic>
      <xdr:nvPicPr>
        <xdr:cNvPr id="11" name="Graphic 41" descr="Upward trend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44025" y="3295650"/>
          <a:ext cx="400049" cy="4000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16</xdr:col>
      <xdr:colOff>197626</xdr:colOff>
      <xdr:row>11</xdr:row>
      <xdr:rowOff>161925</xdr:rowOff>
    </xdr:from>
    <xdr:to>
      <xdr:col>16</xdr:col>
      <xdr:colOff>566700</xdr:colOff>
      <xdr:row>13</xdr:row>
      <xdr:rowOff>35699</xdr:rowOff>
    </xdr:to>
    <xdr:pic>
      <xdr:nvPicPr>
        <xdr:cNvPr id="12" name="Graphic 43" descr="Downward trend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9360676" y="2828925"/>
          <a:ext cx="369074" cy="3690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16</xdr:col>
      <xdr:colOff>204751</xdr:colOff>
      <xdr:row>15</xdr:row>
      <xdr:rowOff>85725</xdr:rowOff>
    </xdr:from>
    <xdr:to>
      <xdr:col>17</xdr:col>
      <xdr:colOff>9450</xdr:colOff>
      <xdr:row>16</xdr:row>
      <xdr:rowOff>223799</xdr:rowOff>
    </xdr:to>
    <xdr:pic>
      <xdr:nvPicPr>
        <xdr:cNvPr id="13" name="Graphic 45" descr="Scales of justice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9367801" y="3743325"/>
          <a:ext cx="385724" cy="3857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16</xdr:col>
      <xdr:colOff>214276</xdr:colOff>
      <xdr:row>20</xdr:row>
      <xdr:rowOff>104775</xdr:rowOff>
    </xdr:from>
    <xdr:to>
      <xdr:col>17</xdr:col>
      <xdr:colOff>18975</xdr:colOff>
      <xdr:row>21</xdr:row>
      <xdr:rowOff>242849</xdr:rowOff>
    </xdr:to>
    <xdr:pic>
      <xdr:nvPicPr>
        <xdr:cNvPr id="14" name="Graphic 46" descr="Scales of justice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9377326" y="5000625"/>
          <a:ext cx="385724" cy="3857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16</xdr:col>
      <xdr:colOff>219075</xdr:colOff>
      <xdr:row>18</xdr:row>
      <xdr:rowOff>133349</xdr:rowOff>
    </xdr:from>
    <xdr:to>
      <xdr:col>17</xdr:col>
      <xdr:colOff>9525</xdr:colOff>
      <xdr:row>20</xdr:row>
      <xdr:rowOff>9524</xdr:rowOff>
    </xdr:to>
    <xdr:pic>
      <xdr:nvPicPr>
        <xdr:cNvPr id="15" name="Graphic 48" descr="Database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9382125" y="4533899"/>
          <a:ext cx="371475" cy="3714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10</xdr:col>
      <xdr:colOff>381000</xdr:colOff>
      <xdr:row>20</xdr:row>
      <xdr:rowOff>95249</xdr:rowOff>
    </xdr:from>
    <xdr:to>
      <xdr:col>11</xdr:col>
      <xdr:colOff>247650</xdr:colOff>
      <xdr:row>22</xdr:row>
      <xdr:rowOff>47624</xdr:rowOff>
    </xdr:to>
    <xdr:pic>
      <xdr:nvPicPr>
        <xdr:cNvPr id="16" name="Graphic 37" descr="Burger and drink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57900" y="4991099"/>
          <a:ext cx="447675" cy="447675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6</xdr:row>
      <xdr:rowOff>152400</xdr:rowOff>
    </xdr:from>
    <xdr:to>
      <xdr:col>15</xdr:col>
      <xdr:colOff>371474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209551</xdr:colOff>
      <xdr:row>9</xdr:row>
      <xdr:rowOff>95250</xdr:rowOff>
    </xdr:from>
    <xdr:to>
      <xdr:col>16</xdr:col>
      <xdr:colOff>581024</xdr:colOff>
      <xdr:row>11</xdr:row>
      <xdr:rowOff>47623</xdr:rowOff>
    </xdr:to>
    <xdr:pic>
      <xdr:nvPicPr>
        <xdr:cNvPr id="30" name="Graphic 29" descr="Bullseye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601076" y="1866900"/>
          <a:ext cx="371473" cy="37147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16</xdr:col>
      <xdr:colOff>209550</xdr:colOff>
      <xdr:row>7</xdr:row>
      <xdr:rowOff>123825</xdr:rowOff>
    </xdr:from>
    <xdr:to>
      <xdr:col>16</xdr:col>
      <xdr:colOff>545249</xdr:colOff>
      <xdr:row>9</xdr:row>
      <xdr:rowOff>49949</xdr:rowOff>
    </xdr:to>
    <xdr:pic>
      <xdr:nvPicPr>
        <xdr:cNvPr id="36" name="Graphic 35" descr="Checklist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601075" y="1485900"/>
          <a:ext cx="335699" cy="3356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10</xdr:col>
      <xdr:colOff>447675</xdr:colOff>
      <xdr:row>20</xdr:row>
      <xdr:rowOff>9524</xdr:rowOff>
    </xdr:from>
    <xdr:to>
      <xdr:col>11</xdr:col>
      <xdr:colOff>285750</xdr:colOff>
      <xdr:row>22</xdr:row>
      <xdr:rowOff>38099</xdr:rowOff>
    </xdr:to>
    <xdr:pic>
      <xdr:nvPicPr>
        <xdr:cNvPr id="38" name="Graphic 37" descr="Burger and drink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81600" y="4295774"/>
          <a:ext cx="447675" cy="4476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16</xdr:col>
      <xdr:colOff>209550</xdr:colOff>
      <xdr:row>13</xdr:row>
      <xdr:rowOff>76200</xdr:rowOff>
    </xdr:from>
    <xdr:to>
      <xdr:col>16</xdr:col>
      <xdr:colOff>609599</xdr:colOff>
      <xdr:row>15</xdr:row>
      <xdr:rowOff>57149</xdr:rowOff>
    </xdr:to>
    <xdr:pic>
      <xdr:nvPicPr>
        <xdr:cNvPr id="42" name="Graphic 41" descr="Upward trend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01075" y="2686050"/>
          <a:ext cx="400049" cy="4000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16</xdr:col>
      <xdr:colOff>207151</xdr:colOff>
      <xdr:row>11</xdr:row>
      <xdr:rowOff>76200</xdr:rowOff>
    </xdr:from>
    <xdr:to>
      <xdr:col>16</xdr:col>
      <xdr:colOff>576225</xdr:colOff>
      <xdr:row>13</xdr:row>
      <xdr:rowOff>26174</xdr:rowOff>
    </xdr:to>
    <xdr:pic>
      <xdr:nvPicPr>
        <xdr:cNvPr id="44" name="Graphic 43" descr="Downward trend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8598676" y="2266950"/>
          <a:ext cx="369074" cy="3690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16</xdr:col>
      <xdr:colOff>223801</xdr:colOff>
      <xdr:row>15</xdr:row>
      <xdr:rowOff>66675</xdr:rowOff>
    </xdr:from>
    <xdr:to>
      <xdr:col>16</xdr:col>
      <xdr:colOff>609525</xdr:colOff>
      <xdr:row>17</xdr:row>
      <xdr:rowOff>33299</xdr:rowOff>
    </xdr:to>
    <xdr:pic>
      <xdr:nvPicPr>
        <xdr:cNvPr id="46" name="Graphic 45" descr="Scales of justice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8615326" y="3095625"/>
          <a:ext cx="385724" cy="3857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16</xdr:col>
      <xdr:colOff>233326</xdr:colOff>
      <xdr:row>20</xdr:row>
      <xdr:rowOff>66675</xdr:rowOff>
    </xdr:from>
    <xdr:to>
      <xdr:col>17</xdr:col>
      <xdr:colOff>9450</xdr:colOff>
      <xdr:row>22</xdr:row>
      <xdr:rowOff>33299</xdr:rowOff>
    </xdr:to>
    <xdr:pic>
      <xdr:nvPicPr>
        <xdr:cNvPr id="47" name="Graphic 46" descr="Scales of justice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8624851" y="4143375"/>
          <a:ext cx="385724" cy="3857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16</xdr:col>
      <xdr:colOff>228600</xdr:colOff>
      <xdr:row>18</xdr:row>
      <xdr:rowOff>85724</xdr:rowOff>
    </xdr:from>
    <xdr:to>
      <xdr:col>16</xdr:col>
      <xdr:colOff>600075</xdr:colOff>
      <xdr:row>20</xdr:row>
      <xdr:rowOff>38099</xdr:rowOff>
    </xdr:to>
    <xdr:pic>
      <xdr:nvPicPr>
        <xdr:cNvPr id="49" name="Graphic 48" descr="Database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9601200" y="3743324"/>
          <a:ext cx="371475" cy="371475"/>
        </a:xfrm>
        <a:prstGeom prst="rect">
          <a:avLst/>
        </a:prstGeom>
        <a:ln>
          <a:prstDash val="solid"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6" displayName="Table6" ref="H1:O18" totalsRowShown="0" headerRowDxfId="10" dataDxfId="9" tableBorderDxfId="8">
  <autoFilter ref="H1:O18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000-000001000000}" name="Date" dataDxfId="7"/>
    <tableColumn id="2" xr3:uid="{00000000-0010-0000-0000-000002000000}" name="Time" dataDxfId="6">
      <calculatedColumnFormula>IF(ISBLANK(log!#REF!),"",log!#REF!)</calculatedColumnFormula>
    </tableColumn>
    <tableColumn id="3" xr3:uid="{00000000-0010-0000-0000-000003000000}" name="BG " dataDxfId="5">
      <calculatedColumnFormula>IF(ISBLANK(log!#REF!),"",log!#REF!)</calculatedColumnFormula>
    </tableColumn>
    <tableColumn id="4" xr3:uid="{00000000-0010-0000-0000-000004000000}" name="Carbs " dataDxfId="4">
      <calculatedColumnFormula>IF(ISBLANK(log!#REF!),"",log!#REF!)</calculatedColumnFormula>
    </tableColumn>
    <tableColumn id="5" xr3:uid="{00000000-0010-0000-0000-000005000000}" name="Bolus " dataDxfId="3">
      <calculatedColumnFormula>IF(ISBLANK(log!#REF!),"",log!#REF!)</calculatedColumnFormula>
    </tableColumn>
    <tableColumn id="6" xr3:uid="{00000000-0010-0000-0000-000006000000}" name="Protein " dataDxfId="2">
      <calculatedColumnFormula>IF(ISBLANK(log!#REF!),"",log!#REF!)</calculatedColumnFormula>
    </tableColumn>
    <tableColumn id="7" xr3:uid="{00000000-0010-0000-0000-000007000000}" name="Fats " dataDxfId="1">
      <calculatedColumnFormula>IF(ISBLANK(log!#REF!),"",log!#REF!)</calculatedColumnFormula>
    </tableColumn>
    <tableColumn id="8" xr3:uid="{00000000-0010-0000-0000-000008000000}" name="kcal" dataDxfId="0">
      <calculatedColumnFormula>IF(ISBLANK(log!#REF!),"",log!#REF!)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6"/>
  <sheetViews>
    <sheetView workbookViewId="0">
      <selection activeCell="A2" sqref="A2:H3"/>
    </sheetView>
  </sheetViews>
  <sheetFormatPr defaultRowHeight="15" x14ac:dyDescent="0.25"/>
  <cols>
    <col min="1" max="1" width="18.28515625" bestFit="1" customWidth="1"/>
    <col min="5" max="5" width="10.140625" customWidth="1"/>
    <col min="8" max="8" width="14.42578125" bestFit="1" customWidth="1"/>
  </cols>
  <sheetData>
    <row r="1" spans="1:8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x14ac:dyDescent="0.25">
      <c r="A2" s="13"/>
    </row>
    <row r="3" spans="1:8" x14ac:dyDescent="0.25">
      <c r="A3" s="13"/>
    </row>
    <row r="4" spans="1:8" x14ac:dyDescent="0.25">
      <c r="A4" s="13"/>
    </row>
    <row r="6" spans="1:8" x14ac:dyDescent="0.25">
      <c r="A6" s="13"/>
    </row>
    <row r="7" spans="1:8" x14ac:dyDescent="0.25">
      <c r="A7" s="13"/>
    </row>
    <row r="8" spans="1:8" x14ac:dyDescent="0.25">
      <c r="A8" s="13"/>
    </row>
    <row r="9" spans="1:8" x14ac:dyDescent="0.25">
      <c r="A9" s="13"/>
    </row>
    <row r="10" spans="1:8" x14ac:dyDescent="0.25">
      <c r="A10" s="13"/>
    </row>
    <row r="11" spans="1:8" x14ac:dyDescent="0.25">
      <c r="A11" s="13"/>
    </row>
    <row r="12" spans="1:8" x14ac:dyDescent="0.25">
      <c r="A12" s="13"/>
    </row>
    <row r="13" spans="1:8" x14ac:dyDescent="0.25">
      <c r="A13" s="13"/>
    </row>
    <row r="14" spans="1:8" x14ac:dyDescent="0.25">
      <c r="A14" s="13"/>
    </row>
    <row r="15" spans="1:8" x14ac:dyDescent="0.25">
      <c r="A15" s="13"/>
    </row>
    <row r="16" spans="1:8" x14ac:dyDescent="0.25">
      <c r="A16" s="13"/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17"/>
  <sheetViews>
    <sheetView tabSelected="1" topLeftCell="A70" workbookViewId="0">
      <selection activeCell="U94" sqref="U94"/>
    </sheetView>
  </sheetViews>
  <sheetFormatPr defaultRowHeight="15" x14ac:dyDescent="0.25"/>
  <cols>
    <col min="1" max="1" width="19.42578125" bestFit="1" customWidth="1"/>
    <col min="2" max="2" width="12.28515625" bestFit="1" customWidth="1"/>
    <col min="3" max="3" width="5" bestFit="1" customWidth="1"/>
    <col min="4" max="4" width="6.28515625" bestFit="1" customWidth="1"/>
    <col min="5" max="5" width="8.28515625" bestFit="1" customWidth="1"/>
    <col min="6" max="6" width="5" bestFit="1" customWidth="1"/>
    <col min="10" max="10" width="11.5703125" bestFit="1" customWidth="1"/>
    <col min="11" max="13" width="10.5703125" bestFit="1" customWidth="1"/>
  </cols>
  <sheetData>
    <row r="1" spans="1:24" ht="16.5" customHeight="1" thickBot="1" x14ac:dyDescent="0.3">
      <c r="A1" s="2" t="s">
        <v>8</v>
      </c>
      <c r="B1" s="3" t="s">
        <v>9</v>
      </c>
      <c r="C1" s="3" t="s">
        <v>6</v>
      </c>
      <c r="D1" s="3" t="s">
        <v>10</v>
      </c>
      <c r="E1" s="3" t="s">
        <v>11</v>
      </c>
      <c r="F1" s="4" t="s">
        <v>12</v>
      </c>
    </row>
    <row r="2" spans="1:24" x14ac:dyDescent="0.25">
      <c r="A2" t="s">
        <v>29</v>
      </c>
      <c r="B2">
        <v>1</v>
      </c>
      <c r="C2">
        <v>92</v>
      </c>
      <c r="D2">
        <v>23</v>
      </c>
      <c r="E2">
        <v>0</v>
      </c>
      <c r="F2">
        <v>0</v>
      </c>
      <c r="H2" s="74" t="s">
        <v>53</v>
      </c>
    </row>
    <row r="3" spans="1:24" x14ac:dyDescent="0.25">
      <c r="A3" t="s">
        <v>27</v>
      </c>
      <c r="B3">
        <v>1</v>
      </c>
      <c r="C3">
        <v>96</v>
      </c>
      <c r="D3">
        <v>23</v>
      </c>
      <c r="E3">
        <v>1</v>
      </c>
      <c r="F3">
        <v>0</v>
      </c>
      <c r="H3" s="74"/>
      <c r="U3" s="70"/>
      <c r="V3" s="70"/>
      <c r="W3" s="70"/>
      <c r="X3" s="70"/>
    </row>
    <row r="4" spans="1:24" x14ac:dyDescent="0.25">
      <c r="A4" t="s">
        <v>64</v>
      </c>
      <c r="B4">
        <v>1</v>
      </c>
      <c r="C4">
        <v>68</v>
      </c>
      <c r="D4">
        <v>17</v>
      </c>
      <c r="E4">
        <v>1</v>
      </c>
      <c r="F4">
        <v>0</v>
      </c>
      <c r="H4" s="74"/>
    </row>
    <row r="5" spans="1:24" x14ac:dyDescent="0.25">
      <c r="A5" t="s">
        <v>65</v>
      </c>
      <c r="B5">
        <v>100</v>
      </c>
      <c r="C5">
        <v>32</v>
      </c>
      <c r="D5">
        <v>8</v>
      </c>
      <c r="E5">
        <v>0</v>
      </c>
      <c r="F5">
        <v>0</v>
      </c>
      <c r="H5" s="74"/>
    </row>
    <row r="6" spans="1:24" x14ac:dyDescent="0.25">
      <c r="A6" t="s">
        <v>66</v>
      </c>
      <c r="B6">
        <v>100</v>
      </c>
      <c r="C6">
        <v>52</v>
      </c>
      <c r="D6">
        <v>12</v>
      </c>
      <c r="E6">
        <v>1</v>
      </c>
      <c r="F6">
        <v>0</v>
      </c>
      <c r="H6" s="74"/>
    </row>
    <row r="7" spans="1:24" x14ac:dyDescent="0.25">
      <c r="A7" t="s">
        <v>67</v>
      </c>
      <c r="B7">
        <v>100</v>
      </c>
      <c r="C7">
        <v>64</v>
      </c>
      <c r="D7">
        <v>15</v>
      </c>
      <c r="E7">
        <v>1</v>
      </c>
      <c r="F7">
        <v>0</v>
      </c>
      <c r="H7" s="74"/>
    </row>
    <row r="8" spans="1:24" x14ac:dyDescent="0.25">
      <c r="A8" t="s">
        <v>68</v>
      </c>
      <c r="B8">
        <v>100</v>
      </c>
      <c r="C8">
        <v>52</v>
      </c>
      <c r="D8">
        <v>13</v>
      </c>
      <c r="E8">
        <v>0</v>
      </c>
      <c r="F8">
        <v>0</v>
      </c>
      <c r="H8" s="74"/>
    </row>
    <row r="9" spans="1:24" x14ac:dyDescent="0.25">
      <c r="A9" t="s">
        <v>69</v>
      </c>
      <c r="B9">
        <v>100</v>
      </c>
      <c r="C9">
        <v>36</v>
      </c>
      <c r="D9">
        <v>9</v>
      </c>
      <c r="E9">
        <v>0</v>
      </c>
      <c r="F9">
        <v>0</v>
      </c>
      <c r="H9" s="74"/>
    </row>
    <row r="10" spans="1:24" x14ac:dyDescent="0.25">
      <c r="A10" t="s">
        <v>70</v>
      </c>
      <c r="B10">
        <v>100</v>
      </c>
      <c r="C10">
        <v>32</v>
      </c>
      <c r="D10">
        <v>8</v>
      </c>
      <c r="E10">
        <v>0</v>
      </c>
      <c r="F10">
        <v>0</v>
      </c>
      <c r="H10" s="74"/>
    </row>
    <row r="12" spans="1:24" ht="15" customHeight="1" x14ac:dyDescent="0.25">
      <c r="A12" t="s">
        <v>20</v>
      </c>
      <c r="B12">
        <v>100</v>
      </c>
      <c r="C12">
        <v>34</v>
      </c>
      <c r="D12">
        <v>6</v>
      </c>
      <c r="E12">
        <v>3</v>
      </c>
      <c r="F12">
        <v>0</v>
      </c>
      <c r="H12" s="74" t="s">
        <v>54</v>
      </c>
    </row>
    <row r="13" spans="1:24" x14ac:dyDescent="0.25">
      <c r="A13" t="s">
        <v>21</v>
      </c>
      <c r="B13">
        <v>100</v>
      </c>
      <c r="C13">
        <v>91</v>
      </c>
      <c r="D13">
        <v>12</v>
      </c>
      <c r="E13">
        <v>5.7</v>
      </c>
      <c r="F13">
        <v>0.4</v>
      </c>
      <c r="H13" s="74"/>
    </row>
    <row r="14" spans="1:24" x14ac:dyDescent="0.25">
      <c r="A14" t="s">
        <v>22</v>
      </c>
      <c r="B14">
        <v>100</v>
      </c>
      <c r="C14">
        <v>16</v>
      </c>
      <c r="D14">
        <v>1</v>
      </c>
      <c r="E14">
        <v>2</v>
      </c>
      <c r="F14">
        <v>0.5</v>
      </c>
      <c r="H14" s="74"/>
    </row>
    <row r="15" spans="1:24" x14ac:dyDescent="0.25">
      <c r="A15" t="s">
        <v>23</v>
      </c>
      <c r="B15">
        <v>100</v>
      </c>
      <c r="C15">
        <v>20</v>
      </c>
      <c r="D15">
        <v>4</v>
      </c>
      <c r="E15">
        <v>1</v>
      </c>
      <c r="F15">
        <v>0</v>
      </c>
      <c r="H15" s="74"/>
    </row>
    <row r="16" spans="1:24" x14ac:dyDescent="0.25">
      <c r="A16" t="s">
        <v>18</v>
      </c>
      <c r="B16">
        <v>100</v>
      </c>
      <c r="C16">
        <v>309</v>
      </c>
      <c r="D16">
        <v>54</v>
      </c>
      <c r="E16">
        <v>21</v>
      </c>
      <c r="F16">
        <v>1</v>
      </c>
      <c r="H16" s="74"/>
    </row>
    <row r="17" spans="1:12" x14ac:dyDescent="0.25">
      <c r="A17" t="s">
        <v>26</v>
      </c>
      <c r="B17">
        <v>100</v>
      </c>
      <c r="C17">
        <v>153</v>
      </c>
      <c r="D17">
        <v>4.8</v>
      </c>
      <c r="E17">
        <v>14</v>
      </c>
      <c r="F17">
        <v>7.3</v>
      </c>
      <c r="H17" s="74"/>
    </row>
    <row r="18" spans="1:12" x14ac:dyDescent="0.25">
      <c r="A18" t="s">
        <v>71</v>
      </c>
      <c r="B18">
        <v>100</v>
      </c>
      <c r="C18">
        <v>33</v>
      </c>
      <c r="D18">
        <v>4</v>
      </c>
      <c r="E18">
        <v>2</v>
      </c>
      <c r="F18">
        <v>1</v>
      </c>
      <c r="H18" s="74"/>
    </row>
    <row r="19" spans="1:12" x14ac:dyDescent="0.25">
      <c r="A19" t="s">
        <v>72</v>
      </c>
      <c r="B19">
        <v>100</v>
      </c>
      <c r="C19">
        <v>76</v>
      </c>
      <c r="D19">
        <v>17</v>
      </c>
      <c r="E19">
        <v>2</v>
      </c>
      <c r="F19">
        <v>0</v>
      </c>
      <c r="H19" s="74"/>
    </row>
    <row r="20" spans="1:12" x14ac:dyDescent="0.25">
      <c r="A20" t="s">
        <v>73</v>
      </c>
      <c r="B20">
        <v>100</v>
      </c>
      <c r="C20">
        <v>88</v>
      </c>
      <c r="D20">
        <v>20</v>
      </c>
      <c r="E20">
        <v>2</v>
      </c>
      <c r="F20">
        <v>0</v>
      </c>
      <c r="H20" s="74"/>
    </row>
    <row r="21" spans="1:12" x14ac:dyDescent="0.25">
      <c r="A21" t="s">
        <v>63</v>
      </c>
      <c r="B21">
        <v>100</v>
      </c>
      <c r="C21">
        <v>361</v>
      </c>
      <c r="D21">
        <v>63</v>
      </c>
      <c r="E21">
        <v>25</v>
      </c>
      <c r="F21">
        <v>1</v>
      </c>
      <c r="H21" s="74"/>
    </row>
    <row r="22" spans="1:12" x14ac:dyDescent="0.25">
      <c r="A22" t="s">
        <v>74</v>
      </c>
      <c r="B22">
        <v>100</v>
      </c>
      <c r="C22">
        <v>329</v>
      </c>
      <c r="D22">
        <v>56</v>
      </c>
      <c r="E22">
        <v>24</v>
      </c>
      <c r="F22">
        <v>1</v>
      </c>
      <c r="H22" s="74"/>
      <c r="J22" s="1"/>
      <c r="K22" s="1"/>
      <c r="L22" s="1"/>
    </row>
    <row r="23" spans="1:12" x14ac:dyDescent="0.25">
      <c r="A23" t="s">
        <v>75</v>
      </c>
      <c r="B23">
        <v>100</v>
      </c>
      <c r="C23">
        <v>113</v>
      </c>
      <c r="D23">
        <v>18</v>
      </c>
      <c r="E23">
        <v>8</v>
      </c>
      <c r="F23">
        <v>1</v>
      </c>
      <c r="H23" s="74"/>
      <c r="J23" s="1"/>
      <c r="K23" s="1"/>
      <c r="L23" s="1"/>
    </row>
    <row r="24" spans="1:12" x14ac:dyDescent="0.25">
      <c r="A24" t="s">
        <v>76</v>
      </c>
      <c r="B24">
        <v>100</v>
      </c>
      <c r="C24">
        <v>123</v>
      </c>
      <c r="D24">
        <v>17</v>
      </c>
      <c r="E24">
        <v>7</v>
      </c>
      <c r="F24">
        <v>3</v>
      </c>
      <c r="H24" s="74"/>
    </row>
    <row r="25" spans="1:12" x14ac:dyDescent="0.25">
      <c r="A25" t="s">
        <v>77</v>
      </c>
      <c r="B25">
        <v>100</v>
      </c>
      <c r="C25">
        <v>16</v>
      </c>
      <c r="D25">
        <v>4</v>
      </c>
      <c r="E25">
        <v>0</v>
      </c>
      <c r="F25">
        <v>0</v>
      </c>
      <c r="H25" s="74"/>
    </row>
    <row r="26" spans="1:12" x14ac:dyDescent="0.25">
      <c r="A26" t="s">
        <v>78</v>
      </c>
      <c r="B26">
        <v>1</v>
      </c>
      <c r="C26">
        <v>28</v>
      </c>
      <c r="D26">
        <v>7</v>
      </c>
      <c r="E26">
        <v>0</v>
      </c>
      <c r="F26">
        <v>0</v>
      </c>
      <c r="H26" s="74"/>
    </row>
    <row r="27" spans="1:12" x14ac:dyDescent="0.25">
      <c r="A27" t="s">
        <v>79</v>
      </c>
      <c r="B27">
        <v>100</v>
      </c>
      <c r="C27">
        <v>24</v>
      </c>
      <c r="D27">
        <v>6</v>
      </c>
      <c r="E27">
        <v>0</v>
      </c>
      <c r="F27">
        <v>0</v>
      </c>
      <c r="H27" s="74"/>
    </row>
    <row r="28" spans="1:12" x14ac:dyDescent="0.25">
      <c r="A28" t="s">
        <v>80</v>
      </c>
      <c r="B28">
        <v>100</v>
      </c>
      <c r="C28">
        <v>24</v>
      </c>
      <c r="D28">
        <v>5</v>
      </c>
      <c r="E28">
        <v>1</v>
      </c>
      <c r="F28">
        <v>0</v>
      </c>
      <c r="H28" s="74"/>
    </row>
    <row r="29" spans="1:12" x14ac:dyDescent="0.25">
      <c r="A29" t="s">
        <v>81</v>
      </c>
      <c r="B29">
        <v>100</v>
      </c>
      <c r="C29">
        <v>78</v>
      </c>
      <c r="D29">
        <v>12</v>
      </c>
      <c r="E29">
        <v>3</v>
      </c>
      <c r="F29">
        <v>2</v>
      </c>
      <c r="H29" s="74"/>
    </row>
    <row r="30" spans="1:12" x14ac:dyDescent="0.25">
      <c r="A30" t="s">
        <v>82</v>
      </c>
      <c r="B30">
        <v>100</v>
      </c>
      <c r="C30">
        <v>32</v>
      </c>
      <c r="D30">
        <v>7</v>
      </c>
      <c r="E30">
        <v>1</v>
      </c>
      <c r="F30">
        <v>0</v>
      </c>
      <c r="H30" s="74"/>
    </row>
    <row r="31" spans="1:12" x14ac:dyDescent="0.25">
      <c r="A31" t="s">
        <v>16</v>
      </c>
      <c r="B31">
        <v>100</v>
      </c>
      <c r="C31">
        <v>160</v>
      </c>
      <c r="D31">
        <v>9</v>
      </c>
      <c r="E31">
        <v>2</v>
      </c>
      <c r="F31">
        <v>15</v>
      </c>
      <c r="H31" s="74"/>
    </row>
    <row r="32" spans="1:12" x14ac:dyDescent="0.25">
      <c r="A32" t="s">
        <v>83</v>
      </c>
      <c r="B32">
        <v>100</v>
      </c>
      <c r="C32">
        <v>32</v>
      </c>
      <c r="D32">
        <v>6</v>
      </c>
      <c r="E32">
        <v>2</v>
      </c>
      <c r="F32">
        <v>0</v>
      </c>
      <c r="H32" s="74"/>
    </row>
    <row r="33" spans="1:8" x14ac:dyDescent="0.25">
      <c r="A33" t="s">
        <v>88</v>
      </c>
      <c r="B33">
        <v>100</v>
      </c>
      <c r="C33">
        <v>127</v>
      </c>
      <c r="D33">
        <v>6</v>
      </c>
      <c r="E33">
        <v>1</v>
      </c>
      <c r="F33">
        <v>11</v>
      </c>
      <c r="H33" s="74"/>
    </row>
    <row r="34" spans="1:8" x14ac:dyDescent="0.25">
      <c r="A34" t="s">
        <v>84</v>
      </c>
      <c r="B34">
        <v>100</v>
      </c>
      <c r="C34">
        <v>186</v>
      </c>
      <c r="D34">
        <v>5</v>
      </c>
      <c r="E34">
        <v>1</v>
      </c>
      <c r="F34">
        <v>18</v>
      </c>
      <c r="H34" s="74"/>
    </row>
    <row r="35" spans="1:8" x14ac:dyDescent="0.25">
      <c r="A35" t="s">
        <v>85</v>
      </c>
      <c r="B35">
        <v>100</v>
      </c>
      <c r="C35">
        <v>24</v>
      </c>
      <c r="D35">
        <v>4</v>
      </c>
      <c r="E35">
        <v>2</v>
      </c>
      <c r="F35">
        <v>0</v>
      </c>
      <c r="H35" s="74"/>
    </row>
    <row r="36" spans="1:8" x14ac:dyDescent="0.25">
      <c r="A36" t="s">
        <v>86</v>
      </c>
      <c r="B36">
        <v>100</v>
      </c>
      <c r="C36">
        <v>20</v>
      </c>
      <c r="D36">
        <v>2</v>
      </c>
      <c r="E36">
        <v>3</v>
      </c>
      <c r="F36">
        <v>0</v>
      </c>
      <c r="H36" s="74"/>
    </row>
    <row r="37" spans="1:8" x14ac:dyDescent="0.25">
      <c r="A37" t="s">
        <v>87</v>
      </c>
      <c r="B37">
        <v>100</v>
      </c>
      <c r="C37">
        <v>16</v>
      </c>
      <c r="D37">
        <v>3</v>
      </c>
      <c r="E37">
        <v>1</v>
      </c>
      <c r="F37">
        <v>0</v>
      </c>
      <c r="H37" s="74"/>
    </row>
    <row r="38" spans="1:8" x14ac:dyDescent="0.25">
      <c r="A38" t="s">
        <v>89</v>
      </c>
      <c r="B38">
        <v>100</v>
      </c>
      <c r="C38">
        <v>28</v>
      </c>
      <c r="D38">
        <v>4</v>
      </c>
      <c r="E38">
        <v>3</v>
      </c>
      <c r="F38">
        <v>0</v>
      </c>
      <c r="H38" s="74"/>
    </row>
    <row r="39" spans="1:8" x14ac:dyDescent="0.25">
      <c r="A39" t="s">
        <v>90</v>
      </c>
      <c r="B39">
        <v>100</v>
      </c>
      <c r="C39">
        <v>28</v>
      </c>
      <c r="D39">
        <v>5</v>
      </c>
      <c r="E39">
        <v>2</v>
      </c>
      <c r="F39">
        <v>0</v>
      </c>
      <c r="H39" s="74"/>
    </row>
    <row r="40" spans="1:8" x14ac:dyDescent="0.25">
      <c r="A40" t="s">
        <v>219</v>
      </c>
      <c r="B40">
        <v>1</v>
      </c>
      <c r="C40" t="s">
        <v>221</v>
      </c>
      <c r="D40" t="s">
        <v>137</v>
      </c>
      <c r="E40" t="s">
        <v>137</v>
      </c>
      <c r="F40" t="s">
        <v>220</v>
      </c>
      <c r="H40" s="74"/>
    </row>
    <row r="42" spans="1:8" ht="15" customHeight="1" x14ac:dyDescent="0.25">
      <c r="A42" t="s">
        <v>15</v>
      </c>
      <c r="B42">
        <v>1</v>
      </c>
      <c r="C42">
        <v>180</v>
      </c>
      <c r="D42">
        <v>30</v>
      </c>
      <c r="E42">
        <v>6</v>
      </c>
      <c r="F42">
        <v>3</v>
      </c>
      <c r="H42" s="74" t="s">
        <v>10</v>
      </c>
    </row>
    <row r="43" spans="1:8" x14ac:dyDescent="0.25">
      <c r="A43" t="s">
        <v>14</v>
      </c>
      <c r="B43">
        <v>1</v>
      </c>
      <c r="C43">
        <v>360</v>
      </c>
      <c r="D43">
        <v>58</v>
      </c>
      <c r="E43">
        <v>10</v>
      </c>
      <c r="F43">
        <v>11</v>
      </c>
      <c r="H43" s="74"/>
    </row>
    <row r="44" spans="1:8" x14ac:dyDescent="0.25">
      <c r="A44" t="s">
        <v>60</v>
      </c>
      <c r="B44">
        <v>100</v>
      </c>
      <c r="C44">
        <v>359</v>
      </c>
      <c r="D44">
        <v>70</v>
      </c>
      <c r="E44">
        <v>13</v>
      </c>
      <c r="F44">
        <v>3</v>
      </c>
      <c r="H44" s="74"/>
    </row>
    <row r="45" spans="1:8" x14ac:dyDescent="0.25">
      <c r="A45" t="s">
        <v>61</v>
      </c>
      <c r="B45">
        <v>100</v>
      </c>
      <c r="C45">
        <v>332</v>
      </c>
      <c r="D45">
        <v>75</v>
      </c>
      <c r="E45">
        <v>8</v>
      </c>
      <c r="F45">
        <v>0</v>
      </c>
      <c r="H45" s="74"/>
    </row>
    <row r="46" spans="1:8" x14ac:dyDescent="0.25">
      <c r="A46" t="s">
        <v>91</v>
      </c>
      <c r="B46">
        <v>1</v>
      </c>
      <c r="C46">
        <v>100</v>
      </c>
      <c r="D46">
        <v>12</v>
      </c>
      <c r="E46">
        <v>3</v>
      </c>
      <c r="F46">
        <v>5</v>
      </c>
      <c r="H46" s="74"/>
    </row>
    <row r="47" spans="1:8" x14ac:dyDescent="0.25">
      <c r="A47" t="s">
        <v>93</v>
      </c>
      <c r="B47">
        <v>100</v>
      </c>
      <c r="C47">
        <v>353</v>
      </c>
      <c r="D47">
        <v>77</v>
      </c>
      <c r="E47">
        <v>9</v>
      </c>
      <c r="F47">
        <v>1</v>
      </c>
      <c r="H47" s="74"/>
    </row>
    <row r="48" spans="1:8" x14ac:dyDescent="0.25">
      <c r="A48" t="s">
        <v>271</v>
      </c>
      <c r="B48">
        <v>1</v>
      </c>
      <c r="C48">
        <v>250</v>
      </c>
      <c r="D48">
        <v>37</v>
      </c>
      <c r="E48">
        <v>8</v>
      </c>
      <c r="F48">
        <v>7</v>
      </c>
      <c r="H48" s="74"/>
    </row>
    <row r="50" spans="1:8" x14ac:dyDescent="0.25">
      <c r="A50" t="s">
        <v>92</v>
      </c>
      <c r="B50">
        <v>100</v>
      </c>
      <c r="C50">
        <v>248</v>
      </c>
      <c r="D50">
        <v>0</v>
      </c>
      <c r="E50">
        <v>26</v>
      </c>
      <c r="F50">
        <v>16</v>
      </c>
      <c r="H50" s="74" t="s">
        <v>185</v>
      </c>
    </row>
    <row r="51" spans="1:8" x14ac:dyDescent="0.25">
      <c r="A51" t="s">
        <v>24</v>
      </c>
      <c r="B51">
        <v>100</v>
      </c>
      <c r="C51">
        <v>224</v>
      </c>
      <c r="D51">
        <v>1</v>
      </c>
      <c r="E51">
        <v>19</v>
      </c>
      <c r="F51">
        <v>16</v>
      </c>
      <c r="H51" s="74"/>
    </row>
    <row r="52" spans="1:8" x14ac:dyDescent="0.25">
      <c r="A52" t="s">
        <v>100</v>
      </c>
      <c r="B52" s="71" t="s">
        <v>99</v>
      </c>
      <c r="C52" s="71" t="s">
        <v>97</v>
      </c>
      <c r="D52" s="71" t="s">
        <v>96</v>
      </c>
      <c r="E52" s="71" t="s">
        <v>95</v>
      </c>
      <c r="F52" s="71" t="s">
        <v>94</v>
      </c>
      <c r="H52" s="74"/>
    </row>
    <row r="53" spans="1:8" x14ac:dyDescent="0.25">
      <c r="A53" t="s">
        <v>135</v>
      </c>
      <c r="B53" s="71" t="s">
        <v>99</v>
      </c>
      <c r="C53" s="71" t="s">
        <v>134</v>
      </c>
      <c r="D53" s="71" t="s">
        <v>94</v>
      </c>
      <c r="E53" s="71" t="s">
        <v>114</v>
      </c>
      <c r="F53" s="71" t="s">
        <v>126</v>
      </c>
      <c r="H53" s="74"/>
    </row>
    <row r="54" spans="1:8" x14ac:dyDescent="0.25">
      <c r="A54" t="s">
        <v>62</v>
      </c>
      <c r="B54" s="71" t="s">
        <v>99</v>
      </c>
      <c r="C54" s="71" t="s">
        <v>136</v>
      </c>
      <c r="D54" s="71" t="s">
        <v>137</v>
      </c>
      <c r="E54" s="71" t="s">
        <v>126</v>
      </c>
      <c r="F54" s="71" t="s">
        <v>96</v>
      </c>
      <c r="H54" s="74"/>
    </row>
    <row r="55" spans="1:8" x14ac:dyDescent="0.25">
      <c r="A55" t="s">
        <v>138</v>
      </c>
      <c r="B55" s="71" t="s">
        <v>99</v>
      </c>
      <c r="C55" s="71" t="s">
        <v>139</v>
      </c>
      <c r="D55" s="71" t="s">
        <v>96</v>
      </c>
      <c r="E55" s="71" t="s">
        <v>140</v>
      </c>
      <c r="F55" s="71">
        <v>3</v>
      </c>
      <c r="H55" s="74"/>
    </row>
    <row r="56" spans="1:8" x14ac:dyDescent="0.25">
      <c r="A56" t="s">
        <v>141</v>
      </c>
      <c r="B56" s="71" t="s">
        <v>99</v>
      </c>
      <c r="C56" s="71" t="s">
        <v>142</v>
      </c>
      <c r="D56" s="71" t="s">
        <v>94</v>
      </c>
      <c r="E56" s="71" t="s">
        <v>102</v>
      </c>
      <c r="F56" s="71" t="s">
        <v>103</v>
      </c>
      <c r="H56" s="74"/>
    </row>
    <row r="57" spans="1:8" x14ac:dyDescent="0.25">
      <c r="A57" t="s">
        <v>13</v>
      </c>
      <c r="B57" s="71" t="s">
        <v>98</v>
      </c>
      <c r="C57" s="71" t="s">
        <v>150</v>
      </c>
      <c r="D57" s="71" t="s">
        <v>137</v>
      </c>
      <c r="E57" s="71" t="s">
        <v>151</v>
      </c>
      <c r="F57" s="71" t="s">
        <v>152</v>
      </c>
      <c r="H57" s="74"/>
    </row>
    <row r="58" spans="1:8" x14ac:dyDescent="0.25">
      <c r="A58" t="s">
        <v>143</v>
      </c>
      <c r="B58" s="71" t="s">
        <v>99</v>
      </c>
      <c r="C58" s="71" t="s">
        <v>147</v>
      </c>
      <c r="D58" s="71" t="s">
        <v>137</v>
      </c>
      <c r="E58" s="71" t="s">
        <v>126</v>
      </c>
      <c r="F58" s="71" t="s">
        <v>103</v>
      </c>
      <c r="H58" s="74"/>
    </row>
    <row r="59" spans="1:8" x14ac:dyDescent="0.25">
      <c r="A59" t="s">
        <v>144</v>
      </c>
      <c r="B59" s="71" t="s">
        <v>99</v>
      </c>
      <c r="C59" s="71" t="s">
        <v>148</v>
      </c>
      <c r="D59" s="71" t="s">
        <v>137</v>
      </c>
      <c r="E59" s="71" t="s">
        <v>149</v>
      </c>
      <c r="F59" s="71" t="s">
        <v>103</v>
      </c>
      <c r="H59" s="74"/>
    </row>
    <row r="60" spans="1:8" x14ac:dyDescent="0.25">
      <c r="A60" t="s">
        <v>145</v>
      </c>
      <c r="B60" s="71" t="s">
        <v>99</v>
      </c>
      <c r="C60" s="71" t="s">
        <v>146</v>
      </c>
      <c r="D60" s="71" t="s">
        <v>137</v>
      </c>
      <c r="E60" s="71" t="s">
        <v>107</v>
      </c>
      <c r="F60" s="71" t="s">
        <v>137</v>
      </c>
      <c r="H60" s="74"/>
    </row>
    <row r="61" spans="1:8" x14ac:dyDescent="0.25">
      <c r="A61" t="s">
        <v>153</v>
      </c>
      <c r="B61" s="71" t="s">
        <v>98</v>
      </c>
      <c r="C61" s="71" t="s">
        <v>154</v>
      </c>
      <c r="D61" s="71" t="s">
        <v>152</v>
      </c>
      <c r="E61" s="71" t="s">
        <v>149</v>
      </c>
      <c r="F61" s="71" t="s">
        <v>152</v>
      </c>
      <c r="H61" s="74"/>
    </row>
    <row r="62" spans="1:8" x14ac:dyDescent="0.25">
      <c r="A62" t="s">
        <v>155</v>
      </c>
      <c r="B62" s="71" t="s">
        <v>98</v>
      </c>
      <c r="C62" s="71" t="s">
        <v>161</v>
      </c>
      <c r="D62" s="71" t="s">
        <v>160</v>
      </c>
      <c r="E62" s="71" t="s">
        <v>160</v>
      </c>
      <c r="F62" s="71" t="s">
        <v>95</v>
      </c>
      <c r="H62" s="74"/>
    </row>
    <row r="63" spans="1:8" x14ac:dyDescent="0.25">
      <c r="A63" t="s">
        <v>156</v>
      </c>
      <c r="B63" s="71" t="s">
        <v>98</v>
      </c>
      <c r="C63" s="71" t="s">
        <v>165</v>
      </c>
      <c r="D63" s="71" t="s">
        <v>164</v>
      </c>
      <c r="E63" s="71" t="s">
        <v>163</v>
      </c>
      <c r="F63" s="71" t="s">
        <v>162</v>
      </c>
      <c r="H63" s="74"/>
    </row>
    <row r="64" spans="1:8" x14ac:dyDescent="0.25">
      <c r="A64" t="s">
        <v>157</v>
      </c>
      <c r="B64" s="71" t="s">
        <v>98</v>
      </c>
      <c r="C64" s="71" t="s">
        <v>168</v>
      </c>
      <c r="D64" s="71" t="s">
        <v>167</v>
      </c>
      <c r="E64" s="71" t="s">
        <v>166</v>
      </c>
      <c r="F64" s="71" t="s">
        <v>111</v>
      </c>
      <c r="H64" s="74"/>
    </row>
    <row r="65" spans="1:8" x14ac:dyDescent="0.25">
      <c r="A65" t="s">
        <v>158</v>
      </c>
      <c r="B65" s="71" t="s">
        <v>98</v>
      </c>
      <c r="C65" s="71" t="s">
        <v>170</v>
      </c>
      <c r="D65" s="71" t="s">
        <v>102</v>
      </c>
      <c r="E65" s="71" t="s">
        <v>117</v>
      </c>
      <c r="F65" s="71" t="s">
        <v>169</v>
      </c>
      <c r="H65" s="74"/>
    </row>
    <row r="66" spans="1:8" x14ac:dyDescent="0.25">
      <c r="A66" t="s">
        <v>159</v>
      </c>
      <c r="B66" s="71" t="s">
        <v>98</v>
      </c>
      <c r="C66" s="71" t="s">
        <v>173</v>
      </c>
      <c r="D66" s="71" t="s">
        <v>172</v>
      </c>
      <c r="E66" s="71" t="s">
        <v>118</v>
      </c>
      <c r="F66" s="71" t="s">
        <v>171</v>
      </c>
      <c r="H66" s="74"/>
    </row>
    <row r="67" spans="1:8" x14ac:dyDescent="0.25">
      <c r="A67" t="s">
        <v>174</v>
      </c>
      <c r="B67" s="71" t="s">
        <v>98</v>
      </c>
      <c r="C67" s="71" t="s">
        <v>177</v>
      </c>
      <c r="D67" s="71" t="s">
        <v>176</v>
      </c>
      <c r="E67" s="71" t="s">
        <v>126</v>
      </c>
      <c r="F67" s="71" t="s">
        <v>175</v>
      </c>
      <c r="H67" s="74"/>
    </row>
    <row r="68" spans="1:8" x14ac:dyDescent="0.25">
      <c r="A68" t="s">
        <v>178</v>
      </c>
      <c r="B68" s="71" t="s">
        <v>99</v>
      </c>
      <c r="C68" s="71" t="s">
        <v>181</v>
      </c>
      <c r="D68" s="71" t="s">
        <v>180</v>
      </c>
      <c r="E68" s="71" t="s">
        <v>179</v>
      </c>
      <c r="F68" s="71" t="s">
        <v>98</v>
      </c>
      <c r="H68" s="74"/>
    </row>
    <row r="69" spans="1:8" ht="15" customHeight="1" x14ac:dyDescent="0.25">
      <c r="A69" t="s">
        <v>182</v>
      </c>
      <c r="B69" s="71">
        <v>1</v>
      </c>
      <c r="C69" s="71" t="s">
        <v>184</v>
      </c>
      <c r="D69" s="71" t="s">
        <v>111</v>
      </c>
      <c r="E69" s="71" t="s">
        <v>183</v>
      </c>
      <c r="F69" s="71" t="s">
        <v>152</v>
      </c>
      <c r="H69" s="74"/>
    </row>
    <row r="70" spans="1:8" x14ac:dyDescent="0.25">
      <c r="B70" s="71"/>
      <c r="C70" s="71"/>
      <c r="D70" s="71"/>
      <c r="E70" s="71"/>
      <c r="F70" s="71"/>
      <c r="H70" s="72"/>
    </row>
    <row r="71" spans="1:8" x14ac:dyDescent="0.25">
      <c r="A71" t="s">
        <v>128</v>
      </c>
      <c r="B71" s="71" t="s">
        <v>99</v>
      </c>
      <c r="C71" s="71" t="s">
        <v>101</v>
      </c>
      <c r="D71" s="71" t="s">
        <v>102</v>
      </c>
      <c r="E71" s="71" t="s">
        <v>103</v>
      </c>
      <c r="F71" s="71" t="s">
        <v>104</v>
      </c>
      <c r="H71" s="74" t="s">
        <v>57</v>
      </c>
    </row>
    <row r="72" spans="1:8" x14ac:dyDescent="0.25">
      <c r="A72" t="s">
        <v>133</v>
      </c>
      <c r="B72" s="71" t="s">
        <v>99</v>
      </c>
      <c r="C72" s="71" t="s">
        <v>105</v>
      </c>
      <c r="D72" s="71" t="s">
        <v>106</v>
      </c>
      <c r="E72" s="71" t="s">
        <v>107</v>
      </c>
      <c r="F72" s="71" t="s">
        <v>108</v>
      </c>
      <c r="H72" s="74"/>
    </row>
    <row r="73" spans="1:8" x14ac:dyDescent="0.25">
      <c r="A73" t="s">
        <v>129</v>
      </c>
      <c r="B73" s="71" t="s">
        <v>99</v>
      </c>
      <c r="C73" s="71" t="s">
        <v>109</v>
      </c>
      <c r="D73" s="71" t="s">
        <v>110</v>
      </c>
      <c r="E73" s="71" t="s">
        <v>111</v>
      </c>
      <c r="F73" s="71" t="s">
        <v>112</v>
      </c>
      <c r="H73" s="74"/>
    </row>
    <row r="74" spans="1:8" x14ac:dyDescent="0.25">
      <c r="A74" t="s">
        <v>19</v>
      </c>
      <c r="B74" s="71" t="s">
        <v>99</v>
      </c>
      <c r="C74" s="71" t="s">
        <v>113</v>
      </c>
      <c r="D74" s="71" t="s">
        <v>95</v>
      </c>
      <c r="E74" s="71" t="s">
        <v>114</v>
      </c>
      <c r="F74" s="71" t="s">
        <v>115</v>
      </c>
      <c r="H74" s="74"/>
    </row>
    <row r="75" spans="1:8" x14ac:dyDescent="0.25">
      <c r="A75" t="s">
        <v>130</v>
      </c>
      <c r="B75" s="71" t="s">
        <v>99</v>
      </c>
      <c r="C75" s="71" t="s">
        <v>116</v>
      </c>
      <c r="D75" s="71" t="s">
        <v>117</v>
      </c>
      <c r="E75" s="71" t="s">
        <v>118</v>
      </c>
      <c r="F75" s="71" t="s">
        <v>119</v>
      </c>
      <c r="H75" s="74"/>
    </row>
    <row r="76" spans="1:8" x14ac:dyDescent="0.25">
      <c r="A76" t="s">
        <v>131</v>
      </c>
      <c r="B76" s="71" t="s">
        <v>99</v>
      </c>
      <c r="C76" s="71" t="s">
        <v>120</v>
      </c>
      <c r="D76" s="71" t="s">
        <v>114</v>
      </c>
      <c r="E76" s="71" t="s">
        <v>118</v>
      </c>
      <c r="F76" s="71" t="s">
        <v>121</v>
      </c>
      <c r="H76" s="74"/>
    </row>
    <row r="77" spans="1:8" x14ac:dyDescent="0.25">
      <c r="A77" t="s">
        <v>132</v>
      </c>
      <c r="B77" s="71" t="s">
        <v>99</v>
      </c>
      <c r="C77" s="71" t="s">
        <v>122</v>
      </c>
      <c r="D77" s="71" t="s">
        <v>123</v>
      </c>
      <c r="E77" s="71" t="s">
        <v>118</v>
      </c>
      <c r="F77" s="71" t="s">
        <v>124</v>
      </c>
      <c r="H77" s="74"/>
    </row>
    <row r="78" spans="1:8" x14ac:dyDescent="0.25">
      <c r="A78" t="s">
        <v>17</v>
      </c>
      <c r="B78" s="71" t="s">
        <v>99</v>
      </c>
      <c r="C78" s="71" t="s">
        <v>125</v>
      </c>
      <c r="D78" s="71" t="s">
        <v>126</v>
      </c>
      <c r="E78" s="71" t="s">
        <v>107</v>
      </c>
      <c r="F78" s="71" t="s">
        <v>127</v>
      </c>
      <c r="H78" s="74"/>
    </row>
    <row r="80" spans="1:8" ht="15" customHeight="1" x14ac:dyDescent="0.25">
      <c r="A80" t="s">
        <v>58</v>
      </c>
      <c r="B80" s="71" t="s">
        <v>99</v>
      </c>
      <c r="C80" s="71" t="s">
        <v>127</v>
      </c>
      <c r="D80" s="71" t="s">
        <v>110</v>
      </c>
      <c r="E80" s="71" t="s">
        <v>96</v>
      </c>
      <c r="F80" s="71" t="s">
        <v>94</v>
      </c>
      <c r="H80" s="74" t="s">
        <v>55</v>
      </c>
    </row>
    <row r="81" spans="1:8" x14ac:dyDescent="0.25">
      <c r="A81" t="s">
        <v>59</v>
      </c>
      <c r="B81" s="71" t="s">
        <v>99</v>
      </c>
      <c r="C81" s="71" t="s">
        <v>190</v>
      </c>
      <c r="D81" s="71" t="s">
        <v>110</v>
      </c>
      <c r="E81" s="71" t="s">
        <v>96</v>
      </c>
      <c r="F81" s="71" t="s">
        <v>191</v>
      </c>
      <c r="H81" s="74"/>
    </row>
    <row r="82" spans="1:8" x14ac:dyDescent="0.25">
      <c r="A82" t="s">
        <v>186</v>
      </c>
      <c r="B82" s="71" t="s">
        <v>99</v>
      </c>
      <c r="C82" s="71" t="s">
        <v>99</v>
      </c>
      <c r="D82" s="71" t="s">
        <v>96</v>
      </c>
      <c r="E82" s="71" t="s">
        <v>95</v>
      </c>
      <c r="F82" s="71" t="s">
        <v>152</v>
      </c>
      <c r="H82" s="74"/>
    </row>
    <row r="83" spans="1:8" x14ac:dyDescent="0.25">
      <c r="A83" t="s">
        <v>187</v>
      </c>
      <c r="B83" s="71" t="s">
        <v>99</v>
      </c>
      <c r="C83" s="71" t="s">
        <v>189</v>
      </c>
      <c r="D83" s="71" t="s">
        <v>94</v>
      </c>
      <c r="E83" s="71" t="s">
        <v>114</v>
      </c>
      <c r="F83" s="73" t="s">
        <v>137</v>
      </c>
      <c r="H83" s="74"/>
    </row>
    <row r="84" spans="1:8" x14ac:dyDescent="0.25">
      <c r="A84" t="s">
        <v>188</v>
      </c>
      <c r="B84" s="71" t="s">
        <v>99</v>
      </c>
      <c r="C84" s="71" t="s">
        <v>121</v>
      </c>
      <c r="D84" s="71" t="s">
        <v>110</v>
      </c>
      <c r="E84" s="71" t="s">
        <v>95</v>
      </c>
      <c r="F84" s="73" t="s">
        <v>137</v>
      </c>
      <c r="H84" s="74"/>
    </row>
    <row r="85" spans="1:8" x14ac:dyDescent="0.25">
      <c r="A85" t="s">
        <v>192</v>
      </c>
      <c r="B85" s="71" t="s">
        <v>99</v>
      </c>
      <c r="C85" s="71" t="s">
        <v>193</v>
      </c>
      <c r="D85" s="71" t="s">
        <v>152</v>
      </c>
      <c r="E85" s="71" t="s">
        <v>171</v>
      </c>
      <c r="F85" s="73" t="s">
        <v>137</v>
      </c>
      <c r="H85" s="74"/>
    </row>
    <row r="86" spans="1:8" x14ac:dyDescent="0.25">
      <c r="A86" t="s">
        <v>194</v>
      </c>
      <c r="B86" s="71">
        <v>1</v>
      </c>
      <c r="C86" s="71" t="s">
        <v>195</v>
      </c>
      <c r="D86" s="71" t="s">
        <v>103</v>
      </c>
      <c r="E86" s="71" t="s">
        <v>118</v>
      </c>
      <c r="F86" s="73" t="s">
        <v>137</v>
      </c>
      <c r="H86" s="74"/>
    </row>
    <row r="87" spans="1:8" x14ac:dyDescent="0.25">
      <c r="A87" t="s">
        <v>196</v>
      </c>
      <c r="B87" s="71">
        <v>1</v>
      </c>
      <c r="C87" s="71" t="s">
        <v>199</v>
      </c>
      <c r="D87" s="71" t="s">
        <v>95</v>
      </c>
      <c r="E87" s="71" t="s">
        <v>166</v>
      </c>
      <c r="F87" s="71" t="s">
        <v>96</v>
      </c>
      <c r="H87" s="74"/>
    </row>
    <row r="88" spans="1:8" x14ac:dyDescent="0.25">
      <c r="A88" t="s">
        <v>197</v>
      </c>
      <c r="B88" s="71">
        <v>1</v>
      </c>
      <c r="C88" s="71" t="s">
        <v>198</v>
      </c>
      <c r="D88" s="71" t="s">
        <v>103</v>
      </c>
      <c r="E88" s="71" t="s">
        <v>149</v>
      </c>
      <c r="F88" s="71" t="s">
        <v>98</v>
      </c>
      <c r="H88" s="74"/>
    </row>
    <row r="89" spans="1:8" x14ac:dyDescent="0.25">
      <c r="A89" t="s">
        <v>200</v>
      </c>
      <c r="B89" s="71" t="s">
        <v>99</v>
      </c>
      <c r="C89" s="71" t="s">
        <v>205</v>
      </c>
      <c r="D89" s="71" t="s">
        <v>204</v>
      </c>
      <c r="E89" s="71" t="s">
        <v>203</v>
      </c>
      <c r="F89" s="71" t="s">
        <v>202</v>
      </c>
      <c r="H89" s="74"/>
    </row>
    <row r="90" spans="1:8" x14ac:dyDescent="0.25">
      <c r="A90" t="s">
        <v>201</v>
      </c>
      <c r="B90" s="71" t="s">
        <v>99</v>
      </c>
      <c r="C90" s="71" t="s">
        <v>207</v>
      </c>
      <c r="D90" s="71" t="s">
        <v>98</v>
      </c>
      <c r="E90" s="71" t="s">
        <v>206</v>
      </c>
      <c r="F90" s="71" t="s">
        <v>126</v>
      </c>
      <c r="H90" s="74"/>
    </row>
    <row r="91" spans="1:8" x14ac:dyDescent="0.25">
      <c r="A91" t="s">
        <v>208</v>
      </c>
      <c r="B91" s="71" t="s">
        <v>99</v>
      </c>
      <c r="C91" s="71" t="s">
        <v>210</v>
      </c>
      <c r="D91" s="71" t="s">
        <v>191</v>
      </c>
      <c r="E91" s="71" t="s">
        <v>209</v>
      </c>
      <c r="F91" s="71" t="s">
        <v>149</v>
      </c>
      <c r="H91" s="74"/>
    </row>
    <row r="92" spans="1:8" x14ac:dyDescent="0.25">
      <c r="B92" s="71"/>
      <c r="C92" s="71"/>
      <c r="D92" s="71"/>
      <c r="E92" s="71"/>
      <c r="F92" s="71"/>
    </row>
    <row r="93" spans="1:8" x14ac:dyDescent="0.25">
      <c r="A93" t="s">
        <v>212</v>
      </c>
      <c r="B93" s="71">
        <v>25</v>
      </c>
      <c r="C93" s="71">
        <v>30</v>
      </c>
      <c r="D93" s="71">
        <v>0.8</v>
      </c>
      <c r="E93" s="71">
        <v>1.8</v>
      </c>
      <c r="F93" s="71">
        <v>2</v>
      </c>
      <c r="H93" s="74" t="s">
        <v>56</v>
      </c>
    </row>
    <row r="94" spans="1:8" x14ac:dyDescent="0.25">
      <c r="A94" t="s">
        <v>25</v>
      </c>
      <c r="B94" s="71">
        <v>100</v>
      </c>
      <c r="C94" s="71">
        <v>47</v>
      </c>
      <c r="D94" s="71">
        <v>5</v>
      </c>
      <c r="E94" s="71">
        <v>0</v>
      </c>
      <c r="F94" s="71">
        <v>3</v>
      </c>
      <c r="H94" s="74"/>
    </row>
    <row r="95" spans="1:8" x14ac:dyDescent="0.25">
      <c r="A95" t="s">
        <v>211</v>
      </c>
      <c r="B95" s="71" t="s">
        <v>149</v>
      </c>
      <c r="C95" s="71" t="s">
        <v>216</v>
      </c>
      <c r="D95" s="71" t="s">
        <v>98</v>
      </c>
      <c r="E95" s="71" t="s">
        <v>137</v>
      </c>
      <c r="F95" s="71" t="s">
        <v>111</v>
      </c>
      <c r="H95" s="74"/>
    </row>
    <row r="96" spans="1:8" x14ac:dyDescent="0.25">
      <c r="A96" t="s">
        <v>213</v>
      </c>
      <c r="B96" s="71" t="s">
        <v>149</v>
      </c>
      <c r="C96" s="71" t="s">
        <v>217</v>
      </c>
      <c r="D96" s="71" t="s">
        <v>94</v>
      </c>
      <c r="E96" s="71" t="s">
        <v>98</v>
      </c>
      <c r="F96" s="71" t="s">
        <v>152</v>
      </c>
      <c r="H96" s="74"/>
    </row>
    <row r="97" spans="1:8" x14ac:dyDescent="0.25">
      <c r="A97" t="s">
        <v>214</v>
      </c>
      <c r="B97" s="71" t="s">
        <v>149</v>
      </c>
      <c r="C97" s="71" t="s">
        <v>183</v>
      </c>
      <c r="D97" s="71" t="s">
        <v>98</v>
      </c>
      <c r="E97" s="71" t="s">
        <v>96</v>
      </c>
      <c r="F97" s="71" t="s">
        <v>94</v>
      </c>
      <c r="H97" s="74"/>
    </row>
    <row r="98" spans="1:8" x14ac:dyDescent="0.25">
      <c r="A98" t="s">
        <v>215</v>
      </c>
      <c r="B98" s="71" t="s">
        <v>149</v>
      </c>
      <c r="C98" s="71" t="s">
        <v>218</v>
      </c>
      <c r="D98" s="71" t="s">
        <v>98</v>
      </c>
      <c r="E98" s="71" t="s">
        <v>94</v>
      </c>
      <c r="F98" s="71" t="s">
        <v>152</v>
      </c>
      <c r="H98" s="74"/>
    </row>
    <row r="100" spans="1:8" x14ac:dyDescent="0.25">
      <c r="A100" t="s">
        <v>222</v>
      </c>
      <c r="B100" s="71" t="s">
        <v>98</v>
      </c>
      <c r="C100" s="71" t="s">
        <v>255</v>
      </c>
      <c r="D100" s="71" t="s">
        <v>254</v>
      </c>
      <c r="E100" s="71" t="s">
        <v>253</v>
      </c>
      <c r="F100" s="71" t="s">
        <v>206</v>
      </c>
      <c r="H100" s="74" t="s">
        <v>235</v>
      </c>
    </row>
    <row r="101" spans="1:8" x14ac:dyDescent="0.25">
      <c r="A101" t="s">
        <v>223</v>
      </c>
      <c r="B101" s="71" t="s">
        <v>98</v>
      </c>
      <c r="C101" s="71" t="s">
        <v>251</v>
      </c>
      <c r="D101" s="71" t="s">
        <v>250</v>
      </c>
      <c r="E101" s="71" t="s">
        <v>249</v>
      </c>
      <c r="F101" s="71" t="s">
        <v>248</v>
      </c>
      <c r="H101" s="74"/>
    </row>
    <row r="102" spans="1:8" x14ac:dyDescent="0.25">
      <c r="A102" t="s">
        <v>224</v>
      </c>
      <c r="B102" s="71" t="s">
        <v>99</v>
      </c>
      <c r="C102" s="71" t="s">
        <v>268</v>
      </c>
      <c r="D102" s="71" t="s">
        <v>267</v>
      </c>
      <c r="E102" s="71" t="s">
        <v>266</v>
      </c>
      <c r="F102" s="71" t="s">
        <v>265</v>
      </c>
      <c r="H102" s="74"/>
    </row>
    <row r="103" spans="1:8" x14ac:dyDescent="0.25">
      <c r="A103" t="s">
        <v>269</v>
      </c>
      <c r="B103" s="71">
        <v>100</v>
      </c>
      <c r="C103" s="71">
        <v>399</v>
      </c>
      <c r="D103" s="71">
        <v>48.5</v>
      </c>
      <c r="E103" s="71">
        <v>20.8</v>
      </c>
      <c r="F103" s="71">
        <v>11.2</v>
      </c>
      <c r="H103" s="74"/>
    </row>
    <row r="104" spans="1:8" x14ac:dyDescent="0.25">
      <c r="A104" t="s">
        <v>270</v>
      </c>
      <c r="B104" s="71">
        <v>100</v>
      </c>
      <c r="C104" s="71">
        <v>419</v>
      </c>
      <c r="D104" s="71">
        <v>39.299999999999997</v>
      </c>
      <c r="E104" s="71">
        <v>28</v>
      </c>
      <c r="F104" s="71">
        <v>14.5</v>
      </c>
      <c r="H104" s="74"/>
    </row>
    <row r="105" spans="1:8" x14ac:dyDescent="0.25">
      <c r="A105" t="s">
        <v>225</v>
      </c>
      <c r="B105" s="71" t="s">
        <v>98</v>
      </c>
      <c r="C105" s="71" t="s">
        <v>247</v>
      </c>
      <c r="D105" s="71" t="s">
        <v>246</v>
      </c>
      <c r="E105" s="71" t="s">
        <v>245</v>
      </c>
      <c r="F105" s="71" t="s">
        <v>252</v>
      </c>
      <c r="H105" s="74"/>
    </row>
    <row r="106" spans="1:8" x14ac:dyDescent="0.25">
      <c r="A106" t="s">
        <v>226</v>
      </c>
      <c r="B106" s="71">
        <v>3</v>
      </c>
      <c r="C106" s="71" t="s">
        <v>218</v>
      </c>
      <c r="D106" s="71" t="s">
        <v>118</v>
      </c>
      <c r="E106" s="71" t="s">
        <v>98</v>
      </c>
      <c r="F106" s="71" t="s">
        <v>137</v>
      </c>
      <c r="H106" s="74"/>
    </row>
    <row r="107" spans="1:8" x14ac:dyDescent="0.25">
      <c r="A107" t="s">
        <v>227</v>
      </c>
      <c r="B107" s="71" t="s">
        <v>98</v>
      </c>
      <c r="C107" s="71" t="s">
        <v>244</v>
      </c>
      <c r="D107" s="71" t="s">
        <v>99</v>
      </c>
      <c r="E107" s="71" t="s">
        <v>118</v>
      </c>
      <c r="F107" s="71" t="s">
        <v>243</v>
      </c>
      <c r="H107" s="74"/>
    </row>
    <row r="108" spans="1:8" x14ac:dyDescent="0.25">
      <c r="A108" t="s">
        <v>228</v>
      </c>
      <c r="B108" s="71" t="s">
        <v>114</v>
      </c>
      <c r="C108" s="71" t="s">
        <v>242</v>
      </c>
      <c r="D108" s="71" t="s">
        <v>111</v>
      </c>
      <c r="E108" s="71" t="s">
        <v>98</v>
      </c>
      <c r="F108" s="71" t="s">
        <v>137</v>
      </c>
      <c r="H108" s="74"/>
    </row>
    <row r="109" spans="1:8" x14ac:dyDescent="0.25">
      <c r="A109" t="s">
        <v>229</v>
      </c>
      <c r="B109" s="71" t="s">
        <v>241</v>
      </c>
      <c r="C109" s="71" t="s">
        <v>240</v>
      </c>
      <c r="D109" s="71" t="s">
        <v>239</v>
      </c>
      <c r="E109" s="71" t="s">
        <v>137</v>
      </c>
      <c r="F109" s="71" t="s">
        <v>137</v>
      </c>
      <c r="H109" s="74"/>
    </row>
    <row r="110" spans="1:8" x14ac:dyDescent="0.25">
      <c r="A110" t="s">
        <v>230</v>
      </c>
      <c r="B110" s="71" t="s">
        <v>98</v>
      </c>
      <c r="C110" s="71" t="s">
        <v>238</v>
      </c>
      <c r="D110" s="71" t="s">
        <v>114</v>
      </c>
      <c r="E110" s="71" t="s">
        <v>96</v>
      </c>
      <c r="F110" s="71" t="s">
        <v>94</v>
      </c>
      <c r="H110" s="74"/>
    </row>
    <row r="111" spans="1:8" x14ac:dyDescent="0.25">
      <c r="A111" t="s">
        <v>231</v>
      </c>
      <c r="B111" s="71" t="s">
        <v>160</v>
      </c>
      <c r="C111" s="71" t="s">
        <v>237</v>
      </c>
      <c r="D111" s="71" t="s">
        <v>209</v>
      </c>
      <c r="E111" s="71" t="s">
        <v>98</v>
      </c>
      <c r="F111" s="71" t="s">
        <v>137</v>
      </c>
      <c r="H111" s="74"/>
    </row>
    <row r="112" spans="1:8" x14ac:dyDescent="0.25">
      <c r="A112" t="s">
        <v>232</v>
      </c>
      <c r="B112" s="71"/>
      <c r="C112" s="71"/>
      <c r="D112" s="71"/>
      <c r="E112" s="71"/>
      <c r="F112" s="71"/>
      <c r="H112" s="74"/>
    </row>
    <row r="113" spans="1:8" x14ac:dyDescent="0.25">
      <c r="A113" t="s">
        <v>233</v>
      </c>
      <c r="B113" s="71" t="s">
        <v>98</v>
      </c>
      <c r="C113" s="71" t="s">
        <v>236</v>
      </c>
      <c r="D113" s="71" t="s">
        <v>117</v>
      </c>
      <c r="E113" s="71" t="s">
        <v>137</v>
      </c>
      <c r="F113" s="71" t="s">
        <v>137</v>
      </c>
      <c r="H113" s="74"/>
    </row>
    <row r="114" spans="1:8" x14ac:dyDescent="0.25">
      <c r="A114" t="s">
        <v>234</v>
      </c>
      <c r="B114" s="71" t="s">
        <v>99</v>
      </c>
      <c r="C114" s="71" t="s">
        <v>259</v>
      </c>
      <c r="D114" s="71" t="s">
        <v>258</v>
      </c>
      <c r="E114" s="71" t="s">
        <v>257</v>
      </c>
      <c r="F114" s="71" t="s">
        <v>256</v>
      </c>
      <c r="H114" s="74"/>
    </row>
    <row r="115" spans="1:8" x14ac:dyDescent="0.25">
      <c r="A115" t="s">
        <v>260</v>
      </c>
      <c r="B115" s="71" t="s">
        <v>99</v>
      </c>
      <c r="C115" s="71" t="s">
        <v>264</v>
      </c>
      <c r="D115" s="71" t="s">
        <v>263</v>
      </c>
      <c r="E115" s="71" t="s">
        <v>262</v>
      </c>
      <c r="F115" s="71" t="s">
        <v>261</v>
      </c>
      <c r="H115" s="74"/>
    </row>
    <row r="116" spans="1:8" x14ac:dyDescent="0.25">
      <c r="A116" t="s">
        <v>28</v>
      </c>
      <c r="B116" s="71">
        <v>100</v>
      </c>
      <c r="C116" s="71">
        <v>104</v>
      </c>
      <c r="D116" s="71">
        <v>25</v>
      </c>
      <c r="E116" s="71">
        <v>1</v>
      </c>
      <c r="F116" s="71">
        <v>0</v>
      </c>
      <c r="H116" s="74"/>
    </row>
    <row r="117" spans="1:8" x14ac:dyDescent="0.25">
      <c r="A117" t="s">
        <v>272</v>
      </c>
      <c r="B117">
        <v>100</v>
      </c>
      <c r="C117">
        <v>252</v>
      </c>
      <c r="D117">
        <v>62</v>
      </c>
      <c r="E117">
        <v>1</v>
      </c>
      <c r="F117">
        <v>0</v>
      </c>
    </row>
  </sheetData>
  <mergeCells count="8">
    <mergeCell ref="H2:H10"/>
    <mergeCell ref="H71:H78"/>
    <mergeCell ref="H50:H69"/>
    <mergeCell ref="H93:H98"/>
    <mergeCell ref="H100:H116"/>
    <mergeCell ref="H12:H40"/>
    <mergeCell ref="H42:H48"/>
    <mergeCell ref="H80:H91"/>
  </mergeCells>
  <pageMargins left="0.7" right="0.7" top="0.75" bottom="0.75" header="0.3" footer="0.3"/>
  <ignoredErrors>
    <ignoredError sqref="B52:F56 B57:F78 B80:F90 B95:F98 B91:F91 C40:F40 B100:F11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29"/>
  <sheetViews>
    <sheetView workbookViewId="0">
      <selection activeCell="R5" sqref="R5"/>
    </sheetView>
  </sheetViews>
  <sheetFormatPr defaultRowHeight="15" x14ac:dyDescent="0.25"/>
  <cols>
    <col min="1" max="1" width="15.7109375" bestFit="1" customWidth="1"/>
    <col min="8" max="8" width="9.140625" style="14" customWidth="1"/>
    <col min="9" max="9" width="9.140625" style="16" customWidth="1"/>
    <col min="10" max="10" width="13.85546875" style="6" bestFit="1" customWidth="1"/>
    <col min="11" max="11" width="8.42578125" style="1" customWidth="1"/>
    <col min="12" max="12" width="9.140625" style="1" customWidth="1"/>
    <col min="13" max="13" width="10.140625" style="1" customWidth="1"/>
    <col min="14" max="15" width="9.140625" style="1" customWidth="1"/>
  </cols>
  <sheetData>
    <row r="1" spans="1:16" ht="15.75" customHeight="1" thickBot="1" x14ac:dyDescent="0.3">
      <c r="A1" t="s">
        <v>30</v>
      </c>
      <c r="B1" s="1">
        <f>SUM(log!D2:D100)</f>
        <v>0</v>
      </c>
      <c r="C1" t="s">
        <v>31</v>
      </c>
      <c r="H1" s="19" t="s">
        <v>32</v>
      </c>
      <c r="I1" s="20" t="s">
        <v>0</v>
      </c>
      <c r="J1" s="20" t="s">
        <v>1</v>
      </c>
      <c r="K1" s="20" t="s">
        <v>2</v>
      </c>
      <c r="L1" s="20" t="s">
        <v>3</v>
      </c>
      <c r="M1" s="20" t="s">
        <v>4</v>
      </c>
      <c r="N1" s="20" t="s">
        <v>5</v>
      </c>
      <c r="O1" s="20" t="s">
        <v>6</v>
      </c>
      <c r="P1" s="12"/>
    </row>
    <row r="2" spans="1:16" ht="16.5" customHeight="1" thickTop="1" thickBot="1" x14ac:dyDescent="0.3">
      <c r="A2" t="s">
        <v>33</v>
      </c>
      <c r="B2" s="6" t="e">
        <f>AVERAGE(log!B2:B100)</f>
        <v>#DIV/0!</v>
      </c>
      <c r="C2" t="s">
        <v>34</v>
      </c>
      <c r="H2" s="62" t="e">
        <f>IF(ISBLANK(log!#REF!),"",log!#REF!)</f>
        <v>#REF!</v>
      </c>
      <c r="I2" s="22" t="e">
        <f>IF(ISBLANK(log!#REF!),"",log!#REF!)</f>
        <v>#REF!</v>
      </c>
      <c r="J2" s="23" t="e">
        <f>IF(ISBLANK(log!#REF!),"",log!#REF!)</f>
        <v>#REF!</v>
      </c>
      <c r="K2" s="23" t="e">
        <f>IF(ISBLANK(log!#REF!),"",log!#REF!)</f>
        <v>#REF!</v>
      </c>
      <c r="L2" s="24" t="e">
        <f>IF(ISBLANK(log!#REF!),"",log!#REF!)</f>
        <v>#REF!</v>
      </c>
      <c r="M2" s="23" t="e">
        <f>IF(ISBLANK(log!#REF!),"",log!#REF!)</f>
        <v>#REF!</v>
      </c>
      <c r="N2" s="23" t="e">
        <f>IF(ISBLANK(log!#REF!),"",log!#REF!)</f>
        <v>#REF!</v>
      </c>
      <c r="O2" s="23" t="e">
        <f>IF(ISBLANK(log!#REF!),"",log!#REF!)</f>
        <v>#REF!</v>
      </c>
    </row>
    <row r="3" spans="1:16" ht="16.5" customHeight="1" thickTop="1" thickBot="1" x14ac:dyDescent="0.3">
      <c r="A3" t="s">
        <v>35</v>
      </c>
      <c r="B3">
        <f>COUNTIF(log!B2:B100, "=&lt;3.2")</f>
        <v>0</v>
      </c>
      <c r="C3" s="1" t="e">
        <f>(B3/B6)*100</f>
        <v>#DIV/0!</v>
      </c>
      <c r="D3" t="s">
        <v>36</v>
      </c>
      <c r="H3" s="21"/>
      <c r="I3" s="22" t="str">
        <f>IF(ISBLANK(log!A3),"",log!A3)</f>
        <v/>
      </c>
      <c r="J3" s="23" t="str">
        <f>IF(ISBLANK(log!B3),"",log!B3)</f>
        <v/>
      </c>
      <c r="K3" s="23" t="str">
        <f>IF(ISBLANK(log!C3),"",log!C3)</f>
        <v/>
      </c>
      <c r="L3" s="24" t="str">
        <f>IF(ISBLANK(log!D3),"",log!D3)</f>
        <v/>
      </c>
      <c r="M3" s="23" t="str">
        <f>IF(ISBLANK(log!E3),"",log!E3)</f>
        <v/>
      </c>
      <c r="N3" s="23" t="str">
        <f>IF(ISBLANK(log!F3),"",log!F3)</f>
        <v/>
      </c>
      <c r="O3" s="23" t="str">
        <f>IF(ISBLANK(log!G3),"",log!G3)</f>
        <v/>
      </c>
    </row>
    <row r="4" spans="1:16" ht="16.5" customHeight="1" thickTop="1" thickBot="1" x14ac:dyDescent="0.3">
      <c r="A4" t="s">
        <v>37</v>
      </c>
      <c r="B4">
        <f>COUNTIF(log!B2:B100, "&gt;=10.0")</f>
        <v>0</v>
      </c>
      <c r="C4" s="1" t="e">
        <f>(B4/B6)*100</f>
        <v>#DIV/0!</v>
      </c>
      <c r="D4" t="s">
        <v>36</v>
      </c>
      <c r="H4" s="21"/>
      <c r="I4" s="22" t="str">
        <f>IF(ISBLANK(log!A4),"",log!A4)</f>
        <v/>
      </c>
      <c r="J4" s="23" t="str">
        <f>IF(ISBLANK(log!B4),"",log!B4)</f>
        <v/>
      </c>
      <c r="K4" s="23" t="str">
        <f>IF(ISBLANK(log!C4),"",log!C4)</f>
        <v/>
      </c>
      <c r="L4" s="24" t="str">
        <f>IF(ISBLANK(log!D4),"",log!D4)</f>
        <v/>
      </c>
      <c r="M4" s="23" t="str">
        <f>IF(ISBLANK(log!E4),"",log!E4)</f>
        <v/>
      </c>
      <c r="N4" s="23" t="str">
        <f>IF(ISBLANK(log!F4),"",log!F4)</f>
        <v/>
      </c>
      <c r="O4" s="23" t="str">
        <f>IF(ISBLANK(log!G4),"",log!G4)</f>
        <v/>
      </c>
    </row>
    <row r="5" spans="1:16" ht="16.5" customHeight="1" thickTop="1" thickBot="1" x14ac:dyDescent="0.3">
      <c r="A5" t="s">
        <v>38</v>
      </c>
      <c r="B5">
        <f>COUNT(log!B2:B100) - B3-B4</f>
        <v>0</v>
      </c>
      <c r="C5" s="1" t="e">
        <f>(B5/B6)*100</f>
        <v>#DIV/0!</v>
      </c>
      <c r="D5" t="s">
        <v>36</v>
      </c>
      <c r="H5" s="21"/>
      <c r="I5" s="22" t="str">
        <f>IF(ISBLANK(log!A2),"",log!A2)</f>
        <v/>
      </c>
      <c r="J5" s="23" t="str">
        <f>IF(ISBLANK(log!B2),"",log!B2)</f>
        <v/>
      </c>
      <c r="K5" s="23" t="str">
        <f>IF(ISBLANK(log!C2),"",log!C2)</f>
        <v/>
      </c>
      <c r="L5" s="24" t="str">
        <f>IF(ISBLANK(log!D2),"",log!D2)</f>
        <v/>
      </c>
      <c r="M5" s="23" t="str">
        <f>IF(ISBLANK(log!E2),"",log!E2)</f>
        <v/>
      </c>
      <c r="N5" s="23" t="str">
        <f>IF(ISBLANK(log!F2),"",log!F2)</f>
        <v/>
      </c>
      <c r="O5" s="23" t="str">
        <f>IF(ISBLANK(log!G2),"",log!G2)</f>
        <v/>
      </c>
    </row>
    <row r="6" spans="1:16" ht="16.5" customHeight="1" thickTop="1" thickBot="1" x14ac:dyDescent="0.3">
      <c r="A6" t="s">
        <v>39</v>
      </c>
      <c r="B6">
        <f>SUM(B3:B5)</f>
        <v>0</v>
      </c>
      <c r="C6" t="s">
        <v>40</v>
      </c>
      <c r="H6" s="21"/>
      <c r="I6" s="22" t="str">
        <f>IF(ISBLANK(log!A6),"",log!A6)</f>
        <v/>
      </c>
      <c r="J6" s="23" t="str">
        <f>IF(ISBLANK(log!B6),"",log!B6)</f>
        <v/>
      </c>
      <c r="K6" s="23" t="str">
        <f>IF(ISBLANK(log!C6),"",log!C6)</f>
        <v/>
      </c>
      <c r="L6" s="24" t="str">
        <f>IF(ISBLANK(log!D6),"",log!D6)</f>
        <v/>
      </c>
      <c r="M6" s="23" t="str">
        <f>IF(ISBLANK(log!E6),"",log!E6)</f>
        <v/>
      </c>
      <c r="N6" s="23" t="str">
        <f>IF(ISBLANK(log!F6),"",log!F6)</f>
        <v/>
      </c>
      <c r="O6" s="23" t="str">
        <f>IF(ISBLANK(log!G6),"",log!G6)</f>
        <v/>
      </c>
    </row>
    <row r="7" spans="1:16" ht="16.5" customHeight="1" thickTop="1" thickBot="1" x14ac:dyDescent="0.3">
      <c r="A7" t="s">
        <v>10</v>
      </c>
      <c r="B7">
        <f>SUM(log!C2:C100)</f>
        <v>0</v>
      </c>
      <c r="C7">
        <f>4*B7</f>
        <v>0</v>
      </c>
      <c r="H7" s="21"/>
      <c r="I7" s="22" t="str">
        <f>IF(ISBLANK(log!A7),"",log!A7)</f>
        <v/>
      </c>
      <c r="J7" s="23" t="str">
        <f>IF(ISBLANK(log!B7),"",log!B7)</f>
        <v/>
      </c>
      <c r="K7" s="23" t="str">
        <f>IF(ISBLANK(log!C7),"",log!C7)</f>
        <v/>
      </c>
      <c r="L7" s="24" t="str">
        <f>IF(ISBLANK(log!D7),"",log!D7)</f>
        <v/>
      </c>
      <c r="M7" s="23" t="str">
        <f>IF(ISBLANK(log!E7),"",log!E7)</f>
        <v/>
      </c>
      <c r="N7" s="23" t="str">
        <f>IF(ISBLANK(log!F7),"",log!F7)</f>
        <v/>
      </c>
      <c r="O7" s="23" t="str">
        <f>IF(ISBLANK(log!G7),"",log!G7)</f>
        <v/>
      </c>
      <c r="P7" s="11"/>
    </row>
    <row r="8" spans="1:16" ht="16.5" customHeight="1" thickTop="1" thickBot="1" x14ac:dyDescent="0.3">
      <c r="A8" t="s">
        <v>11</v>
      </c>
      <c r="B8">
        <f>SUM(log!F2:F100)</f>
        <v>0</v>
      </c>
      <c r="C8">
        <f>4*B8</f>
        <v>0</v>
      </c>
      <c r="H8" s="21"/>
      <c r="I8" s="22" t="str">
        <f>IF(ISBLANK(log!A8),"",log!A8)</f>
        <v/>
      </c>
      <c r="J8" s="23" t="str">
        <f>IF(ISBLANK(log!B8),"",log!B8)</f>
        <v/>
      </c>
      <c r="K8" s="23" t="str">
        <f>IF(ISBLANK(log!C8),"",log!C8)</f>
        <v/>
      </c>
      <c r="L8" s="24" t="str">
        <f>IF(ISBLANK(log!D8),"",log!D8)</f>
        <v/>
      </c>
      <c r="M8" s="23" t="str">
        <f>IF(ISBLANK(log!E8),"",log!E8)</f>
        <v/>
      </c>
      <c r="N8" s="23" t="str">
        <f>IF(ISBLANK(log!F8),"",log!F8)</f>
        <v/>
      </c>
      <c r="O8" s="23" t="str">
        <f>IF(ISBLANK(log!G8),"",log!G8)</f>
        <v/>
      </c>
    </row>
    <row r="9" spans="1:16" ht="16.5" customHeight="1" thickTop="1" thickBot="1" x14ac:dyDescent="0.3">
      <c r="A9" t="s">
        <v>12</v>
      </c>
      <c r="B9">
        <f>SUM(log!E2:E100)</f>
        <v>0</v>
      </c>
      <c r="C9">
        <f>4*B9</f>
        <v>0</v>
      </c>
      <c r="H9" s="21"/>
      <c r="I9" s="22" t="str">
        <f>IF(ISBLANK(log!A9),"",log!A9)</f>
        <v/>
      </c>
      <c r="J9" s="23" t="str">
        <f>IF(ISBLANK(log!B9),"",log!B9)</f>
        <v/>
      </c>
      <c r="K9" s="23" t="str">
        <f>IF(ISBLANK(log!C9),"",log!C9)</f>
        <v/>
      </c>
      <c r="L9" s="24" t="str">
        <f>IF(ISBLANK(log!D9),"",log!D9)</f>
        <v/>
      </c>
      <c r="M9" s="23" t="str">
        <f>IF(ISBLANK(log!E9),"",log!E9)</f>
        <v/>
      </c>
      <c r="N9" s="23" t="str">
        <f>IF(ISBLANK(log!F9),"",log!F9)</f>
        <v/>
      </c>
      <c r="O9" s="23" t="str">
        <f>IF(ISBLANK(log!G9),"",log!G9)</f>
        <v/>
      </c>
    </row>
    <row r="10" spans="1:16" ht="16.5" customHeight="1" thickTop="1" thickBot="1" x14ac:dyDescent="0.3">
      <c r="A10" t="s">
        <v>41</v>
      </c>
      <c r="B10">
        <f>SUM(log!C2:C100)</f>
        <v>0</v>
      </c>
      <c r="C10" s="1">
        <f>SUM(C7:C9)</f>
        <v>0</v>
      </c>
      <c r="H10" s="21"/>
      <c r="I10" s="22" t="str">
        <f>IF(ISBLANK(log!A10),"",log!A10)</f>
        <v/>
      </c>
      <c r="J10" s="23" t="str">
        <f>IF(ISBLANK(log!B10),"",log!B10)</f>
        <v/>
      </c>
      <c r="K10" s="23" t="str">
        <f>IF(ISBLANK(log!C10),"",log!C10)</f>
        <v/>
      </c>
      <c r="L10" s="24" t="str">
        <f>IF(ISBLANK(log!D10),"",log!D10)</f>
        <v/>
      </c>
      <c r="M10" s="23" t="str">
        <f>IF(ISBLANK(log!E10),"",log!E10)</f>
        <v/>
      </c>
      <c r="N10" s="23" t="str">
        <f>IF(ISBLANK(log!F10),"",log!F10)</f>
        <v/>
      </c>
      <c r="O10" s="23" t="str">
        <f>IF(ISBLANK(log!G10),"",log!G10)</f>
        <v/>
      </c>
    </row>
    <row r="11" spans="1:16" ht="16.5" customHeight="1" thickTop="1" thickBot="1" x14ac:dyDescent="0.3">
      <c r="H11" s="21"/>
      <c r="I11" s="22" t="str">
        <f>IF(ISBLANK(log!A11),"",log!A11)</f>
        <v/>
      </c>
      <c r="J11" s="23" t="str">
        <f>IF(ISBLANK(log!B11),"",log!B11)</f>
        <v/>
      </c>
      <c r="K11" s="23" t="str">
        <f>IF(ISBLANK(log!C11),"",log!C11)</f>
        <v/>
      </c>
      <c r="L11" s="24" t="str">
        <f>IF(ISBLANK(log!D11),"",log!D11)</f>
        <v/>
      </c>
      <c r="M11" s="23" t="str">
        <f>IF(ISBLANK(log!E11),"",log!E11)</f>
        <v/>
      </c>
      <c r="N11" s="23" t="str">
        <f>IF(ISBLANK(log!F11),"",log!F11)</f>
        <v/>
      </c>
      <c r="O11" s="23" t="str">
        <f>IF(ISBLANK(log!G11),"",log!G11)</f>
        <v/>
      </c>
    </row>
    <row r="12" spans="1:16" ht="16.5" customHeight="1" thickTop="1" thickBot="1" x14ac:dyDescent="0.3">
      <c r="A12" t="s">
        <v>42</v>
      </c>
      <c r="B12" s="7" t="s">
        <v>43</v>
      </c>
      <c r="C12" s="8" t="e">
        <f>B7/B1</f>
        <v>#DIV/0!</v>
      </c>
      <c r="H12" s="21"/>
      <c r="I12" s="22" t="str">
        <f>IF(ISBLANK(log!A12),"",log!A12)</f>
        <v/>
      </c>
      <c r="J12" s="23" t="str">
        <f>IF(ISBLANK(log!B12),"",log!B12)</f>
        <v/>
      </c>
      <c r="K12" s="23" t="str">
        <f>IF(ISBLANK(log!C12),"",log!C12)</f>
        <v/>
      </c>
      <c r="L12" s="24" t="str">
        <f>IF(ISBLANK(log!D12),"",log!D12)</f>
        <v/>
      </c>
      <c r="M12" s="23" t="str">
        <f>IF(ISBLANK(log!E12),"",log!E12)</f>
        <v/>
      </c>
      <c r="N12" s="23" t="str">
        <f>IF(ISBLANK(log!F12),"",log!F12)</f>
        <v/>
      </c>
      <c r="O12" s="23" t="str">
        <f>IF(ISBLANK(log!G12),"",log!G12)</f>
        <v/>
      </c>
    </row>
    <row r="13" spans="1:16" ht="16.5" customHeight="1" thickTop="1" thickBot="1" x14ac:dyDescent="0.3">
      <c r="H13" s="21"/>
      <c r="I13" s="22" t="str">
        <f>IF(ISBLANK(log!A13),"",log!A13)</f>
        <v/>
      </c>
      <c r="J13" s="23" t="str">
        <f>IF(ISBLANK(log!B13),"",log!B13)</f>
        <v/>
      </c>
      <c r="K13" s="23" t="str">
        <f>IF(ISBLANK(log!C13),"",log!C13)</f>
        <v/>
      </c>
      <c r="L13" s="24" t="str">
        <f>IF(ISBLANK(log!D13),"",log!D13)</f>
        <v/>
      </c>
      <c r="M13" s="23" t="str">
        <f>IF(ISBLANK(log!E13),"",log!E13)</f>
        <v/>
      </c>
      <c r="N13" s="23" t="str">
        <f>IF(ISBLANK(log!F13),"",log!F13)</f>
        <v/>
      </c>
      <c r="O13" s="23" t="str">
        <f>IF(ISBLANK(log!G13),"",log!G13)</f>
        <v/>
      </c>
    </row>
    <row r="14" spans="1:16" ht="16.5" customHeight="1" thickTop="1" thickBot="1" x14ac:dyDescent="0.3">
      <c r="H14" s="21"/>
      <c r="I14" s="22" t="str">
        <f>IF(ISBLANK(log!A14),"",log!A14)</f>
        <v/>
      </c>
      <c r="J14" s="23" t="str">
        <f>IF(ISBLANK(log!B14),"",log!B14)</f>
        <v/>
      </c>
      <c r="K14" s="23" t="str">
        <f>IF(ISBLANK(log!C14),"",log!C14)</f>
        <v/>
      </c>
      <c r="L14" s="24" t="str">
        <f>IF(ISBLANK(log!D14),"",log!D14)</f>
        <v/>
      </c>
      <c r="M14" s="23" t="str">
        <f>IF(ISBLANK(log!E14),"",log!E14)</f>
        <v/>
      </c>
      <c r="N14" s="23" t="str">
        <f>IF(ISBLANK(log!F14),"",log!F14)</f>
        <v/>
      </c>
      <c r="O14" s="23" t="str">
        <f>IF(ISBLANK(log!G14),"",log!G14)</f>
        <v/>
      </c>
    </row>
    <row r="15" spans="1:16" ht="16.5" customHeight="1" thickTop="1" thickBot="1" x14ac:dyDescent="0.3">
      <c r="H15" s="21"/>
      <c r="I15" s="22" t="str">
        <f>IF(ISBLANK(log!A15),"",log!A15)</f>
        <v/>
      </c>
      <c r="J15" s="23" t="str">
        <f>IF(ISBLANK(log!B15),"",log!B15)</f>
        <v/>
      </c>
      <c r="K15" s="23" t="str">
        <f>IF(ISBLANK(log!C15),"",log!C15)</f>
        <v/>
      </c>
      <c r="L15" s="24" t="str">
        <f>IF(ISBLANK(log!D15),"",log!D15)</f>
        <v/>
      </c>
      <c r="M15" s="23" t="str">
        <f>IF(ISBLANK(log!E15),"",log!E15)</f>
        <v/>
      </c>
      <c r="N15" s="23" t="str">
        <f>IF(ISBLANK(log!F15),"",log!F15)</f>
        <v/>
      </c>
      <c r="O15" s="23" t="str">
        <f>IF(ISBLANK(log!G15),"",log!G15)</f>
        <v/>
      </c>
    </row>
    <row r="16" spans="1:16" ht="16.5" customHeight="1" thickTop="1" thickBot="1" x14ac:dyDescent="0.3">
      <c r="H16" s="21"/>
      <c r="I16" s="22" t="str">
        <f>IF(ISBLANK(log!A16),"",log!A16)</f>
        <v/>
      </c>
      <c r="J16" s="23" t="str">
        <f>IF(ISBLANK(log!B16),"",log!B16)</f>
        <v/>
      </c>
      <c r="K16" s="23" t="str">
        <f>IF(ISBLANK(log!C16),"",log!C16)</f>
        <v/>
      </c>
      <c r="L16" s="24" t="str">
        <f>IF(ISBLANK(log!D16),"",log!D16)</f>
        <v/>
      </c>
      <c r="M16" s="23" t="str">
        <f>IF(ISBLANK(log!E16),"",log!E16)</f>
        <v/>
      </c>
      <c r="N16" s="23" t="str">
        <f>IF(ISBLANK(log!F16),"",log!F16)</f>
        <v/>
      </c>
      <c r="O16" s="23" t="str">
        <f>IF(ISBLANK(log!G16),"",log!G16)</f>
        <v/>
      </c>
    </row>
    <row r="17" spans="8:15" ht="16.5" customHeight="1" thickTop="1" thickBot="1" x14ac:dyDescent="0.3">
      <c r="H17" s="21" t="str">
        <f>IF(ISBLANK(log!A17),"",log!A17)</f>
        <v/>
      </c>
      <c r="I17" s="22" t="str">
        <f>IF(ISBLANK(log!A17),"",log!A17)</f>
        <v/>
      </c>
      <c r="J17" s="23" t="str">
        <f>IF(ISBLANK(log!B17),"",log!B17)</f>
        <v/>
      </c>
      <c r="K17" s="23" t="str">
        <f>IF(ISBLANK(log!C17),"",log!C17)</f>
        <v/>
      </c>
      <c r="L17" s="24" t="str">
        <f>IF(ISBLANK(log!D17),"",log!D17)</f>
        <v/>
      </c>
      <c r="M17" s="23" t="str">
        <f>IF(ISBLANK(log!E17),"",log!E17)</f>
        <v/>
      </c>
      <c r="N17" s="23" t="str">
        <f>IF(ISBLANK(log!F17),"",log!F17)</f>
        <v/>
      </c>
      <c r="O17" s="23" t="str">
        <f>IF(ISBLANK(log!G17),"",log!G17)</f>
        <v/>
      </c>
    </row>
    <row r="18" spans="8:15" ht="15.75" customHeight="1" thickTop="1" x14ac:dyDescent="0.25">
      <c r="H18" s="21" t="str">
        <f>IF(ISBLANK(log!A18),"",log!A18)</f>
        <v/>
      </c>
      <c r="I18" s="22" t="str">
        <f>IF(ISBLANK(log!A18),"",log!A18)</f>
        <v/>
      </c>
      <c r="J18" s="23" t="str">
        <f>IF(ISBLANK(log!B18),"",log!B18)</f>
        <v/>
      </c>
      <c r="K18" s="23" t="str">
        <f>IF(ISBLANK(log!C18),"",log!C18)</f>
        <v/>
      </c>
      <c r="L18" s="24" t="str">
        <f>IF(ISBLANK(log!D18),"",log!D18)</f>
        <v/>
      </c>
      <c r="M18" s="23" t="str">
        <f>IF(ISBLANK(log!E18),"",log!E18)</f>
        <v/>
      </c>
      <c r="N18" s="23" t="str">
        <f>IF(ISBLANK(log!F18),"",log!F18)</f>
        <v/>
      </c>
      <c r="O18" s="23" t="str">
        <f>IF(ISBLANK(log!G18),"",log!G18)</f>
        <v/>
      </c>
    </row>
    <row r="19" spans="8:15" ht="15.75" customHeight="1" thickBot="1" x14ac:dyDescent="0.3">
      <c r="H19" s="25" t="str">
        <f>IF(ISBLANK(log!A19),"",log!A19)</f>
        <v/>
      </c>
      <c r="I19" s="26" t="str">
        <f>IF(ISBLANK(log!A19),"",log!A19)</f>
        <v/>
      </c>
      <c r="J19" s="27" t="str">
        <f>IF(ISBLANK(log!B19),"",log!B19)</f>
        <v/>
      </c>
      <c r="K19" s="27" t="str">
        <f>IF(ISBLANK(log!C19),"",log!C19)</f>
        <v/>
      </c>
      <c r="L19" s="28" t="str">
        <f>IF(ISBLANK(log!D19),"",log!D19)</f>
        <v/>
      </c>
      <c r="M19" s="27" t="str">
        <f>IF(ISBLANK(log!E19),"",log!E19)</f>
        <v/>
      </c>
      <c r="N19" s="27" t="str">
        <f>IF(ISBLANK(log!F19),"",log!F19)</f>
        <v/>
      </c>
      <c r="O19" s="27" t="str">
        <f>IF(ISBLANK(log!G19),"",log!G19)</f>
        <v/>
      </c>
    </row>
    <row r="20" spans="8:15" ht="16.5" customHeight="1" thickTop="1" thickBot="1" x14ac:dyDescent="0.3">
      <c r="H20" s="21" t="str">
        <f>IF(ISBLANK(log!A20),"",log!A20)</f>
        <v/>
      </c>
      <c r="I20" s="22" t="str">
        <f>IF(ISBLANK(log!A20),"",log!A20)</f>
        <v/>
      </c>
      <c r="J20" s="23" t="str">
        <f>IF(ISBLANK(log!B20),"",log!B20)</f>
        <v/>
      </c>
      <c r="K20" s="23" t="str">
        <f>IF(ISBLANK(log!C20),"",log!C20)</f>
        <v/>
      </c>
      <c r="L20" s="24" t="str">
        <f>IF(ISBLANK(log!D20),"",log!D20)</f>
        <v/>
      </c>
      <c r="M20" s="23" t="str">
        <f>IF(ISBLANK(log!E20),"",log!E20)</f>
        <v/>
      </c>
      <c r="N20" s="23" t="str">
        <f>IF(ISBLANK(log!F20),"",log!F20)</f>
        <v/>
      </c>
      <c r="O20" s="23" t="str">
        <f>IF(ISBLANK(log!G20),"",log!G20)</f>
        <v/>
      </c>
    </row>
    <row r="21" spans="8:15" ht="16.5" customHeight="1" thickTop="1" thickBot="1" x14ac:dyDescent="0.3">
      <c r="H21" s="21" t="str">
        <f>IF(ISBLANK(log!A21),"",log!A21)</f>
        <v/>
      </c>
      <c r="I21" s="22" t="str">
        <f>IF(ISBLANK(log!A21),"",log!A21)</f>
        <v/>
      </c>
      <c r="J21" s="23" t="str">
        <f>IF(ISBLANK(log!B21),"",log!B21)</f>
        <v/>
      </c>
      <c r="K21" s="23" t="str">
        <f>IF(ISBLANK(log!C21),"",log!C21)</f>
        <v/>
      </c>
      <c r="L21" s="24" t="str">
        <f>IF(ISBLANK(log!D21),"",log!D21)</f>
        <v/>
      </c>
      <c r="M21" s="23" t="str">
        <f>IF(ISBLANK(log!E21),"",log!E21)</f>
        <v/>
      </c>
      <c r="N21" s="23" t="str">
        <f>IF(ISBLANK(log!F21),"",log!F21)</f>
        <v/>
      </c>
      <c r="O21" s="23" t="str">
        <f>IF(ISBLANK(log!G21),"",log!G21)</f>
        <v/>
      </c>
    </row>
    <row r="22" spans="8:15" ht="16.5" customHeight="1" thickTop="1" thickBot="1" x14ac:dyDescent="0.3">
      <c r="H22" s="21" t="str">
        <f>IF(ISBLANK(log!A22),"",log!A22)</f>
        <v/>
      </c>
      <c r="I22" s="22" t="str">
        <f>IF(ISBLANK(log!A22),"",log!A22)</f>
        <v/>
      </c>
      <c r="J22" s="23" t="str">
        <f>IF(ISBLANK(log!B22),"",log!B22)</f>
        <v/>
      </c>
      <c r="K22" s="23" t="str">
        <f>IF(ISBLANK(log!C22),"",log!C22)</f>
        <v/>
      </c>
      <c r="L22" s="24" t="str">
        <f>IF(ISBLANK(log!D22),"",log!D22)</f>
        <v/>
      </c>
      <c r="M22" s="23" t="str">
        <f>IF(ISBLANK(log!E22),"",log!E22)</f>
        <v/>
      </c>
      <c r="N22" s="23" t="str">
        <f>IF(ISBLANK(log!F22),"",log!F22)</f>
        <v/>
      </c>
      <c r="O22" s="23" t="str">
        <f>IF(ISBLANK(log!G22),"",log!G22)</f>
        <v/>
      </c>
    </row>
    <row r="23" spans="8:15" ht="16.5" customHeight="1" thickTop="1" thickBot="1" x14ac:dyDescent="0.3">
      <c r="H23" s="21" t="str">
        <f>IF(ISBLANK(log!A23),"",log!A23)</f>
        <v/>
      </c>
      <c r="I23" s="22" t="str">
        <f>IF(ISBLANK(log!A23),"",log!A23)</f>
        <v/>
      </c>
      <c r="J23" s="23" t="str">
        <f>IF(ISBLANK(log!B23),"",log!B23)</f>
        <v/>
      </c>
      <c r="K23" s="23" t="str">
        <f>IF(ISBLANK(log!C23),"",log!C23)</f>
        <v/>
      </c>
      <c r="L23" s="24" t="str">
        <f>IF(ISBLANK(log!D23),"",log!D23)</f>
        <v/>
      </c>
      <c r="M23" s="23" t="str">
        <f>IF(ISBLANK(log!E23),"",log!E23)</f>
        <v/>
      </c>
      <c r="N23" s="23" t="str">
        <f>IF(ISBLANK(log!F23),"",log!F23)</f>
        <v/>
      </c>
      <c r="O23" s="23" t="str">
        <f>IF(ISBLANK(log!G23),"",log!G23)</f>
        <v/>
      </c>
    </row>
    <row r="24" spans="8:15" ht="16.5" customHeight="1" thickTop="1" thickBot="1" x14ac:dyDescent="0.3">
      <c r="H24" s="21" t="str">
        <f>IF(ISBLANK(log!A24),"",log!A24)</f>
        <v/>
      </c>
      <c r="I24" s="22" t="str">
        <f>IF(ISBLANK(log!A24),"",log!A24)</f>
        <v/>
      </c>
      <c r="J24" s="23" t="str">
        <f>IF(ISBLANK(log!B24),"",log!B24)</f>
        <v/>
      </c>
      <c r="K24" s="23" t="str">
        <f>IF(ISBLANK(log!C24),"",log!C24)</f>
        <v/>
      </c>
      <c r="L24" s="24" t="str">
        <f>IF(ISBLANK(log!D24),"",log!D24)</f>
        <v/>
      </c>
      <c r="M24" s="23" t="str">
        <f>IF(ISBLANK(log!E24),"",log!E24)</f>
        <v/>
      </c>
      <c r="N24" s="23" t="str">
        <f>IF(ISBLANK(log!F24),"",log!F24)</f>
        <v/>
      </c>
      <c r="O24" s="23" t="str">
        <f>IF(ISBLANK(log!G24),"",log!G24)</f>
        <v/>
      </c>
    </row>
    <row r="25" spans="8:15" ht="16.5" customHeight="1" thickTop="1" thickBot="1" x14ac:dyDescent="0.3">
      <c r="H25" s="21" t="str">
        <f>IF(ISBLANK(log!A25),"",log!A25)</f>
        <v/>
      </c>
      <c r="I25" s="22" t="str">
        <f>IF(ISBLANK(log!A25),"",log!A25)</f>
        <v/>
      </c>
      <c r="J25" s="23" t="str">
        <f>IF(ISBLANK(log!B25),"",log!B25)</f>
        <v/>
      </c>
      <c r="K25" s="23" t="str">
        <f>IF(ISBLANK(log!C25),"",log!C25)</f>
        <v/>
      </c>
      <c r="L25" s="24" t="str">
        <f>IF(ISBLANK(log!D25),"",log!D25)</f>
        <v/>
      </c>
      <c r="M25" s="23" t="str">
        <f>IF(ISBLANK(log!E25),"",log!E25)</f>
        <v/>
      </c>
      <c r="N25" s="23" t="str">
        <f>IF(ISBLANK(log!F25),"",log!F25)</f>
        <v/>
      </c>
      <c r="O25" s="23" t="str">
        <f>IF(ISBLANK(log!G25),"",log!G25)</f>
        <v/>
      </c>
    </row>
    <row r="26" spans="8:15" ht="16.5" customHeight="1" thickTop="1" thickBot="1" x14ac:dyDescent="0.3">
      <c r="H26" s="21" t="str">
        <f>IF(ISBLANK(log!A26),"",log!A26)</f>
        <v/>
      </c>
      <c r="I26" s="22" t="str">
        <f>IF(ISBLANK(log!A26),"",log!A26)</f>
        <v/>
      </c>
      <c r="J26" s="23" t="str">
        <f>IF(ISBLANK(log!B26),"",log!B26)</f>
        <v/>
      </c>
      <c r="K26" s="23" t="str">
        <f>IF(ISBLANK(log!C26),"",log!C26)</f>
        <v/>
      </c>
      <c r="L26" s="24" t="str">
        <f>IF(ISBLANK(log!D26),"",log!D26)</f>
        <v/>
      </c>
      <c r="M26" s="23" t="str">
        <f>IF(ISBLANK(log!E26),"",log!E26)</f>
        <v/>
      </c>
      <c r="N26" s="23" t="str">
        <f>IF(ISBLANK(log!F26),"",log!F26)</f>
        <v/>
      </c>
      <c r="O26" s="23" t="str">
        <f>IF(ISBLANK(log!G26),"",log!G26)</f>
        <v/>
      </c>
    </row>
    <row r="27" spans="8:15" ht="15.75" customHeight="1" thickTop="1" x14ac:dyDescent="0.25">
      <c r="H27" s="21" t="str">
        <f>IF(ISBLANK(log!A27),"",log!A27)</f>
        <v/>
      </c>
      <c r="I27" s="22" t="str">
        <f>IF(ISBLANK(log!A27),"",log!A27)</f>
        <v/>
      </c>
      <c r="J27" s="23" t="str">
        <f>IF(ISBLANK(log!B27),"",log!B27)</f>
        <v/>
      </c>
      <c r="K27" s="23" t="str">
        <f>IF(ISBLANK(log!C27),"",log!C27)</f>
        <v/>
      </c>
      <c r="L27" s="23" t="str">
        <f>IF(ISBLANK(log!D27),"",log!D27)</f>
        <v/>
      </c>
      <c r="M27" s="23" t="str">
        <f>IF(ISBLANK(log!E27),"",log!E27)</f>
        <v/>
      </c>
      <c r="N27" s="23" t="str">
        <f>IF(ISBLANK(log!F27),"",log!F27)</f>
        <v/>
      </c>
      <c r="O27" s="23" t="str">
        <f>IF(ISBLANK(log!G27),"",log!G27)</f>
        <v/>
      </c>
    </row>
    <row r="29" spans="8:15" x14ac:dyDescent="0.25">
      <c r="I29" s="15"/>
      <c r="J29" s="17"/>
      <c r="K29" s="18"/>
      <c r="L29" s="18"/>
      <c r="M29" s="18"/>
      <c r="N29" s="18"/>
      <c r="O29" s="18"/>
    </row>
  </sheetData>
  <sheetProtection algorithmName="SHA-512" hashValue="eSKRRm2aTuak7vjVG6Qdzv03rTloj1OtyS6lyXvAYCTTQnyyU5mksM6FaYi8srZShVQfPA45+yX7fSzIwFDikg==" saltValue="qTHSlboI72WwyI11jCKh0w==" spinCount="100000" sheet="1" objects="1" scenarios="1"/>
  <pageMargins left="0.7" right="0.7" top="0.75" bottom="0.75" header="0.3" footer="0.3"/>
  <pageSetup paperSize="9" orientation="portrait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1"/>
  <sheetViews>
    <sheetView showGridLines="0" showRowColHeaders="0" zoomScaleNormal="100" workbookViewId="0">
      <selection activeCell="I9" sqref="I9"/>
    </sheetView>
  </sheetViews>
  <sheetFormatPr defaultRowHeight="15" x14ac:dyDescent="0.25"/>
  <cols>
    <col min="1" max="1" width="8.7109375" customWidth="1"/>
    <col min="2" max="2" width="6.7109375" customWidth="1"/>
    <col min="3" max="22" width="8.7109375" customWidth="1"/>
  </cols>
  <sheetData>
    <row r="1" spans="1:22" ht="20.100000000000001" customHeight="1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1"/>
    </row>
    <row r="2" spans="1:22" ht="20.100000000000001" customHeight="1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4"/>
    </row>
    <row r="3" spans="1:22" ht="20.100000000000001" customHeight="1" x14ac:dyDescent="0.2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4"/>
    </row>
    <row r="4" spans="1:22" ht="20.100000000000001" customHeight="1" x14ac:dyDescent="0.25">
      <c r="A4" s="33"/>
      <c r="B4" s="79" t="s">
        <v>44</v>
      </c>
      <c r="C4" s="76"/>
      <c r="D4" s="76"/>
      <c r="E4" s="76"/>
      <c r="F4" s="76"/>
      <c r="G4" s="76"/>
      <c r="H4" s="76"/>
      <c r="I4" s="76"/>
      <c r="J4" s="33"/>
      <c r="K4" s="79" t="s">
        <v>45</v>
      </c>
      <c r="L4" s="76"/>
      <c r="M4" s="76"/>
      <c r="N4" s="76"/>
      <c r="O4" s="76"/>
      <c r="P4" s="76"/>
      <c r="Q4" s="77" t="s">
        <v>46</v>
      </c>
      <c r="R4" s="76"/>
      <c r="S4" s="76"/>
      <c r="T4" s="76"/>
      <c r="U4" s="76"/>
      <c r="V4" s="78"/>
    </row>
    <row r="5" spans="1:22" ht="20.100000000000001" customHeight="1" x14ac:dyDescent="0.25">
      <c r="A5" s="33"/>
      <c r="B5" s="76"/>
      <c r="C5" s="76"/>
      <c r="D5" s="76"/>
      <c r="E5" s="76"/>
      <c r="F5" s="76"/>
      <c r="G5" s="76"/>
      <c r="H5" s="76"/>
      <c r="I5" s="76"/>
      <c r="J5" s="33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8"/>
    </row>
    <row r="6" spans="1:22" ht="20.100000000000001" customHeight="1" x14ac:dyDescent="0.25">
      <c r="A6" s="33"/>
      <c r="B6" s="76"/>
      <c r="C6" s="76"/>
      <c r="D6" s="76"/>
      <c r="E6" s="76"/>
      <c r="F6" s="76"/>
      <c r="G6" s="76"/>
      <c r="H6" s="76"/>
      <c r="I6" s="76"/>
      <c r="J6" s="33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8"/>
    </row>
    <row r="7" spans="1:22" ht="15" customHeight="1" thickBot="1" x14ac:dyDescent="0.85">
      <c r="A7" s="33"/>
      <c r="B7" s="38"/>
      <c r="C7" s="38"/>
      <c r="D7" s="38"/>
      <c r="E7" s="38"/>
      <c r="F7" s="38"/>
      <c r="G7" s="38"/>
      <c r="H7" s="38"/>
      <c r="I7" s="38"/>
      <c r="J7" s="38"/>
      <c r="K7" s="39"/>
      <c r="L7" s="39"/>
      <c r="M7" s="39"/>
      <c r="N7" s="39"/>
      <c r="O7" s="39"/>
      <c r="P7" s="39"/>
      <c r="Q7" s="39"/>
      <c r="R7" s="39"/>
      <c r="S7" s="38"/>
      <c r="T7" s="38"/>
      <c r="U7" s="38"/>
      <c r="V7" s="34"/>
    </row>
    <row r="8" spans="1:22" ht="20.100000000000001" customHeight="1" thickBot="1" x14ac:dyDescent="0.3">
      <c r="A8" s="33"/>
      <c r="B8" s="49" t="s">
        <v>32</v>
      </c>
      <c r="C8" s="50" t="s">
        <v>0</v>
      </c>
      <c r="D8" s="50" t="s">
        <v>1</v>
      </c>
      <c r="E8" s="50" t="s">
        <v>2</v>
      </c>
      <c r="F8" s="50" t="s">
        <v>3</v>
      </c>
      <c r="G8" s="50" t="s">
        <v>4</v>
      </c>
      <c r="H8" s="50" t="s">
        <v>5</v>
      </c>
      <c r="I8" s="51" t="s">
        <v>6</v>
      </c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4"/>
    </row>
    <row r="9" spans="1:22" ht="20.100000000000001" customHeight="1" x14ac:dyDescent="0.35">
      <c r="A9" s="33"/>
      <c r="B9" s="81" t="e">
        <f>IF(ISBLANK(log!#REF!),"",log!#REF!)</f>
        <v>#REF!</v>
      </c>
      <c r="C9" s="65" t="e">
        <f>IF(ISBLANK(log!#REF!),"",log!#REF!)</f>
        <v>#REF!</v>
      </c>
      <c r="D9" s="53" t="e">
        <f>IF(ISBLANK(log!#REF!),"",log!#REF!)</f>
        <v>#REF!</v>
      </c>
      <c r="E9" s="53" t="e">
        <f>IF(ISBLANK(log!#REF!),"",log!#REF!)</f>
        <v>#REF!</v>
      </c>
      <c r="F9" s="53" t="e">
        <f>IF(ISBLANK(log!#REF!),"",log!#REF!)</f>
        <v>#REF!</v>
      </c>
      <c r="G9" s="53" t="e">
        <f>IF(ISBLANK(log!#REF!),"",log!#REF!)</f>
        <v>#REF!</v>
      </c>
      <c r="H9" s="53" t="e">
        <f>IF(ISBLANK(log!#REF!),"",log!#REF!)</f>
        <v>#REF!</v>
      </c>
      <c r="I9" s="53" t="e">
        <f>IF(ISBLANK(log!#REF!),"",log!#REF!)</f>
        <v>#REF!</v>
      </c>
      <c r="J9" s="33"/>
      <c r="K9" s="33"/>
      <c r="L9" s="33"/>
      <c r="M9" s="33"/>
      <c r="N9" s="33"/>
      <c r="O9" s="33"/>
      <c r="P9" s="33"/>
      <c r="Q9" s="33"/>
      <c r="R9" s="80" t="s">
        <v>39</v>
      </c>
      <c r="S9" s="76"/>
      <c r="T9" s="68">
        <f>Statistics!B6</f>
        <v>0</v>
      </c>
      <c r="U9" s="41"/>
      <c r="V9" s="34"/>
    </row>
    <row r="10" spans="1:22" ht="20.100000000000001" customHeight="1" x14ac:dyDescent="0.35">
      <c r="A10" s="33"/>
      <c r="B10" s="82"/>
      <c r="C10" s="65" t="str">
        <f>IF(ISBLANK(log!A3),"",log!A3)</f>
        <v/>
      </c>
      <c r="D10" s="53" t="str">
        <f>IF(ISBLANK(log!B3),"",log!B3)</f>
        <v/>
      </c>
      <c r="E10" s="53" t="str">
        <f>IF(ISBLANK(log!C3),"",log!C3)</f>
        <v/>
      </c>
      <c r="F10" s="53" t="str">
        <f>IF(ISBLANK(log!D3),"",log!D3)</f>
        <v/>
      </c>
      <c r="G10" s="53" t="str">
        <f>IF(ISBLANK(log!E3),"",log!E3)</f>
        <v/>
      </c>
      <c r="H10" s="53" t="str">
        <f>IF(ISBLANK(log!F3),"",log!F3)</f>
        <v/>
      </c>
      <c r="I10" s="53" t="str">
        <f>IF(ISBLANK(log!G3),"",log!G3)</f>
        <v/>
      </c>
      <c r="J10" s="33"/>
      <c r="K10" s="33"/>
      <c r="L10" s="33"/>
      <c r="M10" s="33"/>
      <c r="N10" s="33"/>
      <c r="O10" s="33"/>
      <c r="P10" s="33"/>
      <c r="Q10" s="33"/>
      <c r="R10" s="63"/>
      <c r="S10" s="63"/>
      <c r="T10" s="69"/>
      <c r="U10" s="43"/>
      <c r="V10" s="34"/>
    </row>
    <row r="11" spans="1:22" ht="20.100000000000001" customHeight="1" x14ac:dyDescent="0.35">
      <c r="A11" s="33"/>
      <c r="B11" s="82"/>
      <c r="C11" s="65" t="str">
        <f>IF(ISBLANK(log!A4),"",log!A4)</f>
        <v/>
      </c>
      <c r="D11" s="53" t="str">
        <f>IF(ISBLANK(log!B4),"",log!B4)</f>
        <v/>
      </c>
      <c r="E11" s="53" t="str">
        <f>IF(ISBLANK(log!C4),"",log!C4)</f>
        <v/>
      </c>
      <c r="F11" s="53" t="str">
        <f>IF(ISBLANK(log!D4),"",log!D4)</f>
        <v/>
      </c>
      <c r="G11" s="53" t="str">
        <f>IF(ISBLANK(log!E4),"",log!E4)</f>
        <v/>
      </c>
      <c r="H11" s="53" t="str">
        <f>IF(ISBLANK(log!F4),"",log!F4)</f>
        <v/>
      </c>
      <c r="I11" s="53" t="str">
        <f>IF(ISBLANK(log!G4),"",log!G4)</f>
        <v/>
      </c>
      <c r="J11" s="33"/>
      <c r="K11" s="33"/>
      <c r="L11" s="33"/>
      <c r="M11" s="33"/>
      <c r="N11" s="33"/>
      <c r="O11" s="33"/>
      <c r="P11" s="33"/>
      <c r="Q11" s="33"/>
      <c r="R11" s="80" t="s">
        <v>47</v>
      </c>
      <c r="S11" s="76"/>
      <c r="T11" s="68" t="e">
        <f>Statistics!C5</f>
        <v>#DIV/0!</v>
      </c>
      <c r="U11" s="66" t="s">
        <v>36</v>
      </c>
      <c r="V11" s="34"/>
    </row>
    <row r="12" spans="1:22" ht="20.100000000000001" customHeight="1" x14ac:dyDescent="0.35">
      <c r="A12" s="33"/>
      <c r="B12" s="82"/>
      <c r="C12" s="65" t="str">
        <f>IF(ISBLANK(log!A2),"",log!A2)</f>
        <v/>
      </c>
      <c r="D12" s="53" t="str">
        <f>IF(ISBLANK(log!B2),"",log!B2)</f>
        <v/>
      </c>
      <c r="E12" s="53" t="str">
        <f>IF(ISBLANK(log!C2),"",log!C2)</f>
        <v/>
      </c>
      <c r="F12" s="53" t="str">
        <f>IF(ISBLANK(log!D2),"",log!D2)</f>
        <v/>
      </c>
      <c r="G12" s="53" t="str">
        <f>IF(ISBLANK(log!E2),"",log!E2)</f>
        <v/>
      </c>
      <c r="H12" s="53" t="str">
        <f>IF(ISBLANK(log!F2),"",log!F2)</f>
        <v/>
      </c>
      <c r="I12" s="53" t="str">
        <f>IF(ISBLANK(log!G2),"",log!G2)</f>
        <v/>
      </c>
      <c r="J12" s="33"/>
      <c r="K12" s="33"/>
      <c r="L12" s="33"/>
      <c r="M12" s="33"/>
      <c r="N12" s="33"/>
      <c r="O12" s="33"/>
      <c r="P12" s="33"/>
      <c r="Q12" s="33"/>
      <c r="R12" s="63"/>
      <c r="S12" s="63"/>
      <c r="T12" s="68"/>
      <c r="U12" s="66"/>
      <c r="V12" s="34"/>
    </row>
    <row r="13" spans="1:22" ht="20.100000000000001" customHeight="1" x14ac:dyDescent="0.35">
      <c r="A13" s="33"/>
      <c r="B13" s="82"/>
      <c r="C13" s="65" t="str">
        <f>IF(ISBLANK(log!A6),"",log!A6)</f>
        <v/>
      </c>
      <c r="D13" s="53" t="str">
        <f>IF(ISBLANK(log!B6),"",log!B6)</f>
        <v/>
      </c>
      <c r="E13" s="53" t="str">
        <f>IF(ISBLANK(log!C6),"",log!C6)</f>
        <v/>
      </c>
      <c r="F13" s="53" t="str">
        <f>IF(ISBLANK(log!D6),"",log!D6)</f>
        <v/>
      </c>
      <c r="G13" s="53" t="str">
        <f>IF(ISBLANK(log!E6),"",log!E6)</f>
        <v/>
      </c>
      <c r="H13" s="53" t="str">
        <f>IF(ISBLANK(log!F6),"",log!F6)</f>
        <v/>
      </c>
      <c r="I13" s="53" t="str">
        <f>IF(ISBLANK(log!G6),"",log!G6)</f>
        <v/>
      </c>
      <c r="J13" s="33"/>
      <c r="K13" s="33"/>
      <c r="L13" s="33"/>
      <c r="M13" s="33"/>
      <c r="N13" s="33"/>
      <c r="O13" s="33"/>
      <c r="P13" s="33"/>
      <c r="Q13" s="33"/>
      <c r="R13" s="80" t="s">
        <v>48</v>
      </c>
      <c r="S13" s="76"/>
      <c r="T13" s="68" t="e">
        <f>Statistics!C3</f>
        <v>#DIV/0!</v>
      </c>
      <c r="U13" s="66" t="s">
        <v>36</v>
      </c>
      <c r="V13" s="34"/>
    </row>
    <row r="14" spans="1:22" ht="20.100000000000001" customHeight="1" x14ac:dyDescent="0.35">
      <c r="A14" s="33"/>
      <c r="B14" s="82"/>
      <c r="C14" s="65" t="str">
        <f>IF(ISBLANK(log!A7),"",log!A7)</f>
        <v/>
      </c>
      <c r="D14" s="53" t="str">
        <f>IF(ISBLANK(log!B7),"",log!B7)</f>
        <v/>
      </c>
      <c r="E14" s="53" t="str">
        <f>IF(ISBLANK(log!C7),"",log!C7)</f>
        <v/>
      </c>
      <c r="F14" s="53" t="str">
        <f>IF(ISBLANK(log!D7),"",log!D7)</f>
        <v/>
      </c>
      <c r="G14" s="53" t="str">
        <f>IF(ISBLANK(log!E7),"",log!E7)</f>
        <v/>
      </c>
      <c r="H14" s="53" t="str">
        <f>IF(ISBLANK(log!F7),"",log!F7)</f>
        <v/>
      </c>
      <c r="I14" s="53" t="str">
        <f>IF(ISBLANK(log!G7),"",log!G7)</f>
        <v/>
      </c>
      <c r="J14" s="33"/>
      <c r="K14" s="33"/>
      <c r="L14" s="33"/>
      <c r="M14" s="33"/>
      <c r="N14" s="33"/>
      <c r="O14" s="33"/>
      <c r="P14" s="33"/>
      <c r="Q14" s="33"/>
      <c r="R14" s="63"/>
      <c r="S14" s="63"/>
      <c r="T14" s="68"/>
      <c r="U14" s="66"/>
      <c r="V14" s="34"/>
    </row>
    <row r="15" spans="1:22" ht="20.100000000000001" customHeight="1" x14ac:dyDescent="0.35">
      <c r="A15" s="33"/>
      <c r="B15" s="82"/>
      <c r="C15" s="65" t="str">
        <f>IF(ISBLANK(log!A8),"",log!A8)</f>
        <v/>
      </c>
      <c r="D15" s="53" t="str">
        <f>IF(ISBLANK(log!B8),"",log!B8)</f>
        <v/>
      </c>
      <c r="E15" s="53" t="str">
        <f>IF(ISBLANK(log!C8),"",log!C8)</f>
        <v/>
      </c>
      <c r="F15" s="53" t="str">
        <f>IF(ISBLANK(log!D8),"",log!D8)</f>
        <v/>
      </c>
      <c r="G15" s="53" t="str">
        <f>IF(ISBLANK(log!E8),"",log!E8)</f>
        <v/>
      </c>
      <c r="H15" s="53" t="str">
        <f>IF(ISBLANK(log!F8),"",log!F8)</f>
        <v/>
      </c>
      <c r="I15" s="53" t="str">
        <f>IF(ISBLANK(log!G8),"",log!G8)</f>
        <v/>
      </c>
      <c r="J15" s="33"/>
      <c r="K15" s="33"/>
      <c r="L15" s="33"/>
      <c r="M15" s="33"/>
      <c r="N15" s="33"/>
      <c r="O15" s="33"/>
      <c r="P15" s="33"/>
      <c r="Q15" s="33"/>
      <c r="R15" s="80" t="s">
        <v>49</v>
      </c>
      <c r="S15" s="76"/>
      <c r="T15" s="68" t="e">
        <f>Statistics!C4</f>
        <v>#DIV/0!</v>
      </c>
      <c r="U15" s="66" t="s">
        <v>36</v>
      </c>
      <c r="V15" s="34"/>
    </row>
    <row r="16" spans="1:22" ht="20.100000000000001" customHeight="1" x14ac:dyDescent="0.35">
      <c r="A16" s="33"/>
      <c r="B16" s="82"/>
      <c r="C16" s="65" t="str">
        <f>IF(ISBLANK(log!A9),"",log!A9)</f>
        <v/>
      </c>
      <c r="D16" s="53" t="str">
        <f>IF(ISBLANK(log!B9),"",log!B9)</f>
        <v/>
      </c>
      <c r="E16" s="53" t="str">
        <f>IF(ISBLANK(log!C9),"",log!C9)</f>
        <v/>
      </c>
      <c r="F16" s="53" t="str">
        <f>IF(ISBLANK(log!D9),"",log!D9)</f>
        <v/>
      </c>
      <c r="G16" s="53" t="str">
        <f>IF(ISBLANK(log!E9),"",log!E9)</f>
        <v/>
      </c>
      <c r="H16" s="53" t="str">
        <f>IF(ISBLANK(log!F9),"",log!F9)</f>
        <v/>
      </c>
      <c r="I16" s="53" t="str">
        <f>IF(ISBLANK(log!G9),"",log!G9)</f>
        <v/>
      </c>
      <c r="J16" s="33"/>
      <c r="K16" s="33"/>
      <c r="L16" s="33"/>
      <c r="M16" s="33"/>
      <c r="N16" s="33"/>
      <c r="O16" s="33"/>
      <c r="P16" s="33"/>
      <c r="Q16" s="33"/>
      <c r="R16" s="63"/>
      <c r="S16" s="63"/>
      <c r="T16" s="68"/>
      <c r="U16" s="66"/>
      <c r="V16" s="34"/>
    </row>
    <row r="17" spans="1:22" ht="20.100000000000001" customHeight="1" x14ac:dyDescent="0.35">
      <c r="A17" s="33"/>
      <c r="B17" s="82"/>
      <c r="C17" s="65" t="str">
        <f>IF(ISBLANK(log!A10),"",log!A10)</f>
        <v/>
      </c>
      <c r="D17" s="53" t="str">
        <f>IF(ISBLANK(log!B10),"",log!B10)</f>
        <v/>
      </c>
      <c r="E17" s="53" t="str">
        <f>IF(ISBLANK(log!C10),"",log!C10)</f>
        <v/>
      </c>
      <c r="F17" s="53" t="str">
        <f>IF(ISBLANK(log!D10),"",log!D10)</f>
        <v/>
      </c>
      <c r="G17" s="53" t="str">
        <f>IF(ISBLANK(log!E10),"",log!E10)</f>
        <v/>
      </c>
      <c r="H17" s="53" t="str">
        <f>IF(ISBLANK(log!F10),"",log!F10)</f>
        <v/>
      </c>
      <c r="I17" s="53" t="str">
        <f>IF(ISBLANK(log!G10),"",log!G10)</f>
        <v/>
      </c>
      <c r="J17" s="33"/>
      <c r="K17" s="33"/>
      <c r="L17" s="33"/>
      <c r="M17" s="33"/>
      <c r="N17" s="33"/>
      <c r="O17" s="33"/>
      <c r="P17" s="33"/>
      <c r="Q17" s="33"/>
      <c r="R17" s="80" t="s">
        <v>33</v>
      </c>
      <c r="S17" s="76"/>
      <c r="T17" s="67" t="e">
        <f>Statistics!B2</f>
        <v>#DIV/0!</v>
      </c>
      <c r="U17" s="66" t="s">
        <v>34</v>
      </c>
      <c r="V17" s="34"/>
    </row>
    <row r="18" spans="1:22" ht="20.100000000000001" customHeight="1" x14ac:dyDescent="0.35">
      <c r="A18" s="33"/>
      <c r="B18" s="82"/>
      <c r="C18" s="65" t="str">
        <f>IF(ISBLANK(log!A11),"",log!A11)</f>
        <v/>
      </c>
      <c r="D18" s="53" t="str">
        <f>IF(ISBLANK(log!B11),"",log!B11)</f>
        <v/>
      </c>
      <c r="E18" s="53" t="str">
        <f>IF(ISBLANK(log!C11),"",log!C11)</f>
        <v/>
      </c>
      <c r="F18" s="53" t="str">
        <f>IF(ISBLANK(log!D11),"",log!D11)</f>
        <v/>
      </c>
      <c r="G18" s="53" t="str">
        <f>IF(ISBLANK(log!E11),"",log!E11)</f>
        <v/>
      </c>
      <c r="H18" s="53" t="str">
        <f>IF(ISBLANK(log!F11),"",log!F11)</f>
        <v/>
      </c>
      <c r="I18" s="53" t="str">
        <f>IF(ISBLANK(log!G11),"",log!G11)</f>
        <v/>
      </c>
      <c r="J18" s="33"/>
      <c r="K18" s="33"/>
      <c r="L18" s="33"/>
      <c r="M18" s="33"/>
      <c r="N18" s="33"/>
      <c r="O18" s="33"/>
      <c r="P18" s="33"/>
      <c r="Q18" s="33"/>
      <c r="R18" s="63"/>
      <c r="S18" s="63"/>
      <c r="T18" s="68"/>
      <c r="U18" s="66"/>
      <c r="V18" s="34"/>
    </row>
    <row r="19" spans="1:22" ht="20.100000000000001" customHeight="1" x14ac:dyDescent="0.35">
      <c r="A19" s="33"/>
      <c r="B19" s="82"/>
      <c r="C19" s="65" t="str">
        <f>IF(ISBLANK(log!A12),"",log!A12)</f>
        <v/>
      </c>
      <c r="D19" s="53" t="str">
        <f>IF(ISBLANK(log!B12),"",log!B12)</f>
        <v/>
      </c>
      <c r="E19" s="53" t="str">
        <f>IF(ISBLANK(log!C12),"",log!C12)</f>
        <v/>
      </c>
      <c r="F19" s="53" t="str">
        <f>IF(ISBLANK(log!D12),"",log!D12)</f>
        <v/>
      </c>
      <c r="G19" s="53" t="str">
        <f>IF(ISBLANK(log!E12),"",log!E12)</f>
        <v/>
      </c>
      <c r="H19" s="53" t="str">
        <f>IF(ISBLANK(log!F12),"",log!F12)</f>
        <v/>
      </c>
      <c r="I19" s="53" t="str">
        <f>IF(ISBLANK(log!G12),"",log!G12)</f>
        <v/>
      </c>
      <c r="J19" s="33"/>
      <c r="K19" s="33"/>
      <c r="L19" s="33"/>
      <c r="M19" s="33"/>
      <c r="N19" s="33"/>
      <c r="O19" s="33"/>
      <c r="P19" s="33"/>
      <c r="Q19" s="33"/>
      <c r="R19" s="80"/>
      <c r="S19" s="76"/>
      <c r="T19" s="68"/>
      <c r="U19" s="66"/>
      <c r="V19" s="34"/>
    </row>
    <row r="20" spans="1:22" ht="20.100000000000001" customHeight="1" x14ac:dyDescent="0.35">
      <c r="A20" s="33"/>
      <c r="B20" s="82"/>
      <c r="C20" s="65" t="str">
        <f>IF(ISBLANK(log!A13),"",log!A13)</f>
        <v/>
      </c>
      <c r="D20" s="53" t="str">
        <f>IF(ISBLANK(log!B13),"",log!B13)</f>
        <v/>
      </c>
      <c r="E20" s="53" t="str">
        <f>IF(ISBLANK(log!C13),"",log!C13)</f>
        <v/>
      </c>
      <c r="F20" s="53" t="str">
        <f>IF(ISBLANK(log!D13),"",log!D13)</f>
        <v/>
      </c>
      <c r="G20" s="53" t="str">
        <f>IF(ISBLANK(log!E13),"",log!E13)</f>
        <v/>
      </c>
      <c r="H20" s="53" t="str">
        <f>IF(ISBLANK(log!F13),"",log!F13)</f>
        <v/>
      </c>
      <c r="I20" s="53" t="str">
        <f>IF(ISBLANK(log!G13),"",log!G13)</f>
        <v/>
      </c>
      <c r="J20" s="33"/>
      <c r="K20" s="33"/>
      <c r="L20" s="33"/>
      <c r="M20" s="33"/>
      <c r="N20" s="33"/>
      <c r="O20" s="33"/>
      <c r="P20" s="33"/>
      <c r="Q20" s="33"/>
      <c r="R20" s="80" t="s">
        <v>30</v>
      </c>
      <c r="S20" s="76"/>
      <c r="T20" s="68">
        <f>Statistics!B1</f>
        <v>0</v>
      </c>
      <c r="U20" s="66" t="s">
        <v>31</v>
      </c>
      <c r="V20" s="34"/>
    </row>
    <row r="21" spans="1:22" ht="20.100000000000001" customHeight="1" x14ac:dyDescent="0.35">
      <c r="A21" s="33"/>
      <c r="B21" s="83"/>
      <c r="C21" s="65" t="str">
        <f>IF(ISBLANK(log!A14),"",log!A14)</f>
        <v/>
      </c>
      <c r="D21" s="53" t="str">
        <f>IF(ISBLANK(log!B14),"",log!B14)</f>
        <v/>
      </c>
      <c r="E21" s="53" t="str">
        <f>IF(ISBLANK(log!C14),"",log!C14)</f>
        <v/>
      </c>
      <c r="F21" s="53" t="str">
        <f>IF(ISBLANK(log!D14),"",log!D14)</f>
        <v/>
      </c>
      <c r="G21" s="53" t="str">
        <f>IF(ISBLANK(log!E14),"",log!E14)</f>
        <v/>
      </c>
      <c r="H21" s="53" t="str">
        <f>IF(ISBLANK(log!F14),"",log!F14)</f>
        <v/>
      </c>
      <c r="I21" s="53" t="str">
        <f>IF(ISBLANK(log!G14),"",log!G14)</f>
        <v/>
      </c>
      <c r="J21" s="33"/>
      <c r="K21" s="33"/>
      <c r="L21" s="33"/>
      <c r="M21" s="33"/>
      <c r="N21" s="33"/>
      <c r="O21" s="33"/>
      <c r="P21" s="33"/>
      <c r="Q21" s="33"/>
      <c r="R21" s="63"/>
      <c r="S21" s="63"/>
      <c r="T21" s="68"/>
      <c r="U21" s="43"/>
      <c r="V21" s="34"/>
    </row>
    <row r="22" spans="1:22" ht="20.100000000000001" customHeight="1" x14ac:dyDescent="0.35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75" t="s">
        <v>50</v>
      </c>
      <c r="M22" s="76"/>
      <c r="N22" s="76"/>
      <c r="O22" s="40">
        <f>Statistics!C10</f>
        <v>0</v>
      </c>
      <c r="P22" s="33"/>
      <c r="Q22" s="33"/>
      <c r="R22" s="80" t="s">
        <v>51</v>
      </c>
      <c r="S22" s="76"/>
      <c r="T22" s="68" t="s">
        <v>52</v>
      </c>
      <c r="U22" s="64" t="e">
        <f>Statistics!C12</f>
        <v>#DIV/0!</v>
      </c>
      <c r="V22" s="34"/>
    </row>
    <row r="23" spans="1:22" ht="20.100000000000001" customHeight="1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43"/>
      <c r="V23" s="34"/>
    </row>
    <row r="24" spans="1:22" ht="20.100000000000001" customHeight="1" x14ac:dyDescent="0.25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4"/>
    </row>
    <row r="25" spans="1:22" ht="20.100000000000001" customHeight="1" x14ac:dyDescent="0.2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4"/>
    </row>
    <row r="26" spans="1:22" ht="20.100000000000001" customHeight="1" x14ac:dyDescent="0.25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4"/>
    </row>
    <row r="27" spans="1:22" ht="20.100000000000001" customHeight="1" x14ac:dyDescent="0.25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4"/>
    </row>
    <row r="28" spans="1:22" ht="20.100000000000001" customHeight="1" x14ac:dyDescent="0.25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4"/>
    </row>
    <row r="29" spans="1:22" ht="20.100000000000001" customHeight="1" x14ac:dyDescent="0.25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4"/>
    </row>
    <row r="30" spans="1:22" ht="20.100000000000001" customHeight="1" x14ac:dyDescent="0.25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4"/>
    </row>
    <row r="31" spans="1:22" ht="20.100000000000001" customHeight="1" thickBot="1" x14ac:dyDescent="0.3">
      <c r="A31" s="35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7"/>
    </row>
  </sheetData>
  <sheetProtection algorithmName="SHA-512" hashValue="Xa7Fkrnsiihr5nbOJd6dWMj2RWvBIUEU+DeSu2vqfyKg2bOLl2woPnv4jav3rEviVMLu20ycs0U4GIOTQdg4yg==" saltValue="ub5arev+45OYMUl3rqHURw==" spinCount="100000" sheet="1" objects="1" scenarios="1"/>
  <mergeCells count="13">
    <mergeCell ref="B4:I6"/>
    <mergeCell ref="B9:B21"/>
    <mergeCell ref="R20:S20"/>
    <mergeCell ref="R15:S15"/>
    <mergeCell ref="R11:S11"/>
    <mergeCell ref="L22:N22"/>
    <mergeCell ref="Q4:V6"/>
    <mergeCell ref="K4:P6"/>
    <mergeCell ref="R19:S19"/>
    <mergeCell ref="R17:S17"/>
    <mergeCell ref="R9:S9"/>
    <mergeCell ref="R13:S13"/>
    <mergeCell ref="R22:S22"/>
  </mergeCells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AA31"/>
  <sheetViews>
    <sheetView workbookViewId="0">
      <selection activeCell="T9" sqref="T9"/>
    </sheetView>
  </sheetViews>
  <sheetFormatPr defaultRowHeight="15" x14ac:dyDescent="0.25"/>
  <cols>
    <col min="2" max="2" width="6.42578125" customWidth="1"/>
    <col min="3" max="9" width="8.7109375" customWidth="1"/>
  </cols>
  <sheetData>
    <row r="1" spans="1:27" x14ac:dyDescent="0.2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1"/>
    </row>
    <row r="2" spans="1:27" x14ac:dyDescent="0.25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4"/>
    </row>
    <row r="3" spans="1:27" x14ac:dyDescent="0.25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4"/>
      <c r="W3" s="10"/>
    </row>
    <row r="4" spans="1:27" ht="15" customHeight="1" x14ac:dyDescent="0.25">
      <c r="A4" s="32"/>
      <c r="B4" s="79" t="s">
        <v>44</v>
      </c>
      <c r="C4" s="76"/>
      <c r="D4" s="76"/>
      <c r="E4" s="76"/>
      <c r="F4" s="76"/>
      <c r="G4" s="76"/>
      <c r="H4" s="76"/>
      <c r="I4" s="76"/>
      <c r="J4" s="33"/>
      <c r="K4" s="79" t="s">
        <v>45</v>
      </c>
      <c r="L4" s="76"/>
      <c r="M4" s="76"/>
      <c r="N4" s="76"/>
      <c r="O4" s="76"/>
      <c r="P4" s="76"/>
      <c r="Q4" s="77" t="s">
        <v>46</v>
      </c>
      <c r="R4" s="76"/>
      <c r="S4" s="76"/>
      <c r="T4" s="76"/>
      <c r="U4" s="76"/>
      <c r="V4" s="78"/>
      <c r="W4" s="10"/>
    </row>
    <row r="5" spans="1:27" ht="15.75" customHeight="1" x14ac:dyDescent="0.25">
      <c r="A5" s="32"/>
      <c r="B5" s="76"/>
      <c r="C5" s="76"/>
      <c r="D5" s="76"/>
      <c r="E5" s="76"/>
      <c r="F5" s="76"/>
      <c r="G5" s="76"/>
      <c r="H5" s="76"/>
      <c r="I5" s="76"/>
      <c r="J5" s="33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8"/>
      <c r="W5" s="10"/>
      <c r="Z5" s="10"/>
      <c r="AA5" s="9"/>
    </row>
    <row r="6" spans="1:27" ht="15.75" customHeight="1" x14ac:dyDescent="0.25">
      <c r="A6" s="32"/>
      <c r="B6" s="76"/>
      <c r="C6" s="76"/>
      <c r="D6" s="76"/>
      <c r="E6" s="76"/>
      <c r="F6" s="76"/>
      <c r="G6" s="76"/>
      <c r="H6" s="76"/>
      <c r="I6" s="76"/>
      <c r="J6" s="33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8"/>
      <c r="W6" s="10"/>
      <c r="Z6" s="10"/>
      <c r="AA6" s="9"/>
    </row>
    <row r="7" spans="1:27" ht="15.75" customHeight="1" thickBot="1" x14ac:dyDescent="0.85">
      <c r="A7" s="32"/>
      <c r="B7" s="38"/>
      <c r="C7" s="38"/>
      <c r="D7" s="38"/>
      <c r="E7" s="38"/>
      <c r="F7" s="38"/>
      <c r="G7" s="38"/>
      <c r="H7" s="38"/>
      <c r="I7" s="38"/>
      <c r="J7" s="38"/>
      <c r="K7" s="39"/>
      <c r="L7" s="39"/>
      <c r="M7" s="39"/>
      <c r="N7" s="39"/>
      <c r="O7" s="39"/>
      <c r="P7" s="39"/>
      <c r="Q7" s="39"/>
      <c r="R7" s="39"/>
      <c r="S7" s="38"/>
      <c r="T7" s="38"/>
      <c r="U7" s="38"/>
      <c r="V7" s="34"/>
      <c r="W7" s="10"/>
      <c r="Z7" s="10"/>
      <c r="AA7" s="10"/>
    </row>
    <row r="8" spans="1:27" ht="15.75" customHeight="1" thickBot="1" x14ac:dyDescent="0.3">
      <c r="A8" s="32"/>
      <c r="B8" s="49" t="s">
        <v>32</v>
      </c>
      <c r="C8" s="50" t="s">
        <v>0</v>
      </c>
      <c r="D8" s="50" t="s">
        <v>1</v>
      </c>
      <c r="E8" s="50" t="s">
        <v>2</v>
      </c>
      <c r="F8" s="50" t="s">
        <v>3</v>
      </c>
      <c r="G8" s="50" t="s">
        <v>4</v>
      </c>
      <c r="H8" s="50" t="s">
        <v>5</v>
      </c>
      <c r="I8" s="51" t="s">
        <v>6</v>
      </c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4"/>
      <c r="W8" s="10"/>
      <c r="Z8" s="10"/>
      <c r="AA8" s="10"/>
    </row>
    <row r="9" spans="1:27" ht="16.5" customHeight="1" x14ac:dyDescent="0.35">
      <c r="A9" s="32"/>
      <c r="B9" s="81" t="e">
        <f>IF(ISBLANK(log!#REF!),"",log!#REF!)</f>
        <v>#REF!</v>
      </c>
      <c r="C9" s="48" t="e">
        <f>IF(ISBLANK(log!#REF!),"",log!#REF!)</f>
        <v>#REF!</v>
      </c>
      <c r="D9" s="53" t="e">
        <f>IF(ISBLANK(log!#REF!),"",log!#REF!)</f>
        <v>#REF!</v>
      </c>
      <c r="E9" s="56" t="e">
        <f>IF(ISBLANK(log!#REF!),"",log!#REF!)</f>
        <v>#REF!</v>
      </c>
      <c r="F9" s="56" t="e">
        <f>IF(ISBLANK(log!#REF!),"",log!#REF!)</f>
        <v>#REF!</v>
      </c>
      <c r="G9" s="56" t="e">
        <f>IF(ISBLANK(log!#REF!),"",log!#REF!)</f>
        <v>#REF!</v>
      </c>
      <c r="H9" s="56" t="e">
        <f>IF(ISBLANK(log!#REF!),"",log!#REF!)</f>
        <v>#REF!</v>
      </c>
      <c r="I9" s="57" t="e">
        <f>IF(ISBLANK(log!#REF!),"",log!#REF!)</f>
        <v>#REF!</v>
      </c>
      <c r="J9" s="33"/>
      <c r="K9" s="33"/>
      <c r="L9" s="33"/>
      <c r="M9" s="33"/>
      <c r="N9" s="33"/>
      <c r="O9" s="33"/>
      <c r="P9" s="33"/>
      <c r="Q9" s="33"/>
      <c r="R9" s="84" t="s">
        <v>39</v>
      </c>
      <c r="S9" s="76"/>
      <c r="T9" s="42" t="e">
        <f>Statistics!C3</f>
        <v>#DIV/0!</v>
      </c>
      <c r="U9" s="41" t="s">
        <v>34</v>
      </c>
      <c r="V9" s="34"/>
      <c r="Z9" s="10"/>
      <c r="AA9" s="10"/>
    </row>
    <row r="10" spans="1:27" ht="16.5" customHeight="1" x14ac:dyDescent="0.25">
      <c r="A10" s="32"/>
      <c r="B10" s="82"/>
      <c r="C10" s="46" t="e">
        <f>IF(ISBLANK(log!#REF!),"",log!#REF!)</f>
        <v>#REF!</v>
      </c>
      <c r="D10" s="54" t="e">
        <f>IF(ISBLANK(log!#REF!),"",log!#REF!)</f>
        <v>#REF!</v>
      </c>
      <c r="E10" s="58" t="e">
        <f>IF(ISBLANK(log!#REF!),"",log!#REF!)</f>
        <v>#REF!</v>
      </c>
      <c r="F10" s="58" t="e">
        <f>IF(ISBLANK(log!#REF!),"",log!#REF!)</f>
        <v>#REF!</v>
      </c>
      <c r="G10" s="58" t="e">
        <f>IF(ISBLANK(log!#REF!),"",log!#REF!)</f>
        <v>#REF!</v>
      </c>
      <c r="H10" s="58" t="e">
        <f>IF(ISBLANK(log!#REF!),"",log!#REF!)</f>
        <v>#REF!</v>
      </c>
      <c r="I10" s="59" t="e">
        <f>IF(ISBLANK(log!#REF!),"",log!#REF!)</f>
        <v>#REF!</v>
      </c>
      <c r="J10" s="33"/>
      <c r="K10" s="33"/>
      <c r="L10" s="33"/>
      <c r="M10" s="33"/>
      <c r="N10" s="33"/>
      <c r="O10" s="33"/>
      <c r="P10" s="33"/>
      <c r="Q10" s="33"/>
      <c r="R10" s="44"/>
      <c r="S10" s="44"/>
      <c r="T10" s="33"/>
      <c r="U10" s="43"/>
      <c r="V10" s="34"/>
      <c r="Z10" s="10"/>
      <c r="AA10" s="10"/>
    </row>
    <row r="11" spans="1:27" ht="16.5" customHeight="1" x14ac:dyDescent="0.35">
      <c r="A11" s="32"/>
      <c r="B11" s="82"/>
      <c r="C11" s="46" t="e">
        <f>IF(ISBLANK(log!#REF!),"",log!#REF!)</f>
        <v>#REF!</v>
      </c>
      <c r="D11" s="54" t="e">
        <f>IF(ISBLANK(log!#REF!),"",log!#REF!)</f>
        <v>#REF!</v>
      </c>
      <c r="E11" s="58" t="e">
        <f>IF(ISBLANK(log!#REF!),"",log!#REF!)</f>
        <v>#REF!</v>
      </c>
      <c r="F11" s="58" t="e">
        <f>IF(ISBLANK(log!#REF!),"",log!#REF!)</f>
        <v>#REF!</v>
      </c>
      <c r="G11" s="58" t="e">
        <f>IF(ISBLANK(log!#REF!),"",log!#REF!)</f>
        <v>#REF!</v>
      </c>
      <c r="H11" s="58" t="e">
        <f>IF(ISBLANK(log!#REF!),"",log!#REF!)</f>
        <v>#REF!</v>
      </c>
      <c r="I11" s="59" t="e">
        <f>IF(ISBLANK(log!#REF!),"",log!#REF!)</f>
        <v>#REF!</v>
      </c>
      <c r="J11" s="33"/>
      <c r="K11" s="33"/>
      <c r="L11" s="33"/>
      <c r="M11" s="33"/>
      <c r="N11" s="33"/>
      <c r="O11" s="33"/>
      <c r="P11" s="33"/>
      <c r="Q11" s="33"/>
      <c r="R11" s="84" t="s">
        <v>47</v>
      </c>
      <c r="S11" s="76"/>
      <c r="T11" s="42" t="e">
        <f>Statistics!C5</f>
        <v>#DIV/0!</v>
      </c>
      <c r="U11" s="43" t="s">
        <v>36</v>
      </c>
      <c r="V11" s="34"/>
      <c r="Z11" s="10"/>
      <c r="AA11" s="10"/>
    </row>
    <row r="12" spans="1:27" ht="16.5" customHeight="1" x14ac:dyDescent="0.35">
      <c r="A12" s="32"/>
      <c r="B12" s="82"/>
      <c r="C12" s="46" t="str">
        <f>IF(ISBLANK(log!A3),"",log!A3)</f>
        <v/>
      </c>
      <c r="D12" s="54" t="str">
        <f>IF(ISBLANK(log!B3),"",log!B3)</f>
        <v/>
      </c>
      <c r="E12" s="58" t="str">
        <f>IF(ISBLANK(log!C3),"",log!C3)</f>
        <v/>
      </c>
      <c r="F12" s="58" t="str">
        <f>IF(ISBLANK(log!D3),"",log!D3)</f>
        <v/>
      </c>
      <c r="G12" s="58" t="str">
        <f>IF(ISBLANK(log!E3),"",log!E3)</f>
        <v/>
      </c>
      <c r="H12" s="58" t="str">
        <f>IF(ISBLANK(log!F3),"",log!F3)</f>
        <v/>
      </c>
      <c r="I12" s="59" t="str">
        <f>IF(ISBLANK(log!G3),"",log!G3)</f>
        <v/>
      </c>
      <c r="J12" s="33"/>
      <c r="K12" s="33"/>
      <c r="L12" s="33"/>
      <c r="M12" s="33"/>
      <c r="N12" s="33"/>
      <c r="O12" s="33"/>
      <c r="P12" s="33"/>
      <c r="Q12" s="33"/>
      <c r="R12" s="44"/>
      <c r="S12" s="44"/>
      <c r="T12" s="42"/>
      <c r="U12" s="43"/>
      <c r="V12" s="34"/>
      <c r="Z12" s="10"/>
      <c r="AA12" s="10"/>
    </row>
    <row r="13" spans="1:27" ht="16.5" customHeight="1" x14ac:dyDescent="0.35">
      <c r="A13" s="32"/>
      <c r="B13" s="82"/>
      <c r="C13" s="46" t="str">
        <f>IF(ISBLANK(log!A6),"",log!A6)</f>
        <v/>
      </c>
      <c r="D13" s="54" t="str">
        <f>IF(ISBLANK(log!B6),"",log!B6)</f>
        <v/>
      </c>
      <c r="E13" s="58" t="str">
        <f>IF(ISBLANK(log!C6),"",log!C6)</f>
        <v/>
      </c>
      <c r="F13" s="58" t="str">
        <f>IF(ISBLANK(log!D6),"",log!D6)</f>
        <v/>
      </c>
      <c r="G13" s="58" t="str">
        <f>IF(ISBLANK(log!E6),"",log!E6)</f>
        <v/>
      </c>
      <c r="H13" s="58" t="str">
        <f>IF(ISBLANK(log!F6),"",log!F6)</f>
        <v/>
      </c>
      <c r="I13" s="59" t="str">
        <f>IF(ISBLANK(log!G6),"",log!G6)</f>
        <v/>
      </c>
      <c r="J13" s="33"/>
      <c r="K13" s="33"/>
      <c r="L13" s="33"/>
      <c r="M13" s="33"/>
      <c r="N13" s="33"/>
      <c r="O13" s="33"/>
      <c r="P13" s="33"/>
      <c r="Q13" s="33"/>
      <c r="R13" s="84" t="s">
        <v>48</v>
      </c>
      <c r="S13" s="76"/>
      <c r="T13" s="42" t="e">
        <f>Statistics!C3</f>
        <v>#DIV/0!</v>
      </c>
      <c r="U13" s="43" t="s">
        <v>36</v>
      </c>
      <c r="V13" s="34"/>
    </row>
    <row r="14" spans="1:27" ht="16.5" customHeight="1" x14ac:dyDescent="0.35">
      <c r="A14" s="32"/>
      <c r="B14" s="82"/>
      <c r="C14" s="46" t="str">
        <f>IF(ISBLANK(log!A7),"",log!A7)</f>
        <v/>
      </c>
      <c r="D14" s="54" t="str">
        <f>IF(ISBLANK(log!B7),"",log!B7)</f>
        <v/>
      </c>
      <c r="E14" s="58" t="str">
        <f>IF(ISBLANK(log!C7),"",log!C7)</f>
        <v/>
      </c>
      <c r="F14" s="58" t="str">
        <f>IF(ISBLANK(log!D7),"",log!D7)</f>
        <v/>
      </c>
      <c r="G14" s="58" t="str">
        <f>IF(ISBLANK(log!E7),"",log!E7)</f>
        <v/>
      </c>
      <c r="H14" s="58" t="str">
        <f>IF(ISBLANK(log!F7),"",log!F7)</f>
        <v/>
      </c>
      <c r="I14" s="59" t="str">
        <f>IF(ISBLANK(log!G7),"",log!G7)</f>
        <v/>
      </c>
      <c r="J14" s="33"/>
      <c r="K14" s="33"/>
      <c r="L14" s="33"/>
      <c r="M14" s="33"/>
      <c r="N14" s="33"/>
      <c r="O14" s="33"/>
      <c r="P14" s="33"/>
      <c r="Q14" s="33"/>
      <c r="R14" s="44"/>
      <c r="S14" s="44"/>
      <c r="T14" s="42"/>
      <c r="U14" s="43"/>
      <c r="V14" s="34"/>
    </row>
    <row r="15" spans="1:27" ht="16.5" customHeight="1" x14ac:dyDescent="0.35">
      <c r="A15" s="32"/>
      <c r="B15" s="82"/>
      <c r="C15" s="46" t="str">
        <f>IF(ISBLANK(log!A8),"",log!A8)</f>
        <v/>
      </c>
      <c r="D15" s="54" t="str">
        <f>IF(ISBLANK(log!B8),"",log!B8)</f>
        <v/>
      </c>
      <c r="E15" s="58" t="str">
        <f>IF(ISBLANK(log!C8),"",log!C8)</f>
        <v/>
      </c>
      <c r="F15" s="58" t="str">
        <f>IF(ISBLANK(log!D8),"",log!D8)</f>
        <v/>
      </c>
      <c r="G15" s="58" t="str">
        <f>IF(ISBLANK(log!E8),"",log!E8)</f>
        <v/>
      </c>
      <c r="H15" s="58" t="str">
        <f>IF(ISBLANK(log!F8),"",log!F8)</f>
        <v/>
      </c>
      <c r="I15" s="59" t="str">
        <f>IF(ISBLANK(log!G8),"",log!G8)</f>
        <v/>
      </c>
      <c r="J15" s="33"/>
      <c r="K15" s="33"/>
      <c r="L15" s="33"/>
      <c r="M15" s="33"/>
      <c r="N15" s="33"/>
      <c r="O15" s="33"/>
      <c r="P15" s="33"/>
      <c r="Q15" s="33"/>
      <c r="R15" s="84" t="s">
        <v>49</v>
      </c>
      <c r="S15" s="76"/>
      <c r="T15" s="42" t="e">
        <f>Statistics!C4</f>
        <v>#DIV/0!</v>
      </c>
      <c r="U15" s="43" t="s">
        <v>36</v>
      </c>
      <c r="V15" s="34"/>
      <c r="AA15" s="1"/>
    </row>
    <row r="16" spans="1:27" ht="16.5" customHeight="1" x14ac:dyDescent="0.35">
      <c r="A16" s="32"/>
      <c r="B16" s="82"/>
      <c r="C16" s="46" t="str">
        <f>IF(ISBLANK(log!A9),"",log!A9)</f>
        <v/>
      </c>
      <c r="D16" s="54" t="str">
        <f>IF(ISBLANK(log!B9),"",log!B9)</f>
        <v/>
      </c>
      <c r="E16" s="58" t="str">
        <f>IF(ISBLANK(log!C9),"",log!C9)</f>
        <v/>
      </c>
      <c r="F16" s="58" t="str">
        <f>IF(ISBLANK(log!D9),"",log!D9)</f>
        <v/>
      </c>
      <c r="G16" s="58" t="str">
        <f>IF(ISBLANK(log!E9),"",log!E9)</f>
        <v/>
      </c>
      <c r="H16" s="58" t="str">
        <f>IF(ISBLANK(log!F9),"",log!F9)</f>
        <v/>
      </c>
      <c r="I16" s="59" t="str">
        <f>IF(ISBLANK(log!G9),"",log!G9)</f>
        <v/>
      </c>
      <c r="J16" s="33"/>
      <c r="K16" s="33"/>
      <c r="L16" s="33"/>
      <c r="M16" s="33"/>
      <c r="N16" s="33"/>
      <c r="O16" s="33"/>
      <c r="P16" s="33"/>
      <c r="Q16" s="33"/>
      <c r="R16" s="44"/>
      <c r="S16" s="44"/>
      <c r="T16" s="42"/>
      <c r="U16" s="43"/>
      <c r="V16" s="34"/>
      <c r="AA16" s="6"/>
    </row>
    <row r="17" spans="1:22" ht="16.5" customHeight="1" x14ac:dyDescent="0.35">
      <c r="A17" s="32"/>
      <c r="B17" s="82"/>
      <c r="C17" s="46" t="str">
        <f>IF(ISBLANK(log!A10),"",log!A10)</f>
        <v/>
      </c>
      <c r="D17" s="54" t="str">
        <f>IF(ISBLANK(log!B10),"",log!B10)</f>
        <v/>
      </c>
      <c r="E17" s="58" t="str">
        <f>IF(ISBLANK(log!C10),"",log!C10)</f>
        <v/>
      </c>
      <c r="F17" s="58" t="str">
        <f>IF(ISBLANK(log!D10),"",log!D10)</f>
        <v/>
      </c>
      <c r="G17" s="58" t="str">
        <f>IF(ISBLANK(log!E10),"",log!E10)</f>
        <v/>
      </c>
      <c r="H17" s="58" t="str">
        <f>IF(ISBLANK(log!F10),"",log!F10)</f>
        <v/>
      </c>
      <c r="I17" s="59" t="str">
        <f>IF(ISBLANK(log!G10),"",log!G10)</f>
        <v/>
      </c>
      <c r="J17" s="33"/>
      <c r="K17" s="33"/>
      <c r="L17" s="33"/>
      <c r="M17" s="33"/>
      <c r="N17" s="33"/>
      <c r="O17" s="33"/>
      <c r="P17" s="33"/>
      <c r="Q17" s="33"/>
      <c r="R17" s="84" t="s">
        <v>33</v>
      </c>
      <c r="S17" s="76"/>
      <c r="T17" s="52" t="e">
        <f>Statistics!B2</f>
        <v>#DIV/0!</v>
      </c>
      <c r="U17" s="43" t="s">
        <v>34</v>
      </c>
      <c r="V17" s="34"/>
    </row>
    <row r="18" spans="1:22" ht="16.5" customHeight="1" x14ac:dyDescent="0.35">
      <c r="A18" s="32"/>
      <c r="B18" s="82"/>
      <c r="C18" s="46" t="str">
        <f>IF(ISBLANK(log!A11),"",log!A11)</f>
        <v/>
      </c>
      <c r="D18" s="54" t="str">
        <f>IF(ISBLANK(log!B11),"",log!B11)</f>
        <v/>
      </c>
      <c r="E18" s="58" t="str">
        <f>IF(ISBLANK(log!C11),"",log!C11)</f>
        <v/>
      </c>
      <c r="F18" s="58" t="str">
        <f>IF(ISBLANK(log!D11),"",log!D11)</f>
        <v/>
      </c>
      <c r="G18" s="58" t="str">
        <f>IF(ISBLANK(log!E11),"",log!E11)</f>
        <v/>
      </c>
      <c r="H18" s="58" t="str">
        <f>IF(ISBLANK(log!F11),"",log!F11)</f>
        <v/>
      </c>
      <c r="I18" s="59" t="str">
        <f>IF(ISBLANK(log!G11),"",log!G11)</f>
        <v/>
      </c>
      <c r="J18" s="33"/>
      <c r="K18" s="33"/>
      <c r="L18" s="33"/>
      <c r="M18" s="33"/>
      <c r="N18" s="33"/>
      <c r="O18" s="33"/>
      <c r="P18" s="33"/>
      <c r="Q18" s="33"/>
      <c r="R18" s="44"/>
      <c r="S18" s="44"/>
      <c r="T18" s="42"/>
      <c r="U18" s="43"/>
      <c r="V18" s="34"/>
    </row>
    <row r="19" spans="1:22" ht="16.5" customHeight="1" x14ac:dyDescent="0.35">
      <c r="A19" s="32"/>
      <c r="B19" s="82"/>
      <c r="C19" s="46" t="str">
        <f>IF(ISBLANK(log!A12),"",log!A12)</f>
        <v/>
      </c>
      <c r="D19" s="54" t="str">
        <f>IF(ISBLANK(log!B12),"",log!B12)</f>
        <v/>
      </c>
      <c r="E19" s="58" t="str">
        <f>IF(ISBLANK(log!C12),"",log!C12)</f>
        <v/>
      </c>
      <c r="F19" s="58" t="str">
        <f>IF(ISBLANK(log!D12),"",log!D12)</f>
        <v/>
      </c>
      <c r="G19" s="58" t="str">
        <f>IF(ISBLANK(log!E12),"",log!E12)</f>
        <v/>
      </c>
      <c r="H19" s="58" t="str">
        <f>IF(ISBLANK(log!F12),"",log!F12)</f>
        <v/>
      </c>
      <c r="I19" s="59" t="str">
        <f>IF(ISBLANK(log!G12),"",log!G12)</f>
        <v/>
      </c>
      <c r="J19" s="33"/>
      <c r="K19" s="33"/>
      <c r="L19" s="33"/>
      <c r="M19" s="33"/>
      <c r="N19" s="33"/>
      <c r="O19" s="33"/>
      <c r="P19" s="33"/>
      <c r="Q19" s="33"/>
      <c r="R19" s="84"/>
      <c r="S19" s="76"/>
      <c r="T19" s="42"/>
      <c r="U19" s="43"/>
      <c r="V19" s="34"/>
    </row>
    <row r="20" spans="1:22" ht="16.5" customHeight="1" x14ac:dyDescent="0.35">
      <c r="A20" s="32"/>
      <c r="B20" s="82"/>
      <c r="C20" s="46" t="str">
        <f>IF(ISBLANK(log!A13),"",log!A13)</f>
        <v/>
      </c>
      <c r="D20" s="54" t="str">
        <f>IF(ISBLANK(log!B13),"",log!B13)</f>
        <v/>
      </c>
      <c r="E20" s="58" t="str">
        <f>IF(ISBLANK(log!C13),"",log!C13)</f>
        <v/>
      </c>
      <c r="F20" s="58" t="str">
        <f>IF(ISBLANK(log!D13),"",log!D13)</f>
        <v/>
      </c>
      <c r="G20" s="58" t="str">
        <f>IF(ISBLANK(log!E13),"",log!E13)</f>
        <v/>
      </c>
      <c r="H20" s="58" t="str">
        <f>IF(ISBLANK(log!F13),"",log!F13)</f>
        <v/>
      </c>
      <c r="I20" s="59" t="str">
        <f>IF(ISBLANK(log!G13),"",log!G13)</f>
        <v/>
      </c>
      <c r="J20" s="33"/>
      <c r="K20" s="33"/>
      <c r="L20" s="33"/>
      <c r="M20" s="33"/>
      <c r="N20" s="33"/>
      <c r="O20" s="33"/>
      <c r="P20" s="33"/>
      <c r="Q20" s="33"/>
      <c r="R20" s="84" t="s">
        <v>30</v>
      </c>
      <c r="S20" s="76"/>
      <c r="T20" s="42">
        <f>Statistics!B1</f>
        <v>0</v>
      </c>
      <c r="U20" s="43" t="s">
        <v>31</v>
      </c>
      <c r="V20" s="34"/>
    </row>
    <row r="21" spans="1:22" ht="16.5" customHeight="1" thickBot="1" x14ac:dyDescent="0.4">
      <c r="A21" s="32"/>
      <c r="B21" s="83"/>
      <c r="C21" s="47" t="str">
        <f>IF(ISBLANK(log!A14),"",log!A14)</f>
        <v/>
      </c>
      <c r="D21" s="55" t="str">
        <f>IF(ISBLANK(log!B14),"",log!B14)</f>
        <v/>
      </c>
      <c r="E21" s="60" t="str">
        <f>IF(ISBLANK(log!C14),"",log!C14)</f>
        <v/>
      </c>
      <c r="F21" s="60" t="str">
        <f>IF(ISBLANK(log!D14),"",log!D14)</f>
        <v/>
      </c>
      <c r="G21" s="60" t="str">
        <f>IF(ISBLANK(log!E14),"",log!E14)</f>
        <v/>
      </c>
      <c r="H21" s="60" t="str">
        <f>IF(ISBLANK(log!F14),"",log!F14)</f>
        <v/>
      </c>
      <c r="I21" s="61" t="str">
        <f>IF(ISBLANK(log!G14),"",log!G14)</f>
        <v/>
      </c>
      <c r="J21" s="33"/>
      <c r="K21" s="33"/>
      <c r="L21" s="33"/>
      <c r="M21" s="33"/>
      <c r="N21" s="33"/>
      <c r="O21" s="33"/>
      <c r="P21" s="33"/>
      <c r="Q21" s="33"/>
      <c r="R21" s="44"/>
      <c r="S21" s="44"/>
      <c r="T21" s="42"/>
      <c r="U21" s="43"/>
      <c r="V21" s="34"/>
    </row>
    <row r="22" spans="1:22" ht="16.5" customHeight="1" x14ac:dyDescent="0.35">
      <c r="A22" s="32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75" t="s">
        <v>50</v>
      </c>
      <c r="M22" s="76"/>
      <c r="N22" s="76"/>
      <c r="O22" s="40">
        <f>Statistics!C10</f>
        <v>0</v>
      </c>
      <c r="P22" s="33"/>
      <c r="Q22" s="33"/>
      <c r="R22" s="84" t="s">
        <v>51</v>
      </c>
      <c r="S22" s="76"/>
      <c r="T22" s="42" t="s">
        <v>52</v>
      </c>
      <c r="U22" s="45" t="e">
        <f>Statistics!C12</f>
        <v>#DIV/0!</v>
      </c>
      <c r="V22" s="34"/>
    </row>
    <row r="23" spans="1:22" ht="16.5" customHeight="1" x14ac:dyDescent="0.25">
      <c r="A23" s="32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43"/>
      <c r="V23" s="34"/>
    </row>
    <row r="24" spans="1:22" ht="15.75" customHeight="1" x14ac:dyDescent="0.25">
      <c r="A24" s="32"/>
      <c r="B24" s="33"/>
      <c r="C24" s="33" t="str">
        <f>IF(ISBLANK(log!A17),"",log!A17)</f>
        <v/>
      </c>
      <c r="D24" s="33" t="str">
        <f>IF(ISBLANK(log!B17),"",log!B17)</f>
        <v/>
      </c>
      <c r="E24" s="33" t="str">
        <f>IF(ISBLANK(log!C17),"",log!C17)</f>
        <v/>
      </c>
      <c r="F24" s="33" t="str">
        <f>IF(ISBLANK(log!D17),"",log!D17)</f>
        <v/>
      </c>
      <c r="G24" s="33" t="str">
        <f>IF(ISBLANK(log!E17),"",log!E17)</f>
        <v/>
      </c>
      <c r="H24" s="33" t="str">
        <f>IF(ISBLANK(log!F17),"",log!F17)</f>
        <v/>
      </c>
      <c r="I24" s="33" t="str">
        <f>IF(ISBLANK(log!G17),"",log!G17)</f>
        <v/>
      </c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4"/>
    </row>
    <row r="25" spans="1:22" x14ac:dyDescent="0.25">
      <c r="A25" s="32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4"/>
    </row>
    <row r="26" spans="1:22" x14ac:dyDescent="0.25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4"/>
    </row>
    <row r="27" spans="1:22" x14ac:dyDescent="0.25">
      <c r="A27" s="32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4"/>
    </row>
    <row r="28" spans="1:22" x14ac:dyDescent="0.25">
      <c r="A28" s="32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4"/>
    </row>
    <row r="29" spans="1:22" x14ac:dyDescent="0.25">
      <c r="A29" s="32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4"/>
    </row>
    <row r="30" spans="1:22" x14ac:dyDescent="0.25">
      <c r="A30" s="32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4"/>
    </row>
    <row r="31" spans="1:22" ht="15.75" customHeight="1" thickBot="1" x14ac:dyDescent="0.3">
      <c r="A31" s="35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7"/>
    </row>
  </sheetData>
  <sheetProtection algorithmName="SHA-512" hashValue="O3wpr9hChcHT2phLSiydsWp20/hKJDG+InxYyXPDR+vYOe6uoSXIqvmEynjqJ0W3PmMN75/5VhWCUjZ82CB51Q==" saltValue="LtZJx0A2ufhgAO1rZqF0dw==" spinCount="100000" sheet="1" objects="1" scenarios="1"/>
  <mergeCells count="13">
    <mergeCell ref="B4:I6"/>
    <mergeCell ref="B9:B21"/>
    <mergeCell ref="R20:S20"/>
    <mergeCell ref="R15:S15"/>
    <mergeCell ref="R11:S11"/>
    <mergeCell ref="L22:N22"/>
    <mergeCell ref="Q4:V6"/>
    <mergeCell ref="K4:P6"/>
    <mergeCell ref="R13:S13"/>
    <mergeCell ref="R17:S17"/>
    <mergeCell ref="R9:S9"/>
    <mergeCell ref="R19:S19"/>
    <mergeCell ref="R22:S22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</vt:lpstr>
      <vt:lpstr>Database</vt:lpstr>
      <vt:lpstr>Statistics</vt:lpstr>
      <vt:lpstr>Visualization</vt:lpstr>
      <vt:lpstr>Visualization - 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Hari Nedelchev</cp:lastModifiedBy>
  <dcterms:created xsi:type="dcterms:W3CDTF">2023-03-28T18:07:35Z</dcterms:created>
  <dcterms:modified xsi:type="dcterms:W3CDTF">2023-09-12T19:08:07Z</dcterms:modified>
</cp:coreProperties>
</file>