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Sheet1!$A$1:$B$100</definedName>
  </definedNames>
  <calcPr calcId="124519" fullCalcOnLoad="1"/>
</workbook>
</file>

<file path=xl/sharedStrings.xml><?xml version="1.0" encoding="utf-8"?>
<sst xmlns="http://schemas.openxmlformats.org/spreadsheetml/2006/main" count="292" uniqueCount="173">
  <si>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</si>
  <si>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</si>
  <si>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</si>
  <si>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</si>
  <si>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</si>
  <si>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</si>
  <si>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</si>
  <si>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</si>
  <si>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</si>
  <si>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Кадастровая стоимость</t>
  </si>
  <si>
    <t>Форма проведения</t>
  </si>
  <si>
    <t>Имущество</t>
  </si>
  <si>
    <t>Координаты</t>
  </si>
  <si>
    <t>Коммерческая оценка.supermarket</t>
  </si>
  <si>
    <t>Коммерческая оценка.convenience</t>
  </si>
  <si>
    <t>Коммерческая оценка.dentist</t>
  </si>
  <si>
    <t>Коммерческая оценка.mobile_phone</t>
  </si>
  <si>
    <t>Коммерческая оценка.jewelry</t>
  </si>
  <si>
    <t>Коммерческая оценка.residents</t>
  </si>
  <si>
    <t>Коммерческая оценка.bus_stop</t>
  </si>
  <si>
    <t>Коммерческая оценка.fire_station</t>
  </si>
  <si>
    <t>Коммерческая оценка.chemist</t>
  </si>
  <si>
    <t>Коммерческая оценка.alcohol</t>
  </si>
  <si>
    <t>Коммерческая оценка.parking</t>
  </si>
  <si>
    <t>Коммерческая оценка.playground</t>
  </si>
  <si>
    <t>Коммерческая оценка.school</t>
  </si>
  <si>
    <t>Коммерческая оценка.public_bath</t>
  </si>
  <si>
    <t>Коммерческая оценка.fishing</t>
  </si>
  <si>
    <t>Коммерческая оценка.pharmacy</t>
  </si>
  <si>
    <t>Коммерческая оценка.kindergarten</t>
  </si>
  <si>
    <t>Коммерческая оценка.fuel</t>
  </si>
  <si>
    <t>Коммерческая оценка.cafe</t>
  </si>
  <si>
    <t>Коммерческая оценка.furniture</t>
  </si>
  <si>
    <t>Коммерческая оценка.doityourself</t>
  </si>
  <si>
    <t>Коммерческая оценка</t>
  </si>
  <si>
    <t>Коммерческая оценка.bar</t>
  </si>
  <si>
    <t>Коммерческая оценка.seafood</t>
  </si>
  <si>
    <t>Коммерческая оценка.clothes</t>
  </si>
  <si>
    <t>Коммерческая оценка.craft</t>
  </si>
  <si>
    <t>Коммерческая оценка.bakery</t>
  </si>
  <si>
    <t>Коммерческая оценка.veterinary</t>
  </si>
  <si>
    <t>Коммерческая оценка.car_parts</t>
  </si>
  <si>
    <t>Коммерческая оценка.beauty</t>
  </si>
  <si>
    <t>Коммерческая оценка.pub</t>
  </si>
  <si>
    <t>Коммерческая оценка.sports_centre</t>
  </si>
  <si>
    <t>Коммерческая оценка.courthouse</t>
  </si>
  <si>
    <t>Коммерческая оценка.police</t>
  </si>
  <si>
    <t>Коммерческая оценка.service</t>
  </si>
  <si>
    <t>Коммерческая оценка.car_repair</t>
  </si>
  <si>
    <t>Коммерческая оценка.bank</t>
  </si>
  <si>
    <t>Коммерческая оценка.recycling</t>
  </si>
  <si>
    <t>Коммерческая оценка.paint</t>
  </si>
  <si>
    <t>Коммерческая оценка.kiosk</t>
  </si>
  <si>
    <t>Коммерческая оценка.atm</t>
  </si>
  <si>
    <t>Коммерческая оценка.post_office</t>
  </si>
  <si>
    <t>Коммерческая оценка.fast_food</t>
  </si>
  <si>
    <t>Коммерческая оценка.lighting</t>
  </si>
  <si>
    <t>Коммерческая оценка.car_wash</t>
  </si>
  <si>
    <t>Коммерческая оценка.drinking_water</t>
  </si>
  <si>
    <t>Коммерческая оценка.tattoo</t>
  </si>
  <si>
    <t>Коммерческая оценка.clinic</t>
  </si>
  <si>
    <t>Коммерческая оценка.photo_studio</t>
  </si>
  <si>
    <t>Коммерческая оценка.shoes</t>
  </si>
  <si>
    <t>Коммерческая оценка.restaurant</t>
  </si>
  <si>
    <t>Коммерческая оценка.confectionery</t>
  </si>
  <si>
    <t>Коммерческая оценка.driving_school</t>
  </si>
  <si>
    <t>Коммерческая оценка.department_store</t>
  </si>
  <si>
    <t>Коммерческая оценка.florist</t>
  </si>
  <si>
    <t>Коммерческая оценка.curtain</t>
  </si>
  <si>
    <t>Коммерческая оценка.dry_cleaning</t>
  </si>
  <si>
    <t>21</t>
  </si>
  <si>
    <t>12</t>
  </si>
  <si>
    <t>58</t>
  </si>
  <si>
    <t>16</t>
  </si>
  <si>
    <t>91</t>
  </si>
  <si>
    <t>Нежилое помещение.</t>
  </si>
  <si>
    <t>Нежилое помещение .</t>
  </si>
  <si>
    <t>Помещение</t>
  </si>
  <si>
    <t>Помещение 1002, нежилое, Этаж № 1</t>
  </si>
  <si>
    <t xml:space="preserve">Помещение, назначение – нежилое., количество этажей – 1, 2по </t>
  </si>
  <si>
    <t xml:space="preserve">Помещение, назначение – нежилое., количество этажей - 1по </t>
  </si>
  <si>
    <t>Нежилое помещение, общ., этаж 1</t>
  </si>
  <si>
    <t xml:space="preserve">Цех по производству стального литья, 1-й пусковой  корпус S= 10523,1 кв.мстоимость 62 185 149,66 руб. (вкл. НДС 20%). Земельный участокстоимость 34 472 600,0 руб. </t>
  </si>
  <si>
    <t>Нежилое помещение</t>
  </si>
  <si>
    <t>нежилое помещение</t>
  </si>
  <si>
    <t xml:space="preserve">Земельный уч-к </t>
  </si>
  <si>
    <t>Нежилые помещения № 1,2,3,4,5, расположенные на 2-м этаже,</t>
  </si>
  <si>
    <t xml:space="preserve">помещение , назначение: нежилое; наименование: нежилое помещение; номер, тип этажа, на котором расположено помещение: этаж № 1; </t>
  </si>
  <si>
    <t>Помещение, назначение: нежилое, этажей: 1</t>
  </si>
  <si>
    <t xml:space="preserve">Нежилое здание (Уборная), </t>
  </si>
  <si>
    <t>Нежилое  помещение.</t>
  </si>
  <si>
    <t>Чувашская Республика - Чувашия, г Козловка, ул Маяковского, д 6А, помещ 1</t>
  </si>
  <si>
    <t>г Йошкар-Ола, ул Машиностроителей, д 107А, помещ 1-13</t>
  </si>
  <si>
    <t>Пензенская обл, Бессоновский р-н, с Кижеватово, ул Молодежная, д 28, кв 7</t>
  </si>
  <si>
    <t>Респ Марий Эл, пгт Морки, ул Мира, д 42, помещ 5</t>
  </si>
  <si>
    <t>Республика Марий Эл, Моркинский район, пгт. Морки, ул. Мира, д.42, пом. 2 (поз. 25-30)</t>
  </si>
  <si>
    <t>Пензенская обл, г Заречный, ул Зеленая, д 10Д, помещ 40</t>
  </si>
  <si>
    <t>Респ Татарстан, г Набережные Челны, ул Профильная, д 59</t>
  </si>
  <si>
    <t>г Чебоксары, ул Болгарстроя, д 5, помещ 11</t>
  </si>
  <si>
    <t>г Чебоксары, ул Болгарстроя, д 5, помещ 8</t>
  </si>
  <si>
    <t>Чувашская Республика, г. Чебоксары, ул. Ленинского Комсомола, д. 23, корпус 1, кладовая №9</t>
  </si>
  <si>
    <t>г Чебоксары, ул Болгарстроя, д 5, помещ 10</t>
  </si>
  <si>
    <t>Чувашская Республика - Чувашия, г Новочебоксарск, ул Промышленная, влд 78</t>
  </si>
  <si>
    <t>г Чебоксары, ул Сельская, д 39, помещ 45</t>
  </si>
  <si>
    <t>Республика Татарстан, Заинский муниципальный район, Сармаш-Башское сельское поселение, с. Федоровка, ул. Клубная, д.27а, кв. 1Н .</t>
  </si>
  <si>
    <t>установлено относительно ориентира, расположенного в границах участка. Почтовый адрес ориентира: Пензенская область, р-н Колышлейский, с. Колтовское, ул. Боевая, д. 26А., Нежилое помещение адрес: Пензенская область, Колышлейский район, с.Колтовское, ул.Боевая, 26А, Нежилое помещение адрес: Пензенская область, Колышлейский район, с.Колтовское, ул.Боевая, 26А, Нежилое здание адрес: Пензенская область, р-н. Колышлейский, с. Колтовское, ул. Боевая, д. 27</t>
  </si>
  <si>
    <t>422230, РТ, г. Агрыз, ул. К. Маркса, д.74, расположенные по адресу РТ, г.Агрыз, ул.К.Маркса, д.74</t>
  </si>
  <si>
    <t>Пензенская область, г Пенза, ул. Пушанина, д. 6; .</t>
  </si>
  <si>
    <t>Чувашская Республика, г. Новочебоксарск, ул. Южная, д. 6, пом. 165</t>
  </si>
  <si>
    <t>Республика Крым, р-н Симферопольский, с Перово, ул Таврическая.Площадь 28,9 . Коммуникации и инженерное обеспечение: отсутствуют..</t>
  </si>
  <si>
    <t>расположения: Россия,  Чувашская Республика, Канашский район, д. Новое Урюмово, ул. Кооперативная, д.31 е, пом. 1</t>
  </si>
  <si>
    <t>Чувашская Республика, г. Чебоксары, ул. Ленинского Комсомола, д. 25, корп. 1, пом. 10.4</t>
  </si>
  <si>
    <t>Чувашская Республика, г. Чебоксары, ул. Ленинского Комсомола, д. 25, корп. 2, пом. 9</t>
  </si>
  <si>
    <t>Чувашская Республика, г. Чебоксары, ул. Ленинского Комсомола, д. 25, корп. 2, пом. 1</t>
  </si>
  <si>
    <t>Чувашская Республика, г. Чебоксары, ул. Ленинского Комсомола, д. 25, корп. 1, пом. 10.12</t>
  </si>
  <si>
    <t>Чувашская Республика, г. Чебоксары, ул. Ленинского Комсомола, д. 25, корп. 1, пом. 10.11</t>
  </si>
  <si>
    <t>Чувашская Республика, Чебоксарский район, Синьяльское сельское поселение, д. Аркасы, ул. Садовая, д. 35 А, пом. 7</t>
  </si>
  <si>
    <t>29 08 22 14:00</t>
  </si>
  <si>
    <t>25 08 22 21:00</t>
  </si>
  <si>
    <t>24 08 22 14:00</t>
  </si>
  <si>
    <t>27 08 22 05:00</t>
  </si>
  <si>
    <t>23 08 22 14:00</t>
  </si>
  <si>
    <t>08 08 22 14:00</t>
  </si>
  <si>
    <t>19 08 22 09:00</t>
  </si>
  <si>
    <t>15 08 22 14:00</t>
  </si>
  <si>
    <t>22 08 22 14:00</t>
  </si>
  <si>
    <t>17 08 22 14:00</t>
  </si>
  <si>
    <t>14 08 22 05:00</t>
  </si>
  <si>
    <t>12 08 22 20:00</t>
  </si>
  <si>
    <t>11 08 22 20:59</t>
  </si>
  <si>
    <t>09 08 22 05:00</t>
  </si>
  <si>
    <t>01 08 22 14:00</t>
  </si>
  <si>
    <t xml:space="preserve">21:12:000000:7595 </t>
  </si>
  <si>
    <t xml:space="preserve">12:05:0301005:413, </t>
  </si>
  <si>
    <t xml:space="preserve">58:05:0160203:870, </t>
  </si>
  <si>
    <t>16:05:010504:438</t>
  </si>
  <si>
    <t xml:space="preserve">12:13:0990117:580, </t>
  </si>
  <si>
    <t xml:space="preserve">12:13:0990117:577, </t>
  </si>
  <si>
    <t xml:space="preserve">58:34:0010141:710, </t>
  </si>
  <si>
    <t xml:space="preserve">16:52:080201:142, </t>
  </si>
  <si>
    <t>21:01:030702:1810</t>
  </si>
  <si>
    <t>21:01:030702:1809</t>
  </si>
  <si>
    <t>21:01:030310:4184</t>
  </si>
  <si>
    <t>21:01:030702:1806</t>
  </si>
  <si>
    <t>21:02:000000:32513</t>
  </si>
  <si>
    <t>21:02:000000:32517</t>
  </si>
  <si>
    <t>21:01:010103:544</t>
  </si>
  <si>
    <t xml:space="preserve">16:19:090301:75 </t>
  </si>
  <si>
    <t xml:space="preserve">58:12:1901007:308, </t>
  </si>
  <si>
    <t>16:01:110301:4410</t>
  </si>
  <si>
    <t>58:29:3008002:4765</t>
  </si>
  <si>
    <t>90:12:130101:188</t>
  </si>
  <si>
    <t xml:space="preserve">21:11:290501:799, </t>
  </si>
  <si>
    <t>21:01:030310:2531</t>
  </si>
  <si>
    <t>21:01:030310:2749</t>
  </si>
  <si>
    <t>21:01:030310:2741</t>
  </si>
  <si>
    <t>21:01:030310:2539</t>
  </si>
  <si>
    <t>21:01:030310:2538</t>
  </si>
  <si>
    <t>21:02:010510:988</t>
  </si>
  <si>
    <t>EA</t>
  </si>
  <si>
    <t>BOC</t>
  </si>
  <si>
    <t>Муниципальное</t>
  </si>
  <si>
    <t>Должников</t>
  </si>
  <si>
    <t>55.8381033, 48.2433137</t>
  </si>
  <si>
    <t>56.625846, 47.839987</t>
  </si>
  <si>
    <t>53.2089787, 45.3058647</t>
  </si>
  <si>
    <t>None, None</t>
  </si>
  <si>
    <t>56.4371736, 49.0194425</t>
  </si>
  <si>
    <t>53.187823, 45.174578</t>
  </si>
  <si>
    <t>55.652554, 52.2976953</t>
  </si>
  <si>
    <t>56.0709455, 47.2817658</t>
  </si>
  <si>
    <t>56.0790839, 47.5070169</t>
  </si>
  <si>
    <t>56.15064, 47.183184</t>
  </si>
</sst>
</file>

<file path=xl/styles.xml><?xml version="1.0" encoding="utf-8"?>
<styleSheet xmlns="http://schemas.openxmlformats.org/spreadsheetml/2006/main">
  <numFmts count="2">
    <numFmt numFmtId="164" formatCode="# ##0.0 м2"/>
    <numFmt numFmtId="165" formatCode="# ### ##0 ₽"/>
  </numFmts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29"/>
  <sheetViews>
    <sheetView tabSelected="1" workbookViewId="0"/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40.7109375" customWidth="1"/>
    <col min="6" max="7" width="12.7109375" style="3" customWidth="1"/>
    <col min="8" max="8" width="40.7109375" customWidth="1"/>
    <col min="9" max="9" width="12.7109375" customWidth="1"/>
    <col min="10" max="10" width="18.7109375" customWidth="1"/>
    <col min="11" max="11" width="12.7109375" style="3" customWidth="1"/>
  </cols>
  <sheetData>
    <row r="1" spans="1:71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</row>
    <row r="2" spans="1:71">
      <c r="A2" s="4">
        <v>0</v>
      </c>
      <c r="B2" t="s">
        <v>70</v>
      </c>
      <c r="C2" s="1">
        <v>33</v>
      </c>
      <c r="D2" s="2">
        <f>HYPERLINK("https://torgi.gov.ru/new/public/lots/lot/22000018250000000008_1/(lotInfo:info)", "22000018250000000008_1")</f>
        <v>0</v>
      </c>
      <c r="E2" t="s">
        <v>75</v>
      </c>
      <c r="F2" s="3">
        <v>11358</v>
      </c>
      <c r="G2" s="3">
        <v>374814</v>
      </c>
      <c r="H2" t="s">
        <v>91</v>
      </c>
      <c r="I2" t="s">
        <v>117</v>
      </c>
      <c r="J2" t="s">
        <v>132</v>
      </c>
      <c r="L2" t="s">
        <v>159</v>
      </c>
      <c r="M2" t="s">
        <v>161</v>
      </c>
      <c r="N2" t="s">
        <v>163</v>
      </c>
      <c r="O2">
        <v>2</v>
      </c>
      <c r="P2">
        <v>8</v>
      </c>
      <c r="Q2">
        <v>1</v>
      </c>
      <c r="R2">
        <v>1</v>
      </c>
      <c r="S2">
        <v>1</v>
      </c>
      <c r="T2">
        <v>3531</v>
      </c>
      <c r="U2">
        <v>1</v>
      </c>
      <c r="V2">
        <v>1</v>
      </c>
      <c r="W2">
        <v>1</v>
      </c>
      <c r="X2">
        <v>2</v>
      </c>
      <c r="Y2">
        <v>2</v>
      </c>
      <c r="Z2">
        <v>1</v>
      </c>
      <c r="AA2">
        <v>1</v>
      </c>
      <c r="AB2">
        <v>1</v>
      </c>
      <c r="AC2">
        <v>2</v>
      </c>
      <c r="AD2">
        <v>1</v>
      </c>
      <c r="AE2">
        <v>1</v>
      </c>
    </row>
    <row r="3" spans="1:71">
      <c r="A3" s="4">
        <v>1</v>
      </c>
      <c r="B3" t="s">
        <v>71</v>
      </c>
      <c r="C3" s="1">
        <v>644.1</v>
      </c>
      <c r="D3" s="2">
        <f>HYPERLINK("https://torgi.gov.ru/new/public/lots/lot/21000025550000000052_1/(lotInfo:info)", "21000025550000000052_1")</f>
        <v>0</v>
      </c>
      <c r="E3" t="s">
        <v>76</v>
      </c>
      <c r="F3" s="3">
        <v>18431.40350877193</v>
      </c>
      <c r="G3" s="3">
        <v>11871667</v>
      </c>
      <c r="H3" t="s">
        <v>92</v>
      </c>
      <c r="I3" t="s">
        <v>118</v>
      </c>
      <c r="J3" t="s">
        <v>133</v>
      </c>
      <c r="L3" t="s">
        <v>159</v>
      </c>
      <c r="M3" t="s">
        <v>162</v>
      </c>
      <c r="N3" t="s">
        <v>164</v>
      </c>
      <c r="T3">
        <v>254</v>
      </c>
      <c r="U3">
        <v>2</v>
      </c>
      <c r="AF3">
        <v>1</v>
      </c>
      <c r="AG3">
        <v>1</v>
      </c>
      <c r="AH3">
        <v>1</v>
      </c>
      <c r="AI3">
        <v>1</v>
      </c>
    </row>
    <row r="4" spans="1:71">
      <c r="A4" s="4">
        <v>2</v>
      </c>
      <c r="B4" t="s">
        <v>72</v>
      </c>
      <c r="C4" s="1">
        <v>60.4</v>
      </c>
      <c r="D4" s="2">
        <f>HYPERLINK("https://torgi.gov.ru/new/public/lots/lot/21000025550000000050_11/(lotInfo:info)", "21000025550000000050_11")</f>
        <v>0</v>
      </c>
      <c r="E4" t="s">
        <v>77</v>
      </c>
      <c r="F4" s="3">
        <v>21688.74172185431</v>
      </c>
      <c r="G4" s="3">
        <v>1310000</v>
      </c>
      <c r="H4" t="s">
        <v>93</v>
      </c>
      <c r="I4" t="s">
        <v>119</v>
      </c>
      <c r="J4" t="s">
        <v>134</v>
      </c>
      <c r="L4" t="s">
        <v>159</v>
      </c>
      <c r="M4" t="s">
        <v>162</v>
      </c>
      <c r="N4" t="s">
        <v>165</v>
      </c>
      <c r="P4">
        <v>3</v>
      </c>
      <c r="T4">
        <v>1533</v>
      </c>
    </row>
    <row r="5" spans="1:71">
      <c r="A5" s="4">
        <v>3</v>
      </c>
      <c r="B5" t="s">
        <v>73</v>
      </c>
      <c r="C5" s="1">
        <v>26.9</v>
      </c>
      <c r="D5" s="2">
        <f>HYPERLINK("https://torgi.gov.ru/new/public/lots/lot/21000029570000000011_1/(lotInfo:info)", "21000029570000000011_1")</f>
        <v>0</v>
      </c>
      <c r="E5" t="s">
        <v>78</v>
      </c>
      <c r="F5" s="3">
        <v>21521.00371747212</v>
      </c>
      <c r="G5" s="3">
        <v>578915</v>
      </c>
      <c r="I5" t="s">
        <v>120</v>
      </c>
      <c r="J5" t="s">
        <v>135</v>
      </c>
      <c r="K5" s="3">
        <v>668951.35</v>
      </c>
      <c r="L5" t="s">
        <v>159</v>
      </c>
      <c r="M5" t="s">
        <v>161</v>
      </c>
      <c r="N5" t="s">
        <v>166</v>
      </c>
    </row>
    <row r="6" spans="1:71">
      <c r="A6" s="4">
        <v>4</v>
      </c>
      <c r="B6" t="s">
        <v>71</v>
      </c>
      <c r="C6" s="1">
        <v>476.6</v>
      </c>
      <c r="D6" s="2">
        <f>HYPERLINK("https://torgi.gov.ru/new/public/lots/lot/21000022630000000002_10/(lotInfo:info)", "21000022630000000002_10")</f>
        <v>0</v>
      </c>
      <c r="E6" t="s">
        <v>79</v>
      </c>
      <c r="F6" s="3">
        <v>2248.006714225766</v>
      </c>
      <c r="G6" s="3">
        <v>1071400</v>
      </c>
      <c r="H6" t="s">
        <v>94</v>
      </c>
      <c r="I6" t="s">
        <v>121</v>
      </c>
      <c r="J6" t="s">
        <v>136</v>
      </c>
      <c r="L6" t="s">
        <v>159</v>
      </c>
      <c r="M6" t="s">
        <v>161</v>
      </c>
      <c r="N6" t="s">
        <v>167</v>
      </c>
      <c r="P6">
        <v>1</v>
      </c>
      <c r="T6">
        <v>2379</v>
      </c>
      <c r="AA6">
        <v>1</v>
      </c>
      <c r="AE6">
        <v>2</v>
      </c>
    </row>
    <row r="7" spans="1:71">
      <c r="A7" s="4">
        <v>5</v>
      </c>
      <c r="B7" t="s">
        <v>71</v>
      </c>
      <c r="C7" s="1">
        <v>120.2</v>
      </c>
      <c r="D7" s="2">
        <f>HYPERLINK("https://torgi.gov.ru/new/public/lots/lot/21000022630000000002_9/(lotInfo:info)", "21000022630000000002_9")</f>
        <v>0</v>
      </c>
      <c r="E7" t="s">
        <v>80</v>
      </c>
      <c r="F7" s="3">
        <v>3219.966722129784</v>
      </c>
      <c r="G7" s="3">
        <v>387040</v>
      </c>
      <c r="H7" t="s">
        <v>95</v>
      </c>
      <c r="I7" t="s">
        <v>121</v>
      </c>
      <c r="J7" t="s">
        <v>137</v>
      </c>
      <c r="L7" t="s">
        <v>159</v>
      </c>
      <c r="M7" t="s">
        <v>161</v>
      </c>
      <c r="N7" t="s">
        <v>166</v>
      </c>
    </row>
    <row r="8" spans="1:71">
      <c r="A8" s="4">
        <v>6</v>
      </c>
      <c r="B8" t="s">
        <v>72</v>
      </c>
      <c r="C8" s="1">
        <v>58.6</v>
      </c>
      <c r="D8" s="2">
        <f>HYPERLINK("https://torgi.gov.ru/new/public/lots/lot/21000025550000000049_8/(lotInfo:info)", "21000025550000000049_8")</f>
        <v>0</v>
      </c>
      <c r="E8" t="s">
        <v>81</v>
      </c>
      <c r="F8" s="3">
        <v>52849.82935153584</v>
      </c>
      <c r="G8" s="3">
        <v>3097000</v>
      </c>
      <c r="H8" t="s">
        <v>96</v>
      </c>
      <c r="I8" t="s">
        <v>122</v>
      </c>
      <c r="J8" t="s">
        <v>138</v>
      </c>
      <c r="L8" t="s">
        <v>159</v>
      </c>
      <c r="M8" t="s">
        <v>162</v>
      </c>
      <c r="N8" t="s">
        <v>168</v>
      </c>
      <c r="O8">
        <v>3</v>
      </c>
      <c r="P8">
        <v>1</v>
      </c>
      <c r="T8">
        <v>7651</v>
      </c>
      <c r="U8">
        <v>6</v>
      </c>
      <c r="X8">
        <v>4</v>
      </c>
      <c r="AA8">
        <v>1</v>
      </c>
      <c r="AD8">
        <v>1</v>
      </c>
      <c r="AG8">
        <v>1</v>
      </c>
      <c r="AK8">
        <v>1</v>
      </c>
      <c r="AL8">
        <v>1</v>
      </c>
      <c r="AM8">
        <v>2</v>
      </c>
      <c r="AN8">
        <v>1</v>
      </c>
      <c r="AO8">
        <v>1</v>
      </c>
      <c r="AP8">
        <v>1</v>
      </c>
      <c r="AQ8">
        <v>2</v>
      </c>
      <c r="AR8">
        <v>3</v>
      </c>
      <c r="AS8">
        <v>1</v>
      </c>
      <c r="AT8">
        <v>2</v>
      </c>
      <c r="AU8">
        <v>1</v>
      </c>
      <c r="AV8">
        <v>1</v>
      </c>
      <c r="AW8">
        <v>1</v>
      </c>
    </row>
    <row r="9" spans="1:71">
      <c r="A9" s="4">
        <v>7</v>
      </c>
      <c r="B9" t="s">
        <v>73</v>
      </c>
      <c r="C9" s="1">
        <v>21826</v>
      </c>
      <c r="D9" s="2">
        <f>HYPERLINK("https://torgi.gov.ru/new/public/lots/lot/22000124620000000002_1/(lotInfo:info)", "22000124620000000002_1")</f>
        <v>0</v>
      </c>
      <c r="E9" t="s">
        <v>82</v>
      </c>
      <c r="F9" s="3">
        <v>4428.559958764776</v>
      </c>
      <c r="G9" s="3">
        <v>96657749.66</v>
      </c>
      <c r="H9" t="s">
        <v>97</v>
      </c>
      <c r="I9" t="s">
        <v>123</v>
      </c>
      <c r="J9" t="s">
        <v>139</v>
      </c>
      <c r="L9" t="s">
        <v>159</v>
      </c>
      <c r="M9" t="s">
        <v>162</v>
      </c>
      <c r="N9" t="s">
        <v>169</v>
      </c>
      <c r="T9">
        <v>141</v>
      </c>
    </row>
    <row r="10" spans="1:71">
      <c r="A10" s="4">
        <v>8</v>
      </c>
      <c r="B10" t="s">
        <v>70</v>
      </c>
      <c r="C10" s="1">
        <v>11.9</v>
      </c>
      <c r="D10" s="2">
        <f>HYPERLINK("https://torgi.gov.ru/new/public/lots/lot/21000025550000000047_5/(lotInfo:info)", "21000025550000000047_5")</f>
        <v>0</v>
      </c>
      <c r="E10" t="s">
        <v>83</v>
      </c>
      <c r="F10" s="3">
        <v>29691.8487394958</v>
      </c>
      <c r="G10" s="3">
        <v>353333</v>
      </c>
      <c r="H10" t="s">
        <v>98</v>
      </c>
      <c r="I10" t="s">
        <v>124</v>
      </c>
      <c r="J10" t="s">
        <v>140</v>
      </c>
      <c r="L10" t="s">
        <v>159</v>
      </c>
      <c r="M10" t="s">
        <v>162</v>
      </c>
      <c r="N10" t="s">
        <v>170</v>
      </c>
      <c r="O10">
        <v>2</v>
      </c>
      <c r="T10">
        <v>795</v>
      </c>
      <c r="U10">
        <v>3</v>
      </c>
      <c r="AD10">
        <v>1</v>
      </c>
      <c r="AG10">
        <v>1</v>
      </c>
      <c r="AW10">
        <v>3</v>
      </c>
      <c r="AX10">
        <v>1</v>
      </c>
      <c r="AY10">
        <v>1</v>
      </c>
      <c r="AZ10">
        <v>1</v>
      </c>
      <c r="BA10">
        <v>1</v>
      </c>
    </row>
    <row r="11" spans="1:71">
      <c r="A11" s="4">
        <v>9</v>
      </c>
      <c r="B11" t="s">
        <v>70</v>
      </c>
      <c r="C11" s="1">
        <v>14.2</v>
      </c>
      <c r="D11" s="2">
        <f>HYPERLINK("https://torgi.gov.ru/new/public/lots/lot/21000025550000000047_4/(lotInfo:info)", "21000025550000000047_4")</f>
        <v>0</v>
      </c>
      <c r="E11" t="s">
        <v>83</v>
      </c>
      <c r="F11" s="3">
        <v>29694.85915492958</v>
      </c>
      <c r="G11" s="3">
        <v>421667</v>
      </c>
      <c r="H11" t="s">
        <v>99</v>
      </c>
      <c r="I11" t="s">
        <v>124</v>
      </c>
      <c r="J11" t="s">
        <v>141</v>
      </c>
      <c r="L11" t="s">
        <v>159</v>
      </c>
      <c r="M11" t="s">
        <v>162</v>
      </c>
      <c r="N11" t="s">
        <v>170</v>
      </c>
      <c r="O11">
        <v>2</v>
      </c>
      <c r="T11">
        <v>795</v>
      </c>
      <c r="U11">
        <v>3</v>
      </c>
      <c r="AD11">
        <v>1</v>
      </c>
      <c r="AG11">
        <v>1</v>
      </c>
      <c r="AW11">
        <v>3</v>
      </c>
      <c r="AX11">
        <v>1</v>
      </c>
      <c r="AY11">
        <v>1</v>
      </c>
      <c r="AZ11">
        <v>1</v>
      </c>
      <c r="BA11">
        <v>1</v>
      </c>
    </row>
    <row r="12" spans="1:71">
      <c r="A12" s="4">
        <v>10</v>
      </c>
      <c r="B12" t="s">
        <v>70</v>
      </c>
      <c r="C12" s="1">
        <v>11.9</v>
      </c>
      <c r="D12" s="2">
        <f>HYPERLINK("https://torgi.gov.ru/new/public/lots/lot/21000025550000000047_1/(lotInfo:info)", "21000025550000000047_1")</f>
        <v>0</v>
      </c>
      <c r="E12" t="s">
        <v>83</v>
      </c>
      <c r="F12" s="3">
        <v>27030.84033613445</v>
      </c>
      <c r="G12" s="3">
        <v>321667</v>
      </c>
      <c r="H12" t="s">
        <v>100</v>
      </c>
      <c r="I12" t="s">
        <v>124</v>
      </c>
      <c r="J12" t="s">
        <v>142</v>
      </c>
      <c r="L12" t="s">
        <v>159</v>
      </c>
      <c r="M12" t="s">
        <v>162</v>
      </c>
      <c r="N12" t="s">
        <v>166</v>
      </c>
    </row>
    <row r="13" spans="1:71">
      <c r="A13" s="4">
        <v>11</v>
      </c>
      <c r="B13" t="s">
        <v>70</v>
      </c>
      <c r="C13" s="1">
        <v>10</v>
      </c>
      <c r="D13" s="2">
        <f>HYPERLINK("https://torgi.gov.ru/new/public/lots/lot/21000025550000000047_2/(lotInfo:info)", "21000025550000000047_2")</f>
        <v>0</v>
      </c>
      <c r="E13" t="s">
        <v>83</v>
      </c>
      <c r="F13" s="3">
        <v>29666.7</v>
      </c>
      <c r="G13" s="3">
        <v>296667</v>
      </c>
      <c r="H13" t="s">
        <v>101</v>
      </c>
      <c r="I13" t="s">
        <v>124</v>
      </c>
      <c r="J13" t="s">
        <v>143</v>
      </c>
      <c r="L13" t="s">
        <v>159</v>
      </c>
      <c r="M13" t="s">
        <v>162</v>
      </c>
      <c r="N13" t="s">
        <v>170</v>
      </c>
      <c r="O13">
        <v>2</v>
      </c>
      <c r="T13">
        <v>795</v>
      </c>
      <c r="U13">
        <v>3</v>
      </c>
      <c r="AD13">
        <v>1</v>
      </c>
      <c r="AG13">
        <v>1</v>
      </c>
      <c r="AW13">
        <v>3</v>
      </c>
      <c r="AX13">
        <v>1</v>
      </c>
      <c r="AY13">
        <v>1</v>
      </c>
      <c r="AZ13">
        <v>1</v>
      </c>
      <c r="BA13">
        <v>1</v>
      </c>
    </row>
    <row r="14" spans="1:71">
      <c r="A14" s="4">
        <v>12</v>
      </c>
      <c r="B14" t="s">
        <v>70</v>
      </c>
      <c r="C14" s="1">
        <v>154.3</v>
      </c>
      <c r="D14" s="2">
        <f>HYPERLINK("https://torgi.gov.ru/new/public/lots/lot/21000025550000000046_13/(lotInfo:info)", "21000025550000000046_13")</f>
        <v>0</v>
      </c>
      <c r="E14" t="s">
        <v>84</v>
      </c>
      <c r="F14" s="3">
        <v>8758.91121192482</v>
      </c>
      <c r="G14" s="3">
        <v>1351500</v>
      </c>
      <c r="H14" t="s">
        <v>102</v>
      </c>
      <c r="I14" t="s">
        <v>124</v>
      </c>
      <c r="J14" t="s">
        <v>144</v>
      </c>
      <c r="L14" t="s">
        <v>159</v>
      </c>
      <c r="M14" t="s">
        <v>162</v>
      </c>
      <c r="N14" t="s">
        <v>171</v>
      </c>
      <c r="T14">
        <v>39</v>
      </c>
      <c r="U14">
        <v>7</v>
      </c>
      <c r="AG14">
        <v>1</v>
      </c>
      <c r="BB14">
        <v>1</v>
      </c>
      <c r="BC14">
        <v>2</v>
      </c>
      <c r="BD14">
        <v>1</v>
      </c>
      <c r="BE14">
        <v>1</v>
      </c>
      <c r="BF14">
        <v>1</v>
      </c>
    </row>
    <row r="15" spans="1:71">
      <c r="A15" s="4">
        <v>13</v>
      </c>
      <c r="B15" t="s">
        <v>70</v>
      </c>
      <c r="C15" s="1">
        <v>138</v>
      </c>
      <c r="D15" s="2">
        <f>HYPERLINK("https://torgi.gov.ru/new/public/lots/lot/21000025550000000046_12/(lotInfo:info)", "21000025550000000046_12")</f>
        <v>0</v>
      </c>
      <c r="E15" t="s">
        <v>84</v>
      </c>
      <c r="F15" s="3">
        <v>8756.644565217392</v>
      </c>
      <c r="G15" s="3">
        <v>1208416.95</v>
      </c>
      <c r="H15" t="s">
        <v>102</v>
      </c>
      <c r="I15" t="s">
        <v>124</v>
      </c>
      <c r="J15" t="s">
        <v>145</v>
      </c>
      <c r="L15" t="s">
        <v>159</v>
      </c>
      <c r="M15" t="s">
        <v>162</v>
      </c>
      <c r="N15" t="s">
        <v>171</v>
      </c>
      <c r="T15">
        <v>39</v>
      </c>
      <c r="U15">
        <v>7</v>
      </c>
      <c r="AG15">
        <v>1</v>
      </c>
      <c r="BB15">
        <v>1</v>
      </c>
      <c r="BC15">
        <v>2</v>
      </c>
      <c r="BD15">
        <v>1</v>
      </c>
      <c r="BE15">
        <v>1</v>
      </c>
      <c r="BF15">
        <v>1</v>
      </c>
    </row>
    <row r="16" spans="1:71">
      <c r="A16" s="4">
        <v>14</v>
      </c>
      <c r="B16" t="s">
        <v>70</v>
      </c>
      <c r="C16" s="1">
        <v>126.3</v>
      </c>
      <c r="D16" s="2">
        <f>HYPERLINK("https://torgi.gov.ru/new/public/lots/lot/21000025550000000046_11/(lotInfo:info)", "21000025550000000046_11")</f>
        <v>0</v>
      </c>
      <c r="E16" t="s">
        <v>84</v>
      </c>
      <c r="F16" s="3">
        <v>8317.165874901029</v>
      </c>
      <c r="G16" s="3">
        <v>1050458.05</v>
      </c>
      <c r="H16" t="s">
        <v>103</v>
      </c>
      <c r="I16" t="s">
        <v>124</v>
      </c>
      <c r="J16" t="s">
        <v>146</v>
      </c>
      <c r="L16" t="s">
        <v>159</v>
      </c>
      <c r="M16" t="s">
        <v>162</v>
      </c>
      <c r="N16" t="s">
        <v>172</v>
      </c>
      <c r="P16">
        <v>3</v>
      </c>
      <c r="T16">
        <v>5472</v>
      </c>
      <c r="U16">
        <v>6</v>
      </c>
      <c r="AD16">
        <v>1</v>
      </c>
      <c r="AH16">
        <v>1</v>
      </c>
      <c r="AK16">
        <v>1</v>
      </c>
      <c r="AQ16">
        <v>1</v>
      </c>
      <c r="AW16">
        <v>1</v>
      </c>
      <c r="AX16">
        <v>1</v>
      </c>
      <c r="AY16">
        <v>3</v>
      </c>
      <c r="BC16">
        <v>2</v>
      </c>
      <c r="BG16">
        <v>3</v>
      </c>
      <c r="BH16">
        <v>1</v>
      </c>
      <c r="BI16">
        <v>1</v>
      </c>
      <c r="BJ16">
        <v>1</v>
      </c>
      <c r="BK16">
        <v>1</v>
      </c>
      <c r="BL16">
        <v>2</v>
      </c>
      <c r="BM16">
        <v>1</v>
      </c>
      <c r="BN16">
        <v>1</v>
      </c>
      <c r="BO16">
        <v>1</v>
      </c>
      <c r="BP16">
        <v>2</v>
      </c>
      <c r="BQ16">
        <v>1</v>
      </c>
      <c r="BR16">
        <v>1</v>
      </c>
      <c r="BS16">
        <v>1</v>
      </c>
    </row>
    <row r="17" spans="1:14">
      <c r="A17" s="4">
        <v>15</v>
      </c>
      <c r="B17" t="s">
        <v>73</v>
      </c>
      <c r="C17" s="1">
        <v>44.7</v>
      </c>
      <c r="D17" s="2">
        <f>HYPERLINK("https://torgi.gov.ru/new/public/lots/lot/21000012500000000015_4/(lotInfo:info)", "21000012500000000015_4")</f>
        <v>0</v>
      </c>
      <c r="E17" t="s">
        <v>83</v>
      </c>
      <c r="F17" s="3">
        <v>0</v>
      </c>
      <c r="G17" s="3">
        <v>0</v>
      </c>
      <c r="H17" t="s">
        <v>104</v>
      </c>
      <c r="I17" t="s">
        <v>125</v>
      </c>
      <c r="J17" t="s">
        <v>147</v>
      </c>
      <c r="L17" t="s">
        <v>160</v>
      </c>
      <c r="M17" t="s">
        <v>161</v>
      </c>
      <c r="N17" t="s">
        <v>166</v>
      </c>
    </row>
    <row r="18" spans="1:14">
      <c r="A18" s="4">
        <v>16</v>
      </c>
      <c r="B18" t="s">
        <v>72</v>
      </c>
      <c r="C18" s="1">
        <v>3270</v>
      </c>
      <c r="D18" s="2">
        <f>HYPERLINK("https://torgi.gov.ru/new/public/lots/lot/21000025550000000044_3/(lotInfo:info)", "21000025550000000044_3")</f>
        <v>0</v>
      </c>
      <c r="E18" t="s">
        <v>85</v>
      </c>
      <c r="F18" s="3">
        <v>388.3792048929664</v>
      </c>
      <c r="G18" s="3">
        <v>1270000</v>
      </c>
      <c r="H18" t="s">
        <v>105</v>
      </c>
      <c r="I18" t="s">
        <v>126</v>
      </c>
      <c r="J18" t="s">
        <v>148</v>
      </c>
      <c r="L18" t="s">
        <v>159</v>
      </c>
      <c r="M18" t="s">
        <v>162</v>
      </c>
      <c r="N18" t="s">
        <v>166</v>
      </c>
    </row>
    <row r="19" spans="1:14">
      <c r="A19" s="4">
        <v>17</v>
      </c>
      <c r="B19" t="s">
        <v>73</v>
      </c>
      <c r="C19" s="1">
        <v>62.2</v>
      </c>
      <c r="D19" s="2">
        <f>HYPERLINK("https://torgi.gov.ru/new/public/lots/lot/22000052780000000006_1/(lotInfo:info)", "22000052780000000006_1")</f>
        <v>0</v>
      </c>
      <c r="E19" t="s">
        <v>86</v>
      </c>
      <c r="F19" s="3">
        <v>14405.14469453376</v>
      </c>
      <c r="G19" s="3">
        <v>896000</v>
      </c>
      <c r="H19" t="s">
        <v>106</v>
      </c>
      <c r="I19" t="s">
        <v>127</v>
      </c>
      <c r="J19" t="s">
        <v>149</v>
      </c>
      <c r="L19" t="s">
        <v>159</v>
      </c>
      <c r="M19" t="s">
        <v>161</v>
      </c>
      <c r="N19" t="s">
        <v>166</v>
      </c>
    </row>
    <row r="20" spans="1:14">
      <c r="A20" s="4">
        <v>18</v>
      </c>
      <c r="B20" t="s">
        <v>72</v>
      </c>
      <c r="C20" s="1">
        <v>60.1</v>
      </c>
      <c r="D20" s="2">
        <f>HYPERLINK("https://torgi.gov.ru/new/public/lots/lot/21000016520000000004_1/(lotInfo:info)", "21000016520000000004_1")</f>
        <v>0</v>
      </c>
      <c r="E20" t="s">
        <v>87</v>
      </c>
      <c r="F20" s="3">
        <v>31613.97670549085</v>
      </c>
      <c r="G20" s="3">
        <v>1900000</v>
      </c>
      <c r="H20" t="s">
        <v>107</v>
      </c>
      <c r="I20" t="s">
        <v>128</v>
      </c>
      <c r="J20" t="s">
        <v>150</v>
      </c>
      <c r="L20" t="s">
        <v>159</v>
      </c>
      <c r="M20" t="s">
        <v>161</v>
      </c>
      <c r="N20" t="s">
        <v>166</v>
      </c>
    </row>
    <row r="21" spans="1:14">
      <c r="A21" s="4">
        <v>19</v>
      </c>
      <c r="B21" t="s">
        <v>70</v>
      </c>
      <c r="C21" s="1">
        <v>156.5</v>
      </c>
      <c r="D21" s="2">
        <f>HYPERLINK("https://torgi.gov.ru/new/public/lots/lot/22000089360000000001_1/(lotInfo:info)", "22000089360000000001_1")</f>
        <v>0</v>
      </c>
      <c r="E21" t="s">
        <v>88</v>
      </c>
      <c r="F21" s="3">
        <v>26747.60383386581</v>
      </c>
      <c r="G21" s="3">
        <v>4186000</v>
      </c>
      <c r="H21" t="s">
        <v>108</v>
      </c>
      <c r="I21" t="s">
        <v>129</v>
      </c>
      <c r="L21" t="s">
        <v>159</v>
      </c>
      <c r="M21" t="s">
        <v>161</v>
      </c>
      <c r="N21" t="s">
        <v>166</v>
      </c>
    </row>
    <row r="22" spans="1:14">
      <c r="A22" s="4">
        <v>20</v>
      </c>
      <c r="B22" t="s">
        <v>74</v>
      </c>
      <c r="C22" s="1">
        <v>28.9</v>
      </c>
      <c r="D22" s="2">
        <f>HYPERLINK("https://torgi.gov.ru/new/public/lots/lot/22000084990000000003_1/(lotInfo:info)", "22000084990000000003_1")</f>
        <v>0</v>
      </c>
      <c r="E22" t="s">
        <v>89</v>
      </c>
      <c r="F22" s="3">
        <v>10508.65051903114</v>
      </c>
      <c r="G22" s="3">
        <v>303700</v>
      </c>
      <c r="H22" t="s">
        <v>109</v>
      </c>
      <c r="I22" t="s">
        <v>130</v>
      </c>
      <c r="J22" t="s">
        <v>151</v>
      </c>
      <c r="L22" t="s">
        <v>159</v>
      </c>
      <c r="M22" t="s">
        <v>161</v>
      </c>
      <c r="N22" t="s">
        <v>166</v>
      </c>
    </row>
    <row r="23" spans="1:14">
      <c r="A23" s="4">
        <v>21</v>
      </c>
      <c r="B23" t="s">
        <v>70</v>
      </c>
      <c r="C23" s="1">
        <v>56.1</v>
      </c>
      <c r="D23" s="2">
        <f>HYPERLINK("https://torgi.gov.ru/new/public/lots/lot/22000125930000000001_1/(lotInfo:info)", "22000125930000000001_1")</f>
        <v>0</v>
      </c>
      <c r="E23" t="s">
        <v>90</v>
      </c>
      <c r="F23" s="3">
        <v>8084.313725490196</v>
      </c>
      <c r="G23" s="3">
        <v>453530</v>
      </c>
      <c r="H23" t="s">
        <v>110</v>
      </c>
      <c r="I23" t="s">
        <v>126</v>
      </c>
      <c r="J23" t="s">
        <v>152</v>
      </c>
      <c r="K23" s="3">
        <v>453530</v>
      </c>
      <c r="L23" t="s">
        <v>159</v>
      </c>
      <c r="M23" t="s">
        <v>161</v>
      </c>
      <c r="N23" t="s">
        <v>166</v>
      </c>
    </row>
    <row r="24" spans="1:14">
      <c r="A24" s="4">
        <v>22</v>
      </c>
      <c r="B24" t="s">
        <v>70</v>
      </c>
      <c r="C24" s="1">
        <v>186</v>
      </c>
      <c r="D24" s="2">
        <f>HYPERLINK("https://torgi.gov.ru/new/public/lots/lot/21000025550000000040_8/(lotInfo:info)", "21000025550000000040_8")</f>
        <v>0</v>
      </c>
      <c r="E24" t="s">
        <v>83</v>
      </c>
      <c r="F24" s="3">
        <v>44708.77956989247</v>
      </c>
      <c r="G24" s="3">
        <v>8315833</v>
      </c>
      <c r="H24" t="s">
        <v>111</v>
      </c>
      <c r="I24" t="s">
        <v>131</v>
      </c>
      <c r="J24" t="s">
        <v>153</v>
      </c>
      <c r="L24" t="s">
        <v>159</v>
      </c>
      <c r="M24" t="s">
        <v>162</v>
      </c>
      <c r="N24" t="s">
        <v>166</v>
      </c>
    </row>
    <row r="25" spans="1:14">
      <c r="A25" s="4">
        <v>23</v>
      </c>
      <c r="B25" t="s">
        <v>70</v>
      </c>
      <c r="C25" s="1">
        <v>154.6</v>
      </c>
      <c r="D25" s="2">
        <f>HYPERLINK("https://torgi.gov.ru/new/public/lots/lot/21000025550000000040_6/(lotInfo:info)", "21000025550000000040_6")</f>
        <v>0</v>
      </c>
      <c r="E25" t="s">
        <v>83</v>
      </c>
      <c r="F25" s="3">
        <v>37106.51358344114</v>
      </c>
      <c r="G25" s="3">
        <v>5736667</v>
      </c>
      <c r="H25" t="s">
        <v>112</v>
      </c>
      <c r="I25" t="s">
        <v>131</v>
      </c>
      <c r="J25" t="s">
        <v>154</v>
      </c>
      <c r="L25" t="s">
        <v>159</v>
      </c>
      <c r="M25" t="s">
        <v>162</v>
      </c>
      <c r="N25" t="s">
        <v>166</v>
      </c>
    </row>
    <row r="26" spans="1:14">
      <c r="A26" s="4">
        <v>24</v>
      </c>
      <c r="B26" t="s">
        <v>70</v>
      </c>
      <c r="C26" s="1">
        <v>194</v>
      </c>
      <c r="D26" s="2">
        <f>HYPERLINK("https://torgi.gov.ru/new/public/lots/lot/21000025550000000040_5/(lotInfo:info)", "21000025550000000040_5")</f>
        <v>0</v>
      </c>
      <c r="E26" t="s">
        <v>83</v>
      </c>
      <c r="F26" s="3">
        <v>44707.90206185567</v>
      </c>
      <c r="G26" s="3">
        <v>8673333</v>
      </c>
      <c r="H26" t="s">
        <v>113</v>
      </c>
      <c r="I26" t="s">
        <v>131</v>
      </c>
      <c r="J26" t="s">
        <v>155</v>
      </c>
      <c r="L26" t="s">
        <v>159</v>
      </c>
      <c r="M26" t="s">
        <v>162</v>
      </c>
      <c r="N26" t="s">
        <v>166</v>
      </c>
    </row>
    <row r="27" spans="1:14">
      <c r="A27" s="4">
        <v>25</v>
      </c>
      <c r="B27" t="s">
        <v>70</v>
      </c>
      <c r="C27" s="1">
        <v>143.6</v>
      </c>
      <c r="D27" s="2">
        <f>HYPERLINK("https://torgi.gov.ru/new/public/lots/lot/21000025550000000040_7/(lotInfo:info)", "21000025550000000040_7")</f>
        <v>0</v>
      </c>
      <c r="E27" t="s">
        <v>83</v>
      </c>
      <c r="F27" s="3">
        <v>37523.21030640668</v>
      </c>
      <c r="G27" s="3">
        <v>5388333</v>
      </c>
      <c r="H27" t="s">
        <v>114</v>
      </c>
      <c r="I27" t="s">
        <v>131</v>
      </c>
      <c r="J27" t="s">
        <v>156</v>
      </c>
      <c r="L27" t="s">
        <v>159</v>
      </c>
      <c r="M27" t="s">
        <v>162</v>
      </c>
      <c r="N27" t="s">
        <v>166</v>
      </c>
    </row>
    <row r="28" spans="1:14">
      <c r="A28" s="4">
        <v>26</v>
      </c>
      <c r="B28" t="s">
        <v>70</v>
      </c>
      <c r="C28" s="1">
        <v>126.2</v>
      </c>
      <c r="D28" s="2">
        <f>HYPERLINK("https://torgi.gov.ru/new/public/lots/lot/21000025550000000040_9/(lotInfo:info)", "21000025550000000040_9")</f>
        <v>0</v>
      </c>
      <c r="E28" t="s">
        <v>83</v>
      </c>
      <c r="F28" s="3">
        <v>37731.11727416798</v>
      </c>
      <c r="G28" s="3">
        <v>4761667</v>
      </c>
      <c r="H28" t="s">
        <v>115</v>
      </c>
      <c r="I28" t="s">
        <v>131</v>
      </c>
      <c r="J28" t="s">
        <v>157</v>
      </c>
      <c r="L28" t="s">
        <v>159</v>
      </c>
      <c r="M28" t="s">
        <v>162</v>
      </c>
      <c r="N28" t="s">
        <v>166</v>
      </c>
    </row>
    <row r="29" spans="1:14">
      <c r="A29" s="4">
        <v>27</v>
      </c>
      <c r="B29" t="s">
        <v>70</v>
      </c>
      <c r="C29" s="1">
        <v>22.9</v>
      </c>
      <c r="D29" s="2">
        <f>HYPERLINK("https://torgi.gov.ru/new/public/lots/lot/21000025550000000040_17/(lotInfo:info)", "21000025550000000040_17")</f>
        <v>0</v>
      </c>
      <c r="E29" t="s">
        <v>83</v>
      </c>
      <c r="F29" s="3">
        <v>10516.7248908297</v>
      </c>
      <c r="G29" s="3">
        <v>240833</v>
      </c>
      <c r="H29" t="s">
        <v>116</v>
      </c>
      <c r="I29" t="s">
        <v>131</v>
      </c>
      <c r="J29" t="s">
        <v>158</v>
      </c>
      <c r="L29" t="s">
        <v>159</v>
      </c>
      <c r="M29" t="s">
        <v>162</v>
      </c>
      <c r="N29" t="s">
        <v>166</v>
      </c>
    </row>
  </sheetData>
  <autoFilter ref="A1:B100"/>
  <conditionalFormatting sqref="L1:L1000">
    <cfRule type="containsText" dxfId="0" priority="1" operator="containsText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2022-08-03T11:59:00Z</dcterms:created>
  <dcterms:modified xsi:type="dcterms:W3CDTF">2022-08-03T11:59:00Z</dcterms:modified>
</cp:coreProperties>
</file>