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</calcChain>
</file>

<file path=xl/sharedStrings.xml><?xml version="1.0" encoding="utf-8"?>
<sst xmlns="http://schemas.openxmlformats.org/spreadsheetml/2006/main" count="52" uniqueCount="44">
  <si>
    <t>路口数量</t>
  </si>
  <si>
    <t>序号</t>
  </si>
  <si>
    <t>类别</t>
  </si>
  <si>
    <t>主要服务名称</t>
  </si>
  <si>
    <t>数量（节点）</t>
  </si>
  <si>
    <t>单位</t>
  </si>
  <si>
    <t>操作系统</t>
    <phoneticPr fontId="2" type="noConversion"/>
  </si>
  <si>
    <t>部署方式</t>
  </si>
  <si>
    <t>50个路口标准配置</t>
  </si>
  <si>
    <t>备注</t>
  </si>
  <si>
    <t>数据存储、数据</t>
  </si>
  <si>
    <t>Kafka
Hbase
HDFS</t>
  </si>
  <si>
    <t>台</t>
  </si>
  <si>
    <t>Centos 64bit 7.4 或更高7版本系统</t>
    <phoneticPr fontId="2" type="noConversion"/>
  </si>
  <si>
    <t>虚拟机+Docker</t>
    <phoneticPr fontId="2" type="noConversion"/>
  </si>
  <si>
    <t>存储历史轨迹数据：
按压缩数据计算：单路口每小时存储约100M（中间数，80-130M之前），每个路口每天约需要1.0G，50个路口，存储半年（180天），总共需要存储
1.0*50*180*3=27T
（单节点存储，只存储纯轨迹数据）；
不存储历史轨迹（直接调用3800）：</t>
  </si>
  <si>
    <t>1、每增加20路口
需增加一个kafka节点，存储按需增加；
2、IVS3800如具备轨迹存取的能力，可不提供存储资源</t>
  </si>
  <si>
    <t>流计算服务器</t>
  </si>
  <si>
    <t>Flink</t>
  </si>
  <si>
    <t>事件监测
组织评价
路口评价
信号评价
OD计算
路况融合</t>
  </si>
  <si>
    <t>每增加15-20路口
需增加一个flink计算节点</t>
  </si>
  <si>
    <t>应用服务、数据库服务</t>
  </si>
  <si>
    <t>WebServer
ES
Nginx</t>
  </si>
  <si>
    <t>Docker</t>
    <phoneticPr fontId="2" type="noConversion"/>
  </si>
  <si>
    <t>ES存储服务：
按分钟、15分钟、小时、天等粒度存储：
1、历史车道流量、停车次数、饱和度、排队长度（约20个左右指标）
2、安全指标（约15指标）
3、组织评价（约20指标）
4、信号评价（约10指标）
单路口每月约10G数据
10G*12个月*50路口 = 约6T（单节点）</t>
  </si>
  <si>
    <t>MapABC地理信息系统</t>
  </si>
  <si>
    <t>地图访问服务</t>
    <phoneticPr fontId="2" type="noConversion"/>
  </si>
  <si>
    <t>套</t>
  </si>
  <si>
    <t>地图服务：
基础功能包
取图服务
搜索服务
点聚合服务
地理编码服务等</t>
    <phoneticPr fontId="2" type="noConversion"/>
  </si>
  <si>
    <t>1、每套支持100并发
2、需要提供每台服务器的MAC地址（系统的第一块物理网卡MAC地址，光口或者电口均可以，虚拟机也是第一个网卡）</t>
    <phoneticPr fontId="2" type="noConversion"/>
  </si>
  <si>
    <t>数据存储</t>
  </si>
  <si>
    <t>分布式存储</t>
  </si>
  <si>
    <t>存储设备 60T
存储3份</t>
  </si>
  <si>
    <t>1、实时轨迹数据及其他数据；
2、单路口每小时存储约100M（中间数，80-130M之前），每个路口每天约需要2.4G，50个路口，存储半年（180天），总共需要存储
2.4*50*180=21.6T</t>
  </si>
  <si>
    <t>1、IVS3800如具备轨迹存取的能力，可不提供存储资源
2、硬盘分别挂接到数据存储和流式计算服务器；
3、也可以采用集中存储，建议采用分布式存储</t>
  </si>
  <si>
    <t>存储设备 18T
存储3份</t>
  </si>
  <si>
    <t>建议配置（单节点）
虚拟机</t>
    <phoneticPr fontId="2" type="noConversion"/>
  </si>
  <si>
    <t>Centos 64bit 7.4 或更高7版本系统</t>
    <phoneticPr fontId="2" type="noConversion"/>
  </si>
  <si>
    <t>1、ES计算的中间结果数据
2、10G*12个月*50路口 = 约6T（单节点）
3、保留一年的数据</t>
    <phoneticPr fontId="2" type="noConversion"/>
  </si>
  <si>
    <t>8核心
128G内存
1T存储
intel x86 架构至强系列处理器</t>
    <phoneticPr fontId="2" type="noConversion"/>
  </si>
  <si>
    <t>16核心
128G内存
1T存储
intel x86 架构至强系列处理器</t>
    <phoneticPr fontId="2" type="noConversion"/>
  </si>
  <si>
    <t>16核心
128G内存
1T
intel x86 架构至强系列处理器</t>
    <phoneticPr fontId="2" type="noConversion"/>
  </si>
  <si>
    <t>8核心
64G内存
1T存储
intel x86 架构至强系列处理器</t>
    <phoneticPr fontId="2" type="noConversion"/>
  </si>
  <si>
    <t>注意事项：
1、路侧必须安装ITS800，trafficlink必须安装在ITS800
2、更改右侧“路口数量”，以下各服务节点（或虚拟机）的数量会自动调整。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</si>
</sst>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1" applyFont="1"/>
    <xf numFmtId="0" fontId="5" fillId="0" borderId="1" xfId="1" applyFont="1" applyBorder="1"/>
    <xf numFmtId="0" fontId="5" fillId="0" borderId="0" xfId="1" applyFont="1"/>
    <xf numFmtId="0" fontId="6" fillId="0" borderId="1" xfId="1" applyFont="1" applyBorder="1" applyAlignment="1">
      <alignment horizontal="center"/>
    </xf>
    <xf numFmtId="0" fontId="3" fillId="2" borderId="1" xfId="1" applyFont="1" applyFill="1" applyBorder="1"/>
    <xf numFmtId="0" fontId="3" fillId="2" borderId="1" xfId="1" applyFont="1" applyFill="1" applyBorder="1" applyAlignment="1">
      <alignment wrapText="1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0" applyFont="1"/>
    <xf numFmtId="0" fontId="4" fillId="0" borderId="1" xfId="1" applyFont="1" applyBorder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wrapText="1"/>
    </xf>
    <xf numFmtId="0" fontId="8" fillId="0" borderId="1" xfId="1" applyFont="1" applyBorder="1"/>
    <xf numFmtId="0" fontId="8" fillId="0" borderId="1" xfId="1" applyNumberFormat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2">
    <cellStyle name="常规" xfId="0" builtinId="0"/>
    <cellStyle name="常规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2" sqref="J2"/>
    </sheetView>
  </sheetViews>
  <sheetFormatPr defaultRowHeight="16.5" x14ac:dyDescent="0.3"/>
  <cols>
    <col min="1" max="1" width="6.125" style="10" customWidth="1"/>
    <col min="2" max="2" width="21.375" style="10" bestFit="1" customWidth="1"/>
    <col min="3" max="4" width="14.125" style="10" bestFit="1" customWidth="1"/>
    <col min="5" max="5" width="6.375" style="10" customWidth="1"/>
    <col min="6" max="6" width="20.75" style="10" bestFit="1" customWidth="1"/>
    <col min="7" max="7" width="11.125" style="10" customWidth="1"/>
    <col min="8" max="8" width="9.125" style="10" customWidth="1"/>
    <col min="9" max="9" width="48.375" style="10" customWidth="1"/>
    <col min="10" max="10" width="24.625" style="10" customWidth="1"/>
    <col min="11" max="16384" width="9" style="10"/>
  </cols>
  <sheetData>
    <row r="1" spans="1:10" s="3" customFormat="1" ht="61.5" customHeight="1" x14ac:dyDescent="0.4">
      <c r="A1" s="1"/>
      <c r="B1" s="18" t="s">
        <v>43</v>
      </c>
      <c r="C1" s="11"/>
      <c r="D1" s="11"/>
      <c r="E1" s="11"/>
      <c r="F1" s="11"/>
      <c r="G1" s="11"/>
      <c r="H1" s="11"/>
      <c r="I1" s="11"/>
      <c r="J1" s="2"/>
    </row>
    <row r="2" spans="1:10" s="3" customFormat="1" ht="33" customHeight="1" x14ac:dyDescent="0.4">
      <c r="A2" s="1"/>
      <c r="B2" s="12"/>
      <c r="C2" s="13"/>
      <c r="D2" s="13"/>
      <c r="E2" s="13"/>
      <c r="F2" s="13"/>
      <c r="G2" s="13"/>
      <c r="H2" s="14"/>
      <c r="I2" s="4" t="s">
        <v>0</v>
      </c>
      <c r="J2" s="19">
        <v>50</v>
      </c>
    </row>
    <row r="3" spans="1:10" s="3" customFormat="1" ht="36.6" customHeigh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36</v>
      </c>
      <c r="G3" s="6" t="s">
        <v>6</v>
      </c>
      <c r="H3" s="5" t="s">
        <v>7</v>
      </c>
      <c r="I3" s="5" t="s">
        <v>8</v>
      </c>
      <c r="J3" s="5" t="s">
        <v>9</v>
      </c>
    </row>
    <row r="4" spans="1:10" s="3" customFormat="1" ht="115.5" x14ac:dyDescent="0.3">
      <c r="A4" s="23">
        <v>1</v>
      </c>
      <c r="B4" s="7" t="s">
        <v>10</v>
      </c>
      <c r="C4" s="8" t="s">
        <v>11</v>
      </c>
      <c r="D4" s="20">
        <f>MAX(ROUND(J2/10*0.5,0),1)</f>
        <v>3</v>
      </c>
      <c r="E4" s="7" t="s">
        <v>12</v>
      </c>
      <c r="F4" s="8" t="s">
        <v>39</v>
      </c>
      <c r="G4" s="8" t="s">
        <v>13</v>
      </c>
      <c r="H4" s="8" t="s">
        <v>14</v>
      </c>
      <c r="I4" s="8" t="s">
        <v>15</v>
      </c>
      <c r="J4" s="8" t="s">
        <v>16</v>
      </c>
    </row>
    <row r="5" spans="1:10" s="3" customFormat="1" ht="99" x14ac:dyDescent="0.3">
      <c r="A5" s="23">
        <v>2</v>
      </c>
      <c r="B5" s="7" t="s">
        <v>17</v>
      </c>
      <c r="C5" s="7" t="s">
        <v>18</v>
      </c>
      <c r="D5" s="21">
        <f>MAX(ROUND(J2/10*0.2,0),1)</f>
        <v>1</v>
      </c>
      <c r="E5" s="7" t="s">
        <v>12</v>
      </c>
      <c r="F5" s="8" t="s">
        <v>40</v>
      </c>
      <c r="G5" s="8" t="s">
        <v>13</v>
      </c>
      <c r="H5" s="7" t="s">
        <v>23</v>
      </c>
      <c r="I5" s="8" t="s">
        <v>19</v>
      </c>
      <c r="J5" s="8" t="s">
        <v>20</v>
      </c>
    </row>
    <row r="6" spans="1:10" s="3" customFormat="1" ht="148.5" x14ac:dyDescent="0.3">
      <c r="A6" s="23">
        <v>3</v>
      </c>
      <c r="B6" s="7" t="s">
        <v>21</v>
      </c>
      <c r="C6" s="8" t="s">
        <v>22</v>
      </c>
      <c r="D6" s="21">
        <f>MAX(ROUND(J2/10*0.3,0),1)</f>
        <v>2</v>
      </c>
      <c r="E6" s="7" t="s">
        <v>12</v>
      </c>
      <c r="F6" s="8" t="s">
        <v>41</v>
      </c>
      <c r="G6" s="8" t="s">
        <v>37</v>
      </c>
      <c r="H6" s="7" t="s">
        <v>23</v>
      </c>
      <c r="I6" s="8" t="s">
        <v>24</v>
      </c>
      <c r="J6" s="8"/>
    </row>
    <row r="7" spans="1:10" s="3" customFormat="1" ht="99" x14ac:dyDescent="0.3">
      <c r="A7" s="23">
        <v>4</v>
      </c>
      <c r="B7" s="7" t="s">
        <v>25</v>
      </c>
      <c r="C7" s="8" t="s">
        <v>26</v>
      </c>
      <c r="D7" s="21">
        <f>MAX(ROUND(J2/100,0),1)</f>
        <v>1</v>
      </c>
      <c r="E7" s="7" t="s">
        <v>27</v>
      </c>
      <c r="F7" s="8" t="s">
        <v>42</v>
      </c>
      <c r="G7" s="8" t="s">
        <v>13</v>
      </c>
      <c r="H7" s="8" t="s">
        <v>13</v>
      </c>
      <c r="I7" s="8" t="s">
        <v>28</v>
      </c>
      <c r="J7" s="8" t="s">
        <v>29</v>
      </c>
    </row>
    <row r="8" spans="1:10" s="3" customFormat="1" ht="82.5" x14ac:dyDescent="0.3">
      <c r="A8" s="24">
        <v>5</v>
      </c>
      <c r="B8" s="15" t="s">
        <v>30</v>
      </c>
      <c r="C8" s="16" t="s">
        <v>31</v>
      </c>
      <c r="D8" s="21">
        <f>1*J2*180/1000*3</f>
        <v>27</v>
      </c>
      <c r="E8" s="7" t="s">
        <v>12</v>
      </c>
      <c r="F8" s="8" t="s">
        <v>32</v>
      </c>
      <c r="G8" s="8"/>
      <c r="H8" s="7"/>
      <c r="I8" s="8" t="s">
        <v>33</v>
      </c>
      <c r="J8" s="16" t="s">
        <v>34</v>
      </c>
    </row>
    <row r="9" spans="1:10" s="3" customFormat="1" ht="49.5" x14ac:dyDescent="0.3">
      <c r="A9" s="24"/>
      <c r="B9" s="22"/>
      <c r="C9" s="17"/>
      <c r="D9" s="21">
        <f>10*J2*12/1000*3</f>
        <v>18</v>
      </c>
      <c r="E9" s="7" t="s">
        <v>12</v>
      </c>
      <c r="F9" s="8" t="s">
        <v>35</v>
      </c>
      <c r="G9" s="8"/>
      <c r="H9" s="7"/>
      <c r="I9" s="8" t="s">
        <v>38</v>
      </c>
      <c r="J9" s="17"/>
    </row>
    <row r="10" spans="1:10" s="3" customFormat="1" x14ac:dyDescent="0.3">
      <c r="A10" s="1"/>
      <c r="B10" s="9"/>
      <c r="C10" s="9"/>
      <c r="D10" s="9"/>
      <c r="E10" s="9"/>
      <c r="F10" s="9"/>
      <c r="G10" s="9"/>
      <c r="H10" s="9"/>
      <c r="I10" s="9"/>
      <c r="J10" s="9"/>
    </row>
  </sheetData>
  <mergeCells count="6">
    <mergeCell ref="J8:J9"/>
    <mergeCell ref="B1:I1"/>
    <mergeCell ref="B2:H2"/>
    <mergeCell ref="A8:A9"/>
    <mergeCell ref="B8:B9"/>
    <mergeCell ref="C8:C9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2021-05-13T09:13:43Z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(2)AzKtwsJ9Go7aWt4sA4RvattZM0OIY9F7BgLZf9LmJGmw3t7RH7+qLfz1LUqLOATveMuMsHxA
owkT8SR9Wyi7foxAJyGGXwee99bsHedwvFWStuAyLmNPxFscUp8Vj2EpaIzut7zd5oep6Osp
WVgMPi1PWUiqTD/wsgyxSg5TF+gGQabqRzhzaMir1GiWIJnRFsqbnobzAsEyUJUqrBLbnb1S
UeaXiI459zA38dkv60</vt:lpwstr>
  </property>
  <property fmtid="{D5CDD505-2E9C-101B-9397-08002B2CF9AE}" pid="3" name="_2015_ms_pID_7253431">
    <vt:lpwstr>9stDvGUgIsXAuK23rOAD0cSsHS4ojuuFUO56U0YToRtfAInmsHrKPv
bHc4Oyy0pcdTzLh7dr5/o/TgKpS2x8qVNzrzreaCg7SfFWb1x8//8DDKh1S/sWQ3XNB/vKwr
+Q5PahO4WZCsAotPinM7MxyNWxlj/EsS/HLySkZ4m/TUy8rLcd9lkW3f2NxNgoX009AM6mZI
rLwTY4QuR3u1kbyI</vt:lpwstr>
  </property>
</Properties>
</file>