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7665" yWindow="-15" windowWidth="7710" windowHeight="7665" firstSheet="11" activeTab="11"/>
  </bookViews>
  <sheets>
    <sheet name="2004" sheetId="1" r:id="rId1"/>
    <sheet name="2005" sheetId="2" r:id="rId2"/>
    <sheet name="2006" sheetId="3" r:id="rId3"/>
    <sheet name="2005&amp;2006" sheetId="4" r:id="rId4"/>
    <sheet name="2007" sheetId="5" r:id="rId5"/>
    <sheet name="2008" sheetId="6" r:id="rId6"/>
    <sheet name="2009" sheetId="7" r:id="rId7"/>
    <sheet name="2009 PNBP" sheetId="27" r:id="rId8"/>
    <sheet name="2010" sheetId="8" r:id="rId9"/>
    <sheet name="2011" sheetId="9" r:id="rId10"/>
    <sheet name="KINERJA FORMASI 2012" sheetId="10" r:id="rId11"/>
    <sheet name="2012" sheetId="11" r:id="rId12"/>
    <sheet name="KINERJA PENGAWASAN 2012" sheetId="26" r:id="rId13"/>
    <sheet name="2013" sheetId="12" r:id="rId14"/>
    <sheet name="Lampiran 2.2" sheetId="14" r:id="rId15"/>
    <sheet name="Lampiran 2.3" sheetId="15" r:id="rId16"/>
    <sheet name="Lampiran 2.4" sheetId="16" r:id="rId17"/>
    <sheet name="Lampiran 2.5" sheetId="19" r:id="rId18"/>
    <sheet name="Lampiran 2.6" sheetId="17" r:id="rId19"/>
    <sheet name="Lampiran 2.7" sheetId="18" r:id="rId20"/>
    <sheet name="Lampiran 2.8" sheetId="20" r:id="rId21"/>
    <sheet name="Lampiran 2.9" sheetId="21" r:id="rId22"/>
    <sheet name="Lampiran 2.10" sheetId="22" r:id="rId23"/>
    <sheet name="Lampiran 2.1" sheetId="13" r:id="rId24"/>
    <sheet name="Lampiran 2.11" sheetId="23" r:id="rId25"/>
    <sheet name="REKAP" sheetId="28" r:id="rId26"/>
  </sheets>
  <calcPr calcId="144525"/>
</workbook>
</file>

<file path=xl/calcChain.xml><?xml version="1.0" encoding="utf-8"?>
<calcChain xmlns="http://schemas.openxmlformats.org/spreadsheetml/2006/main">
  <c r="G8" i="28" l="1"/>
  <c r="F8" i="28" s="1"/>
  <c r="I8" i="28" s="1"/>
  <c r="D8" i="28"/>
  <c r="C8" i="28" s="1"/>
  <c r="G49" i="12"/>
  <c r="J49" i="12"/>
  <c r="H8" i="28"/>
  <c r="J47" i="12"/>
  <c r="I47" i="12"/>
  <c r="E8" i="28"/>
  <c r="K8" i="28" s="1"/>
  <c r="C9" i="28"/>
  <c r="G10" i="28"/>
  <c r="F10" i="28"/>
  <c r="H10" i="28"/>
  <c r="J97" i="11"/>
  <c r="E10" i="28"/>
  <c r="C10" i="28"/>
  <c r="I10" i="28" s="1"/>
  <c r="D10" i="28"/>
  <c r="G97" i="11"/>
  <c r="K11" i="28"/>
  <c r="J11" i="28"/>
  <c r="F11" i="28"/>
  <c r="C11" i="28"/>
  <c r="I11" i="28" s="1"/>
  <c r="F12" i="28"/>
  <c r="H12" i="28"/>
  <c r="C12" i="28"/>
  <c r="I12" i="28" s="1"/>
  <c r="E12" i="28"/>
  <c r="F13" i="28"/>
  <c r="H13" i="28"/>
  <c r="C13" i="28"/>
  <c r="E13" i="28"/>
  <c r="K13" i="28" s="1"/>
  <c r="I13" i="28"/>
  <c r="J9" i="28"/>
  <c r="K9" i="28"/>
  <c r="J12" i="28"/>
  <c r="K12" i="28"/>
  <c r="J13" i="28"/>
  <c r="J14" i="28"/>
  <c r="J15" i="28"/>
  <c r="I9" i="28"/>
  <c r="F14" i="28"/>
  <c r="H14" i="28"/>
  <c r="E14" i="28"/>
  <c r="C14" i="28"/>
  <c r="I14" i="28" s="1"/>
  <c r="F15" i="28"/>
  <c r="H15" i="28"/>
  <c r="C15" i="28"/>
  <c r="I15" i="28" s="1"/>
  <c r="E15" i="28"/>
  <c r="K15" i="28" s="1"/>
  <c r="F16" i="28"/>
  <c r="G16" i="28" s="1"/>
  <c r="J16" i="28" s="1"/>
  <c r="H16" i="28"/>
  <c r="C16" i="28"/>
  <c r="E16" i="28"/>
  <c r="K16" i="28" s="1"/>
  <c r="K17" i="28"/>
  <c r="J17" i="28"/>
  <c r="I17" i="28"/>
  <c r="K18" i="28"/>
  <c r="J18" i="28"/>
  <c r="I18" i="28"/>
  <c r="C21" i="28"/>
  <c r="F21" i="28" s="1"/>
  <c r="I19" i="28"/>
  <c r="J19" i="28"/>
  <c r="K19" i="28"/>
  <c r="I20" i="28"/>
  <c r="J20" i="28"/>
  <c r="K20" i="28"/>
  <c r="D22" i="28"/>
  <c r="H22" i="28"/>
  <c r="I34" i="9"/>
  <c r="J35" i="9"/>
  <c r="G34" i="7"/>
  <c r="R23" i="27"/>
  <c r="L23" i="27"/>
  <c r="K23" i="27"/>
  <c r="J23" i="27"/>
  <c r="I23" i="27"/>
  <c r="G23" i="27"/>
  <c r="F23" i="27"/>
  <c r="D23" i="27"/>
  <c r="C23" i="27"/>
  <c r="R19" i="26"/>
  <c r="P19" i="26"/>
  <c r="O19" i="26"/>
  <c r="N19" i="26"/>
  <c r="M19" i="26"/>
  <c r="L19" i="26"/>
  <c r="K19" i="26"/>
  <c r="J19" i="26"/>
  <c r="I19" i="26"/>
  <c r="G19" i="26"/>
  <c r="F19" i="26"/>
  <c r="D19" i="26"/>
  <c r="C19" i="26"/>
  <c r="J10" i="28" l="1"/>
  <c r="K10" i="28"/>
  <c r="J8" i="28"/>
  <c r="J22" i="28"/>
  <c r="E22" i="28"/>
  <c r="K14" i="28"/>
  <c r="G22" i="28"/>
  <c r="K22" i="28"/>
  <c r="I16" i="28"/>
  <c r="I21" i="28"/>
  <c r="K24" i="6"/>
  <c r="E11" i="23" l="1"/>
  <c r="D11" i="23"/>
  <c r="C11" i="23"/>
  <c r="B11" i="23"/>
  <c r="R94" i="11"/>
  <c r="R95" i="11" s="1"/>
  <c r="N12" i="23" s="1"/>
  <c r="L35" i="9"/>
  <c r="I13" i="23" s="1"/>
  <c r="C21" i="8"/>
  <c r="B14" i="23" s="1"/>
  <c r="I15" i="23"/>
  <c r="E15" i="23"/>
  <c r="H16" i="23"/>
  <c r="D24" i="6"/>
  <c r="C16" i="23" s="1"/>
  <c r="C24" i="6"/>
  <c r="B16" i="23" s="1"/>
  <c r="N17" i="23"/>
  <c r="R40" i="4"/>
  <c r="C40" i="4"/>
  <c r="B18" i="23" s="1"/>
  <c r="C23" i="3"/>
  <c r="R34" i="2" l="1"/>
  <c r="N19" i="23" s="1"/>
  <c r="C34" i="2"/>
  <c r="B19" i="23" s="1"/>
  <c r="H20" i="23"/>
  <c r="F20" i="23"/>
  <c r="J18" i="1"/>
  <c r="G20" i="23" s="1"/>
  <c r="G18" i="1"/>
  <c r="E20" i="23" s="1"/>
  <c r="D20" i="23"/>
  <c r="D18" i="1"/>
  <c r="C20" i="23" s="1"/>
  <c r="B20" i="23"/>
  <c r="L12" i="22" l="1"/>
  <c r="K12" i="22"/>
  <c r="F12" i="22"/>
  <c r="E12" i="22"/>
  <c r="D12" i="22"/>
  <c r="C12" i="22"/>
  <c r="O14" i="21"/>
  <c r="M14" i="21"/>
  <c r="K14" i="21"/>
  <c r="J14" i="21"/>
  <c r="I14" i="21"/>
  <c r="G14" i="21"/>
  <c r="E14" i="21"/>
  <c r="C14" i="21"/>
  <c r="O13" i="20"/>
  <c r="M13" i="20"/>
  <c r="I13" i="20"/>
  <c r="G13" i="20"/>
  <c r="E13" i="20"/>
  <c r="C13" i="20"/>
  <c r="O13" i="18"/>
  <c r="H13" i="18"/>
  <c r="G13" i="18"/>
  <c r="F13" i="18"/>
  <c r="E13" i="18"/>
  <c r="D13" i="18"/>
  <c r="C13" i="18"/>
  <c r="O13" i="17"/>
  <c r="I13" i="17"/>
  <c r="H13" i="17"/>
  <c r="G13" i="17"/>
  <c r="F13" i="17"/>
  <c r="E13" i="17"/>
  <c r="D13" i="17"/>
  <c r="C13" i="17"/>
  <c r="O13" i="19"/>
  <c r="J13" i="19"/>
  <c r="H13" i="19"/>
  <c r="G13" i="19"/>
  <c r="F13" i="19"/>
  <c r="E13" i="19"/>
  <c r="D13" i="19"/>
  <c r="C13" i="19"/>
  <c r="O12" i="16"/>
  <c r="H12" i="16"/>
  <c r="G12" i="16"/>
  <c r="F12" i="16"/>
  <c r="E12" i="16"/>
  <c r="D12" i="16"/>
  <c r="C12" i="16"/>
  <c r="O13" i="15"/>
  <c r="H13" i="15"/>
  <c r="G13" i="15"/>
  <c r="F13" i="15"/>
  <c r="E13" i="15"/>
  <c r="D13" i="15"/>
  <c r="C13" i="15"/>
  <c r="O12" i="14"/>
  <c r="H12" i="14"/>
  <c r="G12" i="14"/>
  <c r="F12" i="14"/>
  <c r="E12" i="14"/>
  <c r="C12" i="14"/>
  <c r="G12" i="13"/>
  <c r="E12" i="13"/>
  <c r="C12" i="13"/>
  <c r="R47" i="12"/>
  <c r="Q47" i="12"/>
  <c r="P47" i="12"/>
  <c r="O47" i="12"/>
  <c r="N47" i="12"/>
  <c r="K11" i="23" s="1"/>
  <c r="K21" i="23" s="1"/>
  <c r="M47" i="12"/>
  <c r="J11" i="23" s="1"/>
  <c r="J21" i="23" s="1"/>
  <c r="L47" i="12"/>
  <c r="K47" i="12"/>
  <c r="G47" i="12"/>
  <c r="F47" i="12"/>
  <c r="D47" i="12"/>
  <c r="C47" i="12"/>
  <c r="L94" i="11"/>
  <c r="L95" i="11" s="1"/>
  <c r="I12" i="23" s="1"/>
  <c r="K94" i="11"/>
  <c r="K95" i="11" s="1"/>
  <c r="H12" i="23" s="1"/>
  <c r="I94" i="11"/>
  <c r="G94" i="11"/>
  <c r="F94" i="11"/>
  <c r="D94" i="11"/>
  <c r="D95" i="11" s="1"/>
  <c r="C12" i="23" s="1"/>
  <c r="C94" i="11"/>
  <c r="R69" i="11"/>
  <c r="L69" i="11"/>
  <c r="K69" i="11"/>
  <c r="J69" i="11"/>
  <c r="J95" i="11" s="1"/>
  <c r="G12" i="23" s="1"/>
  <c r="I69" i="11"/>
  <c r="I95" i="11" s="1"/>
  <c r="F12" i="23" s="1"/>
  <c r="G69" i="11"/>
  <c r="G95" i="11" s="1"/>
  <c r="E12" i="23" s="1"/>
  <c r="F69" i="11"/>
  <c r="F95" i="11" s="1"/>
  <c r="D12" i="23" s="1"/>
  <c r="D69" i="11"/>
  <c r="C69" i="11"/>
  <c r="C95" i="11" s="1"/>
  <c r="B12" i="23" s="1"/>
  <c r="M37" i="10"/>
  <c r="J37" i="10"/>
  <c r="I37" i="10"/>
  <c r="G37" i="10"/>
  <c r="F37" i="10"/>
  <c r="D37" i="10"/>
  <c r="C37" i="10"/>
  <c r="G13" i="23" l="1"/>
  <c r="O35" i="9"/>
  <c r="L13" i="23" s="1"/>
  <c r="L21" i="23" s="1"/>
  <c r="O31" i="9"/>
  <c r="K31" i="9"/>
  <c r="K35" i="9" s="1"/>
  <c r="H13" i="23" s="1"/>
  <c r="J31" i="9"/>
  <c r="I31" i="9"/>
  <c r="I35" i="9" s="1"/>
  <c r="F13" i="23" s="1"/>
  <c r="G31" i="9"/>
  <c r="F31" i="9"/>
  <c r="D31" i="9"/>
  <c r="C31" i="9"/>
  <c r="R35" i="9"/>
  <c r="N13" i="23" s="1"/>
  <c r="G34" i="9"/>
  <c r="G35" i="9" s="1"/>
  <c r="E13" i="23" s="1"/>
  <c r="F34" i="9"/>
  <c r="F35" i="9" s="1"/>
  <c r="D13" i="23" s="1"/>
  <c r="D34" i="9"/>
  <c r="C34" i="9"/>
  <c r="I21" i="8"/>
  <c r="F14" i="23" s="1"/>
  <c r="I20" i="8"/>
  <c r="G21" i="8"/>
  <c r="E14" i="23" s="1"/>
  <c r="J21" i="8"/>
  <c r="G14" i="23" s="1"/>
  <c r="J20" i="8"/>
  <c r="G20" i="8"/>
  <c r="F20" i="8"/>
  <c r="D20" i="8"/>
  <c r="D21" i="8" s="1"/>
  <c r="C14" i="23" s="1"/>
  <c r="C20" i="8"/>
  <c r="R21" i="8"/>
  <c r="N14" i="23" s="1"/>
  <c r="J17" i="8"/>
  <c r="I17" i="8"/>
  <c r="G17" i="8"/>
  <c r="F17" i="8"/>
  <c r="F21" i="8" s="1"/>
  <c r="D14" i="23" s="1"/>
  <c r="D17" i="8"/>
  <c r="C17" i="8"/>
  <c r="L20" i="8"/>
  <c r="L21" i="8" s="1"/>
  <c r="R34" i="7"/>
  <c r="N15" i="23" s="1"/>
  <c r="R33" i="7"/>
  <c r="K34" i="7"/>
  <c r="H15" i="23" s="1"/>
  <c r="K33" i="7"/>
  <c r="J34" i="7"/>
  <c r="G15" i="23" s="1"/>
  <c r="J33" i="7"/>
  <c r="I34" i="7"/>
  <c r="F15" i="23" s="1"/>
  <c r="I33" i="7"/>
  <c r="G33" i="7"/>
  <c r="F34" i="7"/>
  <c r="D15" i="23" s="1"/>
  <c r="F33" i="7"/>
  <c r="D34" i="7"/>
  <c r="C15" i="23" s="1"/>
  <c r="D33" i="7"/>
  <c r="C34" i="7"/>
  <c r="B15" i="23" s="1"/>
  <c r="C33" i="7"/>
  <c r="K26" i="7"/>
  <c r="I26" i="7"/>
  <c r="F26" i="7"/>
  <c r="C26" i="7"/>
  <c r="H21" i="23" l="1"/>
  <c r="C35" i="9"/>
  <c r="B13" i="23" s="1"/>
  <c r="D35" i="9"/>
  <c r="C13" i="23" s="1"/>
  <c r="L24" i="6"/>
  <c r="I16" i="23" s="1"/>
  <c r="I21" i="23" s="1"/>
  <c r="J24" i="6"/>
  <c r="G16" i="23" s="1"/>
  <c r="R24" i="6"/>
  <c r="N16" i="23" s="1"/>
  <c r="I24" i="6" l="1"/>
  <c r="F16" i="23" s="1"/>
  <c r="G24" i="6"/>
  <c r="E16" i="23" s="1"/>
  <c r="F24" i="6"/>
  <c r="D16" i="23" s="1"/>
  <c r="D18" i="5"/>
  <c r="C17" i="23" s="1"/>
  <c r="J18" i="5" l="1"/>
  <c r="G17" i="23" s="1"/>
  <c r="I18" i="5"/>
  <c r="F17" i="23" s="1"/>
  <c r="G18" i="5"/>
  <c r="E17" i="23" s="1"/>
  <c r="F18" i="5"/>
  <c r="D17" i="23" s="1"/>
  <c r="C18" i="5"/>
  <c r="B17" i="23" s="1"/>
  <c r="B21" i="23" s="1"/>
  <c r="J40" i="4" l="1"/>
  <c r="G18" i="23" s="1"/>
  <c r="I40" i="4"/>
  <c r="F18" i="23" s="1"/>
  <c r="G40" i="4"/>
  <c r="E18" i="23" s="1"/>
  <c r="F40" i="4"/>
  <c r="D18" i="23" s="1"/>
  <c r="D40" i="4"/>
  <c r="C18" i="23" s="1"/>
  <c r="J23" i="3" l="1"/>
  <c r="I23" i="3"/>
  <c r="G23" i="3"/>
  <c r="F23" i="3"/>
  <c r="D23" i="3"/>
  <c r="G34" i="2"/>
  <c r="E19" i="23" s="1"/>
  <c r="E21" i="23" s="1"/>
  <c r="J34" i="2"/>
  <c r="G19" i="23" s="1"/>
  <c r="G21" i="23" s="1"/>
  <c r="I34" i="2"/>
  <c r="F19" i="23" s="1"/>
  <c r="F21" i="23" s="1"/>
  <c r="F34" i="2"/>
  <c r="D19" i="23" s="1"/>
  <c r="D21" i="23" s="1"/>
  <c r="D34" i="2"/>
  <c r="C19" i="23" s="1"/>
  <c r="C21" i="23" s="1"/>
  <c r="N18" i="23"/>
  <c r="N21" i="23"/>
</calcChain>
</file>

<file path=xl/sharedStrings.xml><?xml version="1.0" encoding="utf-8"?>
<sst xmlns="http://schemas.openxmlformats.org/spreadsheetml/2006/main" count="2863" uniqueCount="695">
  <si>
    <t>No</t>
  </si>
  <si>
    <t>Temuan Pemeriksaan</t>
  </si>
  <si>
    <t>Judul</t>
  </si>
  <si>
    <t>Jml</t>
  </si>
  <si>
    <t>Nilai</t>
  </si>
  <si>
    <t>Rekomendasi</t>
  </si>
  <si>
    <t>Uraian</t>
  </si>
  <si>
    <t>Tindak Lanjut Entitas yang Diperiksa</t>
  </si>
  <si>
    <t>Sesuai Dengan Rekomendasi</t>
  </si>
  <si>
    <t>Belum Sesuai dan Dalam Proses Tindak Lanjut</t>
  </si>
  <si>
    <t>Belum ditindaklanjuti</t>
  </si>
  <si>
    <t>Tidak dapat Ditindaklanjuti dengan Alasan Yang Sah</t>
  </si>
  <si>
    <t>Kesimpulan</t>
  </si>
  <si>
    <t>Nilai Penyerahan Aset atau Penyetoran Uang Ke Kas Negara/Daerah/Perusahaan</t>
  </si>
  <si>
    <t>Hasil Pemantauan Tindak Lanjut</t>
  </si>
  <si>
    <t>A. SPI</t>
  </si>
  <si>
    <t>Prosedur Penyusunan Laporan Keuangan Kementerian Pendayagunaan Aparatur Negara RI dilaksanakan belum sesuai dengan ketentuan yang berlaku.</t>
  </si>
  <si>
    <t>-</t>
  </si>
  <si>
    <t>Menteri Pendayagunaan Aparatur Negara agar segera menerapkan Sistem Akuntansi Pemerintah sesuai dengan pedoman yang telah ditetapkan oleh Menteri Keuangan, termasuk sosialisasi dan pelaithan para petugas.</t>
  </si>
  <si>
    <t>Kemeneg PAN telah menindaklanjuti saran tersebut dengan melakukan sosialisasi dan pelatihan para petugas</t>
  </si>
  <si>
    <t>Tindak lanjut telah sesuai/selesai. Selesai pada pemeriksaan LK TA 2006</t>
  </si>
  <si>
    <t>Memberdayakan Inspektorat Jenderal/ Unit Pengawasan Intern Departemen/Lembaga untuk mereviu proses penyusunan laporan keuangan termasuk pendataan aset, serta memantau dan memberitahukan tindak lanjut saran-saran tersebut kepada BPK-RI</t>
  </si>
  <si>
    <t>Kemeneg PAN telah memberdayakan Inspektorat Jenderal/Unit Pengawasan untuk mereviu proses penyusunan laporan keuangan.</t>
  </si>
  <si>
    <t>B. Kepatuhan terhadap Peraturan Perundang-Undangan</t>
  </si>
  <si>
    <t>C. Hasil Pengujian Substantif</t>
  </si>
  <si>
    <t>Jumlah</t>
  </si>
  <si>
    <t xml:space="preserve">MATRIKS PEMANTAUAN TINDAK LANJUT </t>
  </si>
  <si>
    <t>HASIL PEMERIKSAAN BPK ATAS LAPORAN KEUANGAN KEMENTERIAN PENDAYAGUNAAN APARATUR NEGARA DAN REFORMASI BIROKRASI TA 2004</t>
  </si>
  <si>
    <t>Nomor 18/HP/VIII/09/2005 tanggal 5 September 2005</t>
  </si>
  <si>
    <t>HASIL PEMERIKSAAN BPK ATAS LAPORAN KEUANGAN KEMENTERIAN PENDAYAGUNAAN APARATUR NEGARA DAN REFORMASI BIROKRASI TA 2005</t>
  </si>
  <si>
    <t>Nomor 25/HP/VIII/06/2006 tanggal 19 Juni 2006</t>
  </si>
  <si>
    <t>Penyusunan Laporan Keuangan Bagian Anggaran 48 tahun 2005 belum didukung dengan Sistem Pengendalian Intern yang memadai</t>
  </si>
  <si>
    <t>Menteri Negara PAN, Kepala LAN, Kepala BKN, Kepala ANRI dan Kepala BPKP memperbaiki Sistem Pengendalian Intern dalam menyusun Laporan Keuangan dengan mengacu kepada Peraturan Menteri Keuangan RI tentang Sistem Akuntansi dan Pelaporan Keuangan Pemerintah Pusat dan Standar Akuntansi Pemerintahan, melakukan inventarisasi ulang atas seluruh aset yang dikuasai, meningkatkan pengawasan internal, melatih para petugas akuntansi dan melakukankoordinasi dengan Depkeu dalam hal mengatasi kendala-kendala yang dihadapi dalam melaksanakan program aplikasi SAI dan SABMN</t>
  </si>
  <si>
    <t>Tindak Lanjut telah sesuai/selesai. Selesai pada pemeriksaan LK TA 2007.</t>
  </si>
  <si>
    <t>Realisasi belanja yang berasal dari hibah pemerintah German melalui GTZ senilai Rp8.912.000.000,- tidak diinformasikan dalam catatan atas laporan keuangan kementerian negara PAN tahun 2005</t>
  </si>
  <si>
    <t>Menteri Negara PAN melakukan koordinasi dengan GTZ agar selalu menyampaikan laporan realisasi penggunaan dananya kepada bagian keuangan Kemeneg PAN.</t>
  </si>
  <si>
    <t>Telah dilaksanakan koordinasi dengan GTZ melalui surat Sekretaris Kementerian Negara PAN Nomor B/893/S.PAN/4/2006 tanggal 6 April 2006</t>
  </si>
  <si>
    <t>Kasus kerugian negara pada Kemenag PAN sebesar Rp150.000.000,- yang terjadi sejak tahun 2003 sampai dengan tahun 2006 belum terselesaikan</t>
  </si>
  <si>
    <t>Menteri Negara PAN menyelesaikan kasus kerugian negara dengan mengacu kepada saran yang telah disampaikan BPK-RI sesuai dengan surat Nomor 21/S/VXIII.1/02/2003 tanggal 19 Februari 2003 perihal hasil pemeriksaan atas inventarisasi kekayaan negara tahun anggaran (TA) 2001 pada kementerian negara PAN</t>
  </si>
  <si>
    <t>Telah dihapuskan berdasarkan Surat Keputusan Menpan Nomor KEP/220/M.PAN/12/2006 tentang penghapusan kendaraan toyota kijang Nopol B 2242 LQ dari daftar inventaris kementerian negara PAN dengan mempertimbangkan rekomendasi dari Wakil Ketua BPK RI melalui surat nomor 92/S/II-X.4/11/2006 tanggal 13 November 2006 perihal pertimbangan pembebasan tuntutan ganti rugi (TGR)</t>
  </si>
  <si>
    <t>Tindak Lanjut telah sesuai/selesai. Selesai pada pemeriksaan LK TA 2006.</t>
  </si>
  <si>
    <t>Biaya honor dan perjalanan dinas sebesar Rp313.546.800,00 yang tidak jadi digunakan, baru disetorkan kembali ke kas negara setelah tahun 2005 berakhir sehingga tidak dapat dicatat sebagai pengurang realisasi anggaran belanja pegawai dan belanja barang tahun 2005</t>
  </si>
  <si>
    <t>Meneg PAN memberikan teguran kepada pemegang uang muka kerja untuk segera mempertanggungjawabkan penggunaan dana yang telah diterima dari bendahara pengeluaran sebelum tahun berjalan berakhir</t>
  </si>
  <si>
    <t>telah ditindaklanjuti sesuai dengan rekomendasi dan telah dinyatakan selesai atau sesuai dengan rekomendasi pada LHP No. 21/HP/XVI/04/2008 tanggal 30 April 2008</t>
  </si>
  <si>
    <t>Tindak Lanjut telah sesuai/selesai. Selesai pada pemeriksaan LK TA 2007</t>
  </si>
  <si>
    <t>Meneg PAN memberikan teguran kepada Inspektorat Pengawasan agar lebih optimal dalam melaksanakan reviu atas proses penyusunan laporan keuangan</t>
  </si>
  <si>
    <t>Kas di Bendahara Pengeluaran lebih disajikan dalam neraca Bagian Anggaran 48 per 31 Desember 2005 sebesar Rp313.546.800,00</t>
  </si>
  <si>
    <t>Meneg PAN memberikan teguran kepada Bendahara Pengeluaran untuk melaporkan seluruh sisa dana yang belum disetorkan ke kas negara setelah tahun anggaran berjalan berakhir kepada bagian SAI</t>
  </si>
  <si>
    <t>Meneg PAN melakukan penyesuaian terhadap neraca saldo awal tahun 2006 untuk akun kas di bendahara pengeluaran</t>
  </si>
  <si>
    <t>Nilai aset tetap lebih disajikan dalam neraca BA 48 per 31 Desember 2005 sebesar Rp4.230.336.860,57</t>
  </si>
  <si>
    <t>Menteri Negara PAN dan Kepala LAN:</t>
  </si>
  <si>
    <t>Menempatkan petugas dan pimpinan pelaksana SAI dan SABMN yang terlatih dan memahami Peraturan Menteri Keuangan No. 59/PMK.06/2005 tentang Sistem Akuntansi dan Pelaporan Keuangan Pemerintah Pusat, Keputusan Menteri Keuangan Nomor 01/KMK.12/2001 tentang Pedoman Kapitalisasi Barang Milik/Kekayaan Negara dalam Sistem Akuntansi Pemerintah dan PSAP</t>
  </si>
  <si>
    <t>Melakukan koordinasi dengan Depkeu untuk mengatasi kendala-kendala dan hambatan-hambatan yang dihadapi dalam pelaksanaan aplikasi SAI dan SABMN</t>
  </si>
  <si>
    <t>Menambah personil yang ditugaskan dalam melaksanakan SAI dan SABMN</t>
  </si>
  <si>
    <t>Memerintahkan Unit Pelaksana Pengadaan Barang/Jasa dan unit pengguna barang/jasa untuk melaporkan barang/jasa yang telah diadakan/diterima kepada unit pelaksana SABMN</t>
  </si>
  <si>
    <t>Memerintahkan unit pelaksana SAI dan unit pelaksana SABMN agar melakukan koordinasi dalam menyusun laporan keuangan</t>
  </si>
  <si>
    <t>Memberikan perhatian khusus atas pelaksanaan SAI dan SABMN di lingkungan instansinya</t>
  </si>
  <si>
    <t>Memberikan teguran kepada Inspektorat Pengawasan agar lebih optimal dalam melaksanakan reviu atas penyusunan laporan keuangan</t>
  </si>
  <si>
    <t>melakukan penyesuaian terhadap neraca saldo awal tahun 2006 untuk akun aset tetap</t>
  </si>
  <si>
    <t>Menteri Negara PAN, Kepala LAN, Kepala BKN, Kepala ANRI, dan Kepala BPKP agar melakukan inventarisasi atas saldo awal aset tetap</t>
  </si>
  <si>
    <t>Biaya rehabilitasi gedung dan bangunan milik Setneg yang dilaksanakan oleh Kemeneg PAN tidak dilaporkan kepada Setneg dan tidak tercatat dalam Neraca Kemeneg PAN per 31 Desember 2005</t>
  </si>
  <si>
    <t>Menteri Negara PAN melakukan koordinasi dengan Setneg dan Depkeu dalam pencatatan atas biaya yang telah dikeluarkan oleh Kemeneg PAN dalam melaksanakan rehabilitasi atas gedung dan bagunan milik Setneg</t>
  </si>
  <si>
    <t>Tindak Lanjut telah sesuai/selesai. Selesai pada pemeriksaan LK TA 2006</t>
  </si>
  <si>
    <t>Pengadaan Sistem Aplikasi (Software) dan Kajian/ Penelitian dalam tahun anggara 2005 sebesar Rp3.904.822.100,00 belum disajikan dalam neraca BA 48 per 31 Desember 2005</t>
  </si>
  <si>
    <t>Menteri Negara PAN, Kepala LAN, Kepala BKN, Kepala ANRI, dan Kepala BPKP melakukan koordinasi dengan Depkeu untuk mengatasi kendala-kendala dan hambatan-hambatan yang dihadapi dalam pelaksanaan Aplikasi SAI dan SABMN dan melakukan penyesuaian terhadap neraca saldo awal tahun 2006 untuk akun aset lainnya</t>
  </si>
  <si>
    <t>Dalam neraca Kementerian Negara PAN TA 2006, pengadaan berupa kajian/penelitian dan software telah dicatat sebagai aset tak berwujud</t>
  </si>
  <si>
    <t>Barang inventaris yang telah rusak berat masih disajikan sebagai Aset Tetap dalam Neraca BA 48 per 31 Desember 2005</t>
  </si>
  <si>
    <t>Menteri Negara PAN, Kepal LAN dan Kepala BPKP melakukan koodinasi dengan Depkeu untuk mengatasi kendala-kendala dan hambatan-hambatan yang dihadapi dalam pelaksanaan Aplikasi SAI dan SABMN dan melakukan penyesuaian terhdap neraca saldo awal Tahun 2006 untuk akun Aset Lainnya.</t>
  </si>
  <si>
    <t xml:space="preserve">Menpan telah melakukan penghapusan atas barang inventaris rusak berat melalui Surat Keputusan Menpan No. KEP/104/M.PAN/10/2005 dan proses lelangnya diselenggarakan tanggal 31 Juli 2006. Penghapusan barang inventaris dari SABMN dilakukan melalui transaksi penghapusan BMN TA 2006. </t>
  </si>
  <si>
    <t>HASIL PEMERIKSAAN BPK ATAS LAPORAN KEUANGAN KEMENTERIAN PENDAYAGUNAAN APARATUR NEGARA DAN REFORMASI BIROKRASI TA 2006</t>
  </si>
  <si>
    <t>Nomor 17/HP/XIII/06/2007 tanggal 27 Juni 2007</t>
  </si>
  <si>
    <t>(dalam rupiah)</t>
  </si>
  <si>
    <t>Neraca awal Kemeneg PAN belum ditetapkan serta inventarisasi dan penilaian kembali Aset untuk mendukung Neraca Awal belum dilakukan</t>
  </si>
  <si>
    <t>Meneg PAN melakukan inventarisasi dan penilaian kembali seluruh aset serta menetapkan neraca awal Kemeneg PAN</t>
  </si>
  <si>
    <t>Sesuai SK Nomor KEP/81/S.PAN/04/2008, tim sudah melakukan inventarisasi, labelisasi, penyusunan DIR, pemilahan barang inventaris sesuai jenisnya dan kondisi dan SIMAK BMN. Neraca awal sesuai Berita Acara Nomor: BA/3673/B.I.PAN/12/2008 tanggal 31 Desember 2008</t>
  </si>
  <si>
    <t>Terdapat 137 instansi Penerima Dana Bantuan Pengadaan CPNS yang belum menyampaikan Laporan penggunaan dana bantuan dengan Nilai Bantuan sebesar Rp35.729.676.100,00 dan 181 instansi penerima dana bantuan yang belum melaporkan sisa dana bantuan minimal sebesar Rp338.587.423,00</t>
  </si>
  <si>
    <t>Meneg PAN agar meminta pertanggungjawaban penggunaan dana bantuan CPNS kepada seluruh Sekretaris Jenderal Departemen/Lembaga dan Sekretaris Daerah Provinsi/Kabupaten/Walikota yang sampai saat ini belum menyampaikan laporan pertanggungjawabannya</t>
  </si>
  <si>
    <t>telah ditindaklanjuti sesuai dengan rekomendasi dan telah dinyatakan selesai atau sesuai dengan rekomendasi pada LHP No.21/HP/XVI/04/2008 tanggal 30 April 2008</t>
  </si>
  <si>
    <t>Tindak lanjut telah sesuai/selesai. Selesai pada pemeriksaan LK TA 2007.</t>
  </si>
  <si>
    <t>Pencatatan Aset Tetap Berupa Peralatan dan Mesin ke dalam neraca Kemeneg PAN tahun 2006 belum mencakup pengadaan aset tettap yang berasal dari belanja barang dan hibah minimal sebesar Rp126.442.000,00</t>
  </si>
  <si>
    <t>Meneg PAN agar menertibkan sistem pencatatan dan pelaporan BMN sesuai dengan sistem Akuntansi Barang Milik Negara (SABMN) termasuk pengadaan barang/jasa yang dapat dikapitalisasi sebagai aset tetap sesuai dengan SAP.</t>
  </si>
  <si>
    <t>Perencanaan/pengembangan/pembangunan peralatan dan mesin yang memenuhi syarat untuk dikapitalisasi sebagai aset tetap tidak dibebankan pada mata anggaran belanja barang (MAK 52) minimal sebesar Rp96.687.000,00</t>
  </si>
  <si>
    <t>Meneg PAN agar menegur Sekretaris Meneg PAN supaya dalam merencanakan pengeluaran disesyaikan dengan Mata Anggaran Pengeluaran yang berlaku.</t>
  </si>
  <si>
    <t>Pada hasil rekonsiliasi Tripartied Kementerin Negara PAN, BPK dan Departemen Keuangan tanggal 22 April 2008, dinyatakan bahwa semua hasil kajian belum dapat dikategorikan sebagai aset tak berwujud, karena tidak memenuhi kriteria. Hal tersebut sudah diungkapkan dalam CALK.</t>
  </si>
  <si>
    <t>Proses Reklasifikasi Peralatan dan Mesin yang Rusak Berat Menjadi Aset Lain-lain Belum Menghasilkkan Informasi yang Memadai</t>
  </si>
  <si>
    <t>Meneg PAN agar menertibkan sistem pencatatan dan pelaporan BMN sesuai dengan sistem Akuntansi Barang Milik Negara (SABMN) d.h.i mereklasifikasi peralatan dan mesin yang rusak berat menjadi aset lain-lain.</t>
  </si>
  <si>
    <t>Telah diterbitkan SE Sesmenpan Nomor: 06/S.PAN/9/2008 tanggal 10 Sep 2008 tentang Tata Tertib pengelolaan BMN, Permenpan 17/2008</t>
  </si>
  <si>
    <t>Sistem Akuntansi Barang Milik Negara (SABMN) pada Kemeneg PAN belum didukung dengan Daftar Inventaris Ruangan (DIR), Kode Registrasi, dan Kartu Inventaris Barang (KIB) yang sesuai dengan Kondisi Sebenarnya</t>
  </si>
  <si>
    <t>Meneg PAN agar menertibkan sistem pencatatan dan elaporan BMN sesuai dengan Sistem Akuntansi Barang Milik Negara (SABMN) d.h.i melakukan penyesuaian data DIR, KIB dan membuat kode registrasi inventaris BMN.</t>
  </si>
  <si>
    <t>Telah diterbitkan SE Sesmenpan Nomor: 06/S.PAN/9/2008 tanggal 10 Sep 2008 tentang Tata Tertib pengelolaan BMN, Permenpan 17/2008, BAST serah terima, dan Surat Izin Pinjam Pakai BMN.</t>
  </si>
  <si>
    <t>Aset Tetap Berupa Peralatan dan Mesin yang Diadakan melalui Dana Bantuan Pengadaan CPNS atas Beban DIPA Kemeneg PAN Tahun 2006 Sebesar Rp204.600.000,00 Belum Jelas Status Kepemilikannya</t>
  </si>
  <si>
    <t>Meneg PAN melakukan koordinasi dengan Kepala BKN untuk menentukn status kepemilikan aset eks bantuan biaya pengadaan CPNS.</t>
  </si>
  <si>
    <t>Nilai Persediaan yang Dilaporkan dalam Neraca Sebesar RP67.000.000,00 Belum Termasuk Sisa Persediaan per 31 Desember 2006 yang Diadakan oleh Masing-masing Program</t>
  </si>
  <si>
    <t>Meneg PAN menegur masing-masing Deputi agar menertibkan penatausahaan persediaan dan melaporkan sisa persediaan setiap akhir tahun kepada Biro Umum cq. Bagian Keuangan untuk dicatat dalam Neraca Kemeneg PAN.</t>
  </si>
  <si>
    <t>Meneg PaN agar memerintahkan Biro Umum untuk menelusuri kembali laptop/notebook yang tidak diketahui keberadaannya dan menegur masing-masing Deputi agar sebelum mempergunakan barang/peralatan laptop/notebook hasil pengadaan agar dilaporkan ke Biro Umum untuk dilakukan inventarisasi dan registrasi.</t>
  </si>
  <si>
    <t>Laptop/Notebook yang dikuasai Kemeneg PAN sebanyak 21 unit senilai RP405.180.000,00 tidak dapat diketahui keberadaannya.</t>
  </si>
  <si>
    <t>Telah diterbitkan Memorandum Karo Umum Nomor: 215/B.I.PAN/12/2008 tanggal 4 Des 2008 tentang penatausahaan BMN dan SE Sesmenpan Nomor: SE/06/S.PAN/9/2008 tanggal 10 September 2008 tentang tata tertib pengelolaan BMN.</t>
  </si>
  <si>
    <t>Meneg PAN agar melakukan koordinasi dengan Departemen Keuangan untuk menetapkan hasil-hasil kajian yang bisa dikapitalisasi sebagai aset tak berwujud.</t>
  </si>
  <si>
    <t>Aset Tak Berwujud yang Disajikan dalam Laporan Keuangan Kemeneg PAN Tahun 2006 Sebesar Rp2.623.882.500,00 belum mencakup keseluruhan Aset Tak Berwujud anatara lain berupa kajian yang diadakan oleh Kemeneg PAN.</t>
  </si>
  <si>
    <t>Pada hasil rekonsiliasi Tripartied Kementerin Negara PAN, BPK dan Departemen Keuangan tanggal 22 April 2008, dinyatakan bahwa semua hasil kajian belum dapat dikategorikan sebagai aset tak berwujud, karena tidak memenuhi kriteria. Untuk pengungkapan dalam LK disajikan dalam CALK dan sudah dikeluarkan dari neraca.</t>
  </si>
  <si>
    <t xml:space="preserve">                                                                                                                                                                                                                                                                                                                                                                                                                                                                                                                                                                                                                                                                                                                                                                                                                                                                                                                                                                                   </t>
  </si>
  <si>
    <t>B. Kepatuhan terhadap Peraturan Perundang-undangan</t>
  </si>
  <si>
    <t>Aset tetap milik BPKP senilai Rp227.099.000,00 dikuasai dan digunakan oleh Kementerian Pendayagunaan Aparatur Negara tidak ditunjang dengan surat perjanjian pinjam pakai, sehingga tidak jelas pengelolaan dan pertanggungjawabannya</t>
  </si>
  <si>
    <t>Meneg PAN segera berkoordinasi dengan BPKP dan Departemen Keuangan (sebagai Pengelola BMN) untuk mengatur secara jelas dan menata kembali status kepemilikan, penguasaan dan pemakaian aset tetap tersebut</t>
  </si>
  <si>
    <t>PADA KEMENTERIAN PENDAYAGUNAAN APARATUR NEGARA DAN REFORMASI BIROKRASI TA 2005 DAN 2006</t>
  </si>
  <si>
    <t>HASIL PEMERIKSAAN BPK ATAS PENGELOLAAN DAN PERTANGGUNGJAWABAN KEUANGAN NEGARA</t>
  </si>
  <si>
    <t>Nomor 64/S/V-XIII.1/03/2007 tanggal 30 Maret 2007</t>
  </si>
  <si>
    <t>Pelaksanaan Pembukuan oleh Bendahara Pengeluaran pada Kemeneg PAN tidak tertib</t>
  </si>
  <si>
    <t>Sekretaris Kementerian PAN melakukan teguran tertulis kepada Kepala Biro Umum, Kepala Bagian Keuangan dan Bendahara Pengeluaran atas kelalaian dalam pelaksanaan tugas</t>
  </si>
  <si>
    <t>Kemeneg PAN telah menndaklanjuti dengan Memo Sesmen PAN No. 147/S.PAN/5/2007 tanggal 9 Mei 2007 tentang teguran kepada Kepala Biro Umum Kemeneg PAN</t>
  </si>
  <si>
    <t>Inspektorat Kemeneg PAN melakukan pemantauan terhadap saran-saran yang telah diberikan dan perkembangannya disampaikan kepada BPK-RI</t>
  </si>
  <si>
    <t>Telah ditindaklanjuti sesuai dengan rekomendasi</t>
  </si>
  <si>
    <t>Penetapan harga pekerjaan penyusunan pedoman keprotokolan dan kehumasan pada instansi pemerintah, senilai RP199.881.000,00 tidak sepenuhnya sesuai ketentuan yang berlaku, serta realisasi penggunaan dana sebesar Rp51.510.000,00 tidak didukung bukti pertanggungjawaban yang sah</t>
  </si>
  <si>
    <t>Sekretaris Kementerian PAN melalui Deputi Bidang Tatalaksana melakukan teguran tertulis kepada penanggungjawab program, kepada panitia pengadaan barang/jasa, dan Pejabat Pembuat Komitmen di lingkungan Deputi Bidang Tatalaksana untuk mempertanggungjawabkan pengeluaran biaya sebesar Rp51.510.000,00 yang tidak didukung bukti-bukti yang sah, serta mengenakan sanksi denda keterlambatan kepada PT DM-UI minimal sebesar Rp8.395.000,00</t>
  </si>
  <si>
    <t>Kemeneg PAN telah menndaklanjuti dengan Memo Sesmen PAN No. 140/S.PAN/5/2007 tanggal 9 Mei 2007 tentang teguran kepada penanggungjawab program dan panitia pengadaan barang/jasa Deputi Tatalaksana</t>
  </si>
  <si>
    <t>Inspektur Kemeneg PAN melakukan pemantauan terhadap tindak lanjut saran yang telah diberikan dan perkembangannya disampaikan kepada BPK-Ri</t>
  </si>
  <si>
    <t>Penyaluran Dana Bantuan untuk Biaya Proses Penerimaan Calon Pegawai Negeri Sipil (CPNS) yang dilakukan oeh Kemeneg PAN Kepada Instansi Pusat dan Daerah, Senilai Rp56.959.191.349,00 belum dipertanggungjawabkan</t>
  </si>
  <si>
    <t>agar Sekretaris Kementerian Negara PAN memantau surat tegurannya kepada seluruh Sekretaris Jenderal Departemen/Lembaga dan Sekretaris Daerah Provinsi/Kabupaten/Walikota, Nomor: B/2936/S.PAN/12/2006 tanggal 21 Desember 2006 dan Nomor: B/31/S.PAN/I/2007 tanggal 09 Januari 2007</t>
  </si>
  <si>
    <t>Kemeneg PAN telah menindaklanjuti dengan Memorandum Inspektur kepada Deputi SDM Aparatur Kemeneg PAN No. 13/Inspektur PAN/I/2007 tentang pemeriksaan bantuan biaya pengadaan CPNS Formasi Tahun 2005 atas beban DIPA Kemeneg PAN Tahun 2006.</t>
  </si>
  <si>
    <t>Anggaran Hibah dari Pemerintah Republik Federal Jerman yang dikelola oleh Gesselschaft Fur Technische Zusammenarbeit (GTZ) sebesar Rp16.200.000.000,00 realisasinya tidak pernah dilaporkan kepada Kementerian Negara Pendayagunaan Aparatur Negara.</t>
  </si>
  <si>
    <t>Sekretaris Kementerian Negara PAN segera melakukan koordinasi denga pihak GTZ dan Badan Perencanaan Pembangunan Nasional (Bappenas) untuk memperoleh kejelasan dan kewajiban yang seharusnya dilakukan sesuai dengan ketentuan yang berlaku;</t>
  </si>
  <si>
    <t>Sesmen PAN telah membuat Memo Sesmen PAN No. 161/S.PAN/5/2007 tanggal 14 Mei 2007 Kepada Peter Rimmele (Senior Advisor for Governance Reform GTZ) agara dalam pengelolaan dana hibah dilakukan sesuai dengan ketentuan peraturan perundang-undangan yang berlaku. Jawaban GTZ dengan surat Noo. Ls/Ls-05/087 tanggal 21 Mei 2007 bahwa permasalahan tersebut telah disampaikan kepada Kantor Pusat GTZ Office Jakarta untuk ditindaklanjuti bersama-sama dengan Kedutaan Republik Federal Jerman dan Bappenas.</t>
  </si>
  <si>
    <t>Segera melaporkan hasil dan atau perkembangan koordinasi tersebut kepada BPK-RI.</t>
  </si>
  <si>
    <t>Hasil pemungutan Pajak Pertambahan Nilai (PPN) dan Pajak Penghasilan (PPh) sebesar Rp2.624.012.106,00 belum disetor ke rekening kas negara</t>
  </si>
  <si>
    <t>Sekretaris Kementerian PAN melakukan teguran tertulis kepada seluruh instansi penerima bantuan baik di pusat maupun di daerah untuk menyampaikan laporan pemungutan serta bukti penyetoran PPN dan PPh kepada Kas Negara</t>
  </si>
  <si>
    <t>Kemeneg PAN telah menindaklanjuti dengan Memorandum Inspektur kepada Deputi SDM Aparatur Kemeneg PAN No. 70/Inspektur PAN/4/2007 tentang penyampaian laporan kegiatan bantuan biaya pengadaan CPNS formasi tahun 2005</t>
  </si>
  <si>
    <t>Pelaksanaan pengadaan barang/jasa yang mengalami keterlambatan tidak dikenakan sanksi denda sebesar Rp200.576.738,00</t>
  </si>
  <si>
    <t>Sekretaris Kementerian PAN selaku Kuasa Pengguna Anggaran (KPA melakukan teguran tertulis kepada para Pejabat Pembuat Komitmen (PPK) melalui para deputi di lingkungan masing-masing satuan kerja untuk segera mengenakan sanksi denda keterlambatan</t>
  </si>
  <si>
    <t>Sesmen PAN telah memberikan teguran secara tertulis kepada para PPK dan para PPK telah mengenakan sanksi denda keterlambatan kepada rekanan</t>
  </si>
  <si>
    <t>Hasil pengenaan sanksi denda dimaksud, segera disetorkan ke rekening kas negara dan bukti penyetorannya disampaikan kepada BPK-RI</t>
  </si>
  <si>
    <t>telah menyetorkan ke kas negara sebesar Rp200.576.738,00</t>
  </si>
  <si>
    <t>Tindak lanjut telah sesuai/ pada semester I tahun 2007</t>
  </si>
  <si>
    <t>Pelaksanaan pekerjaan yang belum selesai pada akhir TA 2006 oleh Kemeneg PAN dilakukan pembayaran kepada rekanan sebesar Rp1.666.420.700,00 tanpa didukung jaminan.</t>
  </si>
  <si>
    <t>Sekretaris Kementerian Negara PAN melakukan teguran tertulis kepada Pejabat Pembuat Komitmen (PPK) untuk selalu memantau penyelesaian akhir atas pekerjaan-pekerjaan dimaksud, dan tetap melakukan pemblokiran dana yang disimpan dalam rekening atas nama rekanan yang bersangkutan, sebelum pekerjaan dinyatakan seesai dan diterima dengan baik oleh pihak Kemeneg PAN dan terhadap keterlambatan penyelesaian pekerjaan agar rekanan yang bersangkutan dikenakan sanksi denda sesuai ketentuan.</t>
  </si>
  <si>
    <t>Inspektur Kemeneg PAN mengikuti perkembangan penyelesaian pekerjaan-pekerjaan tersebut dan apabila terjadi penyimpangan terhadap yang telah disepakati bersama antara Kemeneg PAN dengan pihak rekanan, segera menyikapi sesuai dengan tugas pokok dan fungsinya.</t>
  </si>
  <si>
    <t>Pengadaan Notebook, Personal Computer (PC) dan Printer oleh Deputi Bidang Kelembagaan lebih tinggi dari harga standar sebesar Rp53.472.180,00</t>
  </si>
  <si>
    <t>Sekeretaris Kementerian Negara PAN melalui Deputi Bidang Kelembagaan melakukan teguran tertulis kepada Panitia Pengadaan Barang/Jasa bahwa dalam membuat Harga Perkiraan Sendiri (HPS) supaya dilakukan secara dijadikan acuan dalam melakukan penawaran harga yang diajukan oleh calon penyedia barang/jasa;</t>
  </si>
  <si>
    <t>Inspektorat Kemeneg PAN melakukan tugas pokok dan fungsinya secara optimal;</t>
  </si>
  <si>
    <t>Pengawasan, pengendalian dan pembinaan oleh atasan langsung secara berjenjang, lebih diintensifkan</t>
  </si>
  <si>
    <t>Terdapat ketidakhematan atas Biaya Pemasangan Iklan Laporan Akuntabilitas Kinerja Instansi Pemerintah (LAKIP) di Media Masa Sebesar Rp120.166.200,00</t>
  </si>
  <si>
    <t>Sekretaris Utama Kemeneg PAN melakukan teguran tertulis kepada Pejabat Pembuat Komitmen pada Deputi Bidang Akuntabilitas Aparatur bahwa dalam pengelolaan anggaran memperhatikan segi kehematan;</t>
  </si>
  <si>
    <t>Dipertimbangkan untuk dibuat surat edaran dan atau surat keputusan oleh Kemeneg PAN yang ditujukan kepada setiap instansi pemerintah untuk selalu memanfaatkan Website yang telah tersedia sehingga mengetahui informasi yang telah diakses dalam website tersebut, utamanya mengenai kewajiban-kewajiban yang seharusnya dilaksanakan dan selanjutnya disampaikan kepada Kemeneg PAN.</t>
  </si>
  <si>
    <t>Kemeneg PAN menjelaskan bahwa temuan Tim Pemeriksa akan menjadi bahan pertimbangan di masa mendatang dan pemasangan Iklan LAKIP cukup melalui Website.</t>
  </si>
  <si>
    <t>Inspektorat Kemeneg PAN melakukan pemantauan terhadap saran yang  diberikan dan menyampaikan perkembangannya kepada BPK-RI</t>
  </si>
  <si>
    <t>Penyewaan mesin fotokopi melalui penunjukan langsung kepada PT DSL, lebih mahal sebesar Rp312.053.025,00</t>
  </si>
  <si>
    <t>Sekretaris Utama Kemeneg PAN melakukan teguran tertulis kepada Pejabat Pembuat Komitmen dan panitia pengadaan barang/jasa bahwa dalam penggunaan anggaran belanja selalu memperhatikan segi kehematan</t>
  </si>
  <si>
    <t>Sesmen PAN telah memberikan Memo Sesmen PAN No. 137/S.PAN/5/2007 tanggal 9 Mei 2007 tentang teguran kepada Tim Pengadaan Barang/Jasa pada Program Penyelenggaraan Pimpinan Kepemerintahan yang baik agar dalam melaksanakan pengadaan barang/jasa pada Kemeneg PAN lebih cermat dan mengacu pada Keppres No. 80 Tahun 2003, serta di masa yang akan datang segera melaksanakan tertib administrasi agar dapat dijadikan alat untuk dasar evaluasi atas penggunaan biaya yang dikeluarkan.</t>
  </si>
  <si>
    <t>Memo Sesmen PAN No.149/S.PAN/5/2007 tanggal 9 Mei 2007 tentang teguran kepada PPK Biro Umum Sekretariat Kemeneg PAN agar segera melakukan kordinasi dengan Panitia Pengadaan barang/jasa untuk lebih cermat dalam penggunaan anggaran belanja khususnya kegiatan sewa fotokopi dan di masa yang akan datang agar lebih hemat dan lebih tertib</t>
  </si>
  <si>
    <t>Untuk masa yang akan datang, dilakukan tertib dukungan administrasi anatara lain dibuat formulir penggunaan terhadap setiap dokumen yang akan di fotocopy sehingga dapat dijadikan alat untuk dasar evaluasi atas penggunaan kertas dan biaya yang telah dikeluarkan kepada pihak PTDSL;</t>
  </si>
  <si>
    <t>Minimal setiap bulan dilakukan evaluasi terhadap penggunaan mesin fotocopy tersebut, baik yang terkait penggunaan kertas maupun atas biaya yang telah dikeluarkan.</t>
  </si>
  <si>
    <t>Sesmen PAN telah memberikan Memo Sesmen PAN No.138/S.PAN/5/2007 tanggal 9 Mei 2007 tentang teguran kepada PPK Deputi Bidang SDM Aparatur agar dalam melaksanakan pengelolaan anggaran belanja di lingkungan Kemeneg PAN lebih cermat dan mengacu pada ketentuan Peraturan Perundang-undangan yang berlaku.</t>
  </si>
  <si>
    <t>Pelaksanaan Program Sumber Daya Manusia Aparatur, terdapat ketidakhematan sebesar Rp334.499.000,00</t>
  </si>
  <si>
    <t>Sekretaris Utama Kemeneg PAN melakukan teguran tertulis kepada  panitia pengadaan barang/jasa dan PPK bahwa dalam pengelolaan anggaran belanja negara untuk selalu memperhatikan segi kehematan dan efisiensi;</t>
  </si>
  <si>
    <t>Pengawasan, pengendalian dan pembinaan oleh atasan langsung  lebih diintensifkan</t>
  </si>
  <si>
    <t>Dalam pelaksanaan pengadaan barang/jasa serta kegiatan penunjang lainnya, terdapat kelebihan pembayaran minimal sebesar Rp266.792.850,00</t>
  </si>
  <si>
    <t>Terhadap kelebihan pembayaran baik kepada rekanan maupun kepada para pegawai di lingkungan Kemeneg PAN yang terkait dengan permasalahan tersebut, ditarik kembali, selanjutnya disetorkan ke Rekening Kas Negara dan bukti setor disampaikan kepada BPK-RI;</t>
  </si>
  <si>
    <t>Sesmen PAN telah memberikan teguran secara tertulis, menarik dan menyetorkan kelebihan pembayaran sebesar Rp266.792.850,00</t>
  </si>
  <si>
    <t>Pengawasan, Pengendalian dan pembinaan oleh para atasan langsung dilaksanakan secara intensif</t>
  </si>
  <si>
    <t>Inspektur Kemeneg PAN meningkatkan tugas pokok dan fungsinya secara optimal</t>
  </si>
  <si>
    <t>HASIL PEMERIKSAAN BPK ATAS LAPORAN KEUANGAN KEMENTERIAN PENDAYAGUNAAN APARATUR NEGARA DAN REFORMASI BIROKRASI TA 2007</t>
  </si>
  <si>
    <t>Nomor 21/HP/XVI/04/2008 tanggal 30 April 2008</t>
  </si>
  <si>
    <t>Nilai aset tetap yang dilaporkan dalam neraca Kementerian Negara Pendayagunaan Aparatur Negara per 31 Desember 2007 belum disesuaikan dengan hasil Inventarisasi dan Penilaian Barang Milik Negara (BMN) yang dilakukan oleh Departemen Keuangan</t>
  </si>
  <si>
    <t>Agar Sekretaris Utama Kemeneg PAN melakukan koordinasi dengan Departemen Keuangan dalam rangka menyesuaikan nilai aset tetap dengan hasil Inventarisasi dan Penilaian Barang Milik Negara (BMN) yang dilakukan oleh Departemen Keuangan</t>
  </si>
  <si>
    <t>Sudah dilakukan rapat koordinasi dengan DJKN dan Kanwil DJKN DKI, pembahasan tanggal 29 Juli, 29 Agustus, dan 11 September 2008. Sosialisasi internal tentang Permenpan PER/16/M.PAN/8/2008 tanggal 8 Agustus 2008 tentang pedoman penyusunan LK pada tanggal 20 Agustus 2008 Sosialisasi internal Permenpan 17 tahun 2008 tentang pengelolaan aset tanggal 11 September 2008 dengan narasumber dari DJKN. Pengesahan Nilai Wajar sesuai Berita Acara Nomor: BA/3673/B.I.PAN/12/2008 tanggal 31 Desember 2008</t>
  </si>
  <si>
    <t>Administrasi laptop/notebook yang sudah didistribusikan kepada masing-masing pengguna tidak tertib dan terdapat laptop/notebook sebanyak 16 unit sebesar Rp287,03 juta hasil pengadaan sebelum tahun 2006 tidak diketahui keberadaannya</t>
  </si>
  <si>
    <t>Menyusun SOP penatausahaan dan pinjam pakai laptop/notebook</t>
  </si>
  <si>
    <t>Sudah disusun SOP penatausahaan dan pinjam pakai BMN Permenpan 17/2008</t>
  </si>
  <si>
    <t>Menugaskan Tim Inventarisasi yang telah dibentuk pada tahun 2007 untuk menelusuri kembali laptop/notebook yang tidak diketahui keberadaannya.</t>
  </si>
  <si>
    <t>1) telah dibentuk Tim Inventarisasi dengan Surat KWP 208/S.PAN/8/2007 tanggal 15 Agustus 2007.
2)Ditemukan 8 unit sebesar Rp78.268.000,00.
3) Terhadap 8 unit laptop yang hilang senilai Rp150.565.000,00 sudah dihapuskan, sesuai surat Menkeu S-KEP/416/M.PAN/12/2008 tanggal 10 Desember 2008</t>
  </si>
  <si>
    <t>Menugaskan Tim Kerja Akuntansi BMN untuk melengkapi pencatatan lokasi laptop/notebook dalam daftar Inventaris Ruangan (DIR) atau Daftar Inventaris lainnya (DIL) dalam sistem Akuntansi Barang Milik Negara (SABMN)</t>
  </si>
  <si>
    <t>Telah dibuatkan DIR dan DIL dalam Sistem SABMN</t>
  </si>
  <si>
    <t>B. Kepatuhan Terhadap Peraturan Perundang-undangan</t>
  </si>
  <si>
    <t>Penyusunan DIPA tidak sepenuhnya mengacu pada klasifikasi mata anggaran pengeluaran (MAP) yang berlaku sehingga realisasi belanja yang seharusnya diklasifikasikan sebagai belanja modal salah diklasifikasikan sebagai belanja barang sebesar Rp444,040 juta</t>
  </si>
  <si>
    <t>Agar Meneg PAN menginstruksikan Sekretaris Utama Kemeneg PAN untuk menegur Kepala Biro Perencanaan yang telah menyusun DIPA tidak sesuai dengan ketentuan tentang klasifikasi mata anggaran pengeluaran (MAK) yang berlaku</t>
  </si>
  <si>
    <t>Sekretaris Kementerian PAN membuat surat teguran nomor 01/S.PAN/07/2008 tanggal 21 Juli 2008 kepada Kepala Biro Perencanaan. Sosialisasi internal tentang Permenpan No. PER/16/M.PAN/8/2008 tanggal 8 Agustus 2008 tentang Pedoman Penyusunan LK pada tanggal 20 Agustus 2008</t>
  </si>
  <si>
    <t>Terdapat kekurangan pertanggungjawaban biaya kegiatan konsinyering sebesar Rp48.275.581,00 yang belum ada penjelasan</t>
  </si>
  <si>
    <t>Meneg PAN menginstruksikan Sekretaris Utama Kemeneg PAN agar mempertanggungjawabkan kekurangan pertanggungjawaban penggunaan biaya konsinyering yang telah dicairkan sebesar Rp48.275.581,00</t>
  </si>
  <si>
    <t>Setelah disetor dengan bukti NTPN No 0513-0206-1204-0815 melalui BNI cab Harmoni sebesar Rp17.442.500,00. Sudah disetor dengan bukti NTPN No 1412031212051401 melalui BRI cabang Veteran sebesar Rp30.833.081,00</t>
  </si>
  <si>
    <t>HASIL PEMERIKSAAN BPK ATAS LAPORAN KEUANGAN KEMENTERIAN PENDAYAGUNAAN APARATUR NEGARA DAN REFORMASI BIROKRASI TA 2008</t>
  </si>
  <si>
    <t>Nomor 44/HP/XVI/04/2009 tanggal 30 April 2009</t>
  </si>
  <si>
    <t>Administrasi Pencatatan Persediaan pada Kementerian PAN belum tertib</t>
  </si>
  <si>
    <t>BPK RI menyarankan kepada Menteri PAN melalui Sekretaris Kementerian PAN menginstruksikan kepada Kepala Biro Umum untuk menertibkan penatausahaan persediaan serta meningkatkan koordinasi dengan Bagian Keuangan dan unit-unit pengelola persediaan di lingkungan Kementerian PAN</t>
  </si>
  <si>
    <t>Tindak lanjut telah sesuai/selesai. Sudah tidak terjadi temuan yang sama pada LK TA 2010</t>
  </si>
  <si>
    <t>Pekerjaan renovasi gedung kementerian PAN, menggunakan anggaran belanja barang bukan menggunakan belanja modal</t>
  </si>
  <si>
    <t>BPK RI menyarankan kepada Menteri PAN melalui Sekretaris Kementerian PAN menginstruksikan kepada Kepala Biro Perencanaan agar dalam menyusun Daftar Isian Pelaksanaan Anggaran (DIPA) memperhatikan ketentuan tentang klasifikasi Mata Anggaran Keluaran yang berlaku.</t>
  </si>
  <si>
    <t>a. Sekretaris Kementerian PAN melalui memorandum No. 126/S.PAN/8/2008 tanggal 3 Agustus 2009, telah menginstruksikan kepada Kepala Biro Umum untuk menertibkan penatausahaan persediaan serta meningkatkan koordinasi dengan Bagian Keuangan, bagian perlengkapan rumah tangga dengan unit pengelola persediaan barang di kedeputian.
b. Administrasi pencatatan persediaan telah dilaksanakan sesuai dengan sistem &amp; prosedur yang berlaku tentang penataan barang persediaan yaitu data aplikasi persediaan dikirim ke aplikasi SIMAK BMN lalu dikirim ke aplikasi Akuntansi Keuangan menjadi neraca. Laporan persediaan dari SIMAK BMN tterdiri dari barang konsumsi dan persediaan lainnya.</t>
  </si>
  <si>
    <t>Sekretaris Kementerian PAN melalui memorandum No. 126/S.PAN/8/2008 tanggal 3 Agustus 2009, telah menginstruksikan kepada Kepala Biro Perencanaan agar menyusun DIPA di masa yang akan datang harus benar-benar memperhatikan ketentuan tentang klasifikasi mata Anggaran Keluaran yang berlaku.</t>
  </si>
  <si>
    <t>Pelaksanaan pengadaan Kajian-kajian di Lingkungan Kementerian Negara PAN tidak sesuai dengan Ketentuan yang berlaku</t>
  </si>
  <si>
    <t>BPK RI menyarankan kepada Menteri Negara PAN melalui Sekretaris Kementerian Negara PAN:
a. Memberikan teguran tertulis kepada pejabat pembuat komitmen dan panitia pengadaan barang/jasa pada Deputi Bidang Pelayanan Publik yang tidak menaati ketentuan yang berlaku</t>
  </si>
  <si>
    <t>Sekretaris Kementerian PAN melalui memorandum No. 126/S.PAN/8/2008 tanggal 3 Agustus 2009, telah memberikan teguran tertulis kepada pejabat pembuat komitmen dan panitia pengadaan barang/jasa pada Deputi Bidang Pelayanan Publik.</t>
  </si>
  <si>
    <t>b. Memerintahkan pejabat pembuat komitmen dan panitia pengadaan barang/jasa pada Deputi Bidang Pelayanan Publik untuk:</t>
  </si>
  <si>
    <t>Memorandum Sekretaris Kementerian Negara PAN No. 150/S.PAN/8/2008 tanggal 3 Agustus 2009, perihal perintah untuk:
1. Menarik kelebihan pembayaran honor tenaga ahli sebesar Rp492,00 juta;
2. Menyetor PPh 21 yang telah dipungut;
3. Mempertanggungjawabkan pembayaran yang diragukan keabsahannya sebesar Rp624,90 juta</t>
  </si>
  <si>
    <t>1. Menarik kelebihan pembayaran honor tenaga ahli sebesar Rp492,00 juta ke Kas Negara dan menyampaikan bukti setor tersebut kepada BPK</t>
  </si>
  <si>
    <t>Perlu dipantau. Tindak lanjut tersebut belum sesuai dengan rekomendasi BPK. Setoran ke kas negara sebesar Rp108,00 juta merupakan hasil evaluasi Inspektorat Kementerian PAN dan ketidakwajaran biaya sewa komputer pada kajian/penelitian yang sama, bukan berasal dari penyetoran kelebihan pembayaran honor tenaga ahli, seperti yang dimaksud dalam temuan pemeriksaan.
sehingga masih terdapat kurang setor sebesar Rp384,00 juta</t>
  </si>
  <si>
    <t>Menyetorkan PPh 21 yang telah dipungut sebesar Rp25,87 juta ke Kas Negara dan menyampaikan bukti setor tersebut kepada BPK</t>
  </si>
  <si>
    <t>2. Mempertanggungjawabkan pembayaran yang diragukan keabsahannya sebesar Rp624,90 juta</t>
  </si>
  <si>
    <r>
      <t xml:space="preserve">Sekretaris Kementerian Negara PAN melalui surat No B/3070/S.PAN/9/2009 tanggal 24 September 2009, poin 4c, menyatakan bahwa berdasarkan penjelasan Ketua Pusat Kajian Keuangan Negara dan Daerah FE Universitas Brawijaya dalam surat No. 24.5/J.10.12/PK2ND/2009 tanggal 2 Juni 2009, Kegiatan yang dilakukan oleh Universitas yang bersangkutan dibebaskan dari kewajiban membayar pajak PPh 23 sesuai surat Kepala Kantor Pelayanan Pajak Pratama Malang Utara (KKP) No. S-444/WPJ.12/KP.0103/2008 tanggal 8 Oktober 2008. Namun demikian usat Kajian tersebut telah membayar PPh 23 pada tanggal 22 Agustus 2008 dan 9 Januari 2009 dengan total sebesar Rp40,32 juta. Sehubungan dengan pengenaan PPh 21 sebesar Rp25,87 juta telah dimohonkan kepada KPP untuk melakukan pemindahbukuan dengan surat No. 09.11/1.10.1.12/PK2ND/2009 tanggal 9 Januari 2009.
</t>
    </r>
    <r>
      <rPr>
        <b/>
        <sz val="11"/>
        <color theme="1"/>
        <rFont val="Calibri"/>
        <family val="2"/>
        <scheme val="minor"/>
      </rPr>
      <t xml:space="preserve">Semester I Tahun 2014
</t>
    </r>
    <r>
      <rPr>
        <sz val="11"/>
        <color theme="1"/>
        <rFont val="Calibri"/>
        <family val="2"/>
        <scheme val="minor"/>
      </rPr>
      <t>Belum ada perkembangan tindak lanjut</t>
    </r>
  </si>
  <si>
    <t>Sekretaris Kementerian Negara PAN melalui surat no. B/3070/S.PAN/9/2009 tanggal 24 September 2009, poin 4 d, menerangkan hal-hal sebagai berikut:
Honor tenaga ahli tidak didukung tanda terima sebesar Rp234,00 juta.
Berkenaan dengan hal tersebut, Ketua Pusat Kajian Keuangan Negara dan Daerah FE Universitas Brawijaya menjelaskan bahwa ketika proses pengadaan SPJ bersamaan juga dilaksanakan proses administrasi sehingga terdapat beberapa tenaga ahli yang belum mencantumkan tanda tangan, yang mengakibatkan hasil pengadaan belum lengkap tertandatangani. Dengan selesainya proses administrasi maka semua tenaga ahli telah mencantumkan tandatangan dan telah menerima sesuai dengan yang tertera</t>
  </si>
  <si>
    <t>Perlu dipantau agar Kemen PAN &amp; RB meminta Pihak Pusat Kajian Keuangan Negara dan Daerah FE Universitas Brawijaya untuk mengurus restitusi PPh pasal 23 ke KKP Malang Utara untuk selanjutnya menyetorkan PPh pasal 21 sebesar Rp25,87 juta.</t>
  </si>
  <si>
    <t>Perlu dipantau. Masih terdapat sebagian pembayaran yang belum didukung bukti-bukti yang memadai.
Sudah sesuai dengan rekomendasi.</t>
  </si>
  <si>
    <t>Perlu dipantau. Dokumen yang dilampirkan masih kurang sebesar Rp17,40 juta.</t>
  </si>
  <si>
    <t>Pengeluaran biaya yang sah tidak didukung bukti pertanggungjawaban sebesar Rp37,15 juta.
Berkenaan dengan hal tersebut dijelaskan bahwa terdapat kesalahan pada saat penggandaan SPJ. Hal tersebut telah diperbaiki/diulangi dalam proses untuk bukti pertanggungjawaban sebesar Rp37,15 juta</t>
  </si>
  <si>
    <t>Komisi rapat intern PK2ND FE Universitas Brawijaya sebesar Rp8,00 juta, bukti UYHDnya dari rumah makan Menteng Kuring di Jakarta.
Berdesarkan penjelasan dari FE Univ. Brawijaya, konsumsi tersebut adalah untuk rapat-rapat dan konsultasi yang dilaksanakan berkali-kali di Jakarta.</t>
  </si>
  <si>
    <t>Penyewaan peralatan kantor untuk kegiatan PK2ND FE Univ. Brawijaya Malang sebesar Rp43,75 juta di Jakarta dianggap tidak wajar
Mengenai hal ini oleh PK2ND FE Univ. Brawijaya Malang dijelaskan bahwa penyewaan peralatan kantor tersebut dilakukan di Jakarta dengan pertimbangan efisiensi harga. Disamping itu, kegiatan sering dilakukan di Jakarta, sehingga memudahkan koordinasi dengan pemberi kerja</t>
  </si>
  <si>
    <t>Perlu dipantau. Bukti pertanggungjawaban belum lengkap.</t>
  </si>
  <si>
    <t>data belum berkembang</t>
  </si>
  <si>
    <t>Bukti tayang berupa rekaman/DVD sudah diterima, namun dokumen pendukung berupa kontrak belum dilampirkan.</t>
  </si>
  <si>
    <t>Pelaksanaan kegiatan kajian talkshow sebesar Rp110,00 juta dianggap terdapat kejanggalan, yaitu tidak adanya data kerjasama antara Pusat Kajian dan Qtv dan penayangan talkshow untuk 2 (dua) episode dengan judul yang berbeda dilakukan pada hari dan tanggal yang sama.
Mengenai hal tersebut dijelaskan oleh FE Universitas Brawijaya bahwa pelaksanaan kegiatan talkshow dilakukan berdasarkan kerjasama antara pusat kajian FE Universitas Brawijaya dengan Qtv. Pelaksanaan talkshow pada hari yang sama dimungkinkan dilakukan karena kegiatan yang dilaksanakan ada 2 (dua) jenis yaitu penayangan secara langsung dan kegiatan rekaman untuk siaran tunda, sehingga dimungkinkan dilakukan pada hari yang sama pada jam yang berbeda.</t>
  </si>
  <si>
    <r>
      <t xml:space="preserve">Bukti pertanggungjawaban perjalanan dinas sebesar Rp192,00 juta diragukan kebenarannya.
Mengenai hal ini, Ketua Pusat Kajian FE Univ. Brawijaya Malang menjelaskan bahwa perubahan dilakukan sesuai dengan surat P2K Kementerian Negara PAN No. 41/Pemb/PPK/8/2008 tanggal 25 Agustus 2008 perihal perubahan lokasi survey, maka terdapat perubahan lokasi pelaksanaan survey untuk Provinsi Kalimantan Tengah dan Provinsi Jawa Barat.
</t>
    </r>
    <r>
      <rPr>
        <b/>
        <sz val="11"/>
        <color theme="1"/>
        <rFont val="Calibri"/>
        <family val="2"/>
        <scheme val="minor"/>
      </rPr>
      <t>Semester I tahun 2014</t>
    </r>
    <r>
      <rPr>
        <sz val="11"/>
        <color theme="1"/>
        <rFont val="Calibri"/>
        <family val="2"/>
        <charset val="1"/>
        <scheme val="minor"/>
      </rPr>
      <t xml:space="preserve">
Belum ada perkembangan tindak lanjut</t>
    </r>
  </si>
  <si>
    <t>Dokumen-dokumen pendukung sebagai dasar perubahan lokasi survey belum dilampirkan.</t>
  </si>
  <si>
    <t>HASIL PEMERIKSAAN BPK ATAS LAPORAN KEUANGAN KEMENTERIAN PENDAYAGUNAAN APARATUR NEGARA DAN REFORMASI BIROKRASI TA 2009</t>
  </si>
  <si>
    <t>DAN ATAS PENGELOLAAN DAN PERTANGGUNGJAWABAN KEUANGAN BAGIAN ANGGARAN 999.06 TA 2009</t>
  </si>
  <si>
    <t>Nomor 60/HP/XVI/05/2010 tanggal 20 Mei 2010</t>
  </si>
  <si>
    <t>A. Sistem Pengendalian Internal (SPI)</t>
  </si>
  <si>
    <t>Pengelolaan persediaan pada Biro Hubungan masyarakat Kementerian PAN dan RB tidak tertib</t>
  </si>
  <si>
    <t>BPK RI menyarankan kepada Menteri PAN dan RB untuk memperbaiki penatausahaan persediaan majalah layanan publik dan meneliti keberadaan majalah sebanyak 3.739 eksemplar dengan nilai sebesar Rp42.998.500,00</t>
  </si>
  <si>
    <t>Biro Hukum dan Humas sudah membuat buku untuk mengagendakan seluruh transaksi dan mutasi persediaan majalah Pelayanan Publik dan sudah dibuat juklak Sesmen PANRB tentang prosedur pengelolaan persediaan majalah layanan publik. Fotokopi buku persediaan majalah dan juklak Sesmen PANRB tentang prosedur pengelolaan persediaan majalah Pelayanan Publik sudah diterima tim pemeriksa BPK.</t>
  </si>
  <si>
    <t>Tindak lanjut telah sesuai/selesai. Selesai pada pemeriksaan LK TA 2010</t>
  </si>
  <si>
    <t>Penatausahaan dan pelaporan Persediaan tidak dilaksanakan secara memadai</t>
  </si>
  <si>
    <t>BPK RI menyarankan kepada Menteri PAN dan RB agar menyusun juknis tentang penatausahaan dan pelaporan persediaan sesuai dengan ketentuan yang berlaku</t>
  </si>
  <si>
    <t>Juknis dimaksud sudah selesai disusun dan ditandatangani oleh Sesmen PANRB dengan peraturan Menteri PANRB Nomor: 5 tahun 2011</t>
  </si>
  <si>
    <t>Pengadaan aset menggunakan anggaran belanja barang (MAK 52) tahun 2009 sebesar Rp376,55 juta belum dikapitalisasi sebagai aset</t>
  </si>
  <si>
    <t>BPK RI menyarankan kepada Menteri PAN RB agar dalam menyusun DIPA memperhatikan ketentuan tentang klasifikasi tentang mata anggaran keluaran yang berlaku</t>
  </si>
  <si>
    <t>Sudah pernah dilakukan pembahasan melalui rekonsiliasi 3 pihak antara BPK, Kemenkeu dan Kemenpanrb. Hasil rekonsiliasi tersebut sudah dituangkan dalam Berita Acara terlampir. Untuk TA 2010 sesuai rekomendasi Kementerian PANRB sudah memperhatikan klasifikasi Mata Anggaran, dengan menjurnal koreksi aset tetap. hal tersebut sudah diinstruksikan oleh SesmenPANRB kepada kepala biro perencanaan dengan memorandum nomor: 172/S.PAN-RB/06/2010 tanggal 20 Juni 2010 tentang Kepatuhan Klasifikasi dalam penyusunan DIPA yang isinya adalah agar biro perencanaan benar-benar memperhatikan transaksi mata anggaran yang berlaku dalam penyusunan DIPA.</t>
  </si>
  <si>
    <t>Tindak lanjut telah sesuai/selesai. Selesai pada pemeriksaan LK TA 2010. Sudah tidak terjadi temuan yang sama pada LK 2010.</t>
  </si>
  <si>
    <t>Pembayaran Biaya Perjalanan Dinas pada tahun 2009 minimal sebesar Rp1,03 Miliar tidak bisa dipertanggungjawabkan</t>
  </si>
  <si>
    <t>BPK RI menyarankan kepada Menteri Negara PANRB melalui Sekretaris Kementerian PAN:
a. Memverifikasi pertanggungjawaban biaya perjalanan dinas sebesar Rp1.030.061.240,00 dan menarik serta menyetorkan ke kas negara biaya perjalanan dinas yang tidak dilaksanakan</t>
  </si>
  <si>
    <t>masih dipantau karena belum ada bukti konfirmasi dari maskapai atau Angkasa Pura</t>
  </si>
  <si>
    <t>penjelasan Inspektorat dari nilai perjalanan dinas sebesar Rp1.030.061.240,00 yang bertanggungjawab adalah sebagai berikut:
1. Biro Umum sebesar Rp378.168.500,00
Biro Umum telah menyampaikan bukti pertanggungjawaban kegiatan yang antara lain digunakan untuk: biaya asuransi mobil, sewa mobil, perjalanan pimpinan yang tidak dapat dimasukkan ke dalam DIPA, kegiatan kesekretariatan, sewa tenda, biaya konsumsi, dekorasi, dan uang lelah open house natal, serta renovasi rumah dinas sebesar Rp378.759.850,00</t>
  </si>
  <si>
    <t>2. Kedeputian Pengawasan sebesar Rp261.791.540,00.
Nota dinas No. 107/PPK.D.VI/12/2010 tanggal 15 Desember 2010 dari PPK Deputi Pengawasan tahun 2009 kepada tim BPK perihal tindak lanjut hasil pemeriksaan BPK terhadap pengelolaan dan pertanggungjawaban keuangan kementerian PANRB tahun 2009. Nota dinas tersebut menjelaskan selisih harga tiket yang dipertanggungjawabkan dengan harga tiket realisasi sebesar Rp16.783.320,00.</t>
  </si>
  <si>
    <t>BPK belum dapat meyakini selisih harga tiket Rp16.783.320,00 karena belumm didukung bukti konfirmasi dari maskapai atau angkasa pura</t>
  </si>
  <si>
    <t>3. Kedeputian Kelembagaan sebesar Rp7.115.000,00
Rincian perhitungan biaya tiket serta akomodasi yang dikembalikan sebesar Rp7.115.000,00 karena staf yang bersangkutan tidak melakukan perjalanan dinas. Pengembalian biaya tiket serta akomodasi tersebut telah disetorkan ke kas negara sebesar Rp7.115.000,00 dengan SSBP pada tanggal 16 November 2010</t>
  </si>
  <si>
    <t>Pengembalian tiket dan akomodasi ssebesar Rp7.115.000,00 telah disetor ke kas negara</t>
  </si>
  <si>
    <t>4. Kedeputian Tatalaksana sebesar Rp234.165.750,00
Surat pernyataan kesanggupan mengembalikan selisih harga tiket sebesar Rp9.093.000,00 oleh PPK Kedeputian Tatalaksana disertai rincian perhitungan selisih harga tiket realisasi dengan harga tiket yang dipertanggungjawabkan.
Semester I Tahun 2014
Telah ada bukti setor sebesar Rp9.093.900,00 pada 27/03/2014 NTPN: 1013041313080913. Namun atas selisih harga tiket sebesar Rp9.093.900,00 tersebut tidak dapat diyakini karena belum didukung dengan bukti yang memadai.</t>
  </si>
  <si>
    <t>5. Kedeputian Pelayanan Publik sebesar Rp49.232.400,00
Perhitungan selisih harga tiket yang dipertanggungjawabkan dengan harga tiket realisasi pada Kedeputian Pelayanan Publik sebesar Rp49.232.400,00. dari nilai tersebut sebesar Rp40.000.000,00 telah disetorkan ke kas negara dengan SSBP pada tanggal 16 November 2010</t>
  </si>
  <si>
    <t>BPK belum dapat meyakini selisih harga tiket Rp9.093.900,00 karena belumm didukung bukti konfirmasi dari maskapai atau angkasa pura</t>
  </si>
  <si>
    <t>BPK belum dapat meyakini selisih harga tiket Rp49.232.400,00 karena belumm didukung bukti konfirmasi dari maskapai atau angkasa pura</t>
  </si>
  <si>
    <t>6. Kedeputian SDM Aparatur sebesar Rp99.588.050,00
Memorandum tanggal 14 Desember 2010 dari PPK Deputi Bidang SDM Aparatur kepada Sekretaris Kementerian PANRB. Memorandum tersebut menjelaskan bahwa selisih harga tiket yang dipertanggungjawabkan dengan selisih harga tiket realisasi sebesar Rp23.084.600,00</t>
  </si>
  <si>
    <t>BPK belum dapat meyakini selisih harga tiket Rp23.084.600,00 karena belumm didukung bukti konfirmasi dari maskapai atau angkasa pura</t>
  </si>
  <si>
    <t>b. Meningkatkan pengendalian dan pengawasan terhadap pelaksanaan perjalanan dinas</t>
  </si>
  <si>
    <t>Sudah dibuat Surat Edaran Sesmen Kementerian PANRB tentang pengendalian dan pengawasan perjalanan dinas</t>
  </si>
  <si>
    <t>Tindak lanjut telah sesuai/selesai. Selesai pada pemeriksaan LK tahun 2010.</t>
  </si>
  <si>
    <t>c. Memberikan sanksi sesuai dengan ketentuan yang ada kepada pegawai atau pejabat yang tidak mempertanggungjawabkan perjalanan dinas sesuai ketentuan</t>
  </si>
  <si>
    <t>sudah dibuat teguran tertulis SesmenPANRB kepada PPK terkait</t>
  </si>
  <si>
    <t>Mobil dinas sebanyak satu unit dengan nilai perolehan Rp348,00 juta masih dipergunakan oleh mantan pejabat.</t>
  </si>
  <si>
    <t>BPK RI menyarankan agar Menteri PANRB menarik mobil dinas dari mantan Pejabat Kementerian PAN dan RB yang sudah pensiun untuk dipergunakan sebagai kendaraan operasional</t>
  </si>
  <si>
    <t>mobil dinas tersebut telah digunakan sebagai kendaraan operasional. Sudah dibuat berita acara serah terima antara mantan menteri dengan Kepala Biro Umum</t>
  </si>
  <si>
    <t>Jumlah LK 2009</t>
  </si>
  <si>
    <t>LHP atas Pengelolaan dan Pertanggungjawaban Keuangan Bagian Anggaran 999.06 TA 2009 No. 60D/HP/XVI/05/2010 tanggal 20 Mei 2010</t>
  </si>
  <si>
    <t>Penggunaan BA 999.06 untuk Belanja Pegawai Tidak Sesuai peruntukannya</t>
  </si>
  <si>
    <t>BPK RI menyarankan Menteri PANRB agar mengusulkan kepada Kemenkeu bahwa pembayaran TKPKN agar melalui DIPA Kementerian PANRB</t>
  </si>
  <si>
    <t>Sudah dilakukan pengajuan untuk memasukan TPPKN ke dalam DIPA KemenpanRB TA 2011 (sekarang tunjangan kinerja) melalui surat Sesmen PANRB kepada Kementerian Keuangan</t>
  </si>
  <si>
    <t>Pelaksanaan kegiatan penilaian dokumen usulan dan persiapan pelaksanaan reformasi birokrasi tidak sesuai dengan ketentuan yang berlaku</t>
  </si>
  <si>
    <t>BPK RI menyarankan Sekretaris Kemenpanrb agar:</t>
  </si>
  <si>
    <t>a. Memperingatkan PPK dan Panitia Pengadaan Barang/Jasa sesuai ketentuan yang berlaku</t>
  </si>
  <si>
    <t>Sudah diterbitkan memorandum Sekretaris Kemenpanrb Nomor: 52/S.PAN-RB/2/2011 tentang Tindak Lanjut LHP atas Pengelolaan dan Pertanggungjawaban Keuangan BA 999.09 TA 2009 yang berisi peringatan kepada PPK dan Panitia Pengadaan Barang/Jasa agar dalam melaksanakan proses pengadaan barang dan jasa harus mengacu kepada ketentuan yang berlaku</t>
  </si>
  <si>
    <t>b. Menarik kelebihan pembayaran sebesar RP158.400.000,00 dan menyetorkannya ke kas negara</t>
  </si>
  <si>
    <t>Memorandum Sekretaris Kemenpanrb Nomor: 52/S.PANRB/2/2011 tentang Tindak Lanjut LHP atas Pengelolaan dan Pertanggungjawaban Keuangan BA 999.09 TA 2009 telah memerintahkan PPK untuk menarik kelebihan pembayaran atas pengadaan barang/jasa sebesar Rp158.400.000,00. PPK sudah menarik kembali kelebihan pembayaran kepada konsultan (UI) dan menyetor ke kas negara sebesar Rp40.000.000,00. Berdasarkan surat tanggapan temuan, sisa sebesar Rp118.400.000,00 pihak UI keberatan untuk mengembalikan, namun sudah dilunasi sejumlah Rp118.400.000,00 pada tanggal 29 dan 30 Desember 2011.</t>
  </si>
  <si>
    <t>sisa sebesar Rp118.400.000,00 sudah disetor ke kas negara dengan SSBP tanggal 29 dan 30 Desember 2012 (terlampir)</t>
  </si>
  <si>
    <t>Jumlah BA 999.06</t>
  </si>
  <si>
    <t>Jumlah LK 2009 dan BA 999.06</t>
  </si>
  <si>
    <t>HASIL PEMERIKSAAN BPK ATAS LAPORAN KEUANGAN KEMENTERIAN PENDAYAGUNAAN APARATUR NEGARA DAN REFORMASI BIROKRASI TA 2010</t>
  </si>
  <si>
    <t>Nomor 98/HP/XVI/05/2011 tanggal 12 Mei 2011</t>
  </si>
  <si>
    <t>Pengendalian intern atas pengelolaan persediaan Kementerian PANRB lemah</t>
  </si>
  <si>
    <t>BPK merekomendasikan Menteri PANRB agar memperbaiki sistem pencatatan dan pelaporan persediaan dan secara berkala melakukan stok opname persediaan sesuai ketentuan</t>
  </si>
  <si>
    <t>Menteri PANRB telah menertibkan Peraturan Menteri PAN Nomor 5 tahun 2011 tanggal 21 Februari 2011 tentang petunjuk pelaksanaan penatausahaan barang milik negara (BMN) di lingkungan Kementerian PANRB</t>
  </si>
  <si>
    <t>tindak lanjut telah sesuai/selesai</t>
  </si>
  <si>
    <t>B. Kepatuhan terhadap Peraturan perundang-undangan</t>
  </si>
  <si>
    <t>Pembayaran pekerjaan penyusunan materi dan cetak buku "kebijakan strategis Kementerian PANRB" dilakukan sebelum barang diterima, dan pelaksanaan pengadaan barang/jasa tidak sesuai dengan ketentuan</t>
  </si>
  <si>
    <t>BPK merekomendasikan Menteri PANRB agar:</t>
  </si>
  <si>
    <t>BPK merekomendasikan Menteri PANRB agar memperingatkan PPK yang telah melakukan pelanggaran terhadap ketentuan pengadaan barang/jasa</t>
  </si>
  <si>
    <t>Menteri PANRB telah memperingatkan PPK pada biro perencanaan pada sekretariat kementerian panrb melalui nota dinas nomor: 258/S.PANRB/8/2011 tanggal 19 Agustus 2011 perihal teguran terhadap terjadinya kelebihan pembayaran atas pekerjaan</t>
  </si>
  <si>
    <t>Penggunaan tarif gaji tenaga ahli konsultan untuk tenaga ahli yang berstatus PNS dalam kegiatan swakelola yang dilaksanakan oleh Kementerian PANRB tidak sesuai ketentuan, sehingga terjadi kelebihan pembayaran sebesar Rp399,50 juta</t>
  </si>
  <si>
    <t>a. Memperingatkan PPK pada Kedeputian Kelembagaan dan Kedeputian Tatalaksana sehubungan dengan penggunaan tarif gaji tenaga ahli konsultan untuk tenaga ahli yang berstatus PNS</t>
  </si>
  <si>
    <t>Menteri PAN RB telah memperingatkan PPK pada Kedeputian Kelembagaan dan Kedeputian Tatalaksana melalui Nota Dinas Nomor: 256/S.PAN-RB/8/2011 tanggal 19 Agustus 2011 perihal Teguran terhadap terjadinya kelebihan pembayaran atas pekerjaan</t>
  </si>
  <si>
    <t>b. Segera menarik kelebihan pembayaran gaji tenaga ahli PNS serta menyetorkan ke kas negara sebesar Rp229,00 juta</t>
  </si>
  <si>
    <t>PPK pada Kedeputian Kelembagaan telah menarik kelebihan pembayaran sebesar Rp170 juta dari Universitas Padjajaran dan telah menyetorkan ke kas negara pada tanggal 3 Mei 2011. Kemudian sisa kekurangan dari pembayaran tersebut sebesar Rp299,00 juta dilunasi secara bertahap dan lunas pada tanggal 16 Januari 2012</t>
  </si>
  <si>
    <t>sisa sebesar Rp299.000.000,00 sudah disetor ke kas negara dengan SSBP tanggal 25 Agustus, 28 Desember 2011, dan 16 Januari 2012 (terlampir)</t>
  </si>
  <si>
    <t>Jumlah LK 2010</t>
  </si>
  <si>
    <t>Pengelolaan dan Pertanggungjawaban Anggaran Belanja Lainnya (BA 999.06) TA 2010</t>
  </si>
  <si>
    <t>Alokasi Anggaran BA 999.08 untuk belanja pegawai tidak sesuai dengan karakteristik belanja lainnya</t>
  </si>
  <si>
    <t>BPK merekomendasikan Menteri PANRB mengusulkan kembali kepada Kementerian Keuangan agar seluruh anggaran yang dibutuhkan dapat dialokasikan pada Bagian Anggaran Kementerian PANRB</t>
  </si>
  <si>
    <t>Pada triwulan IV tahun 2011, tunjangan Kinerja Kementerian PANRB telah masuk masuk Ke Bagian Anggaran 048</t>
  </si>
  <si>
    <t>Jumlah BA 999.06 TA 2010</t>
  </si>
  <si>
    <t>HASIL PEMERIKSAAN BPK ATAS LAPORAN KEUANGAN KEMENTERIAN PENDAYAGUNAAN APARATUR NEGARA DAN REFORMASI BIROKRASI TA 2011</t>
  </si>
  <si>
    <t>Nomor 25/HP/XVI/05/2012 Tanggal 14 Mei 2012</t>
  </si>
  <si>
    <t>Hibah yang berasal dari Deutshe Gesellschaft fur Internationale Zusammenarbeit (GIZ) Jerman minimal sebesar Rp1.774,36 juta dan The Korea Cooperation Agency (KOICA) Korea belum dicatat dalam CALK Kemenpanrb tahun 2011</t>
  </si>
  <si>
    <t>a. Mencatat dan melaporkan realisasi hibah tahun 2011 dalam CALK Kementerian PANRB tahun 2011. Sedangkan untuk penerimaan hibah yang akan datang, Kementerian PANRB melaporkan realisasi hibah yang diterimanya kepada Kemenkeu untuk selanjutnya dicatat dalam LK Kemenpanrb pada tahun yang bersangkutan</t>
  </si>
  <si>
    <t>Telah dilaksanakan dengan pencatatan dan pelaporan realisasi hibah dalam  CALK tahun 2011, dan telah dikeluarkan Surat Edaran (SE) No: SE/03/S.PANRB/5/2011 tanggal 11 Mei 2011 dan SE No: SE-06/S.PAN-RB/5/2011 tanggal 27 Mei 2011</t>
  </si>
  <si>
    <t>Tindak lanjut telah sesuai/selesai</t>
  </si>
  <si>
    <t>b. Mengkaji kembali maksud dan tujuan hibah serta bertanggungjawab terhadap hibah yang akan diterima, selanjutnya mengambil langkah penyelesaian pelaksanaan kegiatan yang lambat atau penyerapan yang rendah dan/atau tidak sesuai dengan peruntukannya</t>
  </si>
  <si>
    <t>Anggaran Belanja Barang sebesar Rp303,54 juta dipergunakan untuk belanja modal</t>
  </si>
  <si>
    <t>a. Dalam menyusun rincian DIPA memperhatikan ketentuan tentang klasifikasi Mata Anggaran Keluaran yang berlaku</t>
  </si>
  <si>
    <t>telah dilakukan teguran kepada Kepala Biro Perencanaan dengan Nota Dinas No: 360/S.PAN-RB/10/2012 tanggal 10 Oktober 2012</t>
  </si>
  <si>
    <t>b. Memperingatkan Kepala Biro Perencanaan dan Kepala Biro Umum supaya lebih tertib dan disiplin dalam pelaksanaan anggaran berdasarkan mata anggaran yang tersedia</t>
  </si>
  <si>
    <t>Terdapat perbedaan nilai aset tetap lainnya antara yang disajikan dalam neraca dengan laporan BMN Kementerian PANRB tahun 2011 sebesar Rp5.121,30 juta</t>
  </si>
  <si>
    <t>a. Menginventarisir nilai aset renovasi sebesar Rp5.121.299.100,00 untuk selanjutnya mencatat dalam akun aset renovasi yang telah diakomodir dalam SIMAK BMN</t>
  </si>
  <si>
    <t xml:space="preserve">telah dilakukan inventarisasi nilai aset renovasi sebesar Rp5.121.299.100,00 dan telah dicatat dalam akun aset tetap lainnya yang telah diakomodir dalam SIMAK BMN </t>
  </si>
  <si>
    <t>b. Menyerahterimakan aset tetap renovasi kepada Kementerian Sekretariat Negara</t>
  </si>
  <si>
    <t>Menyerahterimakan aset tetap renovasi kepada Kementerian Sekretariat Negara dengan surat No: B/2904/B.I. PAN-RB/10/2012 tanggal 18 Oktober 2012 dengan hal penyerahan aset tetap dalam renovasi senilai Rp5.301.299.100,00 selisih sebesar Rp180.000.000,00 merupakan penambahan setelah masa audit berakhir</t>
  </si>
  <si>
    <t>Kementerian PANRB belum memperhitungkan biaya sewa dan biaya operasional lainnya terhadap ruang kantor dan ATM yang digunakan oleh PT Bank Rakyat Indonesia (Persero) Tbk.</t>
  </si>
  <si>
    <t>BPK merekomendasikan Menteri PANRB agar melakukan amandemen Nota Kesepahaman dengan PT BRI untuk memperhitungkan kontribusi sewa terhadap ruangan dan fasilitas lainnya yang digunakan oleh PT BRI</t>
  </si>
  <si>
    <r>
      <t xml:space="preserve">Nota Kesepahaman antara Kementerian PANRB dan PT BRI (Persero) Tbk tentang pengelolaan data aparatur melalui jasa perbankan tanggal 15 Agustus 2008, namun belum dilanjutkan dengan amandemen nota kesepahaman mengenai biaya sewa
</t>
    </r>
    <r>
      <rPr>
        <b/>
        <sz val="11"/>
        <color theme="1"/>
        <rFont val="Calibri"/>
        <family val="2"/>
        <scheme val="minor"/>
      </rPr>
      <t>Semester I tahun 2014</t>
    </r>
    <r>
      <rPr>
        <sz val="11"/>
        <color theme="1"/>
        <rFont val="Calibri"/>
        <family val="2"/>
        <charset val="1"/>
        <scheme val="minor"/>
      </rPr>
      <t xml:space="preserve">
Ruangan yang digunakan oleh PT BRI merupakan gedung yang dimiliki oleh Kementerian Sekretariat Negara bukan gedung Kementerian PANRB sehingga pihak yang berwenang untuk menyewakan ruangan tersebut adalah Kemensetneg</t>
    </r>
  </si>
  <si>
    <t>Realisasi kegiatan tahun 2011 yang diselenggarakan oleh Biro Perencanaan tidak sesuai dan selaras denga tugas pokok dan fungsi serta Kerangka Acuan Kegiatan (KAK)</t>
  </si>
  <si>
    <t>a. Merencanakan anggaran dan kegiatan sesuai dengan tupoksi dan merevisinya apabila terdapat anggaran yang tidak sesuai dengan tupoksi</t>
  </si>
  <si>
    <t xml:space="preserve">telah dilakukan teguran kepada Kepala Biro Perencanaan dengan Nota Dinas No: 360/S.PAN-RB/10/2012 tanggal 10 Oktober 2012 dan kepada Kepala Biro Umum dengan Nota Dinas No: 361/S.PAN-RB/10/2012 tanggal 10 Oktober 2012 </t>
  </si>
  <si>
    <t>Telah ditindaklanjuti dengan SSBP tanggal 4 April 2012 (terlampir)</t>
  </si>
  <si>
    <t>b. Memberikan peringatan kepada para pegawai yang melaksanakan perjalanan dinas dan para pejabat yang mengawasi dan mengendalikan belanja perjalanan dinas</t>
  </si>
  <si>
    <t>telah dilakukan teguran kepada para pejabat dan pegawai di lingkungan Biro Perencanaan dengan Nota Dinas No: 78/B.II.PANRB/07/2012 tanggal 10 Juli 2012</t>
  </si>
  <si>
    <t>c. Menyetorkan kelebihan pembayaran perjalanan dinas ke kas negara sebesar Rp48.120.000,00</t>
  </si>
  <si>
    <t>terhadap rekomendasi ini, Kementerian PANRB telah menindaklanjuti dengan menyetorkan ke kas negara sebesar Rp48.120.000,00 dengan SSBP tanggal 4 April 2012</t>
  </si>
  <si>
    <t>Pembebanan biaya transportasi pada unit-unit kerja di Kementerian PANRB tidak seragam</t>
  </si>
  <si>
    <t>BPK merekomendasikan Menteri PANRB agar menyusun Standar Biaya Kegiatan (SBK) di lingkungan Kementerian PANRB yang mengatur mengenai perjalanan dinas serta rapat-rapat/seminar/konsinyering/workshop diluar kantor</t>
  </si>
  <si>
    <t>teah disusun SBK di lingkungan Kementerian PANRB dengan SE No:122 tanun 2012 tanggal 2 Agustus 2012 tentang standar biaya transportasi untuk kegiatan Rapat/pertemuan di luar kantor (konsinyering) di lingkungan Kementerian PANRB</t>
  </si>
  <si>
    <t>Kontrak pekerjaan penambahan bangunan /gedung kantor tidak sesuai dengan volume kebutuhan atau realisasi fisik sehingga Negara mengalami kerugian sebesar Rp37,82 juta</t>
  </si>
  <si>
    <t>BPK merekomendasikan Menteri PANRB agar</t>
  </si>
  <si>
    <t>a. Memberikan peringatan kepada PPK dan Pejabat Pengadaan Barang/Jasa yang tidak cermat dalam perencanaan kebutuhan pengadaan serta tidak memperhatikan peraturan pelaksanaan pengadaan barang/jasa</t>
  </si>
  <si>
    <t>telah dilakukan teguran kepada PPK dan Pejabat Pengadaan barang/jasa di lingkungan Biro Umum dengan Nota Dinas No: 227/B.I.PAN-RB/12/2012 tanggal 21 Desember 2012</t>
  </si>
  <si>
    <t>b. Menarik kembali dan menyetorkan ke kas negara terhadap kelebihan pembayaran sebesar Rp37.816.859,36. terhadap rekomendasi ini, Kementerian PANRB telah menyetorkan ke kas negara sebesar Rp37.816.859,36 dengan SSBP tanggal 3 April 2012</t>
  </si>
  <si>
    <t>Terhadap rekomendasi ini, Kementerian PANRB telah menyetorkan ke kas negara sebesar Rp37.816.859,36 dengan SSBP tanggal 3 April 2012</t>
  </si>
  <si>
    <t>Telah ditindaklanjuti dengan SSBP tanggal 3 April 2012 (terlampir)</t>
  </si>
  <si>
    <t>Pengadaan Barang dan Jasa Kementerian PANRB tidak sesuai dengan Peraturan Presiden Nomor 54 Tahun 2010</t>
  </si>
  <si>
    <t>BPK merekomendasikan Menteri PANRB agar memberikan peringatan tegas kepada PPK, Pejabat Pengadaan terkait yang tidak patuh dan taat dengan Peraturan pengadaan barang/jasa yang berlaku</t>
  </si>
  <si>
    <t>telah dilakukan teguran kepada PPK dan Pejabat Pengadaan barang/jasa di lingkungan Kementerian PANRB dengan Nota Dinas No: 463/B.I.PAN-RB/12/2012 tanggal 26 Desember 2012</t>
  </si>
  <si>
    <t>Jumlah LK TA 2011</t>
  </si>
  <si>
    <t>Pengelolaan dan pertanggungjawaban  anggaran belanja lainnya (BA 999.06 TA 2011)</t>
  </si>
  <si>
    <t>Tunjangan kinerja Kementerian PANRB tahun 2011 belum sesuai dengan ketentuan</t>
  </si>
  <si>
    <t>BPK merekomendasikan Menteri PANRB agar menginstruksikan Kepala Bagian Kepegawaian untuk menghitung potongan kehadiran pegawai untuk bulan April, Mei, Juni, dan Juli 2011 serta menyetorkannya ke kas negara</t>
  </si>
  <si>
    <t xml:space="preserve">Jumlah BA 999.06 </t>
  </si>
  <si>
    <t>HASIL PEMERIKSAAN BPK ATAS PENETAPAN FORMASI PNS DAN PEMBERIAN PENDAPAT ATAS KETERSEDIAAN ANGGARAN TAHUN 2009 DAN 2010</t>
  </si>
  <si>
    <t>PADA KEMENTERIAN PENDAYAGUNAAN APARATUR NEGARA DAN REFORMASI BIROKRASI</t>
  </si>
  <si>
    <t>Nomor 180/LHP/XVI/12/2012 tanggal 20 Desember 2012</t>
  </si>
  <si>
    <t>Penetapan Formasi Nasional Setiap Tahun Anggaran Menggunakan Pertimbangan Kepala BKN untuk Formasi per Instansi</t>
  </si>
  <si>
    <t>BPK merekomendasikan agar Pemerintah merevisi PP Nomor 54 Tahun 2003 tentang Formasi PNS yang mendefinisikan dan mengatur secara jelas pertimbangan tertulis Kepala BKN untuk formasi nasional, pusat dan daerah.</t>
  </si>
  <si>
    <r>
      <rPr>
        <b/>
        <sz val="11"/>
        <color theme="1"/>
        <rFont val="Calibri"/>
        <family val="2"/>
        <scheme val="minor"/>
      </rPr>
      <t xml:space="preserve">Semester I Tahun 2014 </t>
    </r>
    <r>
      <rPr>
        <sz val="11"/>
        <color theme="1"/>
        <rFont val="Calibri"/>
        <family val="2"/>
        <charset val="1"/>
        <scheme val="minor"/>
      </rPr>
      <t xml:space="preserve">                                                                                      Belum ada tindak lanjut</t>
    </r>
  </si>
  <si>
    <t>Metodologi Perhitungan Penetapan Formasi Nasional oleh Kementerian PAN dan RB belum ditetapkan dengan Surat Keputusan dan tidak didokumentasikan secara memadai.</t>
  </si>
  <si>
    <t>BPK merekomendasikan Menteri PAN &amp; RB agar segera menyusun petunjuk teknis penetapan formasi terkait dengan metodologi perhitungan alokasi formasi nasional</t>
  </si>
  <si>
    <r>
      <t>Penetapan formasi PNS belum didukung dengan peraturan pelaksanaan yang lengkap dan jelas.                                                        a. Kementerian PAN dan RB belum menyusun perencanaan Rancangan Induk (</t>
    </r>
    <r>
      <rPr>
        <i/>
        <sz val="11"/>
        <color theme="1"/>
        <rFont val="Calibri"/>
        <family val="2"/>
        <scheme val="minor"/>
      </rPr>
      <t>Grand Design</t>
    </r>
    <r>
      <rPr>
        <sz val="11"/>
        <color theme="1"/>
        <rFont val="Calibri"/>
        <family val="2"/>
        <charset val="1"/>
        <scheme val="minor"/>
      </rPr>
      <t>) yang berisi arah kebijakan formasi nasional dalam jangka panjang (lebih dari lima tahunan</t>
    </r>
  </si>
  <si>
    <t>BPK merekomendasikan Menteri PAN &amp; RB agar:                                          a. Membuat ketentuan/peraturan terkait penyusunan Grand Design Formasi PNS Nasional maupun instansional</t>
  </si>
  <si>
    <t>b. Kementerian PAN dan RB belum menyusun dan menetapkan Petunjuk Teknis penetapan tambahan formasi PNS</t>
  </si>
  <si>
    <t>b. Meyusun dan menetapkan petunjuk teknis penetapan formasi terkait langkah-langkah kegiatan penetapan formasi; dan</t>
  </si>
  <si>
    <t>c. Prosedur Operasi Standar (POS) penetapan tambahan formasi belum ditetapkan dalam suatu surat keputusan</t>
  </si>
  <si>
    <t>c. Menyusun dan menetapkan POS yang mengakomodir seuruh kegiatan formasi.</t>
  </si>
  <si>
    <t>Penetapan formasi PNS belum berdasarkan pada data yang mutakhir dan analisa kebutuhan</t>
  </si>
  <si>
    <t>BPK merekomendasikan Menteri PAN dan RB agar:</t>
  </si>
  <si>
    <t>a. Penetapan formasi belum sepenuhnya berdasarkan data dan informasi yang mutakhir tentang jumlah, susunan pangkat, dan kualitas pegawai</t>
  </si>
  <si>
    <t>a. Menyusun dan menetapkan aturan yang mewajibkan BKN dan instansi untuk melakukan rekonsiliasi data pegawai secara berkala</t>
  </si>
  <si>
    <t>b. Penetapan formasi belum sepenuhnya berdasarkan hasil analisa kebutuhan dan penyediaan pegawai</t>
  </si>
  <si>
    <t>b. Menyusun dan menetapkan kebijakan bagi semua instansi dalam mengajukan frmasi tambahan PNS untuk melampirkan analisa kebutuhan</t>
  </si>
  <si>
    <t>c. Metodologi perhitungan penetapan formasi pusat dan daerah belum dibakukan dalam kebijakan tertulis dan tidak didokumentasikan secara memadai</t>
  </si>
  <si>
    <t>c. Menyusun dan menetapkan petunjuk teknis penetapan formasi terkait metodologi perhitungan alokasi formasi pusat dan daerah</t>
  </si>
  <si>
    <t xml:space="preserve">Kegiatan penetapan formasi belum didukung sumber daya yang memadai                                                                                                     a. Jumlah personil kementerian PAN dan RB dalam kegiatan penetapan formasi belum mencukupi                                                                                                                               </t>
  </si>
  <si>
    <t xml:space="preserve">BPK merekomendasikan Menteri PAN &amp; RB agar memutakhirkan dan menetapkan hasil analisis jabatan dan ABK untuk seluruh jabatan yang ada pada Kementerian PAN &amp; RB </t>
  </si>
  <si>
    <t>b. Analisa jabatan dan analisa beban kerja Kedeputian Bidang SDM Aparatur pada Kementerian PAN &amp; RB belum dilakukan sepenuhnya terhadap seluruh jabatan yang ada</t>
  </si>
  <si>
    <t xml:space="preserve">Kegiatan penetapan formasi belum didukung sarana dan prasarana yang memadai                                                                                                    </t>
  </si>
  <si>
    <t>BPK merekomendasikan Menteri PAN &amp; RB agar segera menyusun dan menetapkan standarisasi sarana dan prasarana kerja</t>
  </si>
  <si>
    <t>pelaksanaan penetapan formasi pusat dan daerah belum sepenuhnya sesuai dengan prosedur dan jadwal yang ditetapkan</t>
  </si>
  <si>
    <t xml:space="preserve">BPK merekomendasikan Menteri PAN &amp; RB agar:                                          </t>
  </si>
  <si>
    <t>a. Penetapan formasi pusat dan daerah setiap tahun anggaran ditetapkan oleh Menteri PAN &amp; RB terlambat</t>
  </si>
  <si>
    <t>a. Menteri PAN dan RB melakukan penetapan formasi sesuai PP Formasi secara tegas dan konsisten</t>
  </si>
  <si>
    <t>b. Pertimbangan Kepala BKN belum sepenuhnya dipergunakan dalam penetapan formasi oleh Menteri PAN &amp; RB</t>
  </si>
  <si>
    <t>b. Melakukan koordinasi dan sosialisasi parameter dan formula perhitungan alokasi formasi yang digunakan Menteri PAN dan RB kepada BKN</t>
  </si>
  <si>
    <t>c. Kementerian PAN &amp; RB tidak menyampaikan Surat Keputusan penetapan formasi esuai dengan tembusannya</t>
  </si>
  <si>
    <t xml:space="preserve">c. melakukan pendokumentasian kegiatan penetapan formasi dengan tertib </t>
  </si>
  <si>
    <t>Penetapan formasi Sekretaris Desa oleh Kementerian PAN dan RB belum dilaksanakan sesuai dengan tahapan-tahapan prosedur yang ditetapkan</t>
  </si>
  <si>
    <t>BPK merekomendasikan Menteri PAN &amp; RB, Mendagri dan Kepala BKN agar berkoordinasi untuk mereviu ulang database daftar nominatif Sekdes dan formasi Sekdes yang telah ditetapkan</t>
  </si>
  <si>
    <t>a. Penetapan formasi Sekdes oleh Kementerian PAN &amp; RB tidak berdasarkan database dan daftar nominatif keseluruhan nama Sekdes serta tanpa analisa yang memadai</t>
  </si>
  <si>
    <t>b. Penetapan formasi Sekdes oleh Kementerian PAN &amp; RB tidak berdasarkan pertimbangan teknis kepada BKN</t>
  </si>
  <si>
    <t>c. Usulan perubahan alokasi formasi Sekdes tidak didukung dengan perubahan penetapan formasi oleh Kementerian PAN &amp; RB</t>
  </si>
  <si>
    <t>Pengajuan usulan tambahan formasi dan penetapannya belum sepenuhnya sesuai ketentuan</t>
  </si>
  <si>
    <t>BPK merekomendasikan Menteri PAN &amp; RB melaksanakan PP formasi dan peraturan pelaksanaan terkait dengan penetapan formasi secara tegas dan konsisten</t>
  </si>
  <si>
    <t>Perubahan formasi PNS setelah alokasi formasi ditetapkan</t>
  </si>
  <si>
    <t>BPK merekomendasikan Menteri PAN &amp; RB agar secara konsisten menjalankan aturan, menetapkan parameter yang digunakan dalam suatu peraturan internal dan mendokumentasikannya secara tertib</t>
  </si>
  <si>
    <t>a. Perubahan formasi setelah terbitnya penetapan formasi instansi pusat dan persetujuan rincian formasi instansi daerah</t>
  </si>
  <si>
    <t>b. Parameter yang digunakan untuk merubah alokasi formasi belum dibakukan, pelaksanaannya tidak konsisten dan tidak didukung dengan kertas kerja yang memadai</t>
  </si>
  <si>
    <t>Laporan Pelaksanaan Kegiatan Penetapan Formasi Tahun 2009 dan 2010 tidak dibuat</t>
  </si>
  <si>
    <t>BPK merekomendasikan Menteri PAN &amp; RB agar membuat laporan pelaksanaan kegiatan penetapan formasi</t>
  </si>
  <si>
    <t>Monitoring dan evaluasi kegiatan penetapan formasi Tahun 2009 dan 2010 tidak dilakukan</t>
  </si>
  <si>
    <t>BPK merekomendasikan Menteri PAN &amp; RB agar melakukan monitoring dan evaluasi atas kegiatan penetapan formasi untuk menjadi bahan perbaikan di masa mendatang</t>
  </si>
  <si>
    <t>HASIL PEMERIKSAAN BPK ATAS LAPORAN KEUANGAN KEMENTERIAN PENDAYAGUNAAN APARATUR NEGARA DAN REFORMASI BIROKRASI TA 2012</t>
  </si>
  <si>
    <t>Nomor 76A/HP/XVI/05/2013 tanggal 24 Mei 2013</t>
  </si>
  <si>
    <t>A.  Sistem Pengendalian Intern (SPI)</t>
  </si>
  <si>
    <t>Realisasi hibah sebesar Rp2,29 Milyar berasal dari Deutsche Gesellschaft fur Internationale Zusammenarbeit (GIZ) Jerman tidak dapat diyakini kewajarannya serta realisasi hibah sebesar 1.389.483 AUD atau setara Rp13,93 Milyar belum dicatat dalam Catatan atas Laporan Keuangan Kementerian Pendayagua=naan Aparatur Negara dan Reformasi Birokrasi Tahun 2012</t>
  </si>
  <si>
    <t>a. Memerintahkan Kepala Biro Perencanaan membuat perencanaan terkait program kerja untuk kegiatan-kegiatan yang akan dibiayai dari dana hibah, sehingga jeolas kegiatan yang dibiyai dari DIPA Kementerian dan yang akan didanai melalui hibah</t>
  </si>
  <si>
    <t>Menteri PAN &amp; RB telah memerintahkan Kepala Biro Perencanaan untuk membuat perencanaan terkait program kerja yang akan dibiayai oleh hibah melalui Nota Dinas Nomor : 289/M.PAN-RB/8/2013 Tanggal 30 Agustus 2013</t>
  </si>
  <si>
    <t>Tindak lanjut belum sesuai rekomendasi</t>
  </si>
  <si>
    <t>b. Memerintahkan Kepala Biro Perencanaan segera melaporkan dan mendaftarkan hibah langsung yang diterima dari Kemitraan sebsar 1.389.483AUD atau setara Rp13.930.102.026,00 (berdasarkan kurs tengah Bank Indonesia per 31 Desember 2013) kepada Kementerian Keuangan dhi. Dirjen Perbendaharaan dan Dirjen Pengelolaan Utang</t>
  </si>
  <si>
    <t>1. Menteri PAN &amp; RB telah memerintahkan Kepala Biro Perencanaan untuk melaporkan dan mendaftarkan hibah langsung yang diterima dari kemitraan melalui Nota Dinas Nomor : 290/M.PAN-RB/8/2013 tanggal 30 Agustus 2013</t>
  </si>
  <si>
    <t>Tindak lanjut telah sesuai/ selesai</t>
  </si>
  <si>
    <t>2. Kepala Biro Perencanaan Kementerian PAN &amp; RB telah menyampaikan permohonan permintaan nomor registrasi hibah berdasarkan Nomor: B/2020/B.II.PAN-RB/06/2013 tanggal 7 Juni 2013, hal Permohonan Permintaan Nomor Register yang ditujukan kepada Direktur Evaluasi, Akuntansi dan Setelmen Direktorat Jenderal Pengelolaan Utang Kementerian Keuangan.                                                                             atas surat permintaan tersebut DJPU telah menerbitkan nomor register hibah kemitraan partnership untuk Kementerian PAN &amp; RB adalah 73761901 berdasarkan Surat Nomor S-746/PU.6/2013 tanggal 13 Juni 2013.</t>
  </si>
  <si>
    <t>3. Penjelasan atas selisih hibah senilai Rp4.630.965.554,82 karena:                                                                                                                       a. Biaya manajemen proyek senilai Rp3.747.835.554,82                                 b. Biaya pengadaan barang dan jasa belum dibuatkan berita acara serah terima senilai Rp883.130.000,00</t>
  </si>
  <si>
    <t>c. Memerintahkan Kepala Biro Umum segera mengadministrasikan penatausahaan bukti pertanggungjawaban hibah yang diterima oleh Kementerian PAN dan RB</t>
  </si>
  <si>
    <t>Menteri PAN &amp; RB telah memerintahkan Kepala Biro Umum untuk segera mengadministrasikan penatausahaan bukti pertanggungjawaban hibah melalui Nota Dinas Nomor : 291/M.PAN-RB/8/2013 Tanggal 30 Agustus 2013</t>
  </si>
  <si>
    <t>Masih perlu dipantau hasil penatausahaan bukti pertanggungjawaban hibah yang diterima Kementerian PAN &amp; RB</t>
  </si>
  <si>
    <t>Kementerian PAN &amp; RB TA 2012 menggunakan Anggaran Belanja Barang untuk Belanja Modal sebesar Rp1,06 Milyar</t>
  </si>
  <si>
    <t>a. Memerintahkan Kepala Biro Perencanaan dalam membuat perencanaan atas kebutuhan belanja barang dan modal di lingkungan Kementerian PAN dan RB dengan memperhatikan kebutuhan-kebutuhan dari semua unit kerja selama satu tahun anggaran dan dalam menyusun rincian Daftar Isian Pelaksanaan Anggaran (DIPA) memperhatikan ketentuan tentang klasifikasi Mata Anggaran Pengeluaran (MAK) yang berlaku</t>
  </si>
  <si>
    <t>Menteri PAN &amp; RB telah memerintahkan Kepala Biro Perencanaan agar dalam membuat perencanaan memperhatikan kebutuhan-kebutuhan dari semua unit kerja dan dalam menyusun DIPA agar memperhatikan ketentuan tentang klasifikasi MAK yang berlaku melalui Nota Dinas Nomor : 292/M.PAN-RB/8/2013 tanggal 30 Agustus 2013</t>
  </si>
  <si>
    <t>Menteri PAN &amp; RB telah memrintahkan Kepala Biro Perencanaan dan Kepala Biro Umum agar lebih tertib dan disiplin dalam pelaksanaan anggaran berdasarkan mata anggaran yang tersedia, masing-masing melalui Nota Dinas Nomor: 294/M.PAN-RB/8/2013 tanggal 30 Agustus 2013</t>
  </si>
  <si>
    <t>Semester I Tahun 2014                                                                                       Menteri PAN &amp; RB telah memperingatkan Kepala Biro Perencanaan dan Kepala Biro Umum agar lebih tertib dan disiplin dalam pelaksanaan anggaran berdasarkan mata anggaran yang tersedia, masing-masing melalui Nota Dinas Nomor 65/M.PAN-RB/3/2014 tanggal 18 Maret 2014 dan Nota Dinas Nomor 64/M.PAN-RB/3/2013 tanggal 18 maret 2014</t>
  </si>
  <si>
    <t>Surat Perjanjian Kerjasama dengan pihak ketiga yang dibuat oleh Panitia Lelang Kementerian PAN &amp; RB belum sesuai Perpres 54 Tahun 2010</t>
  </si>
  <si>
    <t>a. Menempatkan Pejabat Pembuat Komitmen, Ketua ULP dan Panitia Pengadaan Barang/Jasa sesuai dengan kompetensi yang dimiliki</t>
  </si>
  <si>
    <t>Menteri PAN &amp; RB telah memerintahkan Kuasa Pengguna Anggaran agar menempatkan Pejabat Pembuat Komitmen, Ketua ULP dan Panitia Pengadaan Barang/Jasa sesuai dengan kompetensi yang dimiliki melalui Nota Dinas Nomor : 350/M.PAN-RB/11/2013 Tanggal 15 November 2013</t>
  </si>
  <si>
    <t>b. Memperingatkan Pejabat Pembuat Komitmen, Ketua ULP dan Panitia Pengadaan Barang/Jasa agar dalam menyusun surat perjanjian kerjasama dengan pihak ketiga memperhatikan Perpres 54 Tahun 2010 dan peraturan yang berlaku.</t>
  </si>
  <si>
    <t>Menteri PAN &amp; RB telah memperingatkan Pejabat Pembuat Komitmen, Ketua ULP dan Panitia Pengadaan Barang/Jasa agar dalam menyusun surat perjanjian kerjasama dengan pihak ketiga memperhatikan Perpres 54 Tahun 2010 dan peraturan yang berlaku, masing-masing melalui Nota Dinas:             1. Nomor : 295/M.PAN-RB/8/2013 Tanggal 30 Agustus 2013;             2. Nomor : 296/M.PAN-RB/8/2013 Tanggal 30 Agustus 2013;             3. Nomor : 297/M.PAN-RB/8/2013 Tanggal 30 Agustus 2013</t>
  </si>
  <si>
    <t>Pengelolaan Persediaan Tahun Anggaran (TA) 2012 belum sesuai dengan peraturan yang berlaku</t>
  </si>
  <si>
    <t>a. Segera menerbitkan Surat Ketetapan Kuasa Pengguna Barang dan Petugas Pengelola Barang Milik Negara</t>
  </si>
  <si>
    <t>Menteri PAN &amp; RB telah memerintahkan kepada Kuasa Pengguna Anggaran agar segera menerbitkan Surat Ketetapan Kuasa Pengguna Barang dan Petugas Pengelola Barang Milik Negara melalui Nota Dinas Nomor: 351/M.PAN-RB/11/2013 Tanggal 15 November 2013</t>
  </si>
  <si>
    <t>Masih perlu dipantau karena belum diterbitkan Surat Ketetapan Kuasa Pengguna Barang dan Pengelola BMN</t>
  </si>
  <si>
    <t>b. Memperingatkan Kepala Biro Umum karena kurang optimal dalam melakukan pengawasan dan pengendalian atas barang persediaan</t>
  </si>
  <si>
    <t>Semester I Tahun 2014                                                                        Menteri PAN &amp; RB telah memperingatkan Kepala Biro Umum melalui Nota Dinas Nomor: 298/M.PAN-RB/8/2013 Tanggal 30 Agustus 2013</t>
  </si>
  <si>
    <t>Pengawasan dan Pengendalian kehadiran Pegawai Kementerian PAN dan RB belum memadai</t>
  </si>
  <si>
    <t>BPK merekomendasikan Menteri PAN dan RB agar memperingatkan Kepala Bagian Kepegawaian karena tidak optimal melakukan pengawasan dan pengendalian absensi pegawai, serta konsisten menerapkan aturan pemotongan tunjangan kinerja pegawai</t>
  </si>
  <si>
    <t>Menteri PAN &amp; RB telah memperingatkan Kepala Bagian Kepegawaian melalui Nota Dinas Nomor: 299/M.PAN-RB/8/2013 Tanggal 30 Agustus 2013</t>
  </si>
  <si>
    <t>Kepatuhan terhadap Peraturan Perundang-undangan</t>
  </si>
  <si>
    <t>Penatausahaan Perpajakan Tahun Anggaran (TA) 2012 belum mematuhi peraturan yang berlaku</t>
  </si>
  <si>
    <t>a. Memperingatkan Kepala Bagian Keuangan untuk lebih optimal dalam melakukan pengawasan dan pengendalian pajak</t>
  </si>
  <si>
    <t>Menteri PAN &amp; RB telah memperingatkan Kepala Bagian Keuangan melalui Nota Dinas Nomor: 264/M.PAN-RB/8/2013 Tanggal 30 Agustus 2013</t>
  </si>
  <si>
    <t>b. Memperingatkan bendahara pengeluaran untuk meningkatkan pemahaman tentang ketentuan perpajakan yang berlaku</t>
  </si>
  <si>
    <t>Menteri PAN &amp; RB telah memperingatkan Bendahara Pengeluaran melalui Nota Dinas Nomor: 265/M.PAN-RB/8/2013 Tanggal 30 Agustus 2013</t>
  </si>
  <si>
    <t>c. Menginstruksikan Bendahara Pengeluaran Satker PAN dan RB segera menyetor pajak penghasilan sebesar RP5.439.399,55 ke kas negara</t>
  </si>
  <si>
    <t>Telah dilakukan penyetoran atas PPh sebesar RP5.439.422, antara lain sesuai dengan SPP:                                                                                1. tanggal 28 Januari 2013 sebesar Rp864.545,-                                       2. tanggal 10 Mei 2013 sebesar Rp1.862.727,-                                          3. tanggal 29 Mei 2013 Rp1.439.400,- dan                                                    4. tanggal 29 Mei 2013 sebesar Rp1.272.750,-</t>
  </si>
  <si>
    <t>d. Menginstrusikan Bendahara Pengeluaran Satker Program dan RB segera melaporkan SPT Masa, serta menghitung denda keterlambatan pelaporan dan segra menyetor ke kas negara minimal Rp10.600.000,00</t>
  </si>
  <si>
    <t>Menteri PAN &amp; RB telah menginstrusikan Bendahara pengeluaran Satker Program RB untuk segera melaporkan SPT Masa serta menghitung denda keterlambatannya dan segera menyetor ke Kas Negara melalui Nota Dinas Nomor: 267/M.PAN-RB/8/2013 tanggal 30 Agustus 2013</t>
  </si>
  <si>
    <t>Kontrak pengadaan lift/elevator sebesar Rp409,8 Juta tidak mengatur masa pemeliharaan</t>
  </si>
  <si>
    <t>BPK merekomendasikan Menteri PAN &amp; RB agar:</t>
  </si>
  <si>
    <t>a. Menginstrusikan Pejabat Pembuat Komitmen segera meminta pihak rekanan memasang Automatic Rescue Device (ARD), memfungsikan Overload Protection Alarm, tombol bell darurat jika lift macet dan tombol telefon</t>
  </si>
  <si>
    <t>Menteri PAN &amp; RB telah menginstrusikan Pejabat Pembuat Komitmen untuk segera meminta pihak rekanan memasang Automatic Rescue device (ARD), memfungsikan Overload Protection Alarm, tombol bel darurat jika lift macet, dan tombol telepon melalui Nota Dinas Nomor: 268/M.PAN-RB/8/2013 tanggal 30 Agustus 2013</t>
  </si>
  <si>
    <r>
      <rPr>
        <b/>
        <sz val="11"/>
        <color theme="1"/>
        <rFont val="Calibri"/>
        <family val="2"/>
        <scheme val="minor"/>
      </rPr>
      <t xml:space="preserve">Semester I Tahun 2014  </t>
    </r>
    <r>
      <rPr>
        <sz val="11"/>
        <color theme="1"/>
        <rFont val="Calibri"/>
        <family val="2"/>
        <charset val="1"/>
        <scheme val="minor"/>
      </rPr>
      <t xml:space="preserve">                                                                                             Berdasarkan dokumentasi foto lift tersebut telah dipasang Automatic Rescue Device (ARD), memfungsikan Overload protection Alarm, tombol bell darurat jika lift macet dan tombol telefon.</t>
    </r>
  </si>
  <si>
    <t>b. Memperingatkan Pejabat Pembuat Komitmen, Ketua ULP dan Panitia Pengadaan Barang/Jasa serta Panitia Penerima Hasil Pekerjaan karena tidak memenuhi Perpres 54 tahun 2010, tidak cermat dan lalai dalam menjalankan tugasnya</t>
  </si>
  <si>
    <t>Menteri PAN &amp; RB telah memperingatkan Pejabat Pembuat Komitmen, Ketua ULP, Panitia Pengadaan Barang/Jasa dan Panitia Penerima Hasil Pekerjaan melalui Nota Dinas Nomor: 269/M.PAN-RB/8/2013 tanggal 30 Agustus 2013</t>
  </si>
  <si>
    <t>c. Memperingatkan Kuasa Pengguna Anggaran karena kurang optimal dalam melakukan pengawasan dan pengendalian</t>
  </si>
  <si>
    <t>Menteri PAN &amp; RB telah memperingatkan Kuasa Pengguna Anggaran melalui Nota Dinas Nomor: 270/M.PAN-RB/8/2013 tanggal 30 Agustus 2013</t>
  </si>
  <si>
    <t>Terdapat kelebihan pembayaran Perjalanan Dinas TA 2012 sebesar Rp181,72 Juta</t>
  </si>
  <si>
    <t>BPK merekomendasikan Menteri PAN dan RB agar :</t>
  </si>
  <si>
    <t>a. Memperingatkan Pejabat Pembuat Komitmen dan Bendahara Pengeluaran karena kurang cermat dalam melaksanakan pengawasan dan pengendalian</t>
  </si>
  <si>
    <t>Menteri PAN &amp; RB telah memperingatkan Pejabat Pembuat Komitmen pada Deputi Bidang Kelembagaan melalui Nota Dinas Nomor: 271/M.PAN-RB/8/2013 tanggal 30 Agustus 2013</t>
  </si>
  <si>
    <r>
      <rPr>
        <b/>
        <sz val="11"/>
        <color theme="1"/>
        <rFont val="Calibri"/>
        <family val="2"/>
        <scheme val="minor"/>
      </rPr>
      <t xml:space="preserve">Semester I Tahun 2014  </t>
    </r>
    <r>
      <rPr>
        <sz val="11"/>
        <color theme="1"/>
        <rFont val="Calibri"/>
        <family val="2"/>
        <charset val="1"/>
        <scheme val="minor"/>
      </rPr>
      <t xml:space="preserve">                                                                                             Berdasarkan Nota Dinas No. 66/M.PAN-RB/3/2014 tanggal 18 Maret 2014, Menteri PAN &amp; RB telah memperingatkan Bendahara Pengeluaran agar lebih cermat dalam melaksanakan pengawasan dan pengendalian</t>
    </r>
  </si>
  <si>
    <t>b. Menginstruksikan Bendahara Pengeluaran untuk menyetor kelebihan pembayaran sebesar Rp181.719.800,00</t>
  </si>
  <si>
    <t>Menteri PAN &amp; RB telah memperingatkan Bendahara Pengeluaran melalui Nota Dinas Nomor: 272/M.PAN-RB/8/2013 Tanggal 30 Agustus 2013 dan telah dilakukan penyetoran atas kelebihan pembayaran perjalanan dinas sebesar Rp181.719.800,- (sesuai SSBP tanggal 12 April 2013 sebesar Rp12.712.200,- dengan NTPN No.0700001215070608 dan SSBP tanggal 2 April 2013 sebesar Rp169.007.600,- dengan NTPN No.0604041401061015)</t>
  </si>
  <si>
    <t>Kekurangan volume pekerjaan renovasi kerja TA 2012 sebesar Rp191,44 Juta</t>
  </si>
  <si>
    <t>a. Memperingatkan Pejabat Pembuat Komitmen, Ketua ULP dan Panitia Pengadaan Barang/Jasa serta Panitia Penerima Hasil Pekerjaan yang tidak cermat dalam mengendalikan pekerjaan dan menerima bobot penyelesaian pekerjaan</t>
  </si>
  <si>
    <t>Menteri PAN &amp; RB telah memperingatkan Pejabat Pembuat Komitmen, Ketua ULP, Panitia Pengadaan Barang/Jasa dan Panitia Penerima Hasil Pekerjaan Renovasi Ruang Kerja TA 2012 melalui Nota Dinas Nomor: 273/M.PAN-RB/8/2013 tanggal 30 Agustus 2013</t>
  </si>
  <si>
    <t>b. Menginstruksikan Kuasa Pengguna Anggaran untuk segera menyetor dan mempertanggungjawabkan kelebihan pembayaran senilai Rp191.442.932,00 dengan menyetor ke kas negara</t>
  </si>
  <si>
    <t>Menteri PAN &amp; RB telah menginstrusikan Kuasa Pengguna Anggaran untuk segera menyetor dan mempertanggungjawabkan kelebihan pembayaran senilai Rp191.442.932,00 dengan menyetor ke kas negara sebagai kekurangan volume pekerjaan renovasi ruang kerja TA 2012 melalui Nota Dinas Nomor: 274/M.PAN-RB/8/2013 tanggal 30 Agustus 2013</t>
  </si>
  <si>
    <r>
      <rPr>
        <b/>
        <sz val="11"/>
        <color theme="1"/>
        <rFont val="Calibri"/>
        <family val="2"/>
        <scheme val="minor"/>
      </rPr>
      <t xml:space="preserve">Semester I Tahun 2014  </t>
    </r>
    <r>
      <rPr>
        <sz val="11"/>
        <color theme="1"/>
        <rFont val="Calibri"/>
        <family val="2"/>
        <charset val="1"/>
        <scheme val="minor"/>
      </rPr>
      <t xml:space="preserve">                                                                                             Terdapat penyetoran sebesar Rp10.000.000,00 pada 30/05/201 NTPN N0. 0913141101050915 dan sebesar Rp11.442.932,00 pada 02/06/2014 NTPN No. 1404100210140512. Dengan demikian masih terdapat sisa sebesar Rp170.000.000,00 (Rp191.442.932,00-Rp21.442.932,00)</t>
    </r>
  </si>
  <si>
    <t>Buku pertanggungjawaban pembangunan jaringan aplikasi PMPRB Online sebesar Rp381 Juta di Deputi Program dan Reformasi Birokrasi TA 2012 tidak sesuai dengan kondisi yang sebenarnya</t>
  </si>
  <si>
    <t>a. Memperingatkan Kuasa Pengguna Anggaran karena kurang optimal dalam melakukan pengawasan dan pengendalian atas pelaksanaan Pembangunan Jaringan Sitem Aplikasi PMPRB Online</t>
  </si>
  <si>
    <t>Menteri Pan &amp; RB telah memperingatkan Kuasa Pengguna Anggaran deputi Program dan RB  melalui Nota Dinas Nomor: 275/M.PAN-RB/8/2013 tanggal 30 Agustus 2013</t>
  </si>
  <si>
    <t>b. Memperingatkan Pejabat Pembuat Komitmen kegiatan karena kurang memahami peraturan yang berlaku</t>
  </si>
  <si>
    <t>Menteri Pan &amp; RB telah memperingatkan Pejabat Pembuat Komitmen Satker Program dan RB melalui Nota Dinas Nomor: 276/M.PAN-RB/8/2013 tanggal 30 Agustus 2013</t>
  </si>
  <si>
    <t>c. Memperingatkan Bendahara dan Koordinator Administrasi lalai dalam menjalanan tugasnya</t>
  </si>
  <si>
    <t>Menteri Pan &amp; RB telah memperingatkanBendahara Satker Program dan RB melalui Nota Dinas Nomor: 277/M.PAN-RB/8/2013 tanggal 30 Agustus 2013</t>
  </si>
  <si>
    <t>d. Menginstruksikan Kuasa Pengguna Anggaran untuk segera mempertanggungjawabkan indikasi kerugian negara dengan mengembalikan kelebihan pembayaran atas pembangunan Jaringan Sistem Aplikasi PMPRB Online sebesar Rp181.000.000,00</t>
  </si>
  <si>
    <t>Menteri PAN &amp; RB telah menginstrusikan Kuasa Pengguna Anggaran Satker Program dan RB untuk segera mempertanggungjawabkan indikasi Kerugian Negara atas Pembangunan jaringan Sistem Aplikasi PMPRB Online sebesar Rp181.000.000 melalui Nota Dinas Nomor: 278/M.PAN-RB/8/2013 tanggal 30 Agustus</t>
  </si>
  <si>
    <t>Masih perlu dipantau untuk ralisasi pengembalian kelebihan pembayaran sebesar Rp181.000.000,00</t>
  </si>
  <si>
    <r>
      <rPr>
        <b/>
        <sz val="11"/>
        <color theme="1"/>
        <rFont val="Calibri"/>
        <family val="2"/>
        <scheme val="minor"/>
      </rPr>
      <t xml:space="preserve">Semester I Tahun 2014   </t>
    </r>
    <r>
      <rPr>
        <sz val="11"/>
        <color theme="1"/>
        <rFont val="Calibri"/>
        <family val="2"/>
        <charset val="1"/>
        <scheme val="minor"/>
      </rPr>
      <t xml:space="preserve">                                                                                          Belum ada perkembangan tindak lanjut</t>
    </r>
  </si>
  <si>
    <t>Realisasi Belanja Barang di Deputi program dan Reformasi Birokrasi TA 2012 sebesar Rp1,38 Milyar tidak sesuai ketentuan</t>
  </si>
  <si>
    <t>a. Memperingatkan Kuasa Pengguna Anggaran karena kurang optimal dalam melakukan pengawasan dan pengendalian atas pbelanja barang</t>
  </si>
  <si>
    <t>Menteri Pan &amp; RB telah memperingatkan Kuasa Pengguna Anggaran deputi Program dan RB  melalui Nota Dinas Nomor: 279/M.PAN-RB/8/2013 tanggal 30 Agustus 2013</t>
  </si>
  <si>
    <t>Menteri Pan &amp; RB telah memperingatkan Pejabat Pembuat Komitmen Deputi Program dan RB melalui Nota Dinas Nomor: 280/M.PAN-RB/8/2013 tanggal 30 Agustus 2013</t>
  </si>
  <si>
    <t>c. Memperingatkan Bendahara dan Koordinator Administrasi karena lalai dalam menjalanan tugasnya masing-masing</t>
  </si>
  <si>
    <t>Menteri Pan &amp; RB telah memperingatkanBendahara Satker Program dan RB melalui Nota Dinas Nomor: 281/M.PAN-RB/8/2013 tanggal 30 Agustus 2013</t>
  </si>
  <si>
    <t>d. Menginstruksikan Kuasa Pengguna Anggaran agar segera mempertanggungjawabkan dengan mengembalikan kelebihan pembayaran belanja barang pada Deputi Program dan Reformasi Birokrasi TA 2012 yang mengakibatkan indikasi kerugian negara minimal sebesar Rp1.380.797.500,00</t>
  </si>
  <si>
    <t>Menteri PAN &amp; RB telah menginstrusikan Kuasa Pengguna Anggaran Satker Program dan RB untuk segera mempertanggungjawabkan dengan mengembalikan kelebihan pembayaran belanja barang pada Deputi Program dan RB TA 2012 yang mengakibatkan indikasi kerugian negara senilai Rp1.380.797.500,00 melalui Nota Dinas Nomor: 283/M.PAN-RB/8/2013 tanggal 30 Agustus 2013</t>
  </si>
  <si>
    <t>Masih perlu dipantau untuk ralisasi pengembalian kelebihan pembayaran belanja barang sebesar Rp1.380.797.500,00</t>
  </si>
  <si>
    <t>Realisasi Belanja Jasa Profesi Tahun Anggaran (TA) 2012 sebesar Rp543,37 Juta tidak sesuai ketentuan</t>
  </si>
  <si>
    <t>a. Memperingatkan Kuasa Pengguna Anggaran karena kurang optimal dalam melakukan pengawasan dan pengendalian atas belanja jasa profesi</t>
  </si>
  <si>
    <t>Menteri Pan &amp; RB telah memperingatkan Kuasa Pengguna Anggaran Satker Program dan RB  melalui Nota Dinas Nomor: 284/M.PAN-RB/8/2013 tanggal 30 Agustus 2013</t>
  </si>
  <si>
    <t>Menteri Pan &amp; RB telah memperingatkan Pejabat Pembuat Komitmen Satker Program dan RB melalui Nota Dinas Nomor: 285/M.PAN-RB/8/2013 tanggal 30 Agustus 2013</t>
  </si>
  <si>
    <t>1. Menteri Pan &amp; RB telah memperingatkan Bendahara dan Koordinator Administrasi Satker Program dan RB melalui Nota Dinas Nomor: 286/M.PAN-RB/8/2013 tanggal 30 Agustus 2013</t>
  </si>
  <si>
    <t>2. Menteri Pan &amp; RB telah memperingatkan verifikator Satker Program dan RB melalui Nota Dinas Nomor: 287/M.PAN-RB/8/2013 tanggal 30 Agustus 2013</t>
  </si>
  <si>
    <t>d. Menginstruksikan Kuasa Pengguna Anggaran agar segera mempertanggungjawabkan dengan mengembalikan kelebihan pembayaran belanja jasa profesi yang mengakibatkan indikasi kerugian negara minimal sebesar Rp543.375.000,00</t>
  </si>
  <si>
    <t>Menteri PAN &amp; RB telah menginstrusikan Kuasa Pengguna Anggaran Satker Program dan RB untuk segera mempertanggungjawabkan dengan mengembalikan kelebihan pembayaran belanja jasa profesi yang mengakibatkan indikasi kerugian negara senilai Rp543.375.000,00 melalui Nota Dinas Nomor: 288/M.PAN-RB/8/2013 tanggal 30 Agustus 2013</t>
  </si>
  <si>
    <t>Masih perlu dipantau untuk ralisasi pengembalian kelebihan pembayaran  belanja sebesar Rp53.375.000,00</t>
  </si>
  <si>
    <t>Jumlah LK TA 2012</t>
  </si>
  <si>
    <t>Pengelolaan dan Pertanggungjawaban Anggaran Belanja Lainnya (BA 999.06) TA 2012</t>
  </si>
  <si>
    <t>Pembiayaan untuk penyelenggaraan penerimaan CPNS untuk jabatan yang dikecualikan dalam masa moratorium yang menggunakan anggaran 999.08 tidak berpedoman pada perjanjian kerjasama anatara Kemen PAN &amp; RB dengan Konsorsium 10 PTN</t>
  </si>
  <si>
    <t>a. Memperingatkan Tim Pelaksana Kegiatan Pengadaan CPNS untuk jabatan yang dikecualikan Tahun 2012 karena tidak maksimal melaksanakan tugasnya</t>
  </si>
  <si>
    <t>Menteri PAN &amp; RB telah memperingatkan Tim Pelaksana Kegiatan Pengadaan CPNS untuk jabatan yang dikecualikan Tahun 2012 karena tidak maksimal melaksanakan tugasnya melalui Nota Dinas Nomor: 352/M.PAN-RB/11/2013 tanggal 15 November 2013</t>
  </si>
  <si>
    <t>b. Memperingatkan Sekretariat Sekretaris Tim Pengarah dan Sekretaris Tim Pelaksana karena belum optimal dalam menjalankan tugas pokok dan fungsinya</t>
  </si>
  <si>
    <t>Menteri PAN &amp; RB telah memperingatkan  Sekretariat Sekretaris Tim Pengarah dan Sekretaris Tim Pelaksana melalui Nota Dinas Nomor: 353/M.PAN-RB/11/2013 tanggal 15 November 2013</t>
  </si>
  <si>
    <t>c. Memperingatkan Pejabat Pembuat Komitmen (PPK) karena dalam melaksanakan tugasnya kurang memahami peraturan yang berlaku</t>
  </si>
  <si>
    <t>Menteri PAN &amp; RB telah memperingatkan  Pejabat Pembuat Komitmen (PPK) melalui Nota Dinas Nomor: 354/M.PAN-RB/11/2013 tanggal 15 November 2013</t>
  </si>
  <si>
    <t>d. Inspektorat Kementerian PAN dan RB melakukan pemeriksaan guna menyelesaikan pembayaran honor kepada Konsorsium 10 PTN yang tidak memiliki dasar hukum dan menghitung berapa potensi pembayaran honor yang tidak sesuai dengan SBU (Standar Biaya Umum), dan bila terdapat kelebihan pembayaran diatas SBU segera disetor ke kas negara, dan menyerahkan bukti setor kepada BPK</t>
  </si>
  <si>
    <t>Menteri PAN &amp; RB telah menginstrusikan kepada Inspektorat Kementerian PAN dan RB melakukan pemeriksaan guna menyelesaikan pembayaran honor kepada Konsorsium 10 PTN yang tidak memiliki dasar hukum dan menghitung berapa potensi pembayaran honor yang tidak sesuai dengan SBU (Standar Biaya Umum), dan bila terdapat kelebihan pembayaran diatas SBU segera disetor ke kas negara melalui Nota Dinas Nomor: 355/M.PAN-RB/11/2013 tanggal 15 November 2013</t>
  </si>
  <si>
    <t>Penggunaan sebagian Dana Anggaran 999.08 di Kemenpan &amp; RB tidak sesuai dengan peruntukan</t>
  </si>
  <si>
    <t>a. Memperingatkan Kuasa Pengguna Anggaran karena belum optimal dalam melaksanakan pengawasan dan pengendalian penggunaan dana yang berasal dari DIPA 999.08</t>
  </si>
  <si>
    <t>Menteri Pan &amp; RB telah memperingatkan Kuasa Pengguna Anggaran melalui Nota Dinas Nomor: 356/M.PAN-RB/11/2013 tanggal 15 November 2013</t>
  </si>
  <si>
    <t>b. Memperingatkan Pejabat Pembuat Komitmen karena kurang memahami peraturan yang berlaku</t>
  </si>
  <si>
    <t>Menteri Pan &amp; RB telah memperingatkan Pejabat Pembuat Komitmen melalui Nota Dinas Nomor: 357/M.PAN-RB/11/2013 tanggal 15 November 2013</t>
  </si>
  <si>
    <t>c. Inspektorat Kementerian PAN dan RB untuk mempertanggungjawabkan penggunaan dana yang berasal dari BA 999.08 yang telah digunakan sebesar Rp311.646.337,00</t>
  </si>
  <si>
    <t>Menteri PAN &amp; RB telah menginstrusikan kepada Inspektorat Kementerian PAN dan RB untuk mempertanggungjawabkan penggunaan dana yang berasal dari BA 999.08 melalui Nota Dinas Nomor: 358/M.PAN-RB/11/2013 tanggal 15 November 2013</t>
  </si>
  <si>
    <t>Masih perlu dipantau ralisasi pertanggungjawaban atas penggunaan dana sebesar Rp311.646.337,00 oleh Inspektorat Kementerian PAN &amp; RB</t>
  </si>
  <si>
    <t>Penggunaan Dana Kegiatan Pengadaan CPNS  Nasional bagi jabatan yang dikecualikan Tahun 2012 di Kemenpan &amp; RB sebesar Rp1,034 Milyar tidak dapat diyakini kewajarannya</t>
  </si>
  <si>
    <t>a. Memperingatkan PPK karena dalam menjalankan tugasnya kurang memahami peraturan yang berlaku</t>
  </si>
  <si>
    <t>Menteri Pan &amp; RB telah memperingatkan Pejabat Pembuat Komitmen melalui Nota Dinas Nomor: 359/M.PAN-RB/11/2013 tanggal 15 November 2013</t>
  </si>
  <si>
    <t>b. Memperingatkan Bendahara dan Koordinator Administrasi karena tidak optimal dalam menjalanan tugasnya</t>
  </si>
  <si>
    <t>Menteri Pan &amp; RB telah memperingatkan Bendahara dan Koordinator Administrasi melalui Nota Dinas Nomor: 360/M.PAN-RB/11/2013 tanggal 15 November 2013</t>
  </si>
  <si>
    <t>c. Inspektorat Kementerian PAN dan RB memverifikasi dokumen yang belum diserahkan kepada tim BPK</t>
  </si>
  <si>
    <t>Menteri Pan &amp; RB telah memperintahkan Inspektorat Kementerian PAN dan RB memverifikasi dokumen yang belum diserahkan kepada tim BPK melalui Nota Dinas Nomor: 361/M.PAN-RB/11/2013 tanggal 15 November 2013</t>
  </si>
  <si>
    <t>masih perlu dilakukan pemantauan atas realisasi kegiatan verifikasi yang dilakukan oleh Inspektorat Kementerian PAN &amp; RB</t>
  </si>
  <si>
    <t>Pengelolaan Pertanggungjawaban atas kegiatan Pengadaan CPNS dengan jabatan yang dikecualikan tahun 2012 oleh Kemenpan &amp; RB tidak tertib</t>
  </si>
  <si>
    <t>a. Memperingatkan Sekretariat Sekretaris Tim Pengarah dan Sekretaris Tim Pelaksana karena lemah dalam melaksanakan pengawasan dan pengendalian pada kegiatan pengadaan CPNS Tahun 2012</t>
  </si>
  <si>
    <t>Menteri PAN &amp; RB telah memperingatkan  Sekretariat Sekretaris Tim Pengarah dan Sekretaris Tim Pelaksana melalui Nota Dinas Nomor: 362/M.PAN-RB/11/2013 tanggal 15 November 2013</t>
  </si>
  <si>
    <t>b. Memperingatkan PPK karena dalam menjalankan tugasnya kurang memahami peraturan yang berlaku</t>
  </si>
  <si>
    <t>Menteri Pan &amp; RB telah memperingatkan Pejabat Pembuat Komitmen melalui Nota Dinas Nomor: 363/M.PAN-RB/11/2013 tanggal 15 November 2013</t>
  </si>
  <si>
    <t>c. Bendahara Pengeluaran mempertanggungjawabkan pembayaran-pembayaran honor atas kegiatan yang melebihi SBU yang berindikasi kerugian negara minimal sebesar Rp669.651.500,00 dengan menyetorkan ke kas negara, dan bukti setor diserahkan kepada BPK</t>
  </si>
  <si>
    <t>Menteri PAN &amp; RB telah memerintahkan Bendahara Pengeluaran agar mempertanggungjawabkan pembayaran-pembayaran honor atas kegiatan yang melebihi SBU yang berindikasi kerugian negara minimal sebesar Rp669.651.500,00 melalui Nota Dinas Nomor: 365/M.PAN-RB/11/2013 tanggal 15 November 2013</t>
  </si>
  <si>
    <t>d. Inspektorat Kementerian PAN dan RB untuk menghitung kembali potensi kerugian negara yang terjadi dalam kegiatan pengadaan CPNS untuk jabatan yang dikecualikan tahun 2012 sebesar Rp539.927.004,00 (Rp172.438.104,00+Rp281.620.200,00+Rp85.868.700,00), serta mengembalikan ke kas negara, bukti setornya diserahkan kepada BPK</t>
  </si>
  <si>
    <t>Menteri PAN &amp; RB telah memerintahkan Inspektorat Kementerian PAN dan RB untuk menghitung kembali potensi kerugian negara yang terjadi dalam kegiatan pengadaan CPNS untuk jabatan yang dikecualikan tahun 2012 sebesar Rp539.927.004,00 (Rp172.438.104,00+Rp281.620.200,00+Rp85.868.700,00), serta mengembalikan ke kas negara melalui Nota Dinas Nomor: 366/M.PAN-RB/11/2013 tanggal 15 November 2013</t>
  </si>
  <si>
    <t>Tindak lanjut belum sesuai dengan rekomendasi (Masih perlu dipantau hasil perhitungan potensi kerugian negara oleh Inspektorat Kementerian PAN &amp; RB)</t>
  </si>
  <si>
    <t>Jumlah TA 2012 dan BA 999.06</t>
  </si>
  <si>
    <t>HASIL PEMERIKSAAN BPK ATAS LAPORAN KEUANGAN KEMENTERIAN PENDAYAGUNAAN APARATUR NEGARA DAN REFORMASI BIROKRASI TA 2013</t>
  </si>
  <si>
    <t>Nomor 10/HP/XVI/05/2014 tanggal 19 Mei 2014</t>
  </si>
  <si>
    <t>Sistem Pengendalian Intern (SPI)</t>
  </si>
  <si>
    <t>Pengendalian atas pengembalian belanja belum memadai</t>
  </si>
  <si>
    <t>BPK merekomendasikan Menteri PAN dan RB agar memberikan sanksi sesuai ketentuan yang berlaku:</t>
  </si>
  <si>
    <t>a. Melalui Kabag Keuangan kepada Bendahara Pengeluaran yang melakukan penataushaan atas sisa kas yang berasal dari LS-Bendahara tidak sesuai ketentuan; dan</t>
  </si>
  <si>
    <t>b. Melalui Kepala Biro SDM dan Umum kepada PPK yang tidak tegas dalam memberikan batas waktu penyetoran sisa uang yang tidak dibelanjakan</t>
  </si>
  <si>
    <t>Lemahnya Pengendalian Kas di Bendahara Pengeluaran pada Kedeputian Bidang Program dan Reformasi Birokrasi</t>
  </si>
  <si>
    <t>BPK merekomendasikan Menteri PAN dan RB melalui KPA Kedeputian Bidang Program dan RB untuk memberikan sanksi sesuai ketentuan yang berlaku kepada:</t>
  </si>
  <si>
    <t>a. Bendahara Pengeluaran dan Kormin Kedeputian Bidang Program dan RB periode tahun 2013 yang tidak cermat dalam melaksanakan tugasnya; dan</t>
  </si>
  <si>
    <t>b. PPK Kedeputian Bidang Program dan RB periode tahun 2013 yang tidak melaksanakan tugas secara optimal.</t>
  </si>
  <si>
    <t>Pengendalian Pengelolaan Hibah Langsung belum memadai</t>
  </si>
  <si>
    <t>a. Memberikan sanksi sesuai ketentuan yang berlaku kepada Kepala Biro Perencanaan dan Manajemen Kinerja yang tidak memahami mekanisme pembukuan dan pengesahan atas realisasi hibah;</t>
  </si>
  <si>
    <t>b. menginstuksikan Kepala Biro Perencanaan dan Manajemen Kinerja untuk:                                                                                                                                                       1) Menyempurnakan SOP mengenai pengelolaan hibah yang memuat ketentuan terkait koordinasi anatara Kemneterian PAN dan RB dengan pemberi hibah, koordinasi internal antara Biro Perencanaan dan Manajemen Kinerja dengan bagian Keuangan dan Unit Kerja penerima hibah, serta tata cara pengadministrasian bukti pertanggungjawaban hibah yang diterima;                                                                                                            2) Meningkatkan koordinasi dengan pemberi hibah dhi. GIZ dan Kemitraan dan mengadministrasikan hibah yang diterima secara memadai berikut bukti pertanggungjawabannya; dan                                        3) Bersama dengan Kepala Biro SDM dan Umum agar meningkatkan koordinasi terkait dengan penerimaan dan pengadministrasian hibah.</t>
  </si>
  <si>
    <t>Realisasi Belanja Barang dan Jasa pada Kementerian PAN dan RB Tahun Anggaran 2013 tidak sesuai klasifikasi belanja yang seharusnya</t>
  </si>
  <si>
    <t>BPK merekomendasikan Menteri PAN dan RB melalui KPA Kedeputian Bidang Program dan RB untuk memberikan sanksi sesuai ketentuan yang berlaku:</t>
  </si>
  <si>
    <t>a. Kepada Kepala Biro Perencanaan dan Manajemen Kinerja yang tidak mematuhi ketentuan yang telah ditetapkan untuk merevisi akun 521219 menjadi 524214 dan tidak cermat dalam menetapkan kegiatan sesuai dengan jenis mata anggaran; dan</t>
  </si>
  <si>
    <t>b. Melalui Deputi Bidang Program dan RB kepada PPK Kedeputian Bidang Program dan RB periode tahun 2013 dan PPK pada unit kerja terkait yang tidak cermat dalam merealisasikan belanja sesuai MAK.</t>
  </si>
  <si>
    <t>Pertanggungjawaban Biaya Transport Perjalanan Dinas pada Kedeputian Pelayanan Publik belum tertib</t>
  </si>
  <si>
    <t>a. Menyusun SOP yang lebih tegas terkait pertanggungjawaban perjalanan dinas, terutama untuk pertanggungjawaban uang transport agar sesuai dengan bukti riil yang sah; dan</t>
  </si>
  <si>
    <t>b. Menginstruksikan Inspektur untuk melakukan verifikasi atas perjalanan dinas temuan BPK yang menggunakan daftar Pengeluaran Riil</t>
  </si>
  <si>
    <t>Pengelolaan Persediaan pada Kementerian PAN dan RB belum tertib</t>
  </si>
  <si>
    <t>BPK merekomendasikan Menteri PAN dan RB agar menginstruksikan Sesmen PAN dan RB untuk:</t>
  </si>
  <si>
    <t>a. Melakukan perbaikan aturan yang terkait dengan penatausahaan BMN di lingkungan Kementerian PAN dan RB;</t>
  </si>
  <si>
    <t>b. Memerintahkan Pengelola Persediaan supaya membuat kartu persediaan untuk setiap jenis persediaan;</t>
  </si>
  <si>
    <t>Penatausahaan Barang Milik Negara (BMN) pada kementerian PAN dan RB belum tertib</t>
  </si>
  <si>
    <t>a. Kepada Pengelola BMN yang tidak melakukan penatausahaan BMN sesuai dengan ketentuan; dan</t>
  </si>
  <si>
    <t>b. Melalui Kepala Biro SDM dan Umum kepada atasan Pengelola BMN yang tidak melaksanakan tugasnya secara optimal</t>
  </si>
  <si>
    <t>Kelebihan pembayaran perjalanan dinas dan Honor Tahun Anggaran 2013 pada Kementerian PAN dan RB</t>
  </si>
  <si>
    <t>b. Menginstruksikan Inspektur untuk melakukan verifikasi dokumen pertanggungjawaban perjalanan dinas yang belum lengkap sebesar Rp21.620.000,00</t>
  </si>
  <si>
    <t>Pelaksanaan Kontrak pekerjaan Pengadaan Barang dan Jasa pada Satker Kedeputian Bidang Progran dan RB tidak sesuai ketentuan</t>
  </si>
  <si>
    <t>BPK merekomendasikan Menteri PAN dan RB melalui Deputi Bidang Program dan RB untuk memberikan sanksi sesuai ketentuan yang berlaku kepada PPK, Pejabat Pengadaan, Pejabat Penerima Hasil Pekerjaan dan Bendahara Pengeluaran Kedeputian Bidang Program dan RB TA 2013 yang tidak melaksanakan tugasnya sesuai ketentuan.</t>
  </si>
  <si>
    <t>Pelaksanaan Pekerjaan Renovasi Ruang Kerja (Lanjutan) TA 2013 Tidak Sesuai Ketentuan</t>
  </si>
  <si>
    <t>a. Kepada KPA yang tidak melaksanakan tugas sesuai ketentuan;</t>
  </si>
  <si>
    <t>b. Melalui Deputi Bidang Program dan RB kepada PPK, Ketua ULP, Panitia Pengadaan, dan Panitia Penerima Hasil Pekerjaan (PPHP) yang tidak melaksanakan tugasnya sesuai ketentuan.</t>
  </si>
  <si>
    <t>Pekerjaan Aplikasi Sistem Keuangan pada Kedeputian Bidang Program dan RB tidak sepenuhnya dapat dimanfaatkan</t>
  </si>
  <si>
    <t>BPK merekomendasikan Menteri PAN dan RB melalui Deputi Bidang Program dan RB agar memberikan sanksi sesuai ketentuan yang berlaku kepada Pengelola Keuangan Kedeputian Bidang Program dan RB yang tidak memahami penggunaan aplikasi SIK.</t>
  </si>
  <si>
    <t>Pembayaran uang sidang kegiatan Fullboard dan Uang Transport Kegiatan dalam kota tidak sesuai dengan ketentuan Standar Biaya TA 2013</t>
  </si>
  <si>
    <t>BPK merekomendasikan Menteri PAN dan RB melalui Deputi Bidang Program dan RB Tahun 2013 agar:</t>
  </si>
  <si>
    <t>a. Memberikan sanksi sesuai ketentuan yang berlaku kepada Penanggung Jawab Kegiatan, Kormin, dan Verifikator Kedeputian Bidang Program dan RB yang tidak melaksanakan tugas sesuai ketentuan; dan</t>
  </si>
  <si>
    <t>b. Menginstruksikan PPK Kedeputian Bidang Program dan RB untuk menyetor kelebihan pembayaran sebesar Rp14.583.000,00 ke Kas Negara</t>
  </si>
  <si>
    <t>REKAPITULASI TAHUNAN MATRIKS PEMANTAUAN TINDAK LANJUT REKOMENDASI HASIL PEMERIKSAAN</t>
  </si>
  <si>
    <t xml:space="preserve">AUDITAMA </t>
  </si>
  <si>
    <t xml:space="preserve">: AKN III </t>
  </si>
  <si>
    <t>ENTITAS</t>
  </si>
  <si>
    <t>: KEMENTERIAN PENDAYAGUNAAN APARATUR NEGARA DAN REFORMASI BIROKRASI</t>
  </si>
  <si>
    <t>TAHUN PEMERIKSAAN</t>
  </si>
  <si>
    <t>: 2005</t>
  </si>
  <si>
    <t>Objek Pemeriksaan</t>
  </si>
  <si>
    <t>LHP atas Laporan Keuangan tahun 2004</t>
  </si>
  <si>
    <t>: 2006</t>
  </si>
  <si>
    <t>LHP atas Laporan Keuangan tahun 2005</t>
  </si>
  <si>
    <t>LHP atas Laporan Keuangan tahun 2006</t>
  </si>
  <si>
    <t>LHP ataas Pengelolaan dan Pertanggungjawaban Keuangan Negara Tahun 2005 dan 2006</t>
  </si>
  <si>
    <t>: 2008</t>
  </si>
  <si>
    <t>LHP atas Laporan Keuangan tahun 2007</t>
  </si>
  <si>
    <t>: 2009</t>
  </si>
  <si>
    <t>LHP atas Laporan Keuangan tahun 2008</t>
  </si>
  <si>
    <t>LHP ataas Pengelolaan PNBP, Belanja Barang &amp; Belanja Modal TA 2008 &amp; Semester I TA 2009</t>
  </si>
  <si>
    <t>: 2010</t>
  </si>
  <si>
    <t>LHP atas Laporan Keuangan tahun 2009</t>
  </si>
  <si>
    <t>LHP ataas Pengelolaan dan Pertanggungjawaban Keuangan Bagian Anggaran 999.06 TA 2009</t>
  </si>
  <si>
    <t>: 2011</t>
  </si>
  <si>
    <t>LHP atas Laporan Keuangan tahun 2010</t>
  </si>
  <si>
    <t>LHP atas Pengelolaan dan Pertanggungjawaban Keuangan Bagian Anggaran 999.06 TA 2010</t>
  </si>
  <si>
    <t>: 2012</t>
  </si>
  <si>
    <t>LHP atas Laporan Keuangan tahun 2011</t>
  </si>
  <si>
    <t>LHP atas Pengelolaan dan Pertanggungjawaban Keuangan Bagian Anggaran 999.06 TA 2011</t>
  </si>
  <si>
    <t>: 2013</t>
  </si>
  <si>
    <t>LHP Kinerja atas Penetapan Formasi PNS dan Pemberian Pendapat atas Ketersediaan Anggaran Tahun 2009 dan 2010 pada Kementerian Pendayagunaan Aparatur Negara dan Reformasi Birokrasi</t>
  </si>
  <si>
    <t>: 2014</t>
  </si>
  <si>
    <t>LHP atas Laporan Keuangan tahun 2013</t>
  </si>
  <si>
    <t>REKAPITULASI HASIL PEMANTAUAN TINDAK LANJUT REKOMENDASI HASIL PEMERIKSAAN</t>
  </si>
  <si>
    <t>AUDITAMA</t>
  </si>
  <si>
    <t>Tahun</t>
  </si>
  <si>
    <t xml:space="preserve">Temuan </t>
  </si>
  <si>
    <r>
      <t xml:space="preserve">Sekretaris Kementerian Negara PAN melalui surat No. B/3070/S.PAN/9/2009 tanggal 24 September 2009, poin 4 b, menyatakan bahwa berdasarkan memorandum Inspektorat Kementerian Negara PAN No. 50/Inspektur. PAN /7/2009 tanggal 6 Juli 2009, hasil evaluasi terhadap klarifikasi bukti pertanggungjawaban penggunaan uang honorarium selisih RAB I dan RAB II pekerjaan kajian oleh Lembaga Penelitian Universitas Indonesia dan Universitas Negeri Jakarta yang jumlah seluruhnya sebesar Rp492,00 juta terdiri dari biaya rapat harian/koordinasi, pengadaan ATK, cetak, jilid, konsinyasi, seminar/talkshow dan pekerjaan lainnya sebesar Rp 181,75 juta; serta biaya sewa komputer/laptop/printer sebesar Rp310,25 juta (wajar sebesar Rp202,25 juta, dan tidak wajar sebesar Rp108,00 juta dikarenakan sebagai badan yang bergerak di bidang penelitian, secara kelaziman seharusnya sudah memiliki sarana dan prasarana milik sendiri yang memadai dari segi perangkat keras/lunak
Sehingga dilakukan pengurangan besarnya sewa komputer dari 5 menjadi 3 dan laptop dari 5 menjadi 3. Biaya sebesar Rp108,00 juta tersebut telah disetor ke kas negara sesuai SSBP tanggal 17 September 2009
</t>
    </r>
    <r>
      <rPr>
        <b/>
        <sz val="11"/>
        <color theme="1"/>
        <rFont val="Calibri"/>
        <family val="2"/>
        <scheme val="minor"/>
      </rPr>
      <t>Semester I tahun 2014</t>
    </r>
    <r>
      <rPr>
        <sz val="11"/>
        <color theme="1"/>
        <rFont val="Calibri"/>
        <family val="2"/>
        <charset val="1"/>
        <scheme val="minor"/>
      </rPr>
      <t xml:space="preserve">
Belum ada perkembangan tindak lanjut</t>
    </r>
  </si>
  <si>
    <t>Sesmenpan telah memberikan memo Sesmen PAN Nomor: 148/S.PAN/5/2007 tanggal 9 Mei 2007 tentang teguran kepada Pejabat Pembuat Komitmen Biro Umum agar dalam melaksanakan Pengadaan Barang/Jasai pada Kemeneg PAN lebih cermat dan mengacu pada Keppres Nomor 80 tahun 2003</t>
  </si>
  <si>
    <t>REKAPITULASI TINDAK LANJUT REKOMEDASI HASIL PEMERIKSAAN BPK SAMPAI DENGAN SEMESTER II 2014</t>
  </si>
  <si>
    <t>Tahun Skop Audit</t>
  </si>
  <si>
    <t>Tindak Lanjut</t>
  </si>
  <si>
    <t>Saldo</t>
  </si>
  <si>
    <t>Nilai (Rp)</t>
  </si>
  <si>
    <t>Tidak Mengandung Kerugian Negara</t>
  </si>
  <si>
    <t>Mengandung kerugian Negara</t>
  </si>
  <si>
    <t>Tahun 2011</t>
  </si>
  <si>
    <t>Tahun 2009 (PNBP)</t>
  </si>
  <si>
    <t>Tahun 2009</t>
  </si>
  <si>
    <t>Tahun 2008</t>
  </si>
  <si>
    <t>Tahun 2013</t>
  </si>
  <si>
    <t>Tahun 2010</t>
  </si>
  <si>
    <t xml:space="preserve">HASIL PEMERIKSAAN KINERJA ATAS EFEKTIFITAS FUNGSI PENGELOLAAN AUDIT DAN REVIU LK OLEH APIP TAHUN 2012 DAN SEMESTER I 2013 </t>
  </si>
  <si>
    <t>PADA KEMENPANRB, KEMDAGRI, BPKP, 16 INSPEKTORAT K/L, 32 INSPEKTORAT PROVINSI, 25 INSPEKTORAT KABUPATEN DAN 12 INSPEKTORAT KOTA.</t>
  </si>
  <si>
    <t>Nomor 04/HP/XVI/03/2014 tanggal 19 Maret 2014</t>
  </si>
  <si>
    <t>Sampai Dengan Semester II tahun 2014</t>
  </si>
  <si>
    <t>Audit Kinejra Pengawasan</t>
  </si>
  <si>
    <t>Keterangan</t>
  </si>
  <si>
    <t>Regulasi dan Tata Kelola APIP</t>
  </si>
  <si>
    <t>Pemerintah meninjau ulang pengaturan sistem pengawasan intern pemerintah dengan memastikan kedudukan dan peranan masing-masing APIP di APIP Pusat dan daerah</t>
  </si>
  <si>
    <t>Menpan RB sebagai pembuat kebijakan menyusun kerangka standar dan pedoman pengawasan intern pemerintah dengan memperhatikan kerangka standar pemeriksaan keuangan negara dan profesi pemeriksaan serta praktik terbaik.</t>
  </si>
  <si>
    <t>Kementerian PAN dan RB dan Kemendagri mendorong APIP yang berada di bawah koordinasi untuk membuat Intern Audit Charter dan membuat komitmen untuk memperkuat sumber daya APIP.</t>
  </si>
  <si>
    <t>Kementerian PAN dan RB dan Kemendagri mendorong organisasi profesi agar segera menyusun dan menetapkan kode etik dan pedoman telaahan sejawat;</t>
  </si>
  <si>
    <t>APIP mengembangkan hubungan kerja yang konstruktif dan efektif dengan pihak internal maupun eksternal untuk mendorong percepatan hasil pengawasan APIP, termasuk tindak lanjut rekomendasi BPK guna percepatan transparansi dan akuntabilitas pengelolaan keuangan negara.</t>
  </si>
  <si>
    <t>APIP mengefektifkan media koordinasi pengawasan sebagai forum menyamakan arah, strategi dan cakupan penyelenggaraan pengawasan intern pemerintah.</t>
  </si>
  <si>
    <t>Audit dan Reviu</t>
  </si>
  <si>
    <t>Kemenpan dan RB berkoordinasi dengan BPKP sebagai pembina SPIP dan Kemendagri sebagai koordinator pembinaan dan Pengawasan Penyelenggaraan urusan pemerintahan di daerah untuk meningkatkan upaya penguatan perangkat lunak audit dan reviu LK sesuai dengan jenis, sifat, dan bentuk audit dan reviu LK untuk tahap perencanaan, pelaksanaan, dan pelaporan serta tindak lanjut.</t>
  </si>
  <si>
    <t>Monitoring dan evaluasi audit dan reviu LK</t>
  </si>
  <si>
    <t>Kementerian PAN dan RB secara proaktif mendorong APIP untuk menyusun pedoman monitoring dan evaluasi atas kegiatan pengawasan dan menindaklanjuti laporan hasil pengawasan APIP yang telah diterima.</t>
  </si>
  <si>
    <t xml:space="preserve">HASIL PEMERIKSAAN BPK ATAS PENGELOLAAN PNBP, BELANJA BARANG, DAN BELANJA MODAL TA 2008 DAN SEMESTER I TA 2009 </t>
  </si>
  <si>
    <t>Nomor 16/HP/XVI/03/2010 tanggal 10 Maret 2010</t>
  </si>
  <si>
    <t>Perubahan kontrak pekerjaan penerapan prototype nomor identitas tunggal dalam rangka peningkatan kualitas pelayanan publik TA 2008 tidak didukung addendum perjanjian, dan pengeluaran biaya kegiatan penerapan dan simulasi sebesar Rp118,76 juta tidak didukung bukti pertanggungjawaban</t>
  </si>
  <si>
    <t>BPK RI menyarankan Menteri Negara Pendayagunaan Aparatur Negara agar:</t>
  </si>
  <si>
    <t>a. memberikan sanksi kepada:</t>
  </si>
  <si>
    <t>a. Sekretaris Kementerian PANRB atas nama Menteri PANRB telah:</t>
  </si>
  <si>
    <t>Tindak lanjut telah sesuai/selesai. Selesai pada semester II tahun 2010</t>
  </si>
  <si>
    <t>1. Pejabat pembuat komitmen (PPK) yang lalai dalam melakukan pengawasan atas pelaksanaan kontrak</t>
  </si>
  <si>
    <t>1. Memberikan teguran kepada PPK Deputi Pelayanan Publik tahun 2008 dengan memorandum No. 53/S.PAN-RB/2/2010 tanggal 19 Februari 2010 perihal teguran untuk pengawasan kontrak</t>
  </si>
  <si>
    <t>2. Panitia Pengadaan barang dan jasa atas ketidakcermatan dalam menyusun RAB</t>
  </si>
  <si>
    <t>2. Memberikan teguran kepada Ketua, Sekretaris, dan anggota Paniti Pengadaan Barang/Jasa tahun 2008 pada Deputi Pelayanan Publik dengan memorandum No. 54/S.PAN-RB/2/2010 tanggal 19 Februari 2010 perihal teguran agar lebih cermat dalam penyusunan RAB.</t>
  </si>
  <si>
    <t>b. Meminta PPK mempertanggungjawabkan biaya penerapan dan simulasi serta biaya dukungan teknis seluruhnya sebesar Rp118.760.000,00 (Rp82.000.000,00 + Rp36.760.000,00)</t>
  </si>
  <si>
    <t>b. Sekretaris Kementerian PANRB atas nama Menteri PANRB telah meminta pertanggungjawaban biaya penerapan simulasi serta biaya dukungan teknis kepada PPK tahun 2008 pada Deputi Pelayanan Publik dengan Memorandum No. 55/S.PAN-RB/2010 tanggal 19 Februari 2010.
Surat penjelasan dari konsultan pekerjaan ke Ketua Tim Pemeriksaan BPK RI beserta bukti-bukti pengeluaran selama melakukan proyek pekerjaan tersebut. Bukti-bukti yang dipertanggungjawabkan di luar nilai Rp118.760.000,00</t>
  </si>
  <si>
    <t>Perlu dipantau karena dokumen pertanggungjawaban yang disampaikan kepada TIM Pemantauan Tindak Lanjut merupakan dokumen yang sudah diaudit oleh Tim Pemeriksa pada saat pekerjaan lapangan (Audit field). Sehingga pengeluaran sebesar Rp118.760.000,00 belum dipertanggungjawabkan</t>
  </si>
  <si>
    <t>Pertanggungjawaban Biaya Pekerjaan Kajian pada Deputi Pelayanan Publik tidak lengkap dan terjadi kelebihan pembayaran sebesar Rp93,97 juta serta terdapat pajak yang belum dipungut sebesar Rp63,09 juta</t>
  </si>
  <si>
    <t>a. Memberikan sanksi sesuai dengan peraturan kepada PPK yang lalai dalam mempertanggungjawabkan pelaksanaan MOU</t>
  </si>
  <si>
    <t>a. Sekretaris Kementerian PANRB atas nama Menteri PANRB telah memberikan teguran atas kelalaian pelaksanaan MOU kepada PPK Tahun 2008 pada Deputi Pelayanan Publik dengan memorandum No. 56/S.PAN-RB/2/2010 tanggal 19 Februari 2010</t>
  </si>
  <si>
    <t>b. Meminta PPK segera menarik kembali dan menyetor ke kas negara kelebihan pembayaran perjalanan dinas dan honor sebesar Rp93.977.416,00 dan bukti setor disampaikan ke BPK.</t>
  </si>
  <si>
    <t>b. Sekretaris Kementerian PANRB atas nama Menteri PANRB telah meminta pertanggungjawaban kelebihan pembayaran perjalanan dinas dan honor sebesar Rp93.977.416,00 kepada PPK tahun 2008 pada Deputi Pelayanan Publik dengan memorandum No. 57/S.PAN-RB/2/2010 tanggal 19 Februari 2010</t>
  </si>
  <si>
    <t>Perlu dipantau kelebihan pembayaran perjalanan dinas dan honor sebesar Rp93.977.416,00 belum disetor ke kas negara.</t>
  </si>
  <si>
    <t>c. Meminta PPK untuk menarik dan menyetor ke kas negara pajak yang belum dipungut sebesar Rp63.092.252,00 dan bukti setor disampaikan ke BPK</t>
  </si>
  <si>
    <t>c. Sekretaris Kementerian PANRB atas nama Menteri PANRB telah meminta bukti pembayaran pajak yang belum dipungut sebesar Rp63.092.252,00 kepada PPK tahun 2008 pada Deputi Pelayanan Publik dengan memorandum No. 58/S.PAN-RB/2/2010 tanggal 19 Februari 2010</t>
  </si>
  <si>
    <t>Perlu dipantau, pajak sebesar Rp63.092.252,00 belum dipungut dan disetor ke kas negara</t>
  </si>
  <si>
    <t>Pejabat Pembuat Komitmen belum memungut denda keterlambatan sebesar Rp24,89 juta dari PT Panca Karya Gumilang atas pekerjaan survei pendapat masyarakat tentang pelaksanaan Inpres Nomor 5 tahun 2004</t>
  </si>
  <si>
    <t>a. Memerintahkan Sekretaris Kementerian PANRB memberikan sanksi kepada pejabat pembuat komitmen yang lalai dalam melakukan pengawasan dan pengendalian atas pelaksanaan pengadaan yang dilaksanakan oleh PT Panca Karya Gumilang</t>
  </si>
  <si>
    <t>a. Sekretaris Kementerian PANRB atas nama Menteri PANRB telah memberikan teguran atas kelalaian pengawasan dan pengendalian pelaksanaan pengadaan kepada PPK tahun 2008 pada Deputi Bidang Pelayanan Publik dengan memorandum No. 59/S.PAN-RB/2/2010 tanggal 19 Februari 2010</t>
  </si>
  <si>
    <t>b. Melalui Sekretaris Kementerian PANRB memerintahkan Pejabat Pembuat Komitmen segera menagih kepada PT Panca Karya Gumilang atas denda keterlambatan sebesar Rp24.896.960,00 untuk disetor ke kas negara dan bukti setor disampaikan ke BPK</t>
  </si>
  <si>
    <t>b. Kemeneg PAN telah menarik denda keterlambatan sebesar Rp24.896.960,00 dan telah disetor ke kas negara dengan SSBP pada tanggal 11 Februari 2010</t>
  </si>
  <si>
    <t>Jumlah LK 2008</t>
  </si>
  <si>
    <t>Kementerian PANRB telah memperbaiki Sistem Pengendalian Intern dalam menyusun Laporan Keuangan dengan mengacu kepada Peraturan Menteri Keuangan RI tentang Sistem Akuntansi dan Pelaporan Keuangan Pemerintah Pusat dan Standar Akuntansi Pemerintahan</t>
  </si>
  <si>
    <t>Tindak lanjut telah sesuai/ pada semester I tahun 2008</t>
  </si>
  <si>
    <t>telah dilakukan kepada Kepala Biro Umum dengan Nota Dinas Nomor: 361/s.PAN-RB/10/2012 tanggal 10 Oktober 2012 agar menghitung potongan kehadiran pegawai untuk bulan April, Mei, Juni, Juli 2011, namun masih dalam perhitungan dan belum ada penyetoran ke kas negara</t>
  </si>
  <si>
    <t>tanah dan gedung merupakan milik Kemensetneg bukan Kemenpanrb. Temuan tidak dapat ditindaklanjuti.</t>
  </si>
  <si>
    <r>
      <t xml:space="preserve">Hasil kajian berupa Dokumen Pendukung Perumusan Tata Cara Pengelolaan Hibah di Kementerian PANRB yang disusun berdasarkan SE No:SE/03/S.PAN-RB/5/2011 tanggal 11 Mei 2011 dan hasil workshop mengenai hibah. Namun langkah penyelesaian pelaksanaan kegiatan yang lambat / penyerapan yang rendah belum selesai ditindaklanjuti
</t>
    </r>
    <r>
      <rPr>
        <b/>
        <sz val="11"/>
        <color theme="1"/>
        <rFont val="Calibri"/>
        <family val="2"/>
        <scheme val="minor"/>
      </rPr>
      <t xml:space="preserve">
Semester II tahun 2014
</t>
    </r>
    <r>
      <rPr>
        <sz val="11"/>
        <color theme="1"/>
        <rFont val="Calibri"/>
        <family val="2"/>
        <scheme val="minor"/>
      </rPr>
      <t>Telah diterbitkan Permenpan nomor 28 tahun 2014 tentang pengelolaan hibah</t>
    </r>
  </si>
  <si>
    <r>
      <rPr>
        <b/>
        <sz val="11"/>
        <color theme="1"/>
        <rFont val="Calibri"/>
        <family val="2"/>
        <scheme val="minor"/>
      </rPr>
      <t xml:space="preserve">Semester II Tahun 2014 </t>
    </r>
    <r>
      <rPr>
        <sz val="11"/>
        <color theme="1"/>
        <rFont val="Calibri"/>
        <family val="2"/>
        <charset val="1"/>
        <scheme val="minor"/>
      </rPr>
      <t xml:space="preserve">                                                                                      Belum ada tindak lanjut</t>
    </r>
  </si>
  <si>
    <r>
      <rPr>
        <b/>
        <sz val="11"/>
        <color theme="1"/>
        <rFont val="Calibri"/>
        <family val="2"/>
        <scheme val="minor"/>
      </rPr>
      <t>Semester II Tahun 2014</t>
    </r>
    <r>
      <rPr>
        <sz val="11"/>
        <color theme="1"/>
        <rFont val="Calibri"/>
        <family val="2"/>
        <scheme val="minor"/>
      </rPr>
      <t xml:space="preserve">
Telah diterbitkan Peraturan Menteri PANRB Nomor 26 tahun 2011 tentang PEDOMAN PERHITUNGAN JUMLAH KEBUTUHAN
PEGAWAI NEGERI SIPIL UNTUK DAERAH</t>
    </r>
  </si>
  <si>
    <r>
      <rPr>
        <b/>
        <sz val="11"/>
        <color theme="1"/>
        <rFont val="Calibri"/>
        <family val="2"/>
        <scheme val="minor"/>
      </rPr>
      <t>Semester II Tahun 2014</t>
    </r>
    <r>
      <rPr>
        <sz val="11"/>
        <color theme="1"/>
        <rFont val="Calibri"/>
        <family val="2"/>
        <scheme val="minor"/>
      </rPr>
      <t xml:space="preserve">
Perhitungan penetapan formasi sudah diatur dalam Peraturan Menteri PANRB Nomor 26 tahun 2011 tentang Pedoman Perhitungan Jumlah Kebutuhan Pegawai Negeri Sipil Untuk Daerah.</t>
    </r>
  </si>
  <si>
    <r>
      <rPr>
        <b/>
        <sz val="11"/>
        <color theme="1"/>
        <rFont val="Calibri"/>
        <family val="2"/>
        <scheme val="minor"/>
      </rPr>
      <t xml:space="preserve">Semester II Tahun 2014 </t>
    </r>
    <r>
      <rPr>
        <sz val="11"/>
        <color theme="1"/>
        <rFont val="Calibri"/>
        <family val="2"/>
        <charset val="1"/>
        <scheme val="minor"/>
      </rPr>
      <t xml:space="preserve">                                                                                      
Standarisasi sarana dan prasarana kerja sudah diatur dalam Peraturan Menteri PANRB Nomor 48 tahun 2012 tentang Standar sarana dan prasarana kerja di lingkungan Kementerian PANRB</t>
    </r>
  </si>
  <si>
    <r>
      <rPr>
        <b/>
        <sz val="11"/>
        <color theme="1"/>
        <rFont val="Calibri"/>
        <family val="2"/>
        <scheme val="minor"/>
      </rPr>
      <t>Semester II Tahun 2014</t>
    </r>
    <r>
      <rPr>
        <sz val="11"/>
        <color theme="1"/>
        <rFont val="Calibri"/>
        <family val="2"/>
        <scheme val="minor"/>
      </rPr>
      <t xml:space="preserve">
Telah ditindaklanjuti dengan menyusun SOP Penetapan Formasi</t>
    </r>
  </si>
  <si>
    <t>Telah diterbitkan Surat Teguran Nomor: 163/M.PAN-RB/7/2014 tanggal 10 Juli 2014</t>
  </si>
  <si>
    <t>Telah diterbitkan Surat Teguran Nomor: 414/B.1.PAN-RB/12/2014, tanggal 22 Desember 2014</t>
  </si>
  <si>
    <t>Telah diterbitkan Surat Teguran melalui KPA Deputi Bidang Program &amp; RB kepada Bendahara Pengeluaran dan Kormin dengan Nomor: 215/M.PAN-RB/8/2014 tanggal 20 Agustus 2014</t>
  </si>
  <si>
    <t>Telah diterbitkan Surat Teguran melalui KPA Deputi Bidang Program &amp; RB kepada PPK Deputi Bidang Program &amp; RB dengan Nomor: 216/M.PAN-RB/8/2014 tanggal 20 Agustus 2014</t>
  </si>
  <si>
    <t>Telah diterbitkan Surat Teguran melalui  Sekretaris Kementerian PANRB atas nama Menteri PANRB kepada Kepala Biro Perencanaan dan Manajemen Kinerja dengan Nomor: 165/M.PAN-RB/7/2014 tanggal 10 Juli 2014</t>
  </si>
  <si>
    <t xml:space="preserve">1. Telah diterbitkan Surat Sekretaris Kementerian PANRB atas nama Menteri PANRB kepada Kepala Biro Perencanaan dan Manajemen Kinerja dengan Nomor: 178/M.PAN-RB/7/2014 tanggal 10 Juli 2014, berisi instruksi untuk menyempurnakan SOP pengelolaan hibah
2. Telah diterbitkan Surat Sekretaris Kementerian PANRB atas nama Menteri PANRB kepada Kepala Biro Perencanaan dan Manajemen Kinerja dengan Nomor: 178/M.PAN-RB/7/2014 tanggal 10 Juli 2014, berisi instruksi untuk meningkatkan koordinasi dengan pemberi hibah dhi. GIZ dan Kemitraan dan mengadministrasikan hibah yang diterima secara memadai berikut bukti pertanggungjawaban.
</t>
  </si>
  <si>
    <t>3. Telah diterbitkan Surat Sekretaris Kementerian PANRB atas nama Menteri PANRB kepada Kepala Biro Perencanaan dan Manajemen Kinerja dan Kepala Biro SDM dan Umum dengan Nomor: 178/M.PAN-RB/7/2014 tanggal 10 Juli 2014, berisi instruksi untuk meningkatkan koordinasi terkait dengan penerimaan dan pengadministrasian hibah.
4. Telah disempurnakan SOP pengelolaan Hibah dan diterbitkan Permenpan Nomor 28 tahun 2014 tentang pengelolaan hibah</t>
  </si>
  <si>
    <t>Telah diterbitkan Surat Teguran melalui  Sekretaris Kementerian PANRB atas nama Menteri PANRB kepada Kepala Biro Perencanaan dan Manajemen Kinerja dengan Nomor: 165/M.PAN-RB/7/2014 tanggal 10 Juli 2014.</t>
  </si>
  <si>
    <t>Telah diterbitkan Surat Teguran melalui Deputi Bidang Program dan RB kepada PPK Deputi Bidang Program &amp; RB dengan Nomor:  216/M.PAN-RB/8/2014 tanggal 20 Agustus 2014</t>
  </si>
  <si>
    <t xml:space="preserve">1. Telah diterbitkan Surat Teguran melalui  Sekretaris Kementerian PANRB atas nama Menteri PANRB kepada Inspektur dengan Nomor: 176.M.PAN-RB/7/2014 tanggal 10 Juli 2014 untuk melakukan verifikasi atas perjalanan dinas temuan BPK yang menggunakan Daftar Pengeluaran Riil
2. Inspektorat telah melakukan verifikasi sesuai hasil laporan Nomor: LAP-30/Insp.PANRB/10/2014 tanggal 13 Oktober 2014, yang menyimpulkan  bahwa jumlah biaya DPR sebesar Rp48.950.000,00 benar adanya. Namun demikian, masih terdapat perbedaan nilai DPR untuk tujuan perjalanan dinas yang sama. </t>
  </si>
  <si>
    <t>Akan dilakukan upaya perbaikan dengan menerbitkan Surat Edaran Kuasa Pengguna Anggaran terkait mekanisme
pertanggungjawaban biaya perjalanan dinas menggunakan Daftar Pengeluaran Riil.</t>
  </si>
  <si>
    <t>Telah diterbitkan Surat  Sekretaris Kementerian PANRB atas nama Menteri PANRB kepada Kepala Biro SDM dan Umum dengan Nomor: 177.M.PAN-RB/7/2014 tanggal 10 Juli 2014 berisi instruksi untuk melakukan perbaikan aturan yang terkait dengan penatausahaan BMN di lingkungan Kementerian PANRB.</t>
  </si>
  <si>
    <t>Telah diterbitkan Surat  Sekretaris Kementerian PANRB atas nama Menteri PANRB kepada Pengelola Persediaan dengan Nomor: 174.M.PAN-RB/7/2014 tanggal 10 Juli 2014 berisi instruksi untuk membuat kartu persediaan untuk setiap jenis persediaan.
Telah dibuatkan kartu pesediaan berlaku untuk semua unit kerja, direkap di Biro SDM dan Umum</t>
  </si>
  <si>
    <t>1. Telah diterbitkan Surat  Sekretaris Kementerian PANRB atas nama Menteri PANRB kepada Petugas Penatausaha Persediaan dengan Nomor: 175.M.PAN-RB/7/2014 tanggal 10 Juli 2014 berisi instruksi untuk cermat dalam melakukan pencatatan transaksi mutasi Persediaan, menjalankan prosedur inventarisasi persediaan, serta memahami mekanisme penghapusan persediaan.
2. Telah diterbitkan Surat  Peringatan melalui Sekretaris Kementerian PANRB atas nama Menteri PANRB kepada atasan langsung Petugas Pengelola Persediaan dengan Nomor: 173.M.PAN-RB/7/2014 tanggal 10 Juli 2014</t>
  </si>
  <si>
    <t>Telah diterbitkan Surat  Peringatan melalui Sekretaris Kementerian PANRB atas nama Menteri PANRB kepada Pengelola BMN dengan Nomor: 172.M.PAN-RB/7/2014 tanggal 10 Juli 2014</t>
  </si>
  <si>
    <t>Telah diterbitkan Surat  Peringatan melalui Kepala Biro SDM dan Umum kepada atasan Pengelola BMN dengan Nomor: 415/.B.1.PANRB/12/2014 tanggal 22 Desember 2014</t>
  </si>
  <si>
    <t>1. Telah diterbitkan Surat  Peringatan melalui Sekretaris Kementerian PANRB atas nama Menteri PANRB kepada Bendahara Pengeluaran dan Kepala Subbag TU Menteri dan PPK Deputi Bidang Program &amp; RB, PPK Deputi Bidang Waskun dengan Nomor: 168/M.PAN-RB/7/2014 tanggal 10 Juli 2014
2. Telah diterbitkan Surat Sekretaris Kementerian PANRB atas nama Menteri PANRB kepada PPK Deputi Bidang Program &amp; RB untuk menyetor ke kas Negara sebesar Rp18.454.750,00 dengan Nomor: 217.M.PAN-RB/8/2014 tanggal 20 Agustus 2014 dan PPK Deputi Bidang Pelayanan Publik untuk menyetor ke kas Negara sebesar Rp4.808.500,00 dan Surat Nomor: 164.M.PAN-RB/7/2014 tanggal 10 Juli 2014.
3. Telah disetorkan ke Kas Negara oleh Deputi Bidang Pelayanan Publik sebesar Rp4.808.500,00 dengan SSBP Nomor 133 tanggal 5 Mei 2014.
4. Telah disetorkan ke Kas Negara oleh Deputi Bidang Program &amp; RB sebesar Rp18.454.750,00 dengan SSBP Nomor 133 tanggal 5 Desember 2014.</t>
  </si>
  <si>
    <t>1. Telah diterbitkan Surat Sekretaris Kementerian PANRB atas nama Menteri PANRB kepada Inspektur untuk memverifikasi dokumen pertanggungjawaban perjalanan dinas yang belum lengkap sebesar Rp21.620.000,00 dengan Surat Nomor: 170/M.PAN-RB/7/2014 tanggal 20 Agustus 2014.
2. Inspektorat telah melakukan verifikasi sesuai hasil laporan Nomor: LAP-29/Insp.PANRB/10/2014 tanggal 13 Oktober 2014.
3. Seluruh dokumen pertanggungjawaban telah dilengkapi sebesar Rp21.620.000,00.</t>
  </si>
  <si>
    <t>Telah diterbitkan Surat Teguran melalui Deputi Bidang Program &amp; RB kepada PPK, Pejabat Pengadaan, Pejabat Penerima Hasil Pekerjaan dan Bendahara Pengeluaran dengan Nomor: 218/M.PAN-RB/8/2014 tanggal 20 Agustus 2014</t>
  </si>
  <si>
    <t>Telah diterbitkan Surat Teguran melalui Sekretaris Kementerian PANRB atas nama Menteri PANRB kepada KPA Deputi Bidang Program &amp; RB dengan Nomor: 166.M.PAN-RB/7/2014 tanggal 14 Agustus 2014</t>
  </si>
  <si>
    <t>Telah diterbitkan Surat Teguran melalui Deputi Bidang Program &amp; RB kepada PPK, Ketua ULP, Panitia Pengadaan dan Panitia Penerima Hasil Pekerjaan dengan Nomor: 204.M.PAN-RB/8/2014 tanggal 14 Agustus 2014</t>
  </si>
  <si>
    <t>Telah diterbitkan Surat Teguran melalui Deputi Bidang Program &amp; RB kepada Pengelola Keuangan pada Deputi Bidang Program &amp; RB dengan Nomor: 219/M.PAN-RB/8/2014 tanggal 20 Agustus 2014</t>
  </si>
  <si>
    <t>Telah diterbitkan Surat Teguran melalui Deputi Bidang Program &amp; RB kepada Penanggung Jawab Kegiatan, Kormin dan Verifikator dengan Nomor: 220/M.PAN-RB/8/2014 tanggal 20 Agustus 2014</t>
  </si>
  <si>
    <t>1. Telah diterbitkan Surat Deputi Bidang Program &amp; RB kepada PPK agar menyetor ke Kas Negara sebesar Rp14.583.000 dengan Nomor: 221/M.PAN-RB/8/2014 tanggal 20 Agustus 2014
2. Telah diterbitkan Surat Pemberitahuan untuk segera menyetorkan ke kas negara sebesar Rp14.538.000,- dengan surat Inspektur nomor 234/M.PAN-RB/12/2014 tanggal 11 Desember 2014</t>
  </si>
  <si>
    <t>Tindak lanjut telah sesuai/selesai. Selesai pada semester II tahun 2014</t>
  </si>
  <si>
    <t>Sudah ditindaklanjuti namun belum sesuai rekomendasi</t>
  </si>
  <si>
    <t>c. Memberikan sanksi sesuai ketentuan yang berlaku kepada:                    
1) Petugas Penatausaha Perediaan yang tidak cermat dalam melakukan pencatatan transaksi mutasi persediaan, tidak menjalankan prosedur inventarisasi persediaan, serta tidak memahami mekanisme penghapusan persediaan; dan                                                                                    2) Atasan langsung Petugas Pengelola Persediaan yang tidak melakukan pengawasan atas penatausahaan persedian.</t>
  </si>
  <si>
    <t>a. Melalui Sekretaris Kementerian PAN dan RB:                                                   
1) Memberikan sanksi sesuai ketentuan yang berlaku kepada Bendahara Pengeluaran, PPK, Unit Kerja terkait, dan Kepala Subbag TU Menteri yang tidak cermat dalam menjalankan tugasnya;                               
2) Menginstruksikan PPK Unit Kerja terkait untuk menyetorkan kelebihan pembayaran perjalanan dinas sebesar Rp23.263.250,00 ke Kas Negara; dan</t>
  </si>
  <si>
    <t>Tahun 2007</t>
  </si>
  <si>
    <t>Tahun 2006</t>
  </si>
  <si>
    <t>Tahun 2005</t>
  </si>
  <si>
    <t>Tahun 2004</t>
  </si>
  <si>
    <t>Tahun 2005 &amp; 2006</t>
  </si>
  <si>
    <t>Kinerja Formasi 2012</t>
  </si>
  <si>
    <t>Tahun 2012</t>
  </si>
  <si>
    <t xml:space="preserve">Kinerja Pengawasan 2012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</si>
</sst>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1" formatCode="_(* #,##0_);_(* \(#,##0\);_(* &quot;-&quot;_);_(@_)"/>
    <numFmt numFmtId="43" formatCode="_(* #,##0.00_);_(* \(#,##0.00\);_(* &quot;-&quot;??_);_(@_)"/>
    <numFmt numFmtId="164" formatCode="_(* #,##0.00_);_(* \(#,##0.00\);_(* &quot;-&quot;_);_(@_)"/>
    <numFmt numFmtId="165" formatCode="_(* #,##0_);_(* \(#,##0\);_(* &quot;-&quot;??_);_(@_)"/>
  </numFmts>
  <fonts count="9" x14ac:knownFonts="1">
    <font>
      <sz val="11"/>
      <color theme="1"/>
      <name val="Calibri"/>
      <family val="2"/>
      <charset val="1"/>
      <scheme val="minor"/>
    </font>
    <font>
      <sz val="11"/>
      <color theme="1"/>
      <name val="Calibri"/>
      <family val="2"/>
      <scheme val="minor"/>
    </font>
    <font>
      <sz val="11"/>
      <color theme="1"/>
      <name val="Calibri"/>
      <family val="2"/>
      <charset val="1"/>
      <scheme val="minor"/>
    </font>
    <font>
      <b/>
      <sz val="11"/>
      <color theme="1"/>
      <name val="Calibri"/>
      <family val="2"/>
      <scheme val="minor"/>
    </font>
    <font>
      <sz val="11"/>
      <color theme="1"/>
      <name val="Calibri"/>
      <family val="2"/>
      <scheme val="minor"/>
    </font>
    <font>
      <i/>
      <sz val="11"/>
      <color theme="1"/>
      <name val="Calibri"/>
      <family val="2"/>
      <scheme val="minor"/>
    </font>
    <font>
      <b/>
      <sz val="12"/>
      <color theme="1"/>
      <name val="Calibri"/>
      <family val="2"/>
      <scheme val="minor"/>
    </font>
    <font>
      <b/>
      <sz val="8"/>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3">
    <xf numFmtId="0" fontId="0" fillId="0" borderId="0"/>
    <xf numFmtId="41" fontId="2" fillId="0" borderId="0" applyFont="0" applyFill="0" applyBorder="0" applyAlignment="0" applyProtection="0"/>
    <xf numFmtId="43" fontId="2" fillId="0" borderId="0" applyFont="0" applyFill="0" applyBorder="0" applyAlignment="0" applyProtection="0"/>
  </cellStyleXfs>
  <cellXfs count="342">
    <xf numFmtId="0" fontId="0" fillId="0" borderId="0" xfId="0"/>
    <xf numFmtId="0" fontId="0" fillId="0" borderId="0" xfId="0" applyAlignment="1">
      <alignment horizontal="center"/>
    </xf>
    <xf numFmtId="0" fontId="0" fillId="0" borderId="1" xfId="0" applyBorder="1"/>
    <xf numFmtId="0" fontId="0" fillId="2" borderId="1" xfId="0" applyFill="1" applyBorder="1" applyAlignment="1">
      <alignment horizontal="center"/>
    </xf>
    <xf numFmtId="0" fontId="0" fillId="0" borderId="1" xfId="0" applyBorder="1" applyAlignment="1">
      <alignment wrapText="1"/>
    </xf>
    <xf numFmtId="0" fontId="0" fillId="0" borderId="1" xfId="0" applyBorder="1" applyAlignment="1">
      <alignment vertical="top" wrapText="1"/>
    </xf>
    <xf numFmtId="0" fontId="0" fillId="0" borderId="0" xfId="0" applyAlignment="1">
      <alignment vertical="top"/>
    </xf>
    <xf numFmtId="0" fontId="0" fillId="0" borderId="1" xfId="0" applyBorder="1" applyAlignment="1"/>
    <xf numFmtId="41" fontId="0" fillId="0" borderId="1" xfId="1" applyFont="1" applyBorder="1" applyAlignment="1">
      <alignment vertical="top" wrapText="1"/>
    </xf>
    <xf numFmtId="41" fontId="0" fillId="0" borderId="1" xfId="1" applyFont="1" applyBorder="1" applyAlignment="1">
      <alignment wrapText="1"/>
    </xf>
    <xf numFmtId="0" fontId="0" fillId="0" borderId="1" xfId="0" quotePrefix="1" applyBorder="1" applyAlignment="1">
      <alignment vertical="top" wrapText="1"/>
    </xf>
    <xf numFmtId="0" fontId="0" fillId="0" borderId="0" xfId="0" applyAlignment="1">
      <alignment horizontal="center"/>
    </xf>
    <xf numFmtId="0" fontId="0" fillId="0" borderId="1" xfId="0" quotePrefix="1" applyBorder="1" applyAlignment="1">
      <alignment wrapText="1"/>
    </xf>
    <xf numFmtId="0" fontId="0" fillId="0" borderId="1" xfId="0" quotePrefix="1" applyBorder="1" applyAlignment="1"/>
    <xf numFmtId="41" fontId="0" fillId="0" borderId="1" xfId="1" quotePrefix="1" applyFont="1" applyBorder="1" applyAlignment="1">
      <alignment vertical="top" wrapText="1"/>
    </xf>
    <xf numFmtId="0" fontId="0" fillId="0" borderId="1" xfId="0" applyBorder="1" applyAlignment="1">
      <alignment vertical="top"/>
    </xf>
    <xf numFmtId="0" fontId="0" fillId="0" borderId="1" xfId="0" quotePrefix="1" applyBorder="1" applyAlignment="1">
      <alignment vertical="top"/>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1" xfId="0" applyBorder="1" applyAlignment="1">
      <alignment horizontal="center" vertical="top" wrapText="1"/>
    </xf>
    <xf numFmtId="0" fontId="0" fillId="0" borderId="7" xfId="0" applyBorder="1" applyAlignment="1">
      <alignment vertical="top" wrapText="1"/>
    </xf>
    <xf numFmtId="41" fontId="0" fillId="0" borderId="1" xfId="0" quotePrefix="1" applyNumberFormat="1" applyBorder="1" applyAlignment="1">
      <alignment vertical="top" wrapText="1"/>
    </xf>
    <xf numFmtId="164" fontId="0" fillId="0" borderId="1" xfId="1" applyNumberFormat="1" applyFont="1" applyBorder="1" applyAlignment="1">
      <alignment vertical="top" wrapText="1"/>
    </xf>
    <xf numFmtId="39" fontId="0" fillId="0" borderId="1" xfId="0" quotePrefix="1" applyNumberFormat="1" applyBorder="1" applyAlignment="1">
      <alignment vertical="top" wrapText="1"/>
    </xf>
    <xf numFmtId="164" fontId="0" fillId="0" borderId="1" xfId="1" quotePrefix="1" applyNumberFormat="1" applyFont="1" applyBorder="1" applyAlignment="1">
      <alignment vertical="top" wrapText="1"/>
    </xf>
    <xf numFmtId="0" fontId="3" fillId="0" borderId="1" xfId="0" applyFont="1" applyBorder="1" applyAlignment="1">
      <alignment wrapText="1"/>
    </xf>
    <xf numFmtId="41" fontId="3" fillId="0" borderId="1" xfId="1" applyFont="1" applyBorder="1" applyAlignment="1">
      <alignment wrapText="1"/>
    </xf>
    <xf numFmtId="41" fontId="3" fillId="0" borderId="1" xfId="1" quotePrefix="1" applyFont="1" applyBorder="1" applyAlignment="1">
      <alignment vertical="top" wrapText="1"/>
    </xf>
    <xf numFmtId="0" fontId="3" fillId="0" borderId="0" xfId="0" applyFont="1"/>
    <xf numFmtId="164" fontId="3" fillId="0" borderId="1" xfId="1" applyNumberFormat="1" applyFont="1" applyBorder="1" applyAlignment="1">
      <alignment wrapText="1"/>
    </xf>
    <xf numFmtId="164" fontId="3" fillId="0" borderId="1" xfId="1" quotePrefix="1" applyNumberFormat="1" applyFont="1" applyBorder="1" applyAlignment="1">
      <alignment vertical="top" wrapText="1"/>
    </xf>
    <xf numFmtId="0" fontId="0" fillId="2" borderId="1" xfId="0" applyFill="1" applyBorder="1" applyAlignment="1">
      <alignment horizontal="center" vertical="top"/>
    </xf>
    <xf numFmtId="0" fontId="0" fillId="0" borderId="2" xfId="0" applyBorder="1" applyAlignment="1">
      <alignment vertical="top" wrapText="1"/>
    </xf>
    <xf numFmtId="0" fontId="0" fillId="0" borderId="2" xfId="0" quotePrefix="1" applyBorder="1" applyAlignment="1">
      <alignment vertical="top" wrapText="1"/>
    </xf>
    <xf numFmtId="0" fontId="0" fillId="0" borderId="2" xfId="0" applyBorder="1" applyAlignment="1">
      <alignment vertical="top"/>
    </xf>
    <xf numFmtId="0" fontId="0" fillId="0" borderId="8" xfId="0" applyBorder="1" applyAlignment="1">
      <alignment vertical="top" wrapText="1"/>
    </xf>
    <xf numFmtId="0" fontId="0" fillId="0" borderId="12" xfId="0" quotePrefix="1" applyBorder="1" applyAlignment="1">
      <alignment vertical="top" wrapText="1"/>
    </xf>
    <xf numFmtId="0" fontId="0" fillId="0" borderId="12" xfId="0" applyBorder="1" applyAlignment="1">
      <alignment vertical="top" wrapText="1"/>
    </xf>
    <xf numFmtId="0" fontId="0" fillId="0" borderId="9" xfId="0" applyBorder="1" applyAlignment="1">
      <alignment vertical="top"/>
    </xf>
    <xf numFmtId="0" fontId="0" fillId="0" borderId="4" xfId="0" applyBorder="1" applyAlignment="1">
      <alignment vertical="top" wrapText="1"/>
    </xf>
    <xf numFmtId="0" fontId="0" fillId="0" borderId="13" xfId="0" applyBorder="1" applyAlignment="1">
      <alignment vertical="top" wrapText="1"/>
    </xf>
    <xf numFmtId="0" fontId="0" fillId="0" borderId="14" xfId="0" quotePrefix="1" applyBorder="1" applyAlignment="1">
      <alignment vertical="top" wrapText="1"/>
    </xf>
    <xf numFmtId="0" fontId="4" fillId="0" borderId="0" xfId="0" quotePrefix="1" applyFont="1" applyBorder="1" applyAlignment="1">
      <alignment vertical="top" wrapText="1"/>
    </xf>
    <xf numFmtId="0" fontId="0" fillId="0" borderId="4" xfId="0" quotePrefix="1" applyBorder="1" applyAlignment="1">
      <alignment vertical="top" wrapText="1"/>
    </xf>
    <xf numFmtId="0" fontId="0" fillId="0" borderId="14" xfId="0" applyBorder="1" applyAlignment="1">
      <alignment vertical="top" wrapText="1"/>
    </xf>
    <xf numFmtId="0" fontId="0" fillId="0" borderId="0" xfId="0" applyBorder="1" applyAlignment="1">
      <alignment vertical="top"/>
    </xf>
    <xf numFmtId="0" fontId="0" fillId="0" borderId="2" xfId="0" applyBorder="1" applyAlignment="1">
      <alignment wrapText="1"/>
    </xf>
    <xf numFmtId="0" fontId="0" fillId="0" borderId="12" xfId="0" applyBorder="1" applyAlignment="1">
      <alignment wrapText="1"/>
    </xf>
    <xf numFmtId="0" fontId="0" fillId="0" borderId="12" xfId="0" quotePrefix="1" applyBorder="1" applyAlignment="1">
      <alignment wrapText="1"/>
    </xf>
    <xf numFmtId="0" fontId="0" fillId="0" borderId="4" xfId="0" applyBorder="1" applyAlignment="1">
      <alignment wrapText="1"/>
    </xf>
    <xf numFmtId="0" fontId="0" fillId="0" borderId="14" xfId="0" applyBorder="1" applyAlignment="1">
      <alignment wrapText="1"/>
    </xf>
    <xf numFmtId="0" fontId="0" fillId="0" borderId="14" xfId="0" quotePrefix="1" applyBorder="1" applyAlignment="1">
      <alignment wrapText="1"/>
    </xf>
    <xf numFmtId="0" fontId="0" fillId="0" borderId="14" xfId="0" quotePrefix="1" applyFill="1" applyBorder="1" applyAlignment="1">
      <alignment vertical="top" wrapText="1"/>
    </xf>
    <xf numFmtId="0" fontId="0" fillId="0" borderId="14" xfId="0" applyBorder="1" applyAlignment="1">
      <alignment vertical="top"/>
    </xf>
    <xf numFmtId="41" fontId="0" fillId="0" borderId="14" xfId="1" quotePrefix="1" applyFont="1" applyBorder="1" applyAlignment="1">
      <alignment vertical="top" wrapText="1"/>
    </xf>
    <xf numFmtId="0" fontId="0" fillId="0" borderId="8" xfId="0" quotePrefix="1" applyBorder="1" applyAlignment="1">
      <alignment vertical="top" wrapText="1"/>
    </xf>
    <xf numFmtId="0" fontId="0" fillId="0" borderId="8" xfId="0" applyBorder="1" applyAlignment="1">
      <alignment vertical="top"/>
    </xf>
    <xf numFmtId="0" fontId="0" fillId="0" borderId="3" xfId="0" applyBorder="1" applyAlignment="1">
      <alignment vertical="top" wrapText="1"/>
    </xf>
    <xf numFmtId="0" fontId="0" fillId="0" borderId="10" xfId="0" applyBorder="1" applyAlignment="1">
      <alignment vertical="top" wrapText="1"/>
    </xf>
    <xf numFmtId="0" fontId="0" fillId="0" borderId="13" xfId="0" quotePrefix="1" applyBorder="1" applyAlignment="1">
      <alignment vertical="top" wrapText="1"/>
    </xf>
    <xf numFmtId="0" fontId="4" fillId="0" borderId="13" xfId="0" quotePrefix="1" applyFont="1" applyBorder="1" applyAlignment="1">
      <alignment vertical="top" wrapText="1"/>
    </xf>
    <xf numFmtId="0" fontId="0" fillId="0" borderId="13" xfId="0" applyBorder="1" applyAlignment="1">
      <alignment vertical="top"/>
    </xf>
    <xf numFmtId="0" fontId="0" fillId="0" borderId="3" xfId="0" quotePrefix="1" applyBorder="1" applyAlignment="1">
      <alignment vertical="top" wrapText="1"/>
    </xf>
    <xf numFmtId="0" fontId="0" fillId="0" borderId="0" xfId="0" applyAlignment="1">
      <alignment horizontal="center" vertical="top"/>
    </xf>
    <xf numFmtId="4" fontId="0" fillId="0" borderId="0" xfId="0" applyNumberFormat="1"/>
    <xf numFmtId="4" fontId="0" fillId="0" borderId="0" xfId="0" applyNumberFormat="1" applyAlignment="1">
      <alignment vertical="top"/>
    </xf>
    <xf numFmtId="4" fontId="0" fillId="0" borderId="0" xfId="0" applyNumberFormat="1" applyAlignment="1">
      <alignment horizontal="center" vertical="top"/>
    </xf>
    <xf numFmtId="4" fontId="0" fillId="2" borderId="1" xfId="0" applyNumberFormat="1" applyFill="1" applyBorder="1" applyAlignment="1">
      <alignment horizontal="center"/>
    </xf>
    <xf numFmtId="4" fontId="0" fillId="2" borderId="1" xfId="0" applyNumberFormat="1" applyFill="1" applyBorder="1" applyAlignment="1">
      <alignment horizontal="center" vertical="top"/>
    </xf>
    <xf numFmtId="0" fontId="0" fillId="0" borderId="1" xfId="0" applyBorder="1" applyAlignment="1">
      <alignment horizontal="center" vertical="top"/>
    </xf>
    <xf numFmtId="4" fontId="0" fillId="0" borderId="1" xfId="0" applyNumberFormat="1" applyBorder="1"/>
    <xf numFmtId="0" fontId="0" fillId="0" borderId="2" xfId="0" applyBorder="1"/>
    <xf numFmtId="4" fontId="0" fillId="0" borderId="2" xfId="0" applyNumberFormat="1" applyBorder="1" applyAlignment="1">
      <alignment vertical="top"/>
    </xf>
    <xf numFmtId="0" fontId="0" fillId="0" borderId="2" xfId="0" applyBorder="1" applyAlignment="1">
      <alignment horizontal="center" vertical="top"/>
    </xf>
    <xf numFmtId="4" fontId="0" fillId="0" borderId="2" xfId="0" applyNumberFormat="1" applyBorder="1" applyAlignment="1">
      <alignment horizontal="center" vertical="top"/>
    </xf>
    <xf numFmtId="4" fontId="0" fillId="0" borderId="2" xfId="0" applyNumberFormat="1" applyBorder="1"/>
    <xf numFmtId="0" fontId="0" fillId="0" borderId="8" xfId="0" applyBorder="1" applyAlignment="1">
      <alignment horizontal="center" vertical="top" wrapText="1"/>
    </xf>
    <xf numFmtId="4" fontId="0" fillId="0" borderId="8" xfId="0" applyNumberFormat="1" applyBorder="1" applyAlignment="1">
      <alignment horizontal="center" vertical="top" wrapText="1"/>
    </xf>
    <xf numFmtId="4" fontId="0" fillId="0" borderId="8" xfId="0" applyNumberFormat="1" applyBorder="1" applyAlignment="1">
      <alignment vertical="top" wrapText="1"/>
    </xf>
    <xf numFmtId="4" fontId="0" fillId="0" borderId="2" xfId="0" applyNumberFormat="1" applyBorder="1" applyAlignment="1">
      <alignment vertical="top" wrapText="1"/>
    </xf>
    <xf numFmtId="0" fontId="0" fillId="0" borderId="13" xfId="0" applyBorder="1" applyAlignment="1">
      <alignment horizontal="center" vertical="top" wrapText="1"/>
    </xf>
    <xf numFmtId="4" fontId="0" fillId="0" borderId="13" xfId="0" quotePrefix="1" applyNumberFormat="1" applyBorder="1" applyAlignment="1">
      <alignment horizontal="center" vertical="top" wrapText="1"/>
    </xf>
    <xf numFmtId="0" fontId="0" fillId="0" borderId="13" xfId="0" quotePrefix="1" applyBorder="1" applyAlignment="1">
      <alignment horizontal="center" vertical="top" wrapText="1"/>
    </xf>
    <xf numFmtId="4" fontId="0" fillId="0" borderId="13" xfId="0" applyNumberFormat="1" applyBorder="1" applyAlignment="1">
      <alignment vertical="top" wrapText="1"/>
    </xf>
    <xf numFmtId="4" fontId="0" fillId="0" borderId="4" xfId="0" applyNumberFormat="1" applyBorder="1" applyAlignment="1">
      <alignment vertical="top" wrapText="1"/>
    </xf>
    <xf numFmtId="4" fontId="0" fillId="0" borderId="13" xfId="0" quotePrefix="1" applyNumberFormat="1" applyBorder="1" applyAlignment="1">
      <alignment vertical="top" wrapText="1"/>
    </xf>
    <xf numFmtId="4" fontId="0" fillId="0" borderId="4" xfId="0" applyNumberFormat="1" applyBorder="1" applyAlignment="1">
      <alignment wrapText="1"/>
    </xf>
    <xf numFmtId="0" fontId="0" fillId="0" borderId="13" xfId="0" applyBorder="1" applyAlignment="1">
      <alignment wrapText="1"/>
    </xf>
    <xf numFmtId="4" fontId="0" fillId="0" borderId="13" xfId="1" quotePrefix="1" applyNumberFormat="1" applyFont="1" applyBorder="1" applyAlignment="1">
      <alignment horizontal="center" vertical="top" wrapText="1"/>
    </xf>
    <xf numFmtId="4" fontId="0" fillId="0" borderId="13" xfId="0" applyNumberFormat="1" applyBorder="1" applyAlignment="1">
      <alignment horizontal="center" vertical="top" wrapText="1"/>
    </xf>
    <xf numFmtId="4" fontId="0" fillId="0" borderId="3" xfId="0" applyNumberFormat="1" applyBorder="1" applyAlignment="1">
      <alignment vertical="top" wrapText="1"/>
    </xf>
    <xf numFmtId="4" fontId="0" fillId="0" borderId="12" xfId="0" applyNumberFormat="1" applyBorder="1" applyAlignment="1">
      <alignment vertical="top" wrapText="1"/>
    </xf>
    <xf numFmtId="0" fontId="0" fillId="0" borderId="12" xfId="0" applyBorder="1" applyAlignment="1">
      <alignment horizontal="center" vertical="top" wrapText="1"/>
    </xf>
    <xf numFmtId="4" fontId="0" fillId="0" borderId="12" xfId="0" applyNumberFormat="1" applyBorder="1" applyAlignment="1">
      <alignment horizontal="center" vertical="top" wrapText="1"/>
    </xf>
    <xf numFmtId="4" fontId="0" fillId="0" borderId="15" xfId="0" applyNumberFormat="1" applyBorder="1" applyAlignment="1">
      <alignment vertical="top" wrapText="1"/>
    </xf>
    <xf numFmtId="4" fontId="0" fillId="0" borderId="14" xfId="0" quotePrefix="1" applyNumberFormat="1" applyBorder="1" applyAlignment="1">
      <alignment vertical="top" wrapText="1"/>
    </xf>
    <xf numFmtId="0" fontId="0" fillId="0" borderId="14" xfId="0" applyBorder="1" applyAlignment="1">
      <alignment horizontal="center" vertical="top" wrapText="1"/>
    </xf>
    <xf numFmtId="4" fontId="0" fillId="0" borderId="14" xfId="0" quotePrefix="1" applyNumberFormat="1" applyBorder="1" applyAlignment="1">
      <alignment horizontal="center" vertical="top" wrapText="1"/>
    </xf>
    <xf numFmtId="4" fontId="0" fillId="0" borderId="7" xfId="0" applyNumberFormat="1" applyBorder="1" applyAlignment="1">
      <alignment vertical="top" wrapText="1"/>
    </xf>
    <xf numFmtId="0" fontId="0" fillId="0" borderId="2" xfId="0" applyBorder="1" applyAlignment="1">
      <alignment horizontal="center" vertical="top" wrapText="1"/>
    </xf>
    <xf numFmtId="0" fontId="0" fillId="0" borderId="4" xfId="0" applyBorder="1" applyAlignment="1">
      <alignment horizontal="center" vertical="top" wrapText="1"/>
    </xf>
    <xf numFmtId="4" fontId="0" fillId="0" borderId="14" xfId="0" applyNumberFormat="1" applyBorder="1" applyAlignment="1">
      <alignment vertical="top" wrapText="1"/>
    </xf>
    <xf numFmtId="0" fontId="0" fillId="0" borderId="14" xfId="0" quotePrefix="1" applyBorder="1" applyAlignment="1">
      <alignment horizontal="center" vertical="top" wrapText="1"/>
    </xf>
    <xf numFmtId="0" fontId="0" fillId="0" borderId="3" xfId="0" applyBorder="1" applyAlignment="1">
      <alignment horizontal="center" vertical="top" wrapText="1"/>
    </xf>
    <xf numFmtId="4" fontId="0" fillId="0" borderId="15" xfId="0" quotePrefix="1" applyNumberFormat="1" applyBorder="1" applyAlignment="1">
      <alignment wrapText="1"/>
    </xf>
    <xf numFmtId="0" fontId="0" fillId="0" borderId="15" xfId="0" applyBorder="1" applyAlignment="1">
      <alignment vertical="top" wrapText="1"/>
    </xf>
    <xf numFmtId="4" fontId="0" fillId="0" borderId="15" xfId="0" quotePrefix="1" applyNumberFormat="1" applyBorder="1" applyAlignment="1">
      <alignment vertical="top" wrapText="1"/>
    </xf>
    <xf numFmtId="0" fontId="0" fillId="0" borderId="15" xfId="0" applyBorder="1" applyAlignment="1">
      <alignment horizontal="center" vertical="top" wrapText="1"/>
    </xf>
    <xf numFmtId="4" fontId="0" fillId="0" borderId="15" xfId="0" quotePrefix="1" applyNumberFormat="1" applyBorder="1" applyAlignment="1">
      <alignment horizontal="center" vertical="top" wrapText="1"/>
    </xf>
    <xf numFmtId="0" fontId="0" fillId="0" borderId="15" xfId="0" quotePrefix="1" applyBorder="1" applyAlignment="1">
      <alignment vertical="top" wrapText="1"/>
    </xf>
    <xf numFmtId="4" fontId="0" fillId="0" borderId="7" xfId="0" applyNumberFormat="1" applyBorder="1" applyAlignment="1">
      <alignment wrapText="1"/>
    </xf>
    <xf numFmtId="0" fontId="0" fillId="0" borderId="3" xfId="0" applyBorder="1" applyAlignment="1">
      <alignment horizontal="center" vertical="top"/>
    </xf>
    <xf numFmtId="4" fontId="0" fillId="0" borderId="3" xfId="0" quotePrefix="1" applyNumberFormat="1" applyBorder="1" applyAlignment="1">
      <alignment vertical="top"/>
    </xf>
    <xf numFmtId="0" fontId="0" fillId="0" borderId="3" xfId="0" applyBorder="1" applyAlignment="1">
      <alignment wrapText="1"/>
    </xf>
    <xf numFmtId="4" fontId="0" fillId="0" borderId="3" xfId="0" quotePrefix="1" applyNumberFormat="1" applyBorder="1" applyAlignment="1">
      <alignment vertical="top" wrapText="1"/>
    </xf>
    <xf numFmtId="4" fontId="0" fillId="0" borderId="3" xfId="0" quotePrefix="1" applyNumberFormat="1" applyBorder="1" applyAlignment="1">
      <alignment horizontal="center" vertical="top" wrapText="1"/>
    </xf>
    <xf numFmtId="4" fontId="0" fillId="0" borderId="1" xfId="0" applyNumberFormat="1" applyBorder="1" applyAlignment="1">
      <alignment wrapText="1"/>
    </xf>
    <xf numFmtId="4" fontId="0" fillId="0" borderId="2" xfId="0" quotePrefix="1" applyNumberFormat="1" applyBorder="1" applyAlignment="1">
      <alignment vertical="top" wrapText="1"/>
    </xf>
    <xf numFmtId="4" fontId="0" fillId="0" borderId="2" xfId="0" quotePrefix="1" applyNumberFormat="1" applyBorder="1" applyAlignment="1">
      <alignment horizontal="center" vertical="top" wrapText="1"/>
    </xf>
    <xf numFmtId="4" fontId="0" fillId="0" borderId="1" xfId="0" applyNumberFormat="1" applyBorder="1" applyAlignment="1">
      <alignment vertical="top" wrapText="1"/>
    </xf>
    <xf numFmtId="0" fontId="0" fillId="0" borderId="9" xfId="0" applyBorder="1" applyAlignment="1">
      <alignment vertical="top" wrapText="1"/>
    </xf>
    <xf numFmtId="4" fontId="0" fillId="0" borderId="2" xfId="1" quotePrefix="1" applyNumberFormat="1" applyFont="1" applyBorder="1" applyAlignment="1">
      <alignment vertical="top" wrapText="1"/>
    </xf>
    <xf numFmtId="4" fontId="0" fillId="0" borderId="8" xfId="1" quotePrefix="1" applyNumberFormat="1" applyFont="1" applyBorder="1" applyAlignment="1">
      <alignment horizontal="center" vertical="top" wrapText="1"/>
    </xf>
    <xf numFmtId="0" fontId="0" fillId="0" borderId="0" xfId="0" applyBorder="1" applyAlignment="1">
      <alignment vertical="top" wrapText="1"/>
    </xf>
    <xf numFmtId="4" fontId="0" fillId="0" borderId="4" xfId="0" quotePrefix="1" applyNumberFormat="1" applyBorder="1" applyAlignment="1">
      <alignment vertical="top" wrapText="1"/>
    </xf>
    <xf numFmtId="0" fontId="4" fillId="0" borderId="13" xfId="0" applyFont="1" applyBorder="1" applyAlignment="1">
      <alignment vertical="top" wrapText="1"/>
    </xf>
    <xf numFmtId="4" fontId="0" fillId="0" borderId="8" xfId="0" quotePrefix="1" applyNumberFormat="1" applyBorder="1" applyAlignment="1">
      <alignment vertical="top" wrapText="1"/>
    </xf>
    <xf numFmtId="4" fontId="0" fillId="0" borderId="8" xfId="0" quotePrefix="1" applyNumberFormat="1" applyBorder="1" applyAlignment="1">
      <alignment horizontal="center" vertical="top" wrapText="1"/>
    </xf>
    <xf numFmtId="4" fontId="0" fillId="0" borderId="2" xfId="0" applyNumberFormat="1" applyBorder="1" applyAlignment="1">
      <alignment wrapText="1"/>
    </xf>
    <xf numFmtId="4" fontId="0" fillId="0" borderId="13" xfId="1" quotePrefix="1" applyNumberFormat="1" applyFont="1" applyBorder="1" applyAlignment="1">
      <alignment vertical="top" wrapText="1"/>
    </xf>
    <xf numFmtId="4" fontId="0" fillId="0" borderId="4" xfId="0" quotePrefix="1" applyNumberFormat="1" applyBorder="1" applyAlignment="1">
      <alignment horizontal="center" vertical="top" wrapText="1"/>
    </xf>
    <xf numFmtId="4" fontId="0" fillId="0" borderId="14" xfId="0" applyNumberFormat="1" applyBorder="1" applyAlignment="1">
      <alignment wrapText="1"/>
    </xf>
    <xf numFmtId="4" fontId="0" fillId="0" borderId="4" xfId="1" quotePrefix="1" applyNumberFormat="1" applyFont="1" applyBorder="1" applyAlignment="1">
      <alignment horizontal="center" vertical="top" wrapText="1"/>
    </xf>
    <xf numFmtId="4" fontId="0" fillId="0" borderId="4" xfId="0" quotePrefix="1" applyNumberFormat="1" applyBorder="1" applyAlignment="1">
      <alignment horizontal="center" vertical="top"/>
    </xf>
    <xf numFmtId="4" fontId="0" fillId="0" borderId="4" xfId="0" applyNumberFormat="1" applyBorder="1" applyAlignment="1">
      <alignment horizontal="center" vertical="top" wrapText="1"/>
    </xf>
    <xf numFmtId="4" fontId="0" fillId="0" borderId="2" xfId="0" applyNumberFormat="1" applyBorder="1" applyAlignment="1">
      <alignment horizontal="center" vertical="top" wrapText="1"/>
    </xf>
    <xf numFmtId="0" fontId="0" fillId="0" borderId="4" xfId="0" quotePrefix="1" applyBorder="1" applyAlignment="1">
      <alignment horizontal="center" vertical="top" wrapText="1"/>
    </xf>
    <xf numFmtId="0" fontId="4" fillId="0" borderId="3" xfId="0" applyFont="1" applyBorder="1" applyAlignment="1">
      <alignment vertical="top" wrapText="1"/>
    </xf>
    <xf numFmtId="0" fontId="4" fillId="0" borderId="1" xfId="0" applyFont="1" applyBorder="1" applyAlignment="1">
      <alignment wrapText="1"/>
    </xf>
    <xf numFmtId="0" fontId="4" fillId="0" borderId="1" xfId="0" applyFont="1" applyBorder="1" applyAlignment="1">
      <alignment horizontal="center" vertical="top" wrapText="1"/>
    </xf>
    <xf numFmtId="4" fontId="4" fillId="0" borderId="1" xfId="1" applyNumberFormat="1" applyFont="1" applyBorder="1" applyAlignment="1">
      <alignment wrapText="1"/>
    </xf>
    <xf numFmtId="0" fontId="4" fillId="0" borderId="1" xfId="0" applyFont="1" applyBorder="1" applyAlignment="1">
      <alignment vertical="top" wrapText="1"/>
    </xf>
    <xf numFmtId="4" fontId="4" fillId="0" borderId="1" xfId="1" applyNumberFormat="1" applyFont="1" applyBorder="1" applyAlignment="1">
      <alignment vertical="top" wrapText="1"/>
    </xf>
    <xf numFmtId="4" fontId="4" fillId="0" borderId="1" xfId="1" applyNumberFormat="1" applyFont="1" applyBorder="1" applyAlignment="1">
      <alignment horizontal="center" vertical="top" wrapText="1"/>
    </xf>
    <xf numFmtId="4" fontId="4" fillId="0" borderId="1" xfId="0" applyNumberFormat="1" applyFont="1" applyBorder="1" applyAlignment="1">
      <alignment vertical="top" wrapText="1"/>
    </xf>
    <xf numFmtId="4" fontId="4" fillId="0" borderId="1" xfId="0" applyNumberFormat="1" applyFont="1" applyBorder="1" applyAlignment="1">
      <alignment wrapText="1"/>
    </xf>
    <xf numFmtId="0" fontId="4" fillId="0" borderId="0" xfId="0" applyFont="1"/>
    <xf numFmtId="4" fontId="0" fillId="0" borderId="4" xfId="1" quotePrefix="1" applyNumberFormat="1" applyFont="1" applyBorder="1" applyAlignment="1">
      <alignment vertical="top" wrapText="1"/>
    </xf>
    <xf numFmtId="0" fontId="4" fillId="0" borderId="4" xfId="0" applyFont="1" applyBorder="1" applyAlignment="1">
      <alignment vertical="top" wrapText="1"/>
    </xf>
    <xf numFmtId="4" fontId="0" fillId="0" borderId="3" xfId="0" applyNumberFormat="1" applyBorder="1" applyAlignment="1">
      <alignment horizontal="center" vertical="top" wrapText="1"/>
    </xf>
    <xf numFmtId="0" fontId="0" fillId="0" borderId="12" xfId="0" applyBorder="1"/>
    <xf numFmtId="4" fontId="0" fillId="0" borderId="4" xfId="0" quotePrefix="1" applyNumberFormat="1" applyBorder="1" applyAlignment="1">
      <alignment wrapText="1"/>
    </xf>
    <xf numFmtId="0" fontId="0" fillId="0" borderId="4" xfId="0" quotePrefix="1" applyBorder="1" applyAlignment="1">
      <alignment wrapText="1"/>
    </xf>
    <xf numFmtId="41" fontId="0" fillId="0" borderId="4" xfId="1" quotePrefix="1" applyFont="1" applyBorder="1" applyAlignment="1">
      <alignment vertical="top" wrapText="1"/>
    </xf>
    <xf numFmtId="4" fontId="0" fillId="0" borderId="3" xfId="1" quotePrefix="1" applyNumberFormat="1" applyFont="1" applyBorder="1" applyAlignment="1">
      <alignment vertical="top" wrapText="1"/>
    </xf>
    <xf numFmtId="4" fontId="0" fillId="0" borderId="1" xfId="0" quotePrefix="1" applyNumberFormat="1" applyBorder="1" applyAlignment="1">
      <alignment vertical="top" wrapText="1"/>
    </xf>
    <xf numFmtId="4" fontId="0" fillId="0" borderId="1" xfId="1" quotePrefix="1" applyNumberFormat="1" applyFont="1" applyBorder="1" applyAlignment="1">
      <alignment vertical="top" wrapText="1"/>
    </xf>
    <xf numFmtId="4" fontId="0" fillId="0" borderId="1" xfId="1" applyNumberFormat="1" applyFont="1" applyBorder="1" applyAlignment="1">
      <alignment wrapText="1"/>
    </xf>
    <xf numFmtId="0" fontId="3" fillId="0" borderId="0" xfId="0" applyFont="1" applyAlignment="1"/>
    <xf numFmtId="0" fontId="0" fillId="2" borderId="9" xfId="0" applyFill="1" applyBorder="1" applyAlignment="1">
      <alignment vertical="center"/>
    </xf>
    <xf numFmtId="0" fontId="0" fillId="2" borderId="12" xfId="0" applyFill="1" applyBorder="1" applyAlignment="1">
      <alignment vertical="center"/>
    </xf>
    <xf numFmtId="0" fontId="0" fillId="2" borderId="11" xfId="0" applyFill="1" applyBorder="1" applyAlignment="1">
      <alignment vertical="center"/>
    </xf>
    <xf numFmtId="0" fontId="0" fillId="2" borderId="15" xfId="0" applyFill="1" applyBorder="1" applyAlignment="1">
      <alignment vertical="center"/>
    </xf>
    <xf numFmtId="0" fontId="0" fillId="2" borderId="7" xfId="0" applyFill="1" applyBorder="1" applyAlignment="1">
      <alignment horizontal="center"/>
    </xf>
    <xf numFmtId="4" fontId="3" fillId="0" borderId="0" xfId="0" applyNumberFormat="1" applyFont="1" applyAlignment="1"/>
    <xf numFmtId="4" fontId="0" fillId="2" borderId="12" xfId="0" applyNumberFormat="1" applyFill="1" applyBorder="1" applyAlignment="1">
      <alignment vertical="center"/>
    </xf>
    <xf numFmtId="4" fontId="0" fillId="2" borderId="15" xfId="0" applyNumberFormat="1" applyFill="1" applyBorder="1" applyAlignment="1">
      <alignment vertical="center"/>
    </xf>
    <xf numFmtId="1" fontId="0" fillId="2" borderId="1" xfId="0" applyNumberFormat="1" applyFill="1" applyBorder="1" applyAlignment="1">
      <alignment horizontal="center"/>
    </xf>
    <xf numFmtId="1" fontId="0" fillId="0" borderId="0" xfId="0" applyNumberFormat="1"/>
    <xf numFmtId="4" fontId="0" fillId="0" borderId="1" xfId="0" quotePrefix="1" applyNumberFormat="1" applyBorder="1" applyAlignment="1">
      <alignment vertical="top"/>
    </xf>
    <xf numFmtId="4" fontId="0" fillId="0" borderId="1" xfId="0" quotePrefix="1" applyNumberFormat="1" applyBorder="1" applyAlignment="1">
      <alignment wrapText="1"/>
    </xf>
    <xf numFmtId="1" fontId="3" fillId="0" borderId="0" xfId="0" applyNumberFormat="1" applyFont="1" applyAlignment="1"/>
    <xf numFmtId="1" fontId="0" fillId="0" borderId="1" xfId="0" applyNumberFormat="1" applyBorder="1" applyAlignment="1">
      <alignment vertical="top"/>
    </xf>
    <xf numFmtId="1" fontId="0" fillId="0" borderId="1" xfId="0" applyNumberFormat="1" applyBorder="1" applyAlignment="1">
      <alignment wrapText="1"/>
    </xf>
    <xf numFmtId="1" fontId="0" fillId="0" borderId="1" xfId="0" quotePrefix="1" applyNumberFormat="1" applyBorder="1" applyAlignment="1">
      <alignment vertical="top"/>
    </xf>
    <xf numFmtId="3" fontId="0" fillId="0" borderId="1" xfId="0" quotePrefix="1" applyNumberFormat="1" applyBorder="1" applyAlignment="1">
      <alignment vertical="top"/>
    </xf>
    <xf numFmtId="0" fontId="0" fillId="0" borderId="0" xfId="0" applyAlignment="1">
      <alignment vertical="top" wrapText="1"/>
    </xf>
    <xf numFmtId="1" fontId="0" fillId="0" borderId="1" xfId="0" quotePrefix="1" applyNumberFormat="1" applyBorder="1" applyAlignment="1">
      <alignment wrapText="1"/>
    </xf>
    <xf numFmtId="0" fontId="3" fillId="0" borderId="0" xfId="0" applyFont="1" applyAlignment="1">
      <alignment horizontal="left"/>
    </xf>
    <xf numFmtId="0" fontId="0" fillId="0" borderId="1" xfId="0" applyNumberFormat="1" applyBorder="1" applyAlignment="1">
      <alignment vertical="top" wrapText="1"/>
    </xf>
    <xf numFmtId="165" fontId="0" fillId="0" borderId="1" xfId="2" applyNumberFormat="1" applyFont="1" applyBorder="1" applyAlignment="1">
      <alignment vertical="top" wrapText="1"/>
    </xf>
    <xf numFmtId="165" fontId="0" fillId="0" borderId="1" xfId="2" applyNumberFormat="1" applyFont="1" applyBorder="1" applyAlignment="1">
      <alignment wrapText="1"/>
    </xf>
    <xf numFmtId="0" fontId="3" fillId="0" borderId="1" xfId="1" applyNumberFormat="1" applyFont="1" applyBorder="1" applyAlignment="1">
      <alignment wrapText="1"/>
    </xf>
    <xf numFmtId="0" fontId="0" fillId="0" borderId="0" xfId="0" applyAlignment="1">
      <alignment horizontal="center"/>
    </xf>
    <xf numFmtId="0" fontId="0" fillId="0" borderId="8" xfId="0" applyBorder="1" applyAlignment="1">
      <alignment horizontal="center" vertical="top" wrapText="1"/>
    </xf>
    <xf numFmtId="0" fontId="0" fillId="0" borderId="13" xfId="0" applyBorder="1" applyAlignment="1">
      <alignment horizontal="center" vertical="top" wrapText="1"/>
    </xf>
    <xf numFmtId="0" fontId="0" fillId="0" borderId="10" xfId="0" applyBorder="1" applyAlignment="1">
      <alignment horizontal="center" vertical="top" wrapText="1"/>
    </xf>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8" xfId="0" quotePrefix="1" applyBorder="1" applyAlignment="1">
      <alignment horizontal="center" vertical="top" wrapText="1"/>
    </xf>
    <xf numFmtId="0" fontId="0" fillId="0" borderId="4" xfId="0" applyBorder="1" applyAlignment="1">
      <alignment horizontal="center" vertical="top" wrapText="1"/>
    </xf>
    <xf numFmtId="0" fontId="0" fillId="0" borderId="4" xfId="0" applyBorder="1" applyAlignment="1">
      <alignment horizontal="left" vertical="top" wrapText="1"/>
    </xf>
    <xf numFmtId="4" fontId="0" fillId="0" borderId="13" xfId="0" quotePrefix="1" applyNumberFormat="1" applyBorder="1" applyAlignment="1">
      <alignment horizontal="center" vertical="top" wrapText="1"/>
    </xf>
    <xf numFmtId="0" fontId="0" fillId="2" borderId="1" xfId="0" applyFill="1" applyBorder="1" applyAlignment="1">
      <alignment horizontal="center" vertical="top"/>
    </xf>
    <xf numFmtId="0" fontId="0" fillId="0" borderId="5" xfId="0" applyBorder="1" applyAlignment="1">
      <alignment horizontal="left" wrapText="1"/>
    </xf>
    <xf numFmtId="0" fontId="0" fillId="0" borderId="7" xfId="0" applyBorder="1" applyAlignment="1">
      <alignment horizontal="left" wrapText="1"/>
    </xf>
    <xf numFmtId="0" fontId="0" fillId="0" borderId="5" xfId="0"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Alignment="1">
      <alignment horizontal="center"/>
    </xf>
    <xf numFmtId="0" fontId="0" fillId="2" borderId="1" xfId="0" applyFill="1" applyBorder="1" applyAlignment="1">
      <alignment horizontal="center" vertical="center" wrapText="1"/>
    </xf>
    <xf numFmtId="0" fontId="0" fillId="2" borderId="1" xfId="0" applyFill="1" applyBorder="1" applyAlignment="1">
      <alignment horizontal="center" vertical="top" wrapText="1"/>
    </xf>
    <xf numFmtId="0" fontId="0" fillId="2" borderId="2" xfId="0" applyFill="1" applyBorder="1" applyAlignment="1">
      <alignment horizontal="center" vertical="center"/>
    </xf>
    <xf numFmtId="0" fontId="0" fillId="2" borderId="4" xfId="0" applyFill="1" applyBorder="1" applyAlignment="1">
      <alignment horizontal="center" vertical="center"/>
    </xf>
    <xf numFmtId="0" fontId="0" fillId="2" borderId="3" xfId="0" applyFill="1" applyBorder="1" applyAlignment="1">
      <alignment horizontal="center" vertical="center"/>
    </xf>
    <xf numFmtId="0" fontId="0" fillId="2" borderId="1" xfId="0" applyFill="1" applyBorder="1" applyAlignment="1">
      <alignment horizontal="center" vertical="center"/>
    </xf>
    <xf numFmtId="0" fontId="0" fillId="2" borderId="8" xfId="0" applyFill="1" applyBorder="1" applyAlignment="1">
      <alignment horizontal="center" vertical="center"/>
    </xf>
    <xf numFmtId="0" fontId="0" fillId="2" borderId="9" xfId="0" applyFill="1" applyBorder="1" applyAlignment="1">
      <alignment horizontal="center" vertical="center"/>
    </xf>
    <xf numFmtId="0" fontId="0" fillId="2" borderId="10" xfId="0" applyFill="1" applyBorder="1" applyAlignment="1">
      <alignment horizontal="center" vertical="center"/>
    </xf>
    <xf numFmtId="0" fontId="0" fillId="2" borderId="11" xfId="0" applyFill="1" applyBorder="1" applyAlignment="1">
      <alignment horizontal="center" vertical="center"/>
    </xf>
    <xf numFmtId="0" fontId="3" fillId="0" borderId="5"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3" fillId="0" borderId="5" xfId="0" applyFont="1" applyBorder="1" applyAlignment="1">
      <alignment horizontal="left" wrapText="1"/>
    </xf>
    <xf numFmtId="0" fontId="3" fillId="0" borderId="7" xfId="0" applyFont="1" applyBorder="1" applyAlignment="1">
      <alignment horizontal="left" wrapText="1"/>
    </xf>
    <xf numFmtId="0" fontId="0" fillId="0" borderId="2" xfId="0" applyBorder="1" applyAlignment="1">
      <alignment horizontal="center" vertical="top" wrapText="1"/>
    </xf>
    <xf numFmtId="0" fontId="0" fillId="0" borderId="4" xfId="0" applyBorder="1" applyAlignment="1">
      <alignment horizontal="center" vertical="top" wrapText="1"/>
    </xf>
    <xf numFmtId="0" fontId="0" fillId="0" borderId="3" xfId="0" applyBorder="1" applyAlignment="1">
      <alignment horizontal="center" vertical="top" wrapText="1"/>
    </xf>
    <xf numFmtId="0" fontId="0" fillId="0" borderId="2" xfId="0" quotePrefix="1" applyBorder="1" applyAlignment="1">
      <alignment horizontal="center" vertical="top" wrapText="1"/>
    </xf>
    <xf numFmtId="0" fontId="0" fillId="0" borderId="4" xfId="0" quotePrefix="1" applyBorder="1" applyAlignment="1">
      <alignment horizontal="center" vertical="top" wrapText="1"/>
    </xf>
    <xf numFmtId="0" fontId="0" fillId="0" borderId="3" xfId="0" quotePrefix="1" applyBorder="1" applyAlignment="1">
      <alignment horizontal="center" vertical="top" wrapText="1"/>
    </xf>
    <xf numFmtId="0" fontId="0" fillId="0" borderId="12" xfId="0" applyBorder="1" applyAlignment="1">
      <alignment horizontal="center" vertical="top" wrapText="1"/>
    </xf>
    <xf numFmtId="0" fontId="0" fillId="0" borderId="14" xfId="0" applyBorder="1" applyAlignment="1">
      <alignment horizontal="center" vertical="top" wrapText="1"/>
    </xf>
    <xf numFmtId="0" fontId="0" fillId="0" borderId="15" xfId="0" applyBorder="1" applyAlignment="1">
      <alignment horizontal="center" vertical="top" wrapText="1"/>
    </xf>
    <xf numFmtId="0" fontId="0" fillId="0" borderId="8" xfId="0" quotePrefix="1" applyBorder="1" applyAlignment="1">
      <alignment horizontal="center" vertical="top" wrapText="1"/>
    </xf>
    <xf numFmtId="0" fontId="0" fillId="0" borderId="13" xfId="0" quotePrefix="1" applyBorder="1" applyAlignment="1">
      <alignment horizontal="center" vertical="top" wrapText="1"/>
    </xf>
    <xf numFmtId="0" fontId="0" fillId="0" borderId="10" xfId="0" quotePrefix="1" applyBorder="1" applyAlignment="1">
      <alignment horizontal="center" vertical="top" wrapText="1"/>
    </xf>
    <xf numFmtId="0" fontId="0" fillId="0" borderId="8" xfId="0" applyBorder="1" applyAlignment="1">
      <alignment horizontal="center" vertical="top" wrapText="1"/>
    </xf>
    <xf numFmtId="0" fontId="0" fillId="0" borderId="13" xfId="0" applyBorder="1" applyAlignment="1">
      <alignment horizontal="center" vertical="top" wrapText="1"/>
    </xf>
    <xf numFmtId="0" fontId="0" fillId="0" borderId="10" xfId="0" applyBorder="1" applyAlignment="1">
      <alignment horizontal="center" vertical="top" wrapText="1"/>
    </xf>
    <xf numFmtId="0" fontId="0" fillId="2" borderId="1" xfId="0" applyFill="1" applyBorder="1" applyAlignment="1">
      <alignment horizontal="center" vertical="top"/>
    </xf>
    <xf numFmtId="0" fontId="0" fillId="2" borderId="2" xfId="0" applyFill="1" applyBorder="1" applyAlignment="1">
      <alignment horizontal="center" vertical="top"/>
    </xf>
    <xf numFmtId="0" fontId="0" fillId="2" borderId="4" xfId="0" applyFill="1" applyBorder="1" applyAlignment="1">
      <alignment horizontal="center" vertical="top"/>
    </xf>
    <xf numFmtId="0" fontId="0" fillId="2" borderId="3" xfId="0" applyFill="1" applyBorder="1" applyAlignment="1">
      <alignment horizontal="center" vertical="top"/>
    </xf>
    <xf numFmtId="4" fontId="0" fillId="2" borderId="1" xfId="0" applyNumberFormat="1" applyFill="1" applyBorder="1" applyAlignment="1">
      <alignment horizontal="center" vertical="top" wrapText="1"/>
    </xf>
    <xf numFmtId="0" fontId="0" fillId="0" borderId="2" xfId="0" applyBorder="1" applyAlignment="1">
      <alignment horizontal="left" vertical="top" wrapText="1"/>
    </xf>
    <xf numFmtId="0" fontId="0" fillId="0" borderId="4" xfId="0" applyBorder="1" applyAlignment="1">
      <alignment horizontal="left" vertical="top" wrapText="1"/>
    </xf>
    <xf numFmtId="0" fontId="0" fillId="0" borderId="3" xfId="0" applyBorder="1" applyAlignment="1">
      <alignment horizontal="left" vertical="top" wrapText="1"/>
    </xf>
    <xf numFmtId="4" fontId="0" fillId="0" borderId="8" xfId="0" quotePrefix="1" applyNumberFormat="1" applyBorder="1" applyAlignment="1">
      <alignment horizontal="center" vertical="top" wrapText="1"/>
    </xf>
    <xf numFmtId="4" fontId="0" fillId="0" borderId="13" xfId="0" quotePrefix="1" applyNumberFormat="1" applyBorder="1" applyAlignment="1">
      <alignment horizontal="center" vertical="top" wrapText="1"/>
    </xf>
    <xf numFmtId="4" fontId="0" fillId="0" borderId="10" xfId="0" quotePrefix="1" applyNumberFormat="1" applyBorder="1" applyAlignment="1">
      <alignment horizontal="center" vertical="top" wrapText="1"/>
    </xf>
    <xf numFmtId="4" fontId="0" fillId="0" borderId="2" xfId="1" quotePrefix="1" applyNumberFormat="1" applyFont="1" applyBorder="1" applyAlignment="1">
      <alignment horizontal="center" vertical="top" wrapText="1"/>
    </xf>
    <xf numFmtId="4" fontId="0" fillId="0" borderId="4" xfId="1" quotePrefix="1" applyNumberFormat="1" applyFont="1" applyBorder="1" applyAlignment="1">
      <alignment horizontal="center" vertical="top" wrapText="1"/>
    </xf>
    <xf numFmtId="4" fontId="0" fillId="0" borderId="3" xfId="1" quotePrefix="1" applyNumberFormat="1" applyFont="1" applyBorder="1" applyAlignment="1">
      <alignment horizontal="center" vertical="top" wrapText="1"/>
    </xf>
    <xf numFmtId="4" fontId="0" fillId="0" borderId="2" xfId="0" applyNumberFormat="1" applyBorder="1" applyAlignment="1">
      <alignment horizontal="center" vertical="center" wrapText="1"/>
    </xf>
    <xf numFmtId="4" fontId="0" fillId="0" borderId="4" xfId="0" applyNumberFormat="1" applyBorder="1" applyAlignment="1">
      <alignment horizontal="center" vertical="center" wrapText="1"/>
    </xf>
    <xf numFmtId="0" fontId="0" fillId="0" borderId="2" xfId="0" applyBorder="1" applyAlignment="1">
      <alignment horizontal="center" vertical="top"/>
    </xf>
    <xf numFmtId="0" fontId="0" fillId="0" borderId="4" xfId="0" applyBorder="1" applyAlignment="1">
      <alignment horizontal="center" vertical="top"/>
    </xf>
    <xf numFmtId="0" fontId="0" fillId="0" borderId="3" xfId="0" applyBorder="1" applyAlignment="1">
      <alignment horizontal="center" vertical="top"/>
    </xf>
    <xf numFmtId="4" fontId="0" fillId="0" borderId="8" xfId="0" quotePrefix="1" applyNumberFormat="1" applyBorder="1" applyAlignment="1">
      <alignment horizontal="center" vertical="top"/>
    </xf>
    <xf numFmtId="4" fontId="0" fillId="0" borderId="13" xfId="0" quotePrefix="1" applyNumberFormat="1" applyBorder="1" applyAlignment="1">
      <alignment horizontal="center" vertical="top"/>
    </xf>
    <xf numFmtId="4" fontId="0" fillId="0" borderId="10" xfId="0" quotePrefix="1" applyNumberFormat="1" applyBorder="1" applyAlignment="1">
      <alignment horizontal="center" vertical="top"/>
    </xf>
    <xf numFmtId="4" fontId="0" fillId="0" borderId="8" xfId="0" applyNumberFormat="1" applyBorder="1" applyAlignment="1">
      <alignment horizontal="center" vertical="top" wrapText="1"/>
    </xf>
    <xf numFmtId="4" fontId="0" fillId="0" borderId="13" xfId="0" applyNumberFormat="1" applyBorder="1" applyAlignment="1">
      <alignment horizontal="center" vertical="top" wrapText="1"/>
    </xf>
    <xf numFmtId="4" fontId="0" fillId="0" borderId="10" xfId="0" applyNumberFormat="1" applyBorder="1" applyAlignment="1">
      <alignment horizontal="center" vertical="top" wrapText="1"/>
    </xf>
    <xf numFmtId="0" fontId="0" fillId="0" borderId="9" xfId="0" applyBorder="1" applyAlignment="1">
      <alignment horizontal="left" vertical="top" wrapText="1"/>
    </xf>
    <xf numFmtId="0" fontId="0" fillId="0" borderId="12" xfId="0" applyBorder="1" applyAlignment="1">
      <alignment horizontal="left" vertical="top" wrapText="1"/>
    </xf>
    <xf numFmtId="4" fontId="0" fillId="0" borderId="8" xfId="1" quotePrefix="1" applyNumberFormat="1" applyFont="1" applyBorder="1" applyAlignment="1">
      <alignment horizontal="center" vertical="top" wrapText="1"/>
    </xf>
    <xf numFmtId="4" fontId="0" fillId="0" borderId="13" xfId="1" quotePrefix="1" applyNumberFormat="1" applyFont="1" applyBorder="1" applyAlignment="1">
      <alignment horizontal="center" vertical="top" wrapText="1"/>
    </xf>
    <xf numFmtId="4" fontId="0" fillId="0" borderId="10" xfId="1" quotePrefix="1" applyNumberFormat="1" applyFont="1" applyBorder="1" applyAlignment="1">
      <alignment horizontal="center" vertical="top" wrapText="1"/>
    </xf>
    <xf numFmtId="0" fontId="3" fillId="0" borderId="0" xfId="0" applyFont="1" applyAlignment="1">
      <alignment horizontal="left"/>
    </xf>
    <xf numFmtId="0" fontId="0" fillId="2" borderId="8" xfId="0" applyFill="1" applyBorder="1" applyAlignment="1">
      <alignment horizontal="center" vertical="top"/>
    </xf>
    <xf numFmtId="0" fontId="0" fillId="2" borderId="12" xfId="0" applyFill="1" applyBorder="1" applyAlignment="1">
      <alignment horizontal="center" vertical="top"/>
    </xf>
    <xf numFmtId="0" fontId="0" fillId="2" borderId="10" xfId="0" applyFill="1" applyBorder="1" applyAlignment="1">
      <alignment horizontal="center" vertical="top"/>
    </xf>
    <xf numFmtId="0" fontId="0" fillId="2" borderId="15" xfId="0" applyFill="1" applyBorder="1" applyAlignment="1">
      <alignment horizontal="center" vertical="top"/>
    </xf>
    <xf numFmtId="0" fontId="6" fillId="0" borderId="0" xfId="0" applyFont="1" applyAlignment="1">
      <alignment horizontal="center"/>
    </xf>
    <xf numFmtId="0" fontId="1" fillId="0" borderId="1" xfId="0" applyFont="1" applyBorder="1" applyAlignment="1">
      <alignment horizontal="center" vertical="top"/>
    </xf>
    <xf numFmtId="0" fontId="8" fillId="0" borderId="1" xfId="0" applyFont="1" applyBorder="1" applyAlignment="1">
      <alignment horizontal="left" vertical="top" wrapText="1"/>
    </xf>
    <xf numFmtId="0" fontId="8" fillId="0" borderId="1" xfId="0" applyFont="1" applyBorder="1" applyAlignment="1">
      <alignment horizontal="center" vertical="top"/>
    </xf>
    <xf numFmtId="4" fontId="8" fillId="0" borderId="1" xfId="0" applyNumberFormat="1" applyFont="1" applyBorder="1" applyAlignment="1">
      <alignment vertical="top"/>
    </xf>
    <xf numFmtId="0" fontId="8" fillId="0" borderId="1" xfId="0" applyFont="1" applyBorder="1" applyAlignment="1">
      <alignment horizontal="justify" vertical="top" wrapText="1"/>
    </xf>
    <xf numFmtId="0" fontId="8" fillId="0" borderId="1" xfId="0" quotePrefix="1" applyFont="1" applyBorder="1" applyAlignment="1">
      <alignment horizontal="justify" vertical="top" wrapText="1"/>
    </xf>
    <xf numFmtId="4" fontId="1" fillId="0" borderId="1" xfId="0" applyNumberFormat="1" applyFont="1" applyBorder="1" applyAlignment="1">
      <alignment vertical="top"/>
    </xf>
    <xf numFmtId="0" fontId="1" fillId="0" borderId="1" xfId="0" applyFont="1" applyBorder="1" applyAlignment="1">
      <alignment horizontal="left" vertical="top" wrapText="1"/>
    </xf>
    <xf numFmtId="0" fontId="0" fillId="0" borderId="0" xfId="0" applyAlignment="1">
      <alignment horizontal="left" wrapText="1"/>
    </xf>
    <xf numFmtId="0" fontId="0" fillId="2" borderId="2" xfId="0" applyFill="1" applyBorder="1" applyAlignment="1">
      <alignment horizontal="center" vertical="center" wrapText="1"/>
    </xf>
    <xf numFmtId="0" fontId="0" fillId="2" borderId="4" xfId="0" applyFill="1" applyBorder="1" applyAlignment="1">
      <alignment horizontal="center" vertical="center" wrapText="1"/>
    </xf>
    <xf numFmtId="0" fontId="0" fillId="2" borderId="3" xfId="0" applyFill="1" applyBorder="1" applyAlignment="1">
      <alignment horizontal="center" vertical="center" wrapText="1"/>
    </xf>
    <xf numFmtId="0" fontId="0" fillId="0" borderId="1" xfId="0" quotePrefix="1" applyBorder="1" applyAlignment="1">
      <alignment horizontal="center" vertical="top"/>
    </xf>
    <xf numFmtId="0" fontId="1" fillId="0" borderId="1" xfId="0" quotePrefix="1" applyFont="1" applyBorder="1" applyAlignment="1">
      <alignment vertical="top" wrapText="1"/>
    </xf>
    <xf numFmtId="3" fontId="0" fillId="0" borderId="1" xfId="0" applyNumberFormat="1" applyBorder="1" applyAlignment="1">
      <alignment vertical="top" wrapText="1"/>
    </xf>
    <xf numFmtId="0" fontId="0" fillId="0" borderId="1" xfId="0" quotePrefix="1" applyBorder="1" applyAlignment="1">
      <alignment horizontal="center" vertical="top" wrapText="1"/>
    </xf>
    <xf numFmtId="0" fontId="1" fillId="0" borderId="2" xfId="0" quotePrefix="1" applyFont="1" applyBorder="1" applyAlignment="1">
      <alignment vertical="top" wrapText="1"/>
    </xf>
    <xf numFmtId="3" fontId="0" fillId="0" borderId="1" xfId="0" applyNumberFormat="1" applyBorder="1" applyAlignment="1">
      <alignment wrapText="1"/>
    </xf>
    <xf numFmtId="3" fontId="0" fillId="0" borderId="2" xfId="0" applyNumberFormat="1" applyBorder="1" applyAlignment="1">
      <alignment vertical="top" wrapText="1"/>
    </xf>
    <xf numFmtId="0" fontId="1" fillId="0" borderId="8" xfId="0" quotePrefix="1" applyFont="1" applyBorder="1" applyAlignment="1">
      <alignment vertical="top" wrapText="1"/>
    </xf>
    <xf numFmtId="41" fontId="0" fillId="0" borderId="1" xfId="1" applyFont="1" applyBorder="1" applyAlignment="1">
      <alignment horizontal="center" vertical="top" wrapText="1"/>
    </xf>
    <xf numFmtId="165" fontId="0" fillId="0" borderId="0" xfId="2" applyNumberFormat="1" applyFont="1"/>
    <xf numFmtId="165" fontId="0" fillId="2" borderId="1" xfId="2" applyNumberFormat="1" applyFont="1" applyFill="1" applyBorder="1" applyAlignment="1">
      <alignment horizontal="center"/>
    </xf>
    <xf numFmtId="165" fontId="0" fillId="0" borderId="1" xfId="2" quotePrefix="1" applyNumberFormat="1" applyFont="1" applyBorder="1" applyAlignment="1">
      <alignment vertical="top" wrapText="1"/>
    </xf>
    <xf numFmtId="0" fontId="0" fillId="0" borderId="1" xfId="0" applyFill="1" applyBorder="1" applyAlignment="1">
      <alignment vertical="top" wrapText="1"/>
    </xf>
    <xf numFmtId="165" fontId="0" fillId="0" borderId="1" xfId="2" quotePrefix="1" applyNumberFormat="1" applyFont="1" applyFill="1" applyBorder="1" applyAlignment="1">
      <alignment vertical="top" wrapText="1"/>
    </xf>
    <xf numFmtId="41" fontId="0" fillId="0" borderId="1" xfId="1" applyFont="1" applyFill="1" applyBorder="1" applyAlignment="1">
      <alignment vertical="top" wrapText="1"/>
    </xf>
    <xf numFmtId="4" fontId="0" fillId="0" borderId="1" xfId="0" applyNumberFormat="1" applyFill="1" applyBorder="1" applyAlignment="1">
      <alignment vertical="top" wrapText="1"/>
    </xf>
    <xf numFmtId="3" fontId="0" fillId="0" borderId="1" xfId="0" applyNumberFormat="1" applyFill="1" applyBorder="1" applyAlignment="1">
      <alignment vertical="top" wrapText="1"/>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xf numFmtId="0" fontId="0" fillId="0" borderId="6" xfId="0" applyBorder="1" applyAlignment="1">
      <alignment horizontal="left" wrapText="1"/>
    </xf>
    <xf numFmtId="0" fontId="0" fillId="0" borderId="1" xfId="0" applyBorder="1" applyAlignment="1">
      <alignment horizontal="center" wrapText="1"/>
    </xf>
    <xf numFmtId="0" fontId="3" fillId="0" borderId="1" xfId="0" applyFont="1" applyBorder="1" applyAlignment="1">
      <alignment vertical="top" wrapText="1"/>
    </xf>
    <xf numFmtId="41" fontId="3" fillId="0" borderId="1" xfId="1" applyFont="1" applyBorder="1" applyAlignment="1">
      <alignment vertical="top" wrapText="1"/>
    </xf>
    <xf numFmtId="165" fontId="3" fillId="0" borderId="1" xfId="2" quotePrefix="1" applyNumberFormat="1" applyFont="1" applyBorder="1" applyAlignment="1">
      <alignment vertical="top" wrapText="1"/>
    </xf>
    <xf numFmtId="41" fontId="3" fillId="0" borderId="1" xfId="0" applyNumberFormat="1" applyFont="1" applyBorder="1" applyAlignment="1">
      <alignment vertical="top" wrapText="1"/>
    </xf>
    <xf numFmtId="0" fontId="3" fillId="0" borderId="6" xfId="0" applyFont="1" applyBorder="1" applyAlignment="1">
      <alignment horizontal="left" wrapText="1"/>
    </xf>
    <xf numFmtId="0" fontId="1" fillId="0" borderId="0" xfId="0" quotePrefix="1" applyFont="1" applyBorder="1" applyAlignment="1">
      <alignment vertical="top" wrapText="1"/>
    </xf>
    <xf numFmtId="0" fontId="1" fillId="0" borderId="9" xfId="0" quotePrefix="1" applyFont="1" applyBorder="1" applyAlignment="1">
      <alignment vertical="top" wrapText="1"/>
    </xf>
    <xf numFmtId="0" fontId="1" fillId="0" borderId="14" xfId="0" quotePrefix="1" applyFont="1" applyBorder="1" applyAlignment="1">
      <alignment vertical="top" wrapText="1"/>
    </xf>
    <xf numFmtId="0" fontId="1" fillId="0" borderId="13" xfId="0" quotePrefix="1" applyFont="1" applyBorder="1" applyAlignment="1">
      <alignment vertical="top" wrapText="1"/>
    </xf>
    <xf numFmtId="0" fontId="3" fillId="0" borderId="1" xfId="0" applyFont="1" applyBorder="1" applyAlignment="1">
      <alignment horizontal="center" vertical="top" wrapText="1"/>
    </xf>
    <xf numFmtId="4" fontId="3" fillId="0" borderId="1" xfId="0" applyNumberFormat="1" applyFont="1" applyBorder="1" applyAlignment="1">
      <alignment vertical="top" wrapText="1"/>
    </xf>
    <xf numFmtId="4" fontId="3" fillId="0" borderId="1" xfId="0" applyNumberFormat="1" applyFont="1" applyBorder="1" applyAlignment="1">
      <alignment horizontal="center" vertical="top" wrapText="1"/>
    </xf>
    <xf numFmtId="0" fontId="3" fillId="0" borderId="15" xfId="0" quotePrefix="1" applyFont="1" applyBorder="1" applyAlignment="1">
      <alignment vertical="top" wrapText="1"/>
    </xf>
    <xf numFmtId="4" fontId="3" fillId="0" borderId="1" xfId="1" applyNumberFormat="1" applyFont="1" applyBorder="1" applyAlignment="1">
      <alignment wrapText="1"/>
    </xf>
    <xf numFmtId="4" fontId="3" fillId="0" borderId="1" xfId="0" applyNumberFormat="1" applyFont="1" applyBorder="1" applyAlignment="1">
      <alignment wrapText="1"/>
    </xf>
    <xf numFmtId="0" fontId="1" fillId="0" borderId="1" xfId="0" applyNumberFormat="1" applyFont="1" applyBorder="1" applyAlignment="1">
      <alignment vertical="top"/>
    </xf>
    <xf numFmtId="0" fontId="8" fillId="0" borderId="1" xfId="0" quotePrefix="1" applyNumberFormat="1" applyFont="1" applyBorder="1" applyAlignment="1">
      <alignment horizontal="justify" vertical="top" wrapText="1"/>
    </xf>
    <xf numFmtId="41" fontId="1" fillId="0" borderId="1" xfId="0" applyNumberFormat="1" applyFont="1" applyBorder="1" applyAlignment="1">
      <alignment horizontal="center" vertical="top"/>
    </xf>
    <xf numFmtId="41" fontId="1" fillId="0" borderId="1" xfId="0" applyNumberFormat="1" applyFont="1" applyBorder="1" applyAlignment="1">
      <alignment vertical="top"/>
    </xf>
    <xf numFmtId="43" fontId="1" fillId="0" borderId="1" xfId="2" applyFont="1" applyBorder="1" applyAlignment="1">
      <alignment vertical="top"/>
    </xf>
    <xf numFmtId="0" fontId="1" fillId="0" borderId="1" xfId="0" applyFont="1" applyBorder="1" applyAlignment="1">
      <alignment horizontal="left" vertical="top"/>
    </xf>
    <xf numFmtId="0" fontId="1" fillId="0" borderId="1" xfId="0" applyNumberFormat="1" applyFont="1" applyBorder="1" applyAlignment="1">
      <alignment horizontal="left" vertical="top"/>
    </xf>
    <xf numFmtId="165" fontId="1" fillId="0" borderId="1" xfId="2" applyNumberFormat="1" applyFont="1" applyBorder="1" applyAlignment="1">
      <alignment vertical="top"/>
    </xf>
    <xf numFmtId="0" fontId="8" fillId="0" borderId="1" xfId="0" applyNumberFormat="1" applyFont="1" applyBorder="1" applyAlignment="1">
      <alignment vertical="top"/>
    </xf>
    <xf numFmtId="4" fontId="8" fillId="0" borderId="1" xfId="0" applyNumberFormat="1" applyFont="1" applyBorder="1" applyAlignment="1">
      <alignment horizontal="center" vertical="top"/>
    </xf>
    <xf numFmtId="4" fontId="8" fillId="0" borderId="1" xfId="0" quotePrefix="1" applyNumberFormat="1" applyFont="1" applyBorder="1" applyAlignment="1">
      <alignment horizontal="justify" vertical="top" wrapText="1"/>
    </xf>
    <xf numFmtId="0" fontId="6" fillId="2" borderId="2" xfId="0" applyFont="1" applyFill="1" applyBorder="1" applyAlignment="1">
      <alignment horizontal="center" vertical="center"/>
    </xf>
    <xf numFmtId="0" fontId="6" fillId="2" borderId="2" xfId="0" applyFont="1" applyFill="1" applyBorder="1" applyAlignment="1">
      <alignment horizontal="center" vertical="center" wrapText="1"/>
    </xf>
    <xf numFmtId="0" fontId="6" fillId="2" borderId="5" xfId="0" applyFont="1" applyFill="1" applyBorder="1" applyAlignment="1">
      <alignment horizontal="center"/>
    </xf>
    <xf numFmtId="0" fontId="6" fillId="2" borderId="6" xfId="0" applyFont="1" applyFill="1" applyBorder="1" applyAlignment="1">
      <alignment horizontal="center"/>
    </xf>
    <xf numFmtId="0" fontId="6" fillId="2" borderId="7" xfId="0" applyFont="1" applyFill="1" applyBorder="1" applyAlignment="1">
      <alignment horizontal="center"/>
    </xf>
    <xf numFmtId="0" fontId="6" fillId="2" borderId="4" xfId="0" applyFont="1" applyFill="1" applyBorder="1" applyAlignment="1">
      <alignment horizontal="center" vertical="center"/>
    </xf>
    <xf numFmtId="0" fontId="6" fillId="2" borderId="4" xfId="0" applyFont="1" applyFill="1" applyBorder="1" applyAlignment="1">
      <alignment horizontal="center" vertical="center" wrapText="1"/>
    </xf>
    <xf numFmtId="0" fontId="6" fillId="2" borderId="1" xfId="0" applyFont="1" applyFill="1" applyBorder="1" applyAlignment="1">
      <alignment horizontal="center"/>
    </xf>
    <xf numFmtId="0" fontId="6" fillId="2" borderId="3" xfId="0" applyFont="1" applyFill="1" applyBorder="1" applyAlignment="1">
      <alignment horizontal="center" vertical="center"/>
    </xf>
    <xf numFmtId="0" fontId="6" fillId="2" borderId="3" xfId="0" applyFont="1" applyFill="1" applyBorder="1" applyAlignment="1">
      <alignment horizontal="center" vertical="center" wrapText="1"/>
    </xf>
    <xf numFmtId="0" fontId="7" fillId="2" borderId="1" xfId="0" applyFont="1" applyFill="1" applyBorder="1" applyAlignment="1">
      <alignment horizontal="center" vertical="top" wrapText="1"/>
    </xf>
  </cellXfs>
  <cellStyles count="3">
    <cellStyle name="Comma" xfId="2" builtinId="3"/>
    <cellStyle name="Comma [0]" xfId="1"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8"/>
  <sheetViews>
    <sheetView zoomScale="70" zoomScaleNormal="70" workbookViewId="0">
      <selection activeCell="H19" sqref="H19"/>
    </sheetView>
  </sheetViews>
  <sheetFormatPr defaultRowHeight="15" x14ac:dyDescent="0.25"/>
  <cols>
    <col min="2" max="2" width="31.42578125" hidden="1" customWidth="1"/>
    <col min="3" max="4" width="6.7109375" hidden="1" customWidth="1"/>
    <col min="5" max="5" width="39" customWidth="1"/>
    <col min="6" max="7" width="6.7109375" customWidth="1"/>
    <col min="8" max="8" width="34.42578125" customWidth="1"/>
    <col min="9" max="16" width="6.7109375" hidden="1" customWidth="1"/>
    <col min="17" max="17" width="29.7109375" customWidth="1"/>
    <col min="18" max="18" width="18.7109375" hidden="1" customWidth="1"/>
  </cols>
  <sheetData>
    <row r="1" spans="1:19" x14ac:dyDescent="0.25">
      <c r="A1" s="204" t="s">
        <v>26</v>
      </c>
      <c r="B1" s="204"/>
      <c r="C1" s="204"/>
      <c r="D1" s="204"/>
      <c r="E1" s="204"/>
      <c r="F1" s="204"/>
      <c r="G1" s="204"/>
      <c r="H1" s="204"/>
      <c r="I1" s="204"/>
      <c r="J1" s="204"/>
      <c r="K1" s="204"/>
      <c r="L1" s="204"/>
      <c r="M1" s="204"/>
      <c r="N1" s="204"/>
      <c r="O1" s="204"/>
      <c r="P1" s="204"/>
      <c r="Q1" s="204"/>
      <c r="R1" s="204"/>
    </row>
    <row r="2" spans="1:19" x14ac:dyDescent="0.25">
      <c r="A2" s="204" t="s">
        <v>27</v>
      </c>
      <c r="B2" s="204"/>
      <c r="C2" s="204"/>
      <c r="D2" s="204"/>
      <c r="E2" s="204"/>
      <c r="F2" s="204"/>
      <c r="G2" s="204"/>
      <c r="H2" s="204"/>
      <c r="I2" s="204"/>
      <c r="J2" s="204"/>
      <c r="K2" s="204"/>
      <c r="L2" s="204"/>
      <c r="M2" s="204"/>
      <c r="N2" s="204"/>
      <c r="O2" s="204"/>
      <c r="P2" s="204"/>
      <c r="Q2" s="204"/>
      <c r="R2" s="204"/>
    </row>
    <row r="3" spans="1:19" x14ac:dyDescent="0.25">
      <c r="A3" s="204" t="s">
        <v>28</v>
      </c>
      <c r="B3" s="204"/>
      <c r="C3" s="204"/>
      <c r="D3" s="204"/>
      <c r="E3" s="204"/>
      <c r="F3" s="204"/>
      <c r="G3" s="204"/>
      <c r="H3" s="204"/>
      <c r="I3" s="204"/>
      <c r="J3" s="204"/>
      <c r="K3" s="204"/>
      <c r="L3" s="204"/>
      <c r="M3" s="204"/>
      <c r="N3" s="204"/>
      <c r="O3" s="204"/>
      <c r="P3" s="204"/>
      <c r="Q3" s="204"/>
      <c r="R3" s="204"/>
    </row>
    <row r="4" spans="1:19" x14ac:dyDescent="0.25">
      <c r="A4" s="204" t="s">
        <v>606</v>
      </c>
      <c r="B4" s="204"/>
      <c r="C4" s="204"/>
      <c r="D4" s="204"/>
      <c r="E4" s="204"/>
      <c r="F4" s="204"/>
      <c r="G4" s="204"/>
      <c r="H4" s="204"/>
      <c r="I4" s="204"/>
      <c r="J4" s="204"/>
      <c r="K4" s="204"/>
      <c r="L4" s="204"/>
      <c r="M4" s="204"/>
      <c r="N4" s="204"/>
      <c r="O4" s="204"/>
      <c r="P4" s="204"/>
      <c r="Q4" s="204"/>
      <c r="R4" s="204"/>
    </row>
    <row r="6" spans="1:19" x14ac:dyDescent="0.25">
      <c r="A6" s="207" t="s">
        <v>0</v>
      </c>
      <c r="B6" s="211" t="s">
        <v>1</v>
      </c>
      <c r="C6" s="212"/>
      <c r="D6" s="212"/>
      <c r="E6" s="210" t="s">
        <v>5</v>
      </c>
      <c r="F6" s="210"/>
      <c r="G6" s="210"/>
      <c r="H6" s="210" t="s">
        <v>7</v>
      </c>
      <c r="I6" s="210" t="s">
        <v>14</v>
      </c>
      <c r="J6" s="210"/>
      <c r="K6" s="210"/>
      <c r="L6" s="210"/>
      <c r="M6" s="210"/>
      <c r="N6" s="210"/>
      <c r="O6" s="210"/>
      <c r="P6" s="210"/>
      <c r="Q6" s="207" t="s">
        <v>12</v>
      </c>
      <c r="R6" s="206" t="s">
        <v>13</v>
      </c>
      <c r="S6" s="1"/>
    </row>
    <row r="7" spans="1:19" ht="84.75" customHeight="1" x14ac:dyDescent="0.25">
      <c r="A7" s="208"/>
      <c r="B7" s="213"/>
      <c r="C7" s="214"/>
      <c r="D7" s="214"/>
      <c r="E7" s="210"/>
      <c r="F7" s="210"/>
      <c r="G7" s="210"/>
      <c r="H7" s="210"/>
      <c r="I7" s="205" t="s">
        <v>8</v>
      </c>
      <c r="J7" s="205"/>
      <c r="K7" s="205" t="s">
        <v>9</v>
      </c>
      <c r="L7" s="205"/>
      <c r="M7" s="205" t="s">
        <v>10</v>
      </c>
      <c r="N7" s="205"/>
      <c r="O7" s="205" t="s">
        <v>11</v>
      </c>
      <c r="P7" s="205"/>
      <c r="Q7" s="208"/>
      <c r="R7" s="206"/>
      <c r="S7" s="1"/>
    </row>
    <row r="8" spans="1:19" x14ac:dyDescent="0.25">
      <c r="A8" s="209"/>
      <c r="B8" s="3" t="s">
        <v>2</v>
      </c>
      <c r="C8" s="3" t="s">
        <v>3</v>
      </c>
      <c r="D8" s="3" t="s">
        <v>4</v>
      </c>
      <c r="E8" s="3" t="s">
        <v>6</v>
      </c>
      <c r="F8" s="3" t="s">
        <v>3</v>
      </c>
      <c r="G8" s="3" t="s">
        <v>4</v>
      </c>
      <c r="H8" s="210"/>
      <c r="I8" s="3" t="s">
        <v>3</v>
      </c>
      <c r="J8" s="3" t="s">
        <v>4</v>
      </c>
      <c r="K8" s="3" t="s">
        <v>3</v>
      </c>
      <c r="L8" s="3" t="s">
        <v>4</v>
      </c>
      <c r="M8" s="3" t="s">
        <v>3</v>
      </c>
      <c r="N8" s="3" t="s">
        <v>4</v>
      </c>
      <c r="O8" s="3" t="s">
        <v>3</v>
      </c>
      <c r="P8" s="3" t="s">
        <v>4</v>
      </c>
      <c r="Q8" s="209"/>
      <c r="R8" s="206"/>
      <c r="S8" s="1"/>
    </row>
    <row r="9" spans="1:19" hidden="1" x14ac:dyDescent="0.25">
      <c r="A9" s="3">
        <v>1</v>
      </c>
      <c r="B9" s="3">
        <v>2</v>
      </c>
      <c r="C9" s="3">
        <v>3</v>
      </c>
      <c r="D9" s="3">
        <v>4</v>
      </c>
      <c r="E9" s="3">
        <v>5</v>
      </c>
      <c r="F9" s="3">
        <v>6</v>
      </c>
      <c r="G9" s="3">
        <v>7</v>
      </c>
      <c r="H9" s="3">
        <v>8</v>
      </c>
      <c r="I9" s="3">
        <v>9</v>
      </c>
      <c r="J9" s="3">
        <v>10</v>
      </c>
      <c r="K9" s="3">
        <v>11</v>
      </c>
      <c r="L9" s="3">
        <v>12</v>
      </c>
      <c r="M9" s="3">
        <v>13</v>
      </c>
      <c r="N9" s="3">
        <v>14</v>
      </c>
      <c r="O9" s="3">
        <v>15</v>
      </c>
      <c r="P9" s="3">
        <v>16</v>
      </c>
      <c r="Q9" s="3">
        <v>17</v>
      </c>
      <c r="R9" s="3">
        <v>18</v>
      </c>
    </row>
    <row r="10" spans="1:19" x14ac:dyDescent="0.25">
      <c r="A10" s="196" t="s">
        <v>15</v>
      </c>
      <c r="B10" s="197"/>
      <c r="C10" s="2"/>
      <c r="D10" s="2"/>
      <c r="E10" s="2"/>
      <c r="F10" s="2"/>
      <c r="G10" s="2"/>
      <c r="H10" s="2"/>
      <c r="I10" s="2"/>
      <c r="J10" s="2"/>
      <c r="K10" s="2"/>
      <c r="L10" s="2"/>
      <c r="M10" s="2"/>
      <c r="N10" s="2"/>
      <c r="O10" s="2"/>
      <c r="P10" s="2"/>
      <c r="Q10" s="2"/>
      <c r="R10" s="2"/>
    </row>
    <row r="11" spans="1:19" s="6" customFormat="1" ht="90" x14ac:dyDescent="0.25">
      <c r="A11" s="5"/>
      <c r="B11" s="5" t="s">
        <v>16</v>
      </c>
      <c r="C11" s="5">
        <v>1</v>
      </c>
      <c r="D11" s="181">
        <v>0</v>
      </c>
      <c r="E11" s="5" t="s">
        <v>18</v>
      </c>
      <c r="F11" s="5">
        <v>1</v>
      </c>
      <c r="G11" s="5">
        <v>0</v>
      </c>
      <c r="H11" s="5" t="s">
        <v>19</v>
      </c>
      <c r="I11" s="5">
        <v>1</v>
      </c>
      <c r="J11" s="5">
        <v>0</v>
      </c>
      <c r="K11" s="5"/>
      <c r="L11" s="5"/>
      <c r="M11" s="5"/>
      <c r="N11" s="5"/>
      <c r="O11" s="5"/>
      <c r="P11" s="5"/>
      <c r="Q11" s="5" t="s">
        <v>20</v>
      </c>
      <c r="R11" s="5"/>
    </row>
    <row r="12" spans="1:19" s="6" customFormat="1" ht="105" x14ac:dyDescent="0.25">
      <c r="A12" s="5"/>
      <c r="B12" s="5"/>
      <c r="C12" s="5"/>
      <c r="D12" s="5"/>
      <c r="E12" s="5" t="s">
        <v>21</v>
      </c>
      <c r="F12" s="5">
        <v>1</v>
      </c>
      <c r="G12" s="5">
        <v>0</v>
      </c>
      <c r="H12" s="5" t="s">
        <v>22</v>
      </c>
      <c r="I12" s="5">
        <v>1</v>
      </c>
      <c r="J12" s="5">
        <v>0</v>
      </c>
      <c r="K12" s="5"/>
      <c r="L12" s="5"/>
      <c r="M12" s="5"/>
      <c r="N12" s="5"/>
      <c r="O12" s="5"/>
      <c r="P12" s="5"/>
      <c r="Q12" s="5" t="s">
        <v>20</v>
      </c>
      <c r="R12" s="5"/>
    </row>
    <row r="13" spans="1:19" hidden="1" x14ac:dyDescent="0.25">
      <c r="A13" s="4"/>
      <c r="B13" s="4"/>
      <c r="C13" s="4"/>
      <c r="D13" s="4"/>
      <c r="E13" s="4"/>
      <c r="F13" s="4"/>
      <c r="G13" s="4"/>
      <c r="H13" s="4"/>
      <c r="I13" s="4"/>
      <c r="J13" s="4"/>
      <c r="K13" s="4"/>
      <c r="L13" s="4"/>
      <c r="M13" s="4"/>
      <c r="N13" s="4"/>
      <c r="O13" s="4"/>
      <c r="P13" s="4"/>
      <c r="Q13" s="4"/>
      <c r="R13" s="4"/>
    </row>
    <row r="14" spans="1:19" hidden="1" x14ac:dyDescent="0.25">
      <c r="A14" s="198" t="s">
        <v>23</v>
      </c>
      <c r="B14" s="199"/>
      <c r="C14" s="199"/>
      <c r="D14" s="200"/>
      <c r="E14" s="4"/>
      <c r="F14" s="4"/>
      <c r="G14" s="4"/>
      <c r="H14" s="4"/>
      <c r="I14" s="4"/>
      <c r="J14" s="4"/>
      <c r="K14" s="4"/>
      <c r="L14" s="4"/>
      <c r="M14" s="4"/>
      <c r="N14" s="4"/>
      <c r="O14" s="4"/>
      <c r="P14" s="4"/>
      <c r="Q14" s="4"/>
      <c r="R14" s="4"/>
    </row>
    <row r="15" spans="1:19" hidden="1" x14ac:dyDescent="0.25">
      <c r="A15" s="4"/>
      <c r="B15" s="4"/>
      <c r="C15" s="4"/>
      <c r="D15" s="4"/>
      <c r="E15" s="4"/>
      <c r="F15" s="4"/>
      <c r="G15" s="4"/>
      <c r="H15" s="4"/>
      <c r="I15" s="4"/>
      <c r="J15" s="4"/>
      <c r="K15" s="4"/>
      <c r="L15" s="4"/>
      <c r="M15" s="4"/>
      <c r="N15" s="4"/>
      <c r="O15" s="4"/>
      <c r="P15" s="4"/>
      <c r="Q15" s="4"/>
      <c r="R15" s="4"/>
    </row>
    <row r="16" spans="1:19" hidden="1" x14ac:dyDescent="0.25">
      <c r="A16" s="201" t="s">
        <v>24</v>
      </c>
      <c r="B16" s="202"/>
      <c r="C16" s="202"/>
      <c r="D16" s="203"/>
      <c r="E16" s="4"/>
      <c r="F16" s="4"/>
      <c r="G16" s="4"/>
      <c r="H16" s="4"/>
      <c r="I16" s="4"/>
      <c r="J16" s="4"/>
      <c r="K16" s="4"/>
      <c r="L16" s="4"/>
      <c r="M16" s="4"/>
      <c r="N16" s="4"/>
      <c r="O16" s="4"/>
      <c r="P16" s="4"/>
      <c r="Q16" s="4"/>
      <c r="R16" s="4"/>
    </row>
    <row r="17" spans="1:18" hidden="1" x14ac:dyDescent="0.25">
      <c r="A17" s="4"/>
      <c r="B17" s="4"/>
      <c r="C17" s="4"/>
      <c r="D17" s="4"/>
      <c r="E17" s="4"/>
      <c r="F17" s="4"/>
      <c r="G17" s="4"/>
      <c r="H17" s="4"/>
      <c r="I17" s="4"/>
      <c r="J17" s="4"/>
      <c r="K17" s="4"/>
      <c r="L17" s="4"/>
      <c r="M17" s="4"/>
      <c r="N17" s="4"/>
      <c r="O17" s="4"/>
      <c r="P17" s="4"/>
      <c r="Q17" s="4"/>
      <c r="R17" s="4"/>
    </row>
    <row r="18" spans="1:18" x14ac:dyDescent="0.25">
      <c r="A18" s="4"/>
      <c r="B18" s="4" t="s">
        <v>25</v>
      </c>
      <c r="C18" s="4">
        <v>1</v>
      </c>
      <c r="D18" s="4">
        <f>SUM(D11:D13,D15,D17)</f>
        <v>0</v>
      </c>
      <c r="E18" s="27" t="s">
        <v>25</v>
      </c>
      <c r="F18" s="27">
        <v>2</v>
      </c>
      <c r="G18" s="27">
        <f>SUM(G11:G17)</f>
        <v>0</v>
      </c>
      <c r="H18" s="4"/>
      <c r="I18" s="4">
        <v>2</v>
      </c>
      <c r="J18" s="4">
        <f>SUM(J11:J17)</f>
        <v>0</v>
      </c>
      <c r="K18" s="4" t="s">
        <v>17</v>
      </c>
      <c r="L18" s="4" t="s">
        <v>17</v>
      </c>
      <c r="M18" s="4" t="s">
        <v>17</v>
      </c>
      <c r="N18" s="4" t="s">
        <v>17</v>
      </c>
      <c r="O18" s="4" t="s">
        <v>17</v>
      </c>
      <c r="P18" s="4" t="s">
        <v>17</v>
      </c>
      <c r="Q18" s="4"/>
      <c r="R18" s="4" t="s">
        <v>17</v>
      </c>
    </row>
  </sheetData>
  <mergeCells count="18">
    <mergeCell ref="B6:D7"/>
    <mergeCell ref="E6:G7"/>
    <mergeCell ref="A10:B10"/>
    <mergeCell ref="A14:D14"/>
    <mergeCell ref="A16:D16"/>
    <mergeCell ref="A1:R1"/>
    <mergeCell ref="A2:R2"/>
    <mergeCell ref="A3:R3"/>
    <mergeCell ref="A4:R4"/>
    <mergeCell ref="O7:P7"/>
    <mergeCell ref="M7:N7"/>
    <mergeCell ref="K7:L7"/>
    <mergeCell ref="I7:J7"/>
    <mergeCell ref="R6:R8"/>
    <mergeCell ref="Q6:Q8"/>
    <mergeCell ref="I6:P6"/>
    <mergeCell ref="H6:H8"/>
    <mergeCell ref="A6:A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
  <sheetViews>
    <sheetView topLeftCell="A28" zoomScale="70" zoomScaleNormal="70" workbookViewId="0">
      <selection activeCell="Q12" sqref="Q12"/>
    </sheetView>
  </sheetViews>
  <sheetFormatPr defaultRowHeight="15" x14ac:dyDescent="0.25"/>
  <cols>
    <col min="1" max="1" width="6.85546875" customWidth="1"/>
    <col min="2" max="2" width="56.140625" hidden="1" customWidth="1"/>
    <col min="3" max="3" width="6.7109375" hidden="1" customWidth="1"/>
    <col min="4" max="4" width="17.140625" hidden="1" customWidth="1"/>
    <col min="5" max="5" width="61" customWidth="1"/>
    <col min="6" max="6" width="6.7109375" customWidth="1"/>
    <col min="7" max="7" width="17.140625" customWidth="1"/>
    <col min="8" max="8" width="54.5703125" customWidth="1"/>
    <col min="9" max="9" width="6.7109375" hidden="1" customWidth="1"/>
    <col min="10" max="10" width="13.42578125" hidden="1" customWidth="1"/>
    <col min="11" max="11" width="6.7109375" hidden="1" customWidth="1"/>
    <col min="12" max="12" width="12.5703125" hidden="1" customWidth="1"/>
    <col min="13" max="16" width="6.7109375" hidden="1" customWidth="1"/>
    <col min="17" max="17" width="29.7109375" customWidth="1"/>
    <col min="18" max="18" width="18.7109375" hidden="1" customWidth="1"/>
  </cols>
  <sheetData>
    <row r="1" spans="1:19" x14ac:dyDescent="0.25">
      <c r="A1" s="204" t="s">
        <v>26</v>
      </c>
      <c r="B1" s="204"/>
      <c r="C1" s="204"/>
      <c r="D1" s="204"/>
      <c r="E1" s="204"/>
      <c r="F1" s="204"/>
      <c r="G1" s="204"/>
      <c r="H1" s="204"/>
      <c r="I1" s="204"/>
      <c r="J1" s="204"/>
      <c r="K1" s="204"/>
      <c r="L1" s="204"/>
      <c r="M1" s="204"/>
      <c r="N1" s="204"/>
      <c r="O1" s="204"/>
      <c r="P1" s="204"/>
      <c r="Q1" s="204"/>
      <c r="R1" s="204"/>
    </row>
    <row r="2" spans="1:19" x14ac:dyDescent="0.25">
      <c r="A2" s="204" t="s">
        <v>284</v>
      </c>
      <c r="B2" s="204"/>
      <c r="C2" s="204"/>
      <c r="D2" s="204"/>
      <c r="E2" s="204"/>
      <c r="F2" s="204"/>
      <c r="G2" s="204"/>
      <c r="H2" s="204"/>
      <c r="I2" s="204"/>
      <c r="J2" s="204"/>
      <c r="K2" s="204"/>
      <c r="L2" s="204"/>
      <c r="M2" s="204"/>
      <c r="N2" s="204"/>
      <c r="O2" s="204"/>
      <c r="P2" s="204"/>
      <c r="Q2" s="204"/>
      <c r="R2" s="204"/>
    </row>
    <row r="3" spans="1:19" x14ac:dyDescent="0.25">
      <c r="A3" s="204" t="s">
        <v>285</v>
      </c>
      <c r="B3" s="204"/>
      <c r="C3" s="204"/>
      <c r="D3" s="204"/>
      <c r="E3" s="204"/>
      <c r="F3" s="204"/>
      <c r="G3" s="204"/>
      <c r="H3" s="204"/>
      <c r="I3" s="204"/>
      <c r="J3" s="204"/>
      <c r="K3" s="204"/>
      <c r="L3" s="204"/>
      <c r="M3" s="204"/>
      <c r="N3" s="204"/>
      <c r="O3" s="204"/>
      <c r="P3" s="204"/>
      <c r="Q3" s="204"/>
      <c r="R3" s="204"/>
    </row>
    <row r="4" spans="1:19" x14ac:dyDescent="0.25">
      <c r="A4" s="204" t="s">
        <v>606</v>
      </c>
      <c r="B4" s="204"/>
      <c r="C4" s="204"/>
      <c r="D4" s="204"/>
      <c r="E4" s="204"/>
      <c r="F4" s="204"/>
      <c r="G4" s="204"/>
      <c r="H4" s="204"/>
      <c r="I4" s="204"/>
      <c r="J4" s="204"/>
      <c r="K4" s="204"/>
      <c r="L4" s="204"/>
      <c r="M4" s="204"/>
      <c r="N4" s="204"/>
      <c r="O4" s="204"/>
      <c r="P4" s="204"/>
      <c r="Q4" s="204"/>
      <c r="R4" s="204"/>
    </row>
    <row r="5" spans="1:19" x14ac:dyDescent="0.25">
      <c r="R5" t="s">
        <v>71</v>
      </c>
    </row>
    <row r="6" spans="1:19" x14ac:dyDescent="0.25">
      <c r="A6" s="207" t="s">
        <v>0</v>
      </c>
      <c r="B6" s="211" t="s">
        <v>1</v>
      </c>
      <c r="C6" s="212"/>
      <c r="D6" s="212"/>
      <c r="E6" s="210" t="s">
        <v>5</v>
      </c>
      <c r="F6" s="210"/>
      <c r="G6" s="210"/>
      <c r="H6" s="210" t="s">
        <v>7</v>
      </c>
      <c r="I6" s="210" t="s">
        <v>14</v>
      </c>
      <c r="J6" s="210"/>
      <c r="K6" s="210"/>
      <c r="L6" s="210"/>
      <c r="M6" s="210"/>
      <c r="N6" s="210"/>
      <c r="O6" s="210"/>
      <c r="P6" s="210"/>
      <c r="Q6" s="207" t="s">
        <v>12</v>
      </c>
      <c r="R6" s="206" t="s">
        <v>13</v>
      </c>
      <c r="S6" s="20"/>
    </row>
    <row r="7" spans="1:19" ht="84.75" customHeight="1" x14ac:dyDescent="0.25">
      <c r="A7" s="208"/>
      <c r="B7" s="213"/>
      <c r="C7" s="214"/>
      <c r="D7" s="214"/>
      <c r="E7" s="210"/>
      <c r="F7" s="210"/>
      <c r="G7" s="210"/>
      <c r="H7" s="210"/>
      <c r="I7" s="205" t="s">
        <v>8</v>
      </c>
      <c r="J7" s="205"/>
      <c r="K7" s="205" t="s">
        <v>9</v>
      </c>
      <c r="L7" s="205"/>
      <c r="M7" s="205" t="s">
        <v>10</v>
      </c>
      <c r="N7" s="205"/>
      <c r="O7" s="205" t="s">
        <v>11</v>
      </c>
      <c r="P7" s="205"/>
      <c r="Q7" s="208"/>
      <c r="R7" s="206"/>
      <c r="S7" s="20"/>
    </row>
    <row r="8" spans="1:19" x14ac:dyDescent="0.25">
      <c r="A8" s="209"/>
      <c r="B8" s="3" t="s">
        <v>2</v>
      </c>
      <c r="C8" s="3" t="s">
        <v>3</v>
      </c>
      <c r="D8" s="3" t="s">
        <v>4</v>
      </c>
      <c r="E8" s="3" t="s">
        <v>6</v>
      </c>
      <c r="F8" s="3" t="s">
        <v>3</v>
      </c>
      <c r="G8" s="3" t="s">
        <v>4</v>
      </c>
      <c r="H8" s="210"/>
      <c r="I8" s="3" t="s">
        <v>3</v>
      </c>
      <c r="J8" s="3" t="s">
        <v>4</v>
      </c>
      <c r="K8" s="3" t="s">
        <v>3</v>
      </c>
      <c r="L8" s="3" t="s">
        <v>4</v>
      </c>
      <c r="M8" s="3" t="s">
        <v>3</v>
      </c>
      <c r="N8" s="3" t="s">
        <v>4</v>
      </c>
      <c r="O8" s="3" t="s">
        <v>3</v>
      </c>
      <c r="P8" s="3" t="s">
        <v>4</v>
      </c>
      <c r="Q8" s="209"/>
      <c r="R8" s="206"/>
      <c r="S8" s="20"/>
    </row>
    <row r="9" spans="1:19" hidden="1" x14ac:dyDescent="0.25">
      <c r="A9" s="3">
        <v>1</v>
      </c>
      <c r="B9" s="3">
        <v>2</v>
      </c>
      <c r="C9" s="3">
        <v>3</v>
      </c>
      <c r="D9" s="3">
        <v>4</v>
      </c>
      <c r="E9" s="3">
        <v>5</v>
      </c>
      <c r="F9" s="3">
        <v>6</v>
      </c>
      <c r="G9" s="3">
        <v>7</v>
      </c>
      <c r="H9" s="3">
        <v>8</v>
      </c>
      <c r="I9" s="3">
        <v>9</v>
      </c>
      <c r="J9" s="3">
        <v>10</v>
      </c>
      <c r="K9" s="3">
        <v>11</v>
      </c>
      <c r="L9" s="3">
        <v>12</v>
      </c>
      <c r="M9" s="3">
        <v>13</v>
      </c>
      <c r="N9" s="3">
        <v>14</v>
      </c>
      <c r="O9" s="3">
        <v>15</v>
      </c>
      <c r="P9" s="3">
        <v>16</v>
      </c>
      <c r="Q9" s="3">
        <v>17</v>
      </c>
      <c r="R9" s="3">
        <v>18</v>
      </c>
    </row>
    <row r="10" spans="1:19" ht="15" customHeight="1" x14ac:dyDescent="0.25">
      <c r="A10" s="218" t="s">
        <v>213</v>
      </c>
      <c r="B10" s="309"/>
      <c r="C10" s="309"/>
      <c r="D10" s="309"/>
      <c r="E10" s="219"/>
      <c r="F10" s="2"/>
      <c r="G10" s="2"/>
      <c r="H10" s="2"/>
      <c r="I10" s="2"/>
      <c r="J10" s="2"/>
      <c r="K10" s="2"/>
      <c r="L10" s="2"/>
      <c r="M10" s="2"/>
      <c r="N10" s="2"/>
      <c r="O10" s="2"/>
      <c r="P10" s="2"/>
      <c r="Q10" s="2"/>
      <c r="R10" s="2"/>
    </row>
    <row r="11" spans="1:19" s="6" customFormat="1" ht="21.75" customHeight="1" x14ac:dyDescent="0.25">
      <c r="A11" s="5">
        <v>1</v>
      </c>
      <c r="B11" s="5" t="s">
        <v>286</v>
      </c>
      <c r="C11" s="5">
        <v>1</v>
      </c>
      <c r="D11" s="5"/>
      <c r="E11" s="5" t="s">
        <v>269</v>
      </c>
      <c r="F11" s="5"/>
      <c r="G11" s="5"/>
      <c r="H11" s="5"/>
      <c r="I11" s="5"/>
      <c r="J11" s="5"/>
      <c r="K11" s="5"/>
      <c r="L11" s="5"/>
      <c r="M11" s="5"/>
      <c r="N11" s="5"/>
      <c r="O11" s="5"/>
      <c r="P11" s="5"/>
      <c r="Q11" s="5"/>
      <c r="R11" s="5"/>
    </row>
    <row r="12" spans="1:19" s="6" customFormat="1" ht="90" x14ac:dyDescent="0.25">
      <c r="A12" s="5"/>
      <c r="B12" s="5"/>
      <c r="C12" s="5"/>
      <c r="D12" s="5"/>
      <c r="E12" s="5" t="s">
        <v>287</v>
      </c>
      <c r="F12" s="5">
        <v>1</v>
      </c>
      <c r="G12" s="5" t="s">
        <v>17</v>
      </c>
      <c r="H12" s="5" t="s">
        <v>288</v>
      </c>
      <c r="I12" s="5">
        <v>1</v>
      </c>
      <c r="J12" s="5" t="s">
        <v>17</v>
      </c>
      <c r="K12" s="5" t="s">
        <v>17</v>
      </c>
      <c r="L12" s="5" t="s">
        <v>17</v>
      </c>
      <c r="M12" s="5" t="s">
        <v>17</v>
      </c>
      <c r="N12" s="5" t="s">
        <v>17</v>
      </c>
      <c r="O12" s="5"/>
      <c r="P12" s="5"/>
      <c r="Q12" s="5" t="s">
        <v>289</v>
      </c>
      <c r="R12" s="5"/>
    </row>
    <row r="13" spans="1:19" s="6" customFormat="1" ht="150" x14ac:dyDescent="0.25">
      <c r="A13" s="5"/>
      <c r="B13" s="5"/>
      <c r="C13" s="5"/>
      <c r="D13" s="8"/>
      <c r="E13" s="5" t="s">
        <v>290</v>
      </c>
      <c r="F13" s="5">
        <v>1</v>
      </c>
      <c r="G13" s="5" t="s">
        <v>17</v>
      </c>
      <c r="H13" s="5" t="s">
        <v>653</v>
      </c>
      <c r="I13" s="5">
        <v>1</v>
      </c>
      <c r="J13" s="5" t="s">
        <v>17</v>
      </c>
      <c r="K13" s="5" t="s">
        <v>17</v>
      </c>
      <c r="L13" s="5" t="s">
        <v>17</v>
      </c>
      <c r="M13" s="5" t="s">
        <v>17</v>
      </c>
      <c r="N13" s="5" t="s">
        <v>17</v>
      </c>
      <c r="O13" s="5"/>
      <c r="P13" s="5"/>
      <c r="Q13" s="5" t="s">
        <v>289</v>
      </c>
      <c r="R13" s="5"/>
    </row>
    <row r="14" spans="1:19" s="6" customFormat="1" ht="30" x14ac:dyDescent="0.25">
      <c r="A14" s="5">
        <v>2</v>
      </c>
      <c r="B14" s="5" t="s">
        <v>291</v>
      </c>
      <c r="C14" s="5">
        <v>1</v>
      </c>
      <c r="D14" s="8"/>
      <c r="E14" s="5" t="s">
        <v>269</v>
      </c>
      <c r="F14" s="5"/>
      <c r="G14" s="10"/>
      <c r="H14" s="5"/>
      <c r="I14" s="5"/>
      <c r="J14" s="10"/>
      <c r="K14" s="5"/>
      <c r="L14" s="5"/>
      <c r="M14" s="5"/>
      <c r="N14" s="5"/>
      <c r="O14" s="5"/>
      <c r="P14" s="5"/>
      <c r="Q14" s="5"/>
      <c r="R14" s="5"/>
    </row>
    <row r="15" spans="1:19" s="6" customFormat="1" ht="45" x14ac:dyDescent="0.25">
      <c r="A15" s="5"/>
      <c r="B15" s="5"/>
      <c r="C15" s="5"/>
      <c r="D15" s="8"/>
      <c r="E15" s="5" t="s">
        <v>292</v>
      </c>
      <c r="F15" s="5">
        <v>1</v>
      </c>
      <c r="G15" s="10"/>
      <c r="H15" s="5" t="s">
        <v>293</v>
      </c>
      <c r="I15" s="5">
        <v>1</v>
      </c>
      <c r="J15" s="10" t="s">
        <v>17</v>
      </c>
      <c r="K15" s="5" t="s">
        <v>17</v>
      </c>
      <c r="L15" s="5" t="s">
        <v>17</v>
      </c>
      <c r="M15" s="5" t="s">
        <v>17</v>
      </c>
      <c r="N15" s="5" t="s">
        <v>17</v>
      </c>
      <c r="O15" s="5"/>
      <c r="P15" s="5"/>
      <c r="Q15" s="5" t="s">
        <v>289</v>
      </c>
      <c r="R15" s="5"/>
    </row>
    <row r="16" spans="1:19" s="6" customFormat="1" ht="45" x14ac:dyDescent="0.25">
      <c r="A16" s="5"/>
      <c r="B16" s="5"/>
      <c r="C16" s="5"/>
      <c r="D16" s="8"/>
      <c r="E16" s="5" t="s">
        <v>294</v>
      </c>
      <c r="F16" s="5">
        <v>1</v>
      </c>
      <c r="G16" s="14"/>
      <c r="H16" s="5" t="s">
        <v>293</v>
      </c>
      <c r="I16" s="5">
        <v>1</v>
      </c>
      <c r="J16" s="10" t="s">
        <v>17</v>
      </c>
      <c r="K16" s="5" t="s">
        <v>17</v>
      </c>
      <c r="L16" s="5" t="s">
        <v>17</v>
      </c>
      <c r="M16" s="5" t="s">
        <v>17</v>
      </c>
      <c r="N16" s="5" t="s">
        <v>17</v>
      </c>
      <c r="O16" s="5"/>
      <c r="P16" s="5"/>
      <c r="Q16" s="5" t="s">
        <v>289</v>
      </c>
      <c r="R16" s="8"/>
    </row>
    <row r="17" spans="1:18" s="6" customFormat="1" ht="45" x14ac:dyDescent="0.25">
      <c r="A17" s="5">
        <v>3</v>
      </c>
      <c r="B17" s="5" t="s">
        <v>295</v>
      </c>
      <c r="C17" s="5">
        <v>1</v>
      </c>
      <c r="D17" s="8"/>
      <c r="E17" s="5" t="s">
        <v>269</v>
      </c>
      <c r="F17" s="5"/>
      <c r="G17" s="14"/>
      <c r="H17" s="5"/>
      <c r="I17" s="5"/>
      <c r="J17" s="10"/>
      <c r="K17" s="5"/>
      <c r="L17" s="5"/>
      <c r="M17" s="5"/>
      <c r="N17" s="5"/>
      <c r="O17" s="5"/>
      <c r="P17" s="5"/>
      <c r="Q17" s="5"/>
      <c r="R17" s="8"/>
    </row>
    <row r="18" spans="1:18" s="6" customFormat="1" ht="45" x14ac:dyDescent="0.25">
      <c r="A18" s="5"/>
      <c r="B18" s="5"/>
      <c r="C18" s="5"/>
      <c r="D18" s="8"/>
      <c r="E18" s="5" t="s">
        <v>296</v>
      </c>
      <c r="F18" s="5">
        <v>1</v>
      </c>
      <c r="G18" s="14"/>
      <c r="H18" s="5" t="s">
        <v>297</v>
      </c>
      <c r="I18" s="5">
        <v>1</v>
      </c>
      <c r="J18" s="10" t="s">
        <v>17</v>
      </c>
      <c r="K18" s="5" t="s">
        <v>17</v>
      </c>
      <c r="L18" s="5" t="s">
        <v>17</v>
      </c>
      <c r="M18" s="5" t="s">
        <v>17</v>
      </c>
      <c r="N18" s="5" t="s">
        <v>17</v>
      </c>
      <c r="O18" s="5"/>
      <c r="P18" s="5"/>
      <c r="Q18" s="5" t="s">
        <v>289</v>
      </c>
      <c r="R18" s="8"/>
    </row>
    <row r="19" spans="1:18" s="6" customFormat="1" ht="90" x14ac:dyDescent="0.25">
      <c r="A19" s="5"/>
      <c r="B19" s="5"/>
      <c r="C19" s="5"/>
      <c r="D19" s="8"/>
      <c r="E19" s="5" t="s">
        <v>298</v>
      </c>
      <c r="F19" s="5">
        <v>1</v>
      </c>
      <c r="G19" s="14"/>
      <c r="H19" s="5" t="s">
        <v>299</v>
      </c>
      <c r="I19" s="5">
        <v>1</v>
      </c>
      <c r="J19" s="10" t="s">
        <v>17</v>
      </c>
      <c r="K19" s="5" t="s">
        <v>17</v>
      </c>
      <c r="L19" s="5" t="s">
        <v>17</v>
      </c>
      <c r="M19" s="5" t="s">
        <v>17</v>
      </c>
      <c r="N19" s="5" t="s">
        <v>17</v>
      </c>
      <c r="O19" s="5"/>
      <c r="P19" s="5"/>
      <c r="Q19" s="5" t="s">
        <v>289</v>
      </c>
      <c r="R19" s="8"/>
    </row>
    <row r="20" spans="1:18" s="6" customFormat="1" ht="15" customHeight="1" x14ac:dyDescent="0.25">
      <c r="A20" s="215" t="s">
        <v>101</v>
      </c>
      <c r="B20" s="216"/>
      <c r="C20" s="216"/>
      <c r="D20" s="216"/>
      <c r="E20" s="217"/>
      <c r="F20" s="5"/>
      <c r="G20" s="14"/>
      <c r="H20" s="5"/>
      <c r="I20" s="5"/>
      <c r="J20" s="10"/>
      <c r="K20" s="5"/>
      <c r="L20" s="5"/>
      <c r="M20" s="5"/>
      <c r="N20" s="5"/>
      <c r="O20" s="5"/>
      <c r="P20" s="5"/>
      <c r="Q20" s="5"/>
      <c r="R20" s="8"/>
    </row>
    <row r="21" spans="1:18" s="6" customFormat="1" ht="180" x14ac:dyDescent="0.25">
      <c r="A21" s="5">
        <v>1</v>
      </c>
      <c r="B21" s="5" t="s">
        <v>300</v>
      </c>
      <c r="C21" s="5">
        <v>1</v>
      </c>
      <c r="D21" s="8"/>
      <c r="E21" s="5" t="s">
        <v>301</v>
      </c>
      <c r="F21" s="5">
        <v>1</v>
      </c>
      <c r="G21" s="14"/>
      <c r="H21" s="5" t="s">
        <v>302</v>
      </c>
      <c r="I21" s="5" t="s">
        <v>17</v>
      </c>
      <c r="J21" s="10" t="s">
        <v>17</v>
      </c>
      <c r="K21" s="5" t="s">
        <v>17</v>
      </c>
      <c r="L21" s="5" t="s">
        <v>17</v>
      </c>
      <c r="M21" s="5" t="s">
        <v>17</v>
      </c>
      <c r="N21" s="5" t="s">
        <v>17</v>
      </c>
      <c r="O21" s="5">
        <v>1</v>
      </c>
      <c r="P21" s="5"/>
      <c r="Q21" s="5" t="s">
        <v>652</v>
      </c>
      <c r="R21" s="8"/>
    </row>
    <row r="22" spans="1:18" s="6" customFormat="1" ht="45" x14ac:dyDescent="0.25">
      <c r="A22" s="5">
        <v>2</v>
      </c>
      <c r="B22" s="5" t="s">
        <v>303</v>
      </c>
      <c r="C22" s="5">
        <v>1</v>
      </c>
      <c r="D22" s="8">
        <v>998219100</v>
      </c>
      <c r="E22" s="5" t="s">
        <v>269</v>
      </c>
      <c r="F22" s="5"/>
      <c r="G22" s="14"/>
      <c r="H22" s="5"/>
      <c r="I22" s="5"/>
      <c r="J22" s="10"/>
      <c r="K22" s="5"/>
      <c r="L22" s="5"/>
      <c r="M22" s="5"/>
      <c r="N22" s="5"/>
      <c r="O22" s="5"/>
      <c r="P22" s="5"/>
      <c r="Q22" s="5"/>
      <c r="R22" s="8"/>
    </row>
    <row r="23" spans="1:18" s="6" customFormat="1" ht="60" x14ac:dyDescent="0.25">
      <c r="A23" s="5"/>
      <c r="B23" s="5"/>
      <c r="C23" s="5"/>
      <c r="D23" s="8"/>
      <c r="E23" s="5" t="s">
        <v>304</v>
      </c>
      <c r="F23" s="5">
        <v>1</v>
      </c>
      <c r="G23" s="14"/>
      <c r="H23" s="5" t="s">
        <v>305</v>
      </c>
      <c r="I23" s="5">
        <v>1</v>
      </c>
      <c r="J23" s="10" t="s">
        <v>17</v>
      </c>
      <c r="K23" s="5" t="s">
        <v>17</v>
      </c>
      <c r="L23" s="5" t="s">
        <v>17</v>
      </c>
      <c r="M23" s="5" t="s">
        <v>17</v>
      </c>
      <c r="N23" s="5" t="s">
        <v>17</v>
      </c>
      <c r="O23" s="5"/>
      <c r="P23" s="5"/>
      <c r="Q23" s="5" t="s">
        <v>289</v>
      </c>
      <c r="R23" s="8"/>
    </row>
    <row r="24" spans="1:18" s="6" customFormat="1" ht="45" x14ac:dyDescent="0.25">
      <c r="A24" s="5"/>
      <c r="B24" s="5"/>
      <c r="C24" s="5"/>
      <c r="D24" s="8"/>
      <c r="E24" s="5" t="s">
        <v>307</v>
      </c>
      <c r="F24" s="5">
        <v>1</v>
      </c>
      <c r="G24" s="14"/>
      <c r="H24" s="5" t="s">
        <v>308</v>
      </c>
      <c r="I24" s="5">
        <v>1</v>
      </c>
      <c r="J24" s="10" t="s">
        <v>17</v>
      </c>
      <c r="K24" s="5" t="s">
        <v>17</v>
      </c>
      <c r="L24" s="5" t="s">
        <v>17</v>
      </c>
      <c r="M24" s="5" t="s">
        <v>17</v>
      </c>
      <c r="N24" s="5" t="s">
        <v>17</v>
      </c>
      <c r="O24" s="5"/>
      <c r="P24" s="5"/>
      <c r="Q24" s="5" t="s">
        <v>289</v>
      </c>
      <c r="R24" s="8"/>
    </row>
    <row r="25" spans="1:18" s="6" customFormat="1" ht="45" x14ac:dyDescent="0.25">
      <c r="A25" s="5"/>
      <c r="B25" s="5"/>
      <c r="C25" s="5"/>
      <c r="D25" s="8"/>
      <c r="E25" s="5" t="s">
        <v>309</v>
      </c>
      <c r="F25" s="5">
        <v>1</v>
      </c>
      <c r="G25" s="14">
        <v>48120000</v>
      </c>
      <c r="H25" s="5" t="s">
        <v>310</v>
      </c>
      <c r="I25" s="5">
        <v>1</v>
      </c>
      <c r="J25" s="14">
        <v>48120000</v>
      </c>
      <c r="K25" s="5" t="s">
        <v>17</v>
      </c>
      <c r="L25" s="5" t="s">
        <v>17</v>
      </c>
      <c r="M25" s="5" t="s">
        <v>17</v>
      </c>
      <c r="N25" s="5" t="s">
        <v>17</v>
      </c>
      <c r="O25" s="5"/>
      <c r="P25" s="5"/>
      <c r="Q25" s="5" t="s">
        <v>306</v>
      </c>
      <c r="R25" s="8">
        <v>48120000</v>
      </c>
    </row>
    <row r="26" spans="1:18" s="6" customFormat="1" ht="75" x14ac:dyDescent="0.25">
      <c r="A26" s="5">
        <v>3</v>
      </c>
      <c r="B26" s="5" t="s">
        <v>311</v>
      </c>
      <c r="C26" s="5">
        <v>1</v>
      </c>
      <c r="D26" s="8"/>
      <c r="E26" s="5" t="s">
        <v>312</v>
      </c>
      <c r="F26" s="5">
        <v>1</v>
      </c>
      <c r="G26" s="14"/>
      <c r="H26" s="5" t="s">
        <v>313</v>
      </c>
      <c r="I26" s="5">
        <v>1</v>
      </c>
      <c r="J26" s="23" t="s">
        <v>17</v>
      </c>
      <c r="K26" s="5" t="s">
        <v>17</v>
      </c>
      <c r="L26" s="8" t="s">
        <v>17</v>
      </c>
      <c r="M26" s="5" t="s">
        <v>17</v>
      </c>
      <c r="N26" s="5" t="s">
        <v>17</v>
      </c>
      <c r="O26" s="5"/>
      <c r="P26" s="5"/>
      <c r="Q26" s="5" t="s">
        <v>289</v>
      </c>
      <c r="R26" s="5" t="s">
        <v>289</v>
      </c>
    </row>
    <row r="27" spans="1:18" s="6" customFormat="1" ht="21.75" customHeight="1" x14ac:dyDescent="0.25">
      <c r="A27" s="5">
        <v>4</v>
      </c>
      <c r="B27" s="5" t="s">
        <v>314</v>
      </c>
      <c r="C27" s="5">
        <v>1</v>
      </c>
      <c r="D27" s="24">
        <v>37816859.359999999</v>
      </c>
      <c r="E27" s="5" t="s">
        <v>315</v>
      </c>
      <c r="F27" s="5"/>
      <c r="G27" s="24">
        <v>37816859.359999999</v>
      </c>
      <c r="H27" s="5"/>
      <c r="I27" s="5"/>
      <c r="J27" s="23"/>
      <c r="K27" s="5"/>
      <c r="L27" s="8"/>
      <c r="M27" s="5"/>
      <c r="N27" s="5"/>
      <c r="O27" s="5"/>
      <c r="P27" s="5"/>
      <c r="Q27" s="5"/>
      <c r="R27" s="5"/>
    </row>
    <row r="28" spans="1:18" s="6" customFormat="1" ht="60" x14ac:dyDescent="0.25">
      <c r="A28" s="5"/>
      <c r="B28" s="5"/>
      <c r="C28" s="5"/>
      <c r="D28" s="8"/>
      <c r="E28" s="5" t="s">
        <v>316</v>
      </c>
      <c r="F28" s="5">
        <v>1</v>
      </c>
      <c r="G28" s="14"/>
      <c r="H28" s="5" t="s">
        <v>317</v>
      </c>
      <c r="I28" s="5">
        <v>1</v>
      </c>
      <c r="J28" s="23" t="s">
        <v>17</v>
      </c>
      <c r="K28" s="5" t="s">
        <v>17</v>
      </c>
      <c r="L28" s="8" t="s">
        <v>17</v>
      </c>
      <c r="M28" s="5" t="s">
        <v>17</v>
      </c>
      <c r="N28" s="5" t="s">
        <v>17</v>
      </c>
      <c r="O28" s="5"/>
      <c r="P28" s="5"/>
      <c r="Q28" s="5" t="s">
        <v>289</v>
      </c>
      <c r="R28" s="5"/>
    </row>
    <row r="29" spans="1:18" s="6" customFormat="1" ht="60" x14ac:dyDescent="0.25">
      <c r="A29" s="5"/>
      <c r="B29" s="5"/>
      <c r="C29" s="5"/>
      <c r="D29" s="8"/>
      <c r="E29" s="5" t="s">
        <v>318</v>
      </c>
      <c r="F29" s="5">
        <v>1</v>
      </c>
      <c r="G29" s="14"/>
      <c r="H29" s="5" t="s">
        <v>319</v>
      </c>
      <c r="I29" s="5">
        <v>1</v>
      </c>
      <c r="J29" s="25">
        <v>37816839.359999999</v>
      </c>
      <c r="K29" s="10" t="s">
        <v>17</v>
      </c>
      <c r="L29" s="10" t="s">
        <v>17</v>
      </c>
      <c r="M29" s="10" t="s">
        <v>17</v>
      </c>
      <c r="N29" s="10" t="s">
        <v>17</v>
      </c>
      <c r="O29" s="5"/>
      <c r="P29" s="5"/>
      <c r="Q29" s="5" t="s">
        <v>320</v>
      </c>
      <c r="R29" s="25">
        <v>37816839.359999999</v>
      </c>
    </row>
    <row r="30" spans="1:18" s="6" customFormat="1" ht="60" x14ac:dyDescent="0.25">
      <c r="A30" s="5">
        <v>5</v>
      </c>
      <c r="B30" s="5" t="s">
        <v>321</v>
      </c>
      <c r="C30" s="5">
        <v>1</v>
      </c>
      <c r="D30" s="8"/>
      <c r="E30" s="5" t="s">
        <v>322</v>
      </c>
      <c r="F30" s="5">
        <v>1</v>
      </c>
      <c r="G30" s="14"/>
      <c r="H30" s="5" t="s">
        <v>323</v>
      </c>
      <c r="I30" s="5">
        <v>1</v>
      </c>
      <c r="J30" s="23" t="s">
        <v>17</v>
      </c>
      <c r="K30" s="5" t="s">
        <v>17</v>
      </c>
      <c r="L30" s="8" t="s">
        <v>17</v>
      </c>
      <c r="M30" s="5" t="s">
        <v>17</v>
      </c>
      <c r="N30" s="5" t="s">
        <v>17</v>
      </c>
      <c r="O30" s="5"/>
      <c r="P30" s="5"/>
      <c r="Q30" s="5" t="s">
        <v>289</v>
      </c>
      <c r="R30" s="5"/>
    </row>
    <row r="31" spans="1:18" s="6" customFormat="1" hidden="1" x14ac:dyDescent="0.25">
      <c r="A31" s="5"/>
      <c r="B31" s="5" t="s">
        <v>324</v>
      </c>
      <c r="C31" s="5">
        <f>SUM(C11:C30)</f>
        <v>8</v>
      </c>
      <c r="D31" s="24">
        <f>SUM(D11:D30)</f>
        <v>1036035959.36</v>
      </c>
      <c r="E31" s="5"/>
      <c r="F31" s="5">
        <f>SUM(F11:F30)</f>
        <v>14</v>
      </c>
      <c r="G31" s="26">
        <f>SUM(G11:G30)</f>
        <v>85936859.359999999</v>
      </c>
      <c r="H31" s="5"/>
      <c r="I31" s="5">
        <f>SUM(I11:I30)</f>
        <v>13</v>
      </c>
      <c r="J31" s="23">
        <f>SUM(J25:J30)</f>
        <v>85936839.359999999</v>
      </c>
      <c r="K31" s="5">
        <f>SUM(K11:K30)</f>
        <v>0</v>
      </c>
      <c r="L31" s="8"/>
      <c r="M31" s="5"/>
      <c r="N31" s="5"/>
      <c r="O31" s="5">
        <f>SUM(O11:O30)</f>
        <v>1</v>
      </c>
      <c r="P31" s="5"/>
      <c r="Q31" s="5"/>
      <c r="R31" s="5"/>
    </row>
    <row r="32" spans="1:18" s="6" customFormat="1" ht="15" customHeight="1" x14ac:dyDescent="0.25">
      <c r="A32" s="215" t="s">
        <v>325</v>
      </c>
      <c r="B32" s="216"/>
      <c r="C32" s="216"/>
      <c r="D32" s="216"/>
      <c r="E32" s="216"/>
      <c r="F32" s="217"/>
      <c r="G32" s="10"/>
      <c r="H32" s="5"/>
      <c r="I32" s="5"/>
      <c r="J32" s="10"/>
      <c r="K32" s="5"/>
      <c r="L32" s="5"/>
      <c r="M32" s="5"/>
      <c r="N32" s="5"/>
      <c r="O32" s="5"/>
      <c r="P32" s="5"/>
      <c r="Q32" s="5"/>
      <c r="R32" s="5"/>
    </row>
    <row r="33" spans="1:18" s="6" customFormat="1" ht="75" x14ac:dyDescent="0.25">
      <c r="A33" s="5"/>
      <c r="B33" s="5" t="s">
        <v>326</v>
      </c>
      <c r="C33" s="5">
        <v>1</v>
      </c>
      <c r="D33" s="8"/>
      <c r="E33" s="5" t="s">
        <v>327</v>
      </c>
      <c r="F33" s="5">
        <v>1</v>
      </c>
      <c r="G33" s="10"/>
      <c r="H33" s="5" t="s">
        <v>651</v>
      </c>
      <c r="I33" s="10">
        <v>1</v>
      </c>
      <c r="J33" s="10"/>
      <c r="K33" s="5" t="s">
        <v>17</v>
      </c>
      <c r="L33" s="5" t="s">
        <v>17</v>
      </c>
      <c r="M33" s="5" t="s">
        <v>17</v>
      </c>
      <c r="N33" s="5" t="s">
        <v>17</v>
      </c>
      <c r="O33" s="5"/>
      <c r="P33" s="5"/>
      <c r="Q33" s="5" t="s">
        <v>289</v>
      </c>
      <c r="R33" s="5"/>
    </row>
    <row r="34" spans="1:18" s="30" customFormat="1" hidden="1" x14ac:dyDescent="0.25">
      <c r="A34" s="27"/>
      <c r="B34" s="27" t="s">
        <v>328</v>
      </c>
      <c r="C34" s="27">
        <f>SUM(C33)</f>
        <v>1</v>
      </c>
      <c r="D34" s="28">
        <f>SUM(D33)</f>
        <v>0</v>
      </c>
      <c r="E34" s="27" t="s">
        <v>25</v>
      </c>
      <c r="F34" s="27">
        <f>SUM(F33)</f>
        <v>1</v>
      </c>
      <c r="G34" s="28">
        <f>SUM(G33)</f>
        <v>0</v>
      </c>
      <c r="H34" s="27" t="s">
        <v>25</v>
      </c>
      <c r="I34" s="27">
        <f>SUM(I33)</f>
        <v>1</v>
      </c>
      <c r="J34" s="28" t="s">
        <v>17</v>
      </c>
      <c r="K34" s="27"/>
      <c r="L34" s="28">
        <v>0</v>
      </c>
      <c r="M34" s="27" t="s">
        <v>17</v>
      </c>
      <c r="N34" s="27" t="s">
        <v>17</v>
      </c>
      <c r="O34" s="27" t="s">
        <v>17</v>
      </c>
      <c r="P34" s="27" t="s">
        <v>17</v>
      </c>
      <c r="Q34" s="27"/>
      <c r="R34" s="29"/>
    </row>
    <row r="35" spans="1:18" s="30" customFormat="1" x14ac:dyDescent="0.25">
      <c r="A35" s="218"/>
      <c r="B35" s="219"/>
      <c r="C35" s="27">
        <f>SUM(C34,C31)</f>
        <v>9</v>
      </c>
      <c r="D35" s="31">
        <f>SUM(D34,D31)</f>
        <v>1036035959.36</v>
      </c>
      <c r="E35" s="27" t="s">
        <v>25</v>
      </c>
      <c r="F35" s="27">
        <f>SUM(F34,F31)</f>
        <v>15</v>
      </c>
      <c r="G35" s="31">
        <f>SUM(G34,G31)</f>
        <v>85936859.359999999</v>
      </c>
      <c r="H35" s="27" t="s">
        <v>25</v>
      </c>
      <c r="I35" s="27">
        <f>SUM(I34,I31)</f>
        <v>14</v>
      </c>
      <c r="J35" s="31">
        <f>SUM(J34,J31)</f>
        <v>85936839.359999999</v>
      </c>
      <c r="K35" s="27">
        <f>SUM(K34,K31)</f>
        <v>0</v>
      </c>
      <c r="L35" s="184">
        <f>SUM(L11:L34)</f>
        <v>0</v>
      </c>
      <c r="M35" s="27" t="s">
        <v>17</v>
      </c>
      <c r="N35" s="27" t="s">
        <v>17</v>
      </c>
      <c r="O35" s="27">
        <f>SUM(O31)</f>
        <v>1</v>
      </c>
      <c r="P35" s="27" t="s">
        <v>17</v>
      </c>
      <c r="Q35" s="27"/>
      <c r="R35" s="32">
        <f>SUM(R12:R34)</f>
        <v>85936839.359999999</v>
      </c>
    </row>
  </sheetData>
  <mergeCells count="19">
    <mergeCell ref="A35:B35"/>
    <mergeCell ref="R6:R8"/>
    <mergeCell ref="I7:J7"/>
    <mergeCell ref="K7:L7"/>
    <mergeCell ref="M7:N7"/>
    <mergeCell ref="O7:P7"/>
    <mergeCell ref="A10:E10"/>
    <mergeCell ref="A20:E20"/>
    <mergeCell ref="A32:F32"/>
    <mergeCell ref="A1:R1"/>
    <mergeCell ref="A2:R2"/>
    <mergeCell ref="A3:R3"/>
    <mergeCell ref="A4:R4"/>
    <mergeCell ref="A6:A8"/>
    <mergeCell ref="B6:D7"/>
    <mergeCell ref="E6:G7"/>
    <mergeCell ref="H6:H8"/>
    <mergeCell ref="I6:P6"/>
    <mergeCell ref="Q6:Q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7"/>
  <sheetViews>
    <sheetView topLeftCell="A31" zoomScale="70" zoomScaleNormal="70" workbookViewId="0">
      <selection activeCell="H11" sqref="A11:H11"/>
    </sheetView>
  </sheetViews>
  <sheetFormatPr defaultRowHeight="15" x14ac:dyDescent="0.25"/>
  <cols>
    <col min="1" max="1" width="6.85546875" style="185" customWidth="1"/>
    <col min="2" max="2" width="56.140625" hidden="1" customWidth="1"/>
    <col min="3" max="3" width="6.7109375" style="185" hidden="1" customWidth="1"/>
    <col min="4" max="4" width="14.140625" hidden="1" customWidth="1"/>
    <col min="5" max="5" width="42" customWidth="1"/>
    <col min="6" max="6" width="6.7109375" customWidth="1"/>
    <col min="7" max="7" width="14" customWidth="1"/>
    <col min="8" max="8" width="37.42578125" customWidth="1"/>
    <col min="9" max="9" width="6.7109375" customWidth="1"/>
    <col min="10" max="10" width="13.42578125" customWidth="1"/>
    <col min="11" max="15" width="6.7109375" customWidth="1"/>
    <col min="16" max="16" width="6.7109375" style="6" customWidth="1"/>
    <col min="17" max="17" width="29.7109375" customWidth="1"/>
    <col min="18" max="18" width="18.7109375" hidden="1" customWidth="1"/>
  </cols>
  <sheetData>
    <row r="1" spans="1:19" x14ac:dyDescent="0.25">
      <c r="A1" s="204" t="s">
        <v>26</v>
      </c>
      <c r="B1" s="204"/>
      <c r="C1" s="204"/>
      <c r="D1" s="204"/>
      <c r="E1" s="204"/>
      <c r="F1" s="204"/>
      <c r="G1" s="204"/>
      <c r="H1" s="204"/>
      <c r="I1" s="204"/>
      <c r="J1" s="204"/>
      <c r="K1" s="204"/>
      <c r="L1" s="204"/>
      <c r="M1" s="204"/>
      <c r="N1" s="204"/>
      <c r="O1" s="204"/>
      <c r="P1" s="204"/>
      <c r="Q1" s="204"/>
      <c r="R1" s="204"/>
    </row>
    <row r="2" spans="1:19" x14ac:dyDescent="0.25">
      <c r="A2" s="204" t="s">
        <v>329</v>
      </c>
      <c r="B2" s="204"/>
      <c r="C2" s="204"/>
      <c r="D2" s="204"/>
      <c r="E2" s="204"/>
      <c r="F2" s="204"/>
      <c r="G2" s="204"/>
      <c r="H2" s="204"/>
      <c r="I2" s="204"/>
      <c r="J2" s="204"/>
      <c r="K2" s="204"/>
      <c r="L2" s="204"/>
      <c r="M2" s="204"/>
      <c r="N2" s="204"/>
      <c r="O2" s="204"/>
      <c r="P2" s="204"/>
      <c r="Q2" s="204"/>
      <c r="R2" s="204"/>
    </row>
    <row r="3" spans="1:19" x14ac:dyDescent="0.25">
      <c r="A3" s="204" t="s">
        <v>330</v>
      </c>
      <c r="B3" s="204"/>
      <c r="C3" s="204"/>
      <c r="D3" s="204"/>
      <c r="E3" s="204"/>
      <c r="F3" s="204"/>
      <c r="G3" s="204"/>
      <c r="H3" s="204"/>
      <c r="I3" s="204"/>
      <c r="J3" s="204"/>
      <c r="K3" s="204"/>
      <c r="L3" s="204"/>
      <c r="M3" s="204"/>
      <c r="N3" s="204"/>
      <c r="O3" s="204"/>
      <c r="P3" s="204"/>
      <c r="Q3" s="204"/>
      <c r="R3" s="204"/>
    </row>
    <row r="4" spans="1:19" x14ac:dyDescent="0.25">
      <c r="A4" s="204" t="s">
        <v>331</v>
      </c>
      <c r="B4" s="204"/>
      <c r="C4" s="204"/>
      <c r="D4" s="204"/>
      <c r="E4" s="204"/>
      <c r="F4" s="204"/>
      <c r="G4" s="204"/>
      <c r="H4" s="204"/>
      <c r="I4" s="204"/>
      <c r="J4" s="204"/>
      <c r="K4" s="204"/>
      <c r="L4" s="204"/>
      <c r="M4" s="204"/>
      <c r="N4" s="204"/>
      <c r="O4" s="204"/>
      <c r="P4" s="204"/>
      <c r="Q4" s="204"/>
      <c r="R4" s="204"/>
    </row>
    <row r="5" spans="1:19" x14ac:dyDescent="0.25">
      <c r="A5" s="204" t="s">
        <v>606</v>
      </c>
      <c r="B5" s="204"/>
      <c r="C5" s="204"/>
      <c r="D5" s="204"/>
      <c r="E5" s="204"/>
      <c r="F5" s="204"/>
      <c r="G5" s="204"/>
      <c r="H5" s="204"/>
      <c r="I5" s="204"/>
      <c r="J5" s="204"/>
      <c r="K5" s="204"/>
      <c r="L5" s="204"/>
      <c r="M5" s="204"/>
      <c r="N5" s="204"/>
      <c r="O5" s="204"/>
      <c r="P5" s="204"/>
      <c r="Q5" s="204"/>
      <c r="R5" s="204"/>
    </row>
    <row r="6" spans="1:19" x14ac:dyDescent="0.25">
      <c r="R6" t="s">
        <v>71</v>
      </c>
    </row>
    <row r="7" spans="1:19" x14ac:dyDescent="0.25">
      <c r="A7" s="207" t="s">
        <v>0</v>
      </c>
      <c r="B7" s="211" t="s">
        <v>1</v>
      </c>
      <c r="C7" s="212"/>
      <c r="D7" s="212"/>
      <c r="E7" s="210" t="s">
        <v>5</v>
      </c>
      <c r="F7" s="210"/>
      <c r="G7" s="210"/>
      <c r="H7" s="210" t="s">
        <v>7</v>
      </c>
      <c r="I7" s="210" t="s">
        <v>14</v>
      </c>
      <c r="J7" s="210"/>
      <c r="K7" s="210"/>
      <c r="L7" s="210"/>
      <c r="M7" s="210"/>
      <c r="N7" s="210"/>
      <c r="O7" s="210"/>
      <c r="P7" s="210"/>
      <c r="Q7" s="207" t="s">
        <v>12</v>
      </c>
      <c r="R7" s="206" t="s">
        <v>13</v>
      </c>
      <c r="S7" s="20"/>
    </row>
    <row r="8" spans="1:19" ht="84.75" customHeight="1" x14ac:dyDescent="0.25">
      <c r="A8" s="208"/>
      <c r="B8" s="213"/>
      <c r="C8" s="214"/>
      <c r="D8" s="214"/>
      <c r="E8" s="210"/>
      <c r="F8" s="210"/>
      <c r="G8" s="210"/>
      <c r="H8" s="210"/>
      <c r="I8" s="205" t="s">
        <v>8</v>
      </c>
      <c r="J8" s="205"/>
      <c r="K8" s="205" t="s">
        <v>9</v>
      </c>
      <c r="L8" s="205"/>
      <c r="M8" s="205" t="s">
        <v>10</v>
      </c>
      <c r="N8" s="205"/>
      <c r="O8" s="205" t="s">
        <v>11</v>
      </c>
      <c r="P8" s="205"/>
      <c r="Q8" s="208"/>
      <c r="R8" s="206"/>
      <c r="S8" s="20"/>
    </row>
    <row r="9" spans="1:19" x14ac:dyDescent="0.25">
      <c r="A9" s="209"/>
      <c r="B9" s="3" t="s">
        <v>2</v>
      </c>
      <c r="C9" s="3" t="s">
        <v>3</v>
      </c>
      <c r="D9" s="3" t="s">
        <v>4</v>
      </c>
      <c r="E9" s="3" t="s">
        <v>6</v>
      </c>
      <c r="F9" s="3" t="s">
        <v>3</v>
      </c>
      <c r="G9" s="3" t="s">
        <v>4</v>
      </c>
      <c r="H9" s="210"/>
      <c r="I9" s="3" t="s">
        <v>3</v>
      </c>
      <c r="J9" s="3" t="s">
        <v>4</v>
      </c>
      <c r="K9" s="3" t="s">
        <v>3</v>
      </c>
      <c r="L9" s="3" t="s">
        <v>4</v>
      </c>
      <c r="M9" s="3" t="s">
        <v>3</v>
      </c>
      <c r="N9" s="3" t="s">
        <v>4</v>
      </c>
      <c r="O9" s="3" t="s">
        <v>3</v>
      </c>
      <c r="P9" s="33" t="s">
        <v>4</v>
      </c>
      <c r="Q9" s="209"/>
      <c r="R9" s="206"/>
      <c r="S9" s="20"/>
    </row>
    <row r="10" spans="1:19" hidden="1" x14ac:dyDescent="0.25">
      <c r="A10" s="3">
        <v>1</v>
      </c>
      <c r="B10" s="3">
        <v>2</v>
      </c>
      <c r="C10" s="3">
        <v>3</v>
      </c>
      <c r="D10" s="3">
        <v>4</v>
      </c>
      <c r="E10" s="3">
        <v>5</v>
      </c>
      <c r="F10" s="3">
        <v>6</v>
      </c>
      <c r="G10" s="3">
        <v>7</v>
      </c>
      <c r="H10" s="3">
        <v>8</v>
      </c>
      <c r="I10" s="3">
        <v>9</v>
      </c>
      <c r="J10" s="3">
        <v>10</v>
      </c>
      <c r="K10" s="3">
        <v>11</v>
      </c>
      <c r="L10" s="3">
        <v>12</v>
      </c>
      <c r="M10" s="3">
        <v>13</v>
      </c>
      <c r="N10" s="3">
        <v>14</v>
      </c>
      <c r="O10" s="3">
        <v>15</v>
      </c>
      <c r="P10" s="33">
        <v>16</v>
      </c>
      <c r="Q10" s="3">
        <v>17</v>
      </c>
      <c r="R10" s="3">
        <v>18</v>
      </c>
    </row>
    <row r="11" spans="1:19" s="6" customFormat="1" ht="90" x14ac:dyDescent="0.25">
      <c r="A11" s="21">
        <v>1</v>
      </c>
      <c r="B11" s="5" t="s">
        <v>332</v>
      </c>
      <c r="C11" s="71">
        <v>1</v>
      </c>
      <c r="D11" s="16" t="s">
        <v>17</v>
      </c>
      <c r="E11" s="5" t="s">
        <v>333</v>
      </c>
      <c r="F11" s="15">
        <v>1</v>
      </c>
      <c r="G11" s="16" t="s">
        <v>17</v>
      </c>
      <c r="H11" s="284" t="s">
        <v>654</v>
      </c>
      <c r="I11" s="16" t="s">
        <v>17</v>
      </c>
      <c r="J11" s="16" t="s">
        <v>17</v>
      </c>
      <c r="K11" s="16" t="s">
        <v>17</v>
      </c>
      <c r="L11" s="16" t="s">
        <v>17</v>
      </c>
      <c r="M11" s="15">
        <v>1</v>
      </c>
      <c r="N11" s="16" t="s">
        <v>17</v>
      </c>
      <c r="O11" s="16" t="s">
        <v>17</v>
      </c>
      <c r="P11" s="16" t="s">
        <v>17</v>
      </c>
      <c r="Q11" s="15" t="s">
        <v>10</v>
      </c>
      <c r="R11" s="15"/>
    </row>
    <row r="12" spans="1:19" s="6" customFormat="1" ht="103.5" customHeight="1" x14ac:dyDescent="0.25">
      <c r="A12" s="21">
        <v>2</v>
      </c>
      <c r="B12" s="34" t="s">
        <v>335</v>
      </c>
      <c r="C12" s="21">
        <v>1</v>
      </c>
      <c r="D12" s="10" t="s">
        <v>17</v>
      </c>
      <c r="E12" s="34" t="s">
        <v>336</v>
      </c>
      <c r="F12" s="34">
        <v>1</v>
      </c>
      <c r="G12" s="35" t="s">
        <v>17</v>
      </c>
      <c r="H12" s="287" t="s">
        <v>655</v>
      </c>
      <c r="I12" s="35">
        <v>1</v>
      </c>
      <c r="J12" s="35" t="s">
        <v>17</v>
      </c>
      <c r="K12" s="35" t="s">
        <v>17</v>
      </c>
      <c r="L12" s="35" t="s">
        <v>17</v>
      </c>
      <c r="M12" s="35">
        <v>0</v>
      </c>
      <c r="N12" s="35" t="s">
        <v>17</v>
      </c>
      <c r="O12" s="35" t="s">
        <v>17</v>
      </c>
      <c r="P12" s="35" t="s">
        <v>17</v>
      </c>
      <c r="Q12" s="36" t="s">
        <v>289</v>
      </c>
      <c r="R12" s="34"/>
    </row>
    <row r="13" spans="1:19" s="6" customFormat="1" ht="90" x14ac:dyDescent="0.25">
      <c r="A13" s="220">
        <v>3</v>
      </c>
      <c r="B13" s="34" t="s">
        <v>337</v>
      </c>
      <c r="C13" s="220">
        <v>1</v>
      </c>
      <c r="D13" s="223" t="s">
        <v>17</v>
      </c>
      <c r="E13" s="37" t="s">
        <v>338</v>
      </c>
      <c r="F13" s="34">
        <v>1</v>
      </c>
      <c r="G13" s="38" t="s">
        <v>17</v>
      </c>
      <c r="H13" s="311" t="s">
        <v>654</v>
      </c>
      <c r="I13" s="35" t="s">
        <v>17</v>
      </c>
      <c r="J13" s="38" t="s">
        <v>17</v>
      </c>
      <c r="K13" s="38" t="s">
        <v>17</v>
      </c>
      <c r="L13" s="38" t="s">
        <v>17</v>
      </c>
      <c r="M13" s="39">
        <v>1</v>
      </c>
      <c r="N13" s="38" t="s">
        <v>17</v>
      </c>
      <c r="O13" s="38" t="s">
        <v>17</v>
      </c>
      <c r="P13" s="38" t="s">
        <v>17</v>
      </c>
      <c r="Q13" s="40" t="s">
        <v>10</v>
      </c>
      <c r="R13" s="34"/>
    </row>
    <row r="14" spans="1:19" s="6" customFormat="1" ht="90" x14ac:dyDescent="0.25">
      <c r="A14" s="221"/>
      <c r="B14" s="41" t="s">
        <v>339</v>
      </c>
      <c r="C14" s="221"/>
      <c r="D14" s="224"/>
      <c r="E14" s="42" t="s">
        <v>340</v>
      </c>
      <c r="F14" s="41">
        <v>1</v>
      </c>
      <c r="G14" s="43" t="s">
        <v>17</v>
      </c>
      <c r="H14" s="310" t="s">
        <v>656</v>
      </c>
      <c r="I14" s="45">
        <v>1</v>
      </c>
      <c r="J14" s="43" t="s">
        <v>17</v>
      </c>
      <c r="K14" s="43" t="s">
        <v>17</v>
      </c>
      <c r="L14" s="43" t="s">
        <v>17</v>
      </c>
      <c r="M14" s="46">
        <v>0</v>
      </c>
      <c r="N14" s="43" t="s">
        <v>17</v>
      </c>
      <c r="O14" s="43" t="s">
        <v>17</v>
      </c>
      <c r="P14" s="43" t="s">
        <v>17</v>
      </c>
      <c r="Q14" s="47" t="s">
        <v>289</v>
      </c>
      <c r="R14" s="41"/>
    </row>
    <row r="15" spans="1:19" s="6" customFormat="1" ht="45" x14ac:dyDescent="0.25">
      <c r="A15" s="222"/>
      <c r="B15" s="41" t="s">
        <v>341</v>
      </c>
      <c r="C15" s="222"/>
      <c r="D15" s="225"/>
      <c r="E15" s="42" t="s">
        <v>342</v>
      </c>
      <c r="F15" s="41">
        <v>1</v>
      </c>
      <c r="G15" s="43" t="s">
        <v>17</v>
      </c>
      <c r="H15" s="310" t="s">
        <v>658</v>
      </c>
      <c r="I15" s="45">
        <v>1</v>
      </c>
      <c r="J15" s="43" t="s">
        <v>17</v>
      </c>
      <c r="K15" s="43" t="s">
        <v>17</v>
      </c>
      <c r="L15" s="43" t="s">
        <v>17</v>
      </c>
      <c r="M15" s="46">
        <v>0</v>
      </c>
      <c r="N15" s="43" t="s">
        <v>17</v>
      </c>
      <c r="O15" s="43" t="s">
        <v>17</v>
      </c>
      <c r="P15" s="43" t="s">
        <v>17</v>
      </c>
      <c r="Q15" s="47" t="s">
        <v>289</v>
      </c>
      <c r="R15" s="41"/>
    </row>
    <row r="16" spans="1:19" ht="30" x14ac:dyDescent="0.25">
      <c r="A16" s="220">
        <v>4</v>
      </c>
      <c r="B16" s="48" t="s">
        <v>343</v>
      </c>
      <c r="C16" s="226">
        <v>1</v>
      </c>
      <c r="D16" s="229" t="s">
        <v>17</v>
      </c>
      <c r="E16" s="34" t="s">
        <v>344</v>
      </c>
      <c r="F16" s="49"/>
      <c r="G16" s="50"/>
      <c r="H16" s="49"/>
      <c r="I16" s="50"/>
      <c r="J16" s="50"/>
      <c r="K16" s="49"/>
      <c r="L16" s="49"/>
      <c r="M16" s="49"/>
      <c r="N16" s="50" t="s">
        <v>17</v>
      </c>
      <c r="O16" s="50" t="s">
        <v>17</v>
      </c>
      <c r="P16" s="38" t="s">
        <v>17</v>
      </c>
      <c r="Q16" s="49"/>
      <c r="R16" s="49"/>
    </row>
    <row r="17" spans="1:18" ht="60" x14ac:dyDescent="0.25">
      <c r="A17" s="221"/>
      <c r="B17" s="51" t="s">
        <v>345</v>
      </c>
      <c r="C17" s="227"/>
      <c r="D17" s="230"/>
      <c r="E17" s="41" t="s">
        <v>346</v>
      </c>
      <c r="F17" s="52">
        <v>1</v>
      </c>
      <c r="G17" s="53" t="s">
        <v>17</v>
      </c>
      <c r="H17" s="312" t="s">
        <v>654</v>
      </c>
      <c r="I17" s="43" t="s">
        <v>17</v>
      </c>
      <c r="J17" s="54" t="s">
        <v>17</v>
      </c>
      <c r="K17" s="43" t="s">
        <v>17</v>
      </c>
      <c r="L17" s="43" t="s">
        <v>17</v>
      </c>
      <c r="M17" s="52">
        <v>1</v>
      </c>
      <c r="N17" s="53" t="s">
        <v>17</v>
      </c>
      <c r="O17" s="53" t="s">
        <v>17</v>
      </c>
      <c r="P17" s="43" t="s">
        <v>17</v>
      </c>
      <c r="Q17" s="55" t="s">
        <v>10</v>
      </c>
      <c r="R17" s="52"/>
    </row>
    <row r="18" spans="1:18" s="6" customFormat="1" ht="60" x14ac:dyDescent="0.25">
      <c r="A18" s="221"/>
      <c r="B18" s="41" t="s">
        <v>347</v>
      </c>
      <c r="C18" s="227"/>
      <c r="D18" s="230"/>
      <c r="E18" s="41" t="s">
        <v>348</v>
      </c>
      <c r="F18" s="46">
        <v>1</v>
      </c>
      <c r="G18" s="43" t="s">
        <v>17</v>
      </c>
      <c r="H18" s="312" t="s">
        <v>654</v>
      </c>
      <c r="I18" s="43" t="s">
        <v>17</v>
      </c>
      <c r="J18" s="43" t="s">
        <v>17</v>
      </c>
      <c r="K18" s="43" t="s">
        <v>17</v>
      </c>
      <c r="L18" s="43" t="s">
        <v>17</v>
      </c>
      <c r="M18" s="46">
        <v>1</v>
      </c>
      <c r="N18" s="43" t="s">
        <v>17</v>
      </c>
      <c r="O18" s="43" t="s">
        <v>17</v>
      </c>
      <c r="P18" s="43" t="s">
        <v>17</v>
      </c>
      <c r="Q18" s="55" t="s">
        <v>10</v>
      </c>
      <c r="R18" s="46"/>
    </row>
    <row r="19" spans="1:18" ht="60" x14ac:dyDescent="0.25">
      <c r="A19" s="222"/>
      <c r="B19" s="41" t="s">
        <v>349</v>
      </c>
      <c r="C19" s="228"/>
      <c r="D19" s="231"/>
      <c r="E19" s="41" t="s">
        <v>350</v>
      </c>
      <c r="F19" s="46">
        <v>1</v>
      </c>
      <c r="G19" s="56" t="s">
        <v>17</v>
      </c>
      <c r="H19" s="312" t="s">
        <v>654</v>
      </c>
      <c r="I19" s="43" t="s">
        <v>17</v>
      </c>
      <c r="J19" s="56" t="s">
        <v>17</v>
      </c>
      <c r="K19" s="43" t="s">
        <v>17</v>
      </c>
      <c r="L19" s="43" t="s">
        <v>17</v>
      </c>
      <c r="M19" s="46">
        <v>1</v>
      </c>
      <c r="N19" s="43" t="s">
        <v>17</v>
      </c>
      <c r="O19" s="43" t="s">
        <v>17</v>
      </c>
      <c r="P19" s="43" t="s">
        <v>17</v>
      </c>
      <c r="Q19" s="55" t="s">
        <v>10</v>
      </c>
      <c r="R19" s="46"/>
    </row>
    <row r="20" spans="1:18" ht="60" x14ac:dyDescent="0.25">
      <c r="A20" s="220">
        <v>5</v>
      </c>
      <c r="B20" s="34" t="s">
        <v>351</v>
      </c>
      <c r="C20" s="220">
        <v>1</v>
      </c>
      <c r="D20" s="229" t="s">
        <v>17</v>
      </c>
      <c r="E20" s="37" t="s">
        <v>352</v>
      </c>
      <c r="F20" s="37">
        <v>1</v>
      </c>
      <c r="G20" s="57" t="s">
        <v>17</v>
      </c>
      <c r="H20" s="290" t="s">
        <v>654</v>
      </c>
      <c r="I20" s="57" t="s">
        <v>17</v>
      </c>
      <c r="J20" s="57" t="s">
        <v>17</v>
      </c>
      <c r="K20" s="57" t="s">
        <v>17</v>
      </c>
      <c r="L20" s="57" t="s">
        <v>17</v>
      </c>
      <c r="M20" s="57">
        <v>1</v>
      </c>
      <c r="N20" s="57" t="s">
        <v>17</v>
      </c>
      <c r="O20" s="57" t="s">
        <v>17</v>
      </c>
      <c r="P20" s="57" t="s">
        <v>17</v>
      </c>
      <c r="Q20" s="58" t="s">
        <v>10</v>
      </c>
      <c r="R20" s="34"/>
    </row>
    <row r="21" spans="1:18" ht="45" x14ac:dyDescent="0.25">
      <c r="A21" s="222"/>
      <c r="B21" s="59" t="s">
        <v>353</v>
      </c>
      <c r="C21" s="222"/>
      <c r="D21" s="231"/>
      <c r="E21" s="60"/>
      <c r="F21" s="60"/>
      <c r="G21" s="60"/>
      <c r="H21" s="60"/>
      <c r="I21" s="60"/>
      <c r="J21" s="60"/>
      <c r="K21" s="60"/>
      <c r="L21" s="60"/>
      <c r="M21" s="60"/>
      <c r="N21" s="60"/>
      <c r="O21" s="60"/>
      <c r="P21" s="60"/>
      <c r="Q21" s="60"/>
      <c r="R21" s="59"/>
    </row>
    <row r="22" spans="1:18" ht="90.75" customHeight="1" x14ac:dyDescent="0.25">
      <c r="A22" s="21">
        <v>6</v>
      </c>
      <c r="B22" s="41" t="s">
        <v>354</v>
      </c>
      <c r="C22" s="189">
        <v>1</v>
      </c>
      <c r="D22" s="35" t="s">
        <v>17</v>
      </c>
      <c r="E22" s="41" t="s">
        <v>355</v>
      </c>
      <c r="F22" s="41">
        <v>1</v>
      </c>
      <c r="G22" s="45" t="s">
        <v>17</v>
      </c>
      <c r="H22" s="290" t="s">
        <v>657</v>
      </c>
      <c r="I22" s="45">
        <v>1</v>
      </c>
      <c r="J22" s="45" t="s">
        <v>17</v>
      </c>
      <c r="K22" s="45" t="s">
        <v>17</v>
      </c>
      <c r="L22" s="45" t="s">
        <v>17</v>
      </c>
      <c r="M22" s="41">
        <v>0</v>
      </c>
      <c r="N22" s="45" t="s">
        <v>17</v>
      </c>
      <c r="O22" s="45" t="s">
        <v>17</v>
      </c>
      <c r="P22" s="45" t="s">
        <v>17</v>
      </c>
      <c r="Q22" s="58" t="s">
        <v>289</v>
      </c>
      <c r="R22" s="41"/>
    </row>
    <row r="23" spans="1:18" ht="45" x14ac:dyDescent="0.25">
      <c r="A23" s="220">
        <v>7</v>
      </c>
      <c r="B23" s="37" t="s">
        <v>356</v>
      </c>
      <c r="C23" s="186">
        <v>1</v>
      </c>
      <c r="D23" s="57" t="s">
        <v>17</v>
      </c>
      <c r="E23" s="37" t="s">
        <v>357</v>
      </c>
      <c r="F23" s="37"/>
      <c r="G23" s="37"/>
      <c r="H23" s="37"/>
      <c r="I23" s="37"/>
      <c r="J23" s="37"/>
      <c r="K23" s="37"/>
      <c r="L23" s="37"/>
      <c r="M23" s="37"/>
      <c r="N23" s="57"/>
      <c r="O23" s="37"/>
      <c r="P23" s="37"/>
      <c r="Q23" s="37"/>
      <c r="R23" s="34"/>
    </row>
    <row r="24" spans="1:18" s="6" customFormat="1" ht="45" x14ac:dyDescent="0.25">
      <c r="A24" s="221"/>
      <c r="B24" s="42" t="s">
        <v>358</v>
      </c>
      <c r="C24" s="187"/>
      <c r="D24" s="42"/>
      <c r="E24" s="42" t="s">
        <v>359</v>
      </c>
      <c r="F24" s="42">
        <v>1</v>
      </c>
      <c r="G24" s="61" t="s">
        <v>17</v>
      </c>
      <c r="H24" s="313" t="s">
        <v>654</v>
      </c>
      <c r="I24" s="61" t="s">
        <v>17</v>
      </c>
      <c r="J24" s="61" t="s">
        <v>17</v>
      </c>
      <c r="K24" s="61" t="s">
        <v>17</v>
      </c>
      <c r="L24" s="61" t="s">
        <v>17</v>
      </c>
      <c r="M24" s="42">
        <v>1</v>
      </c>
      <c r="N24" s="61" t="s">
        <v>17</v>
      </c>
      <c r="O24" s="61" t="s">
        <v>17</v>
      </c>
      <c r="P24" s="61" t="s">
        <v>17</v>
      </c>
      <c r="Q24" s="63" t="s">
        <v>10</v>
      </c>
      <c r="R24" s="41"/>
    </row>
    <row r="25" spans="1:18" s="6" customFormat="1" ht="60" x14ac:dyDescent="0.25">
      <c r="A25" s="221"/>
      <c r="B25" s="42" t="s">
        <v>360</v>
      </c>
      <c r="C25" s="187"/>
      <c r="D25" s="42"/>
      <c r="E25" s="42" t="s">
        <v>361</v>
      </c>
      <c r="F25" s="42">
        <v>1</v>
      </c>
      <c r="G25" s="61" t="s">
        <v>17</v>
      </c>
      <c r="H25" s="313" t="s">
        <v>654</v>
      </c>
      <c r="I25" s="61" t="s">
        <v>17</v>
      </c>
      <c r="J25" s="61" t="s">
        <v>17</v>
      </c>
      <c r="K25" s="61" t="s">
        <v>17</v>
      </c>
      <c r="L25" s="61" t="s">
        <v>17</v>
      </c>
      <c r="M25" s="42">
        <v>1</v>
      </c>
      <c r="N25" s="61" t="s">
        <v>17</v>
      </c>
      <c r="O25" s="61" t="s">
        <v>17</v>
      </c>
      <c r="P25" s="61" t="s">
        <v>17</v>
      </c>
      <c r="Q25" s="63" t="s">
        <v>10</v>
      </c>
      <c r="R25" s="41"/>
    </row>
    <row r="26" spans="1:18" s="6" customFormat="1" ht="30" x14ac:dyDescent="0.25">
      <c r="A26" s="222"/>
      <c r="B26" s="42" t="s">
        <v>362</v>
      </c>
      <c r="C26" s="188"/>
      <c r="D26" s="60"/>
      <c r="E26" s="42" t="s">
        <v>363</v>
      </c>
      <c r="F26" s="42">
        <v>1</v>
      </c>
      <c r="G26" s="61" t="s">
        <v>17</v>
      </c>
      <c r="H26" s="313" t="s">
        <v>654</v>
      </c>
      <c r="I26" s="61" t="s">
        <v>17</v>
      </c>
      <c r="J26" s="61" t="s">
        <v>17</v>
      </c>
      <c r="K26" s="61" t="s">
        <v>17</v>
      </c>
      <c r="L26" s="61" t="s">
        <v>17</v>
      </c>
      <c r="M26" s="42">
        <v>1</v>
      </c>
      <c r="N26" s="61" t="s">
        <v>17</v>
      </c>
      <c r="O26" s="61" t="s">
        <v>17</v>
      </c>
      <c r="P26" s="61" t="s">
        <v>17</v>
      </c>
      <c r="Q26" s="63" t="s">
        <v>10</v>
      </c>
      <c r="R26" s="41"/>
    </row>
    <row r="27" spans="1:18" ht="45" x14ac:dyDescent="0.25">
      <c r="A27" s="220">
        <v>8</v>
      </c>
      <c r="B27" s="34" t="s">
        <v>364</v>
      </c>
      <c r="C27" s="220">
        <v>1</v>
      </c>
      <c r="D27" s="229" t="s">
        <v>17</v>
      </c>
      <c r="E27" s="37" t="s">
        <v>365</v>
      </c>
      <c r="F27" s="37">
        <v>1</v>
      </c>
      <c r="G27" s="57" t="s">
        <v>17</v>
      </c>
      <c r="H27" s="290" t="s">
        <v>654</v>
      </c>
      <c r="I27" s="57" t="s">
        <v>17</v>
      </c>
      <c r="J27" s="57" t="s">
        <v>17</v>
      </c>
      <c r="K27" s="57" t="s">
        <v>17</v>
      </c>
      <c r="L27" s="57" t="s">
        <v>17</v>
      </c>
      <c r="M27" s="37">
        <v>1</v>
      </c>
      <c r="N27" s="57" t="s">
        <v>17</v>
      </c>
      <c r="O27" s="57" t="s">
        <v>17</v>
      </c>
      <c r="P27" s="57" t="s">
        <v>17</v>
      </c>
      <c r="Q27" s="58" t="s">
        <v>10</v>
      </c>
      <c r="R27" s="34"/>
    </row>
    <row r="28" spans="1:18" ht="45" x14ac:dyDescent="0.25">
      <c r="A28" s="221"/>
      <c r="B28" s="41" t="s">
        <v>366</v>
      </c>
      <c r="C28" s="221"/>
      <c r="D28" s="230"/>
      <c r="E28" s="42"/>
      <c r="F28" s="42"/>
      <c r="G28" s="61"/>
      <c r="H28" s="42"/>
      <c r="I28" s="42"/>
      <c r="J28" s="61"/>
      <c r="K28" s="42"/>
      <c r="L28" s="42"/>
      <c r="M28" s="42"/>
      <c r="N28" s="42"/>
      <c r="O28" s="42"/>
      <c r="P28" s="42"/>
      <c r="Q28" s="42"/>
      <c r="R28" s="41"/>
    </row>
    <row r="29" spans="1:18" ht="30" x14ac:dyDescent="0.25">
      <c r="A29" s="221"/>
      <c r="B29" s="41" t="s">
        <v>367</v>
      </c>
      <c r="C29" s="221"/>
      <c r="D29" s="230"/>
      <c r="E29" s="42"/>
      <c r="F29" s="42"/>
      <c r="G29" s="42"/>
      <c r="H29" s="42"/>
      <c r="I29" s="42"/>
      <c r="J29" s="42"/>
      <c r="K29" s="42"/>
      <c r="L29" s="42"/>
      <c r="M29" s="42"/>
      <c r="N29" s="42"/>
      <c r="O29" s="42"/>
      <c r="P29" s="42"/>
      <c r="Q29" s="42"/>
      <c r="R29" s="41"/>
    </row>
    <row r="30" spans="1:18" ht="45" x14ac:dyDescent="0.25">
      <c r="A30" s="222"/>
      <c r="B30" s="59" t="s">
        <v>368</v>
      </c>
      <c r="C30" s="222"/>
      <c r="D30" s="231"/>
      <c r="E30" s="60"/>
      <c r="F30" s="60"/>
      <c r="G30" s="60"/>
      <c r="H30" s="60"/>
      <c r="I30" s="60"/>
      <c r="J30" s="60"/>
      <c r="K30" s="60"/>
      <c r="L30" s="60"/>
      <c r="M30" s="60"/>
      <c r="N30" s="60"/>
      <c r="O30" s="60"/>
      <c r="P30" s="60"/>
      <c r="Q30" s="60"/>
      <c r="R30" s="59"/>
    </row>
    <row r="31" spans="1:18" ht="60" x14ac:dyDescent="0.25">
      <c r="A31" s="21">
        <v>9</v>
      </c>
      <c r="B31" s="41" t="s">
        <v>369</v>
      </c>
      <c r="C31" s="189">
        <v>1</v>
      </c>
      <c r="D31" s="35" t="s">
        <v>17</v>
      </c>
      <c r="E31" s="41" t="s">
        <v>370</v>
      </c>
      <c r="F31" s="41">
        <v>1</v>
      </c>
      <c r="G31" s="45" t="s">
        <v>17</v>
      </c>
      <c r="H31" s="290" t="s">
        <v>654</v>
      </c>
      <c r="I31" s="45" t="s">
        <v>17</v>
      </c>
      <c r="J31" s="45" t="s">
        <v>17</v>
      </c>
      <c r="K31" s="45" t="s">
        <v>17</v>
      </c>
      <c r="L31" s="45" t="s">
        <v>17</v>
      </c>
      <c r="M31" s="41">
        <v>1</v>
      </c>
      <c r="N31" s="45" t="s">
        <v>17</v>
      </c>
      <c r="O31" s="45" t="s">
        <v>17</v>
      </c>
      <c r="P31" s="45" t="s">
        <v>17</v>
      </c>
      <c r="Q31" s="58" t="s">
        <v>10</v>
      </c>
      <c r="R31" s="41"/>
    </row>
    <row r="32" spans="1:18" s="6" customFormat="1" ht="75" x14ac:dyDescent="0.25">
      <c r="A32" s="232">
        <v>10</v>
      </c>
      <c r="B32" s="37" t="s">
        <v>371</v>
      </c>
      <c r="C32" s="186">
        <v>1</v>
      </c>
      <c r="D32" s="57" t="s">
        <v>17</v>
      </c>
      <c r="E32" s="37" t="s">
        <v>372</v>
      </c>
      <c r="F32" s="37">
        <v>1</v>
      </c>
      <c r="G32" s="57" t="s">
        <v>17</v>
      </c>
      <c r="H32" s="290" t="s">
        <v>654</v>
      </c>
      <c r="I32" s="57" t="s">
        <v>17</v>
      </c>
      <c r="J32" s="57" t="s">
        <v>17</v>
      </c>
      <c r="K32" s="57" t="s">
        <v>17</v>
      </c>
      <c r="L32" s="57" t="s">
        <v>17</v>
      </c>
      <c r="M32" s="37">
        <v>1</v>
      </c>
      <c r="N32" s="57" t="s">
        <v>17</v>
      </c>
      <c r="O32" s="57" t="s">
        <v>17</v>
      </c>
      <c r="P32" s="57" t="s">
        <v>17</v>
      </c>
      <c r="Q32" s="58" t="s">
        <v>10</v>
      </c>
      <c r="R32" s="34"/>
    </row>
    <row r="33" spans="1:18" s="6" customFormat="1" ht="45" x14ac:dyDescent="0.25">
      <c r="A33" s="233"/>
      <c r="B33" s="42" t="s">
        <v>373</v>
      </c>
      <c r="C33" s="187"/>
      <c r="D33" s="42"/>
      <c r="E33" s="42"/>
      <c r="F33" s="42"/>
      <c r="G33" s="42"/>
      <c r="H33" s="42"/>
      <c r="I33" s="42"/>
      <c r="J33" s="42"/>
      <c r="K33" s="42"/>
      <c r="L33" s="42"/>
      <c r="M33" s="42"/>
      <c r="N33" s="42"/>
      <c r="O33" s="42"/>
      <c r="P33" s="42"/>
      <c r="Q33" s="42"/>
      <c r="R33" s="41"/>
    </row>
    <row r="34" spans="1:18" s="6" customFormat="1" ht="45" x14ac:dyDescent="0.25">
      <c r="A34" s="234"/>
      <c r="B34" s="60" t="s">
        <v>374</v>
      </c>
      <c r="C34" s="188"/>
      <c r="D34" s="60"/>
      <c r="E34" s="60"/>
      <c r="F34" s="60"/>
      <c r="G34" s="60"/>
      <c r="H34" s="60"/>
      <c r="I34" s="60"/>
      <c r="J34" s="60"/>
      <c r="K34" s="60"/>
      <c r="L34" s="60"/>
      <c r="M34" s="60"/>
      <c r="N34" s="60"/>
      <c r="O34" s="60"/>
      <c r="P34" s="60"/>
      <c r="Q34" s="60"/>
      <c r="R34" s="59"/>
    </row>
    <row r="35" spans="1:18" ht="45" x14ac:dyDescent="0.25">
      <c r="A35" s="21">
        <v>11</v>
      </c>
      <c r="B35" s="59" t="s">
        <v>375</v>
      </c>
      <c r="C35" s="190">
        <v>1</v>
      </c>
      <c r="D35" s="64" t="s">
        <v>17</v>
      </c>
      <c r="E35" s="59" t="s">
        <v>376</v>
      </c>
      <c r="F35" s="59">
        <v>1</v>
      </c>
      <c r="G35" s="64" t="s">
        <v>17</v>
      </c>
      <c r="H35" s="290" t="s">
        <v>654</v>
      </c>
      <c r="I35" s="64" t="s">
        <v>17</v>
      </c>
      <c r="J35" s="64" t="s">
        <v>17</v>
      </c>
      <c r="K35" s="64" t="s">
        <v>17</v>
      </c>
      <c r="L35" s="64" t="s">
        <v>17</v>
      </c>
      <c r="M35" s="59">
        <v>1</v>
      </c>
      <c r="N35" s="64" t="s">
        <v>17</v>
      </c>
      <c r="O35" s="64" t="s">
        <v>17</v>
      </c>
      <c r="P35" s="64" t="s">
        <v>17</v>
      </c>
      <c r="Q35" s="58" t="s">
        <v>10</v>
      </c>
      <c r="R35" s="59"/>
    </row>
    <row r="36" spans="1:18" ht="60" x14ac:dyDescent="0.25">
      <c r="A36" s="21">
        <v>12</v>
      </c>
      <c r="B36" s="5" t="s">
        <v>377</v>
      </c>
      <c r="C36" s="21">
        <v>1</v>
      </c>
      <c r="D36" s="10" t="s">
        <v>17</v>
      </c>
      <c r="E36" s="5" t="s">
        <v>378</v>
      </c>
      <c r="F36" s="5">
        <v>1</v>
      </c>
      <c r="G36" s="10" t="s">
        <v>17</v>
      </c>
      <c r="H36" s="290" t="s">
        <v>654</v>
      </c>
      <c r="I36" s="10" t="s">
        <v>17</v>
      </c>
      <c r="J36" s="10" t="s">
        <v>17</v>
      </c>
      <c r="K36" s="10" t="s">
        <v>17</v>
      </c>
      <c r="L36" s="10" t="s">
        <v>17</v>
      </c>
      <c r="M36" s="10">
        <v>1</v>
      </c>
      <c r="N36" s="10" t="s">
        <v>17</v>
      </c>
      <c r="O36" s="10" t="s">
        <v>17</v>
      </c>
      <c r="P36" s="10" t="s">
        <v>17</v>
      </c>
      <c r="Q36" s="58" t="s">
        <v>10</v>
      </c>
      <c r="R36" s="5"/>
    </row>
    <row r="37" spans="1:18" x14ac:dyDescent="0.25">
      <c r="A37" s="304"/>
      <c r="B37" s="27" t="s">
        <v>25</v>
      </c>
      <c r="C37" s="304">
        <f>SUM(C11:C36)</f>
        <v>12</v>
      </c>
      <c r="D37" s="9">
        <f>SUM(D36:D36,D19,D18,D12)</f>
        <v>0</v>
      </c>
      <c r="E37" s="4" t="s">
        <v>25</v>
      </c>
      <c r="F37" s="4">
        <f>SUM(F11:F36)</f>
        <v>18</v>
      </c>
      <c r="G37" s="9">
        <f>SUM(G12:G36)</f>
        <v>0</v>
      </c>
      <c r="H37" s="4" t="s">
        <v>25</v>
      </c>
      <c r="I37" s="4">
        <f>SUM(I12:I36)</f>
        <v>4</v>
      </c>
      <c r="J37" s="9">
        <f>SUM(J12:J36)</f>
        <v>0</v>
      </c>
      <c r="K37" s="4" t="s">
        <v>17</v>
      </c>
      <c r="L37" s="4" t="s">
        <v>17</v>
      </c>
      <c r="M37" s="4">
        <f>SUM(M11:M36)</f>
        <v>14</v>
      </c>
      <c r="N37" s="4" t="s">
        <v>17</v>
      </c>
      <c r="O37" s="4" t="s">
        <v>17</v>
      </c>
      <c r="P37" s="5" t="s">
        <v>17</v>
      </c>
      <c r="Q37" s="4"/>
      <c r="R37" s="4" t="s">
        <v>17</v>
      </c>
    </row>
  </sheetData>
  <mergeCells count="30">
    <mergeCell ref="A32:A34"/>
    <mergeCell ref="A20:A21"/>
    <mergeCell ref="C20:C21"/>
    <mergeCell ref="D20:D21"/>
    <mergeCell ref="A23:A26"/>
    <mergeCell ref="A27:A30"/>
    <mergeCell ref="C27:C30"/>
    <mergeCell ref="D27:D30"/>
    <mergeCell ref="A13:A15"/>
    <mergeCell ref="C13:C15"/>
    <mergeCell ref="D13:D15"/>
    <mergeCell ref="A16:A19"/>
    <mergeCell ref="C16:C19"/>
    <mergeCell ref="D16:D19"/>
    <mergeCell ref="Q7:Q9"/>
    <mergeCell ref="R7:R9"/>
    <mergeCell ref="I8:J8"/>
    <mergeCell ref="K8:L8"/>
    <mergeCell ref="M8:N8"/>
    <mergeCell ref="O8:P8"/>
    <mergeCell ref="A1:R1"/>
    <mergeCell ref="A2:R2"/>
    <mergeCell ref="A3:R3"/>
    <mergeCell ref="A4:R4"/>
    <mergeCell ref="A5:R5"/>
    <mergeCell ref="A7:A9"/>
    <mergeCell ref="B7:D8"/>
    <mergeCell ref="E7:G8"/>
    <mergeCell ref="H7:H9"/>
    <mergeCell ref="I7:P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7"/>
  <sheetViews>
    <sheetView tabSelected="1" topLeftCell="F50" zoomScale="70" zoomScaleNormal="70" workbookViewId="0">
      <selection activeCell="L60" sqref="L60"/>
    </sheetView>
  </sheetViews>
  <sheetFormatPr defaultRowHeight="15" x14ac:dyDescent="0.25"/>
  <cols>
    <col min="1" max="1" width="6.85546875" customWidth="1"/>
    <col min="2" max="2" width="56.140625" hidden="1" customWidth="1"/>
    <col min="3" max="3" width="6.7109375" style="65" hidden="1" customWidth="1"/>
    <col min="4" max="4" width="21.140625" style="66" hidden="1" customWidth="1"/>
    <col min="5" max="5" width="61" customWidth="1"/>
    <col min="6" max="6" width="6.7109375" style="6" customWidth="1"/>
    <col min="7" max="7" width="21.7109375" style="67" customWidth="1"/>
    <col min="8" max="8" width="54.5703125" style="6" customWidth="1"/>
    <col min="9" max="9" width="6.7109375" style="65" customWidth="1"/>
    <col min="10" max="10" width="18.42578125" style="68" customWidth="1"/>
    <col min="11" max="11" width="6.7109375" style="6" customWidth="1"/>
    <col min="12" max="12" width="22.7109375" style="67" customWidth="1"/>
    <col min="13" max="16" width="6.7109375" style="6" customWidth="1"/>
    <col min="17" max="17" width="29.7109375" style="6" customWidth="1"/>
    <col min="18" max="18" width="18.7109375" style="66" hidden="1" customWidth="1"/>
  </cols>
  <sheetData>
    <row r="1" spans="1:19" x14ac:dyDescent="0.25">
      <c r="A1" s="204" t="s">
        <v>26</v>
      </c>
      <c r="B1" s="204"/>
      <c r="C1" s="204"/>
      <c r="D1" s="204"/>
      <c r="E1" s="204"/>
      <c r="F1" s="204"/>
      <c r="G1" s="204"/>
      <c r="H1" s="204"/>
      <c r="I1" s="204"/>
      <c r="J1" s="204"/>
      <c r="K1" s="204"/>
      <c r="L1" s="204"/>
      <c r="M1" s="204"/>
      <c r="N1" s="204"/>
      <c r="O1" s="204"/>
      <c r="P1" s="204"/>
      <c r="Q1" s="204"/>
      <c r="R1" s="204"/>
    </row>
    <row r="2" spans="1:19" x14ac:dyDescent="0.25">
      <c r="A2" s="204" t="s">
        <v>379</v>
      </c>
      <c r="B2" s="204"/>
      <c r="C2" s="204"/>
      <c r="D2" s="204"/>
      <c r="E2" s="204"/>
      <c r="F2" s="204"/>
      <c r="G2" s="204"/>
      <c r="H2" s="204"/>
      <c r="I2" s="204"/>
      <c r="J2" s="204"/>
      <c r="K2" s="204"/>
      <c r="L2" s="204"/>
      <c r="M2" s="204"/>
      <c r="N2" s="204"/>
      <c r="O2" s="204"/>
      <c r="P2" s="204"/>
      <c r="Q2" s="204"/>
      <c r="R2" s="204"/>
    </row>
    <row r="3" spans="1:19" x14ac:dyDescent="0.25">
      <c r="A3" s="204" t="s">
        <v>380</v>
      </c>
      <c r="B3" s="204"/>
      <c r="C3" s="204"/>
      <c r="D3" s="204"/>
      <c r="E3" s="204"/>
      <c r="F3" s="204"/>
      <c r="G3" s="204"/>
      <c r="H3" s="204"/>
      <c r="I3" s="204"/>
      <c r="J3" s="204"/>
      <c r="K3" s="204"/>
      <c r="L3" s="204"/>
      <c r="M3" s="204"/>
      <c r="N3" s="204"/>
      <c r="O3" s="204"/>
      <c r="P3" s="204"/>
      <c r="Q3" s="204"/>
      <c r="R3" s="204"/>
    </row>
    <row r="4" spans="1:19" x14ac:dyDescent="0.25">
      <c r="A4" s="204" t="s">
        <v>606</v>
      </c>
      <c r="B4" s="204"/>
      <c r="C4" s="204"/>
      <c r="D4" s="204"/>
      <c r="E4" s="204"/>
      <c r="F4" s="204"/>
      <c r="G4" s="204"/>
      <c r="H4" s="204"/>
      <c r="I4" s="204"/>
      <c r="J4" s="204"/>
      <c r="K4" s="204"/>
      <c r="L4" s="204"/>
      <c r="M4" s="204"/>
      <c r="N4" s="204"/>
      <c r="O4" s="204"/>
      <c r="P4" s="204"/>
      <c r="Q4" s="204"/>
      <c r="R4" s="204"/>
    </row>
    <row r="5" spans="1:19" x14ac:dyDescent="0.25">
      <c r="R5" s="66" t="s">
        <v>71</v>
      </c>
    </row>
    <row r="6" spans="1:19" x14ac:dyDescent="0.25">
      <c r="A6" s="207" t="s">
        <v>0</v>
      </c>
      <c r="B6" s="211" t="s">
        <v>1</v>
      </c>
      <c r="C6" s="212"/>
      <c r="D6" s="212"/>
      <c r="E6" s="210" t="s">
        <v>5</v>
      </c>
      <c r="F6" s="210"/>
      <c r="G6" s="210"/>
      <c r="H6" s="235" t="s">
        <v>7</v>
      </c>
      <c r="I6" s="210" t="s">
        <v>14</v>
      </c>
      <c r="J6" s="210"/>
      <c r="K6" s="210"/>
      <c r="L6" s="210"/>
      <c r="M6" s="210"/>
      <c r="N6" s="210"/>
      <c r="O6" s="210"/>
      <c r="P6" s="210"/>
      <c r="Q6" s="236" t="s">
        <v>12</v>
      </c>
      <c r="R6" s="239" t="s">
        <v>13</v>
      </c>
      <c r="S6" s="20"/>
    </row>
    <row r="7" spans="1:19" ht="84.75" customHeight="1" x14ac:dyDescent="0.25">
      <c r="A7" s="208"/>
      <c r="B7" s="213"/>
      <c r="C7" s="214"/>
      <c r="D7" s="214"/>
      <c r="E7" s="210"/>
      <c r="F7" s="210"/>
      <c r="G7" s="210"/>
      <c r="H7" s="235"/>
      <c r="I7" s="205" t="s">
        <v>8</v>
      </c>
      <c r="J7" s="205"/>
      <c r="K7" s="205" t="s">
        <v>9</v>
      </c>
      <c r="L7" s="205"/>
      <c r="M7" s="205" t="s">
        <v>10</v>
      </c>
      <c r="N7" s="205"/>
      <c r="O7" s="205" t="s">
        <v>11</v>
      </c>
      <c r="P7" s="205"/>
      <c r="Q7" s="237"/>
      <c r="R7" s="239"/>
      <c r="S7" s="20"/>
    </row>
    <row r="8" spans="1:19" x14ac:dyDescent="0.25">
      <c r="A8" s="209"/>
      <c r="B8" s="3" t="s">
        <v>2</v>
      </c>
      <c r="C8" s="33" t="s">
        <v>3</v>
      </c>
      <c r="D8" s="69" t="s">
        <v>4</v>
      </c>
      <c r="E8" s="3" t="s">
        <v>6</v>
      </c>
      <c r="F8" s="33" t="s">
        <v>3</v>
      </c>
      <c r="G8" s="70" t="s">
        <v>4</v>
      </c>
      <c r="H8" s="235"/>
      <c r="I8" s="33" t="s">
        <v>3</v>
      </c>
      <c r="J8" s="70" t="s">
        <v>4</v>
      </c>
      <c r="K8" s="33" t="s">
        <v>3</v>
      </c>
      <c r="L8" s="70" t="s">
        <v>4</v>
      </c>
      <c r="M8" s="33" t="s">
        <v>3</v>
      </c>
      <c r="N8" s="33" t="s">
        <v>4</v>
      </c>
      <c r="O8" s="33" t="s">
        <v>3</v>
      </c>
      <c r="P8" s="33" t="s">
        <v>4</v>
      </c>
      <c r="Q8" s="238"/>
      <c r="R8" s="239"/>
      <c r="S8" s="20"/>
    </row>
    <row r="9" spans="1:19" x14ac:dyDescent="0.25">
      <c r="A9" s="3">
        <v>1</v>
      </c>
      <c r="B9" s="3">
        <v>2</v>
      </c>
      <c r="C9" s="33">
        <v>3</v>
      </c>
      <c r="D9" s="69">
        <v>4</v>
      </c>
      <c r="E9" s="3">
        <v>5</v>
      </c>
      <c r="F9" s="33">
        <v>6</v>
      </c>
      <c r="G9" s="70">
        <v>7</v>
      </c>
      <c r="H9" s="33">
        <v>8</v>
      </c>
      <c r="I9" s="33">
        <v>9</v>
      </c>
      <c r="J9" s="70">
        <v>10</v>
      </c>
      <c r="K9" s="33">
        <v>11</v>
      </c>
      <c r="L9" s="70">
        <v>12</v>
      </c>
      <c r="M9" s="33">
        <v>13</v>
      </c>
      <c r="N9" s="33">
        <v>14</v>
      </c>
      <c r="O9" s="33">
        <v>15</v>
      </c>
      <c r="P9" s="33">
        <v>16</v>
      </c>
      <c r="Q9" s="33">
        <v>17</v>
      </c>
      <c r="R9" s="69">
        <v>18</v>
      </c>
    </row>
    <row r="10" spans="1:19" ht="15" customHeight="1" x14ac:dyDescent="0.25">
      <c r="A10" s="196" t="s">
        <v>381</v>
      </c>
      <c r="B10" s="303"/>
      <c r="C10" s="303"/>
      <c r="D10" s="303"/>
      <c r="E10" s="197"/>
      <c r="F10" s="36"/>
      <c r="G10" s="74"/>
      <c r="H10" s="36"/>
      <c r="I10" s="75"/>
      <c r="J10" s="76"/>
      <c r="K10" s="36"/>
      <c r="L10" s="74"/>
      <c r="M10" s="36"/>
      <c r="N10" s="36"/>
      <c r="O10" s="36"/>
      <c r="P10" s="36"/>
      <c r="Q10" s="36"/>
      <c r="R10" s="77"/>
    </row>
    <row r="11" spans="1:19" s="6" customFormat="1" ht="25.5" customHeight="1" x14ac:dyDescent="0.25">
      <c r="A11" s="220">
        <v>1</v>
      </c>
      <c r="B11" s="240" t="s">
        <v>382</v>
      </c>
      <c r="C11" s="220">
        <v>1</v>
      </c>
      <c r="D11" s="243" t="s">
        <v>17</v>
      </c>
      <c r="E11" s="37" t="s">
        <v>344</v>
      </c>
      <c r="F11" s="78"/>
      <c r="G11" s="79"/>
      <c r="H11" s="37"/>
      <c r="I11" s="78"/>
      <c r="J11" s="79"/>
      <c r="K11" s="37"/>
      <c r="L11" s="80"/>
      <c r="M11" s="37"/>
      <c r="N11" s="37"/>
      <c r="O11" s="37"/>
      <c r="P11" s="37"/>
      <c r="Q11" s="37"/>
      <c r="R11" s="81"/>
    </row>
    <row r="12" spans="1:19" s="6" customFormat="1" ht="75" x14ac:dyDescent="0.25">
      <c r="A12" s="221"/>
      <c r="B12" s="241"/>
      <c r="C12" s="221"/>
      <c r="D12" s="244"/>
      <c r="E12" s="42" t="s">
        <v>383</v>
      </c>
      <c r="F12" s="82">
        <v>1</v>
      </c>
      <c r="G12" s="83" t="s">
        <v>17</v>
      </c>
      <c r="H12" s="42" t="s">
        <v>384</v>
      </c>
      <c r="I12" s="84" t="s">
        <v>17</v>
      </c>
      <c r="J12" s="83" t="s">
        <v>17</v>
      </c>
      <c r="K12" s="42">
        <v>1</v>
      </c>
      <c r="L12" s="85"/>
      <c r="M12" s="42"/>
      <c r="N12" s="42"/>
      <c r="O12" s="42"/>
      <c r="P12" s="42"/>
      <c r="Q12" s="42" t="s">
        <v>385</v>
      </c>
      <c r="R12" s="86"/>
    </row>
    <row r="13" spans="1:19" s="6" customFormat="1" ht="30" x14ac:dyDescent="0.25">
      <c r="A13" s="221"/>
      <c r="B13" s="241"/>
      <c r="C13" s="221"/>
      <c r="D13" s="244"/>
      <c r="E13" s="42"/>
      <c r="F13" s="82"/>
      <c r="G13" s="83"/>
      <c r="H13" s="62" t="s">
        <v>334</v>
      </c>
      <c r="I13" s="82"/>
      <c r="J13" s="83"/>
      <c r="K13" s="42"/>
      <c r="L13" s="85"/>
      <c r="M13" s="42"/>
      <c r="N13" s="42"/>
      <c r="O13" s="42"/>
      <c r="P13" s="42"/>
      <c r="Q13" s="42"/>
      <c r="R13" s="86"/>
    </row>
    <row r="14" spans="1:19" ht="90" x14ac:dyDescent="0.25">
      <c r="A14" s="221"/>
      <c r="B14" s="241"/>
      <c r="C14" s="221"/>
      <c r="D14" s="244"/>
      <c r="E14" s="42" t="s">
        <v>386</v>
      </c>
      <c r="F14" s="82">
        <v>1</v>
      </c>
      <c r="G14" s="83" t="s">
        <v>17</v>
      </c>
      <c r="H14" s="42" t="s">
        <v>387</v>
      </c>
      <c r="I14" s="82">
        <v>1</v>
      </c>
      <c r="J14" s="83" t="s">
        <v>17</v>
      </c>
      <c r="K14" s="61" t="s">
        <v>17</v>
      </c>
      <c r="L14" s="87" t="s">
        <v>17</v>
      </c>
      <c r="M14" s="61" t="s">
        <v>17</v>
      </c>
      <c r="N14" s="61" t="s">
        <v>17</v>
      </c>
      <c r="O14" s="42"/>
      <c r="P14" s="42"/>
      <c r="Q14" s="42" t="s">
        <v>388</v>
      </c>
      <c r="R14" s="88"/>
    </row>
    <row r="15" spans="1:19" ht="171" customHeight="1" x14ac:dyDescent="0.25">
      <c r="A15" s="221"/>
      <c r="B15" s="241"/>
      <c r="C15" s="221"/>
      <c r="D15" s="244"/>
      <c r="E15" s="89"/>
      <c r="F15" s="82"/>
      <c r="G15" s="83"/>
      <c r="H15" s="42" t="s">
        <v>389</v>
      </c>
      <c r="I15" s="82"/>
      <c r="J15" s="83"/>
      <c r="K15" s="42"/>
      <c r="L15" s="85"/>
      <c r="M15" s="42"/>
      <c r="N15" s="42"/>
      <c r="O15" s="42"/>
      <c r="P15" s="42"/>
      <c r="Q15" s="42"/>
      <c r="R15" s="88"/>
    </row>
    <row r="16" spans="1:19" s="6" customFormat="1" ht="75" x14ac:dyDescent="0.25">
      <c r="A16" s="221"/>
      <c r="B16" s="241"/>
      <c r="C16" s="221"/>
      <c r="D16" s="244"/>
      <c r="E16" s="42"/>
      <c r="F16" s="82"/>
      <c r="G16" s="83"/>
      <c r="H16" s="42" t="s">
        <v>390</v>
      </c>
      <c r="I16" s="82"/>
      <c r="J16" s="83"/>
      <c r="K16" s="42"/>
      <c r="L16" s="85"/>
      <c r="M16" s="42"/>
      <c r="N16" s="42"/>
      <c r="O16" s="42"/>
      <c r="P16" s="42"/>
      <c r="Q16" s="42"/>
      <c r="R16" s="86"/>
    </row>
    <row r="17" spans="1:18" ht="75" x14ac:dyDescent="0.25">
      <c r="A17" s="221"/>
      <c r="B17" s="241"/>
      <c r="C17" s="221"/>
      <c r="D17" s="244"/>
      <c r="E17" s="42" t="s">
        <v>391</v>
      </c>
      <c r="F17" s="82">
        <v>1</v>
      </c>
      <c r="G17" s="90" t="s">
        <v>17</v>
      </c>
      <c r="H17" s="42" t="s">
        <v>392</v>
      </c>
      <c r="I17" s="84" t="s">
        <v>17</v>
      </c>
      <c r="J17" s="90" t="s">
        <v>17</v>
      </c>
      <c r="K17" s="42">
        <v>1</v>
      </c>
      <c r="L17" s="87" t="s">
        <v>17</v>
      </c>
      <c r="M17" s="61" t="s">
        <v>17</v>
      </c>
      <c r="N17" s="61" t="s">
        <v>17</v>
      </c>
      <c r="O17" s="42"/>
      <c r="P17" s="42"/>
      <c r="Q17" s="42" t="s">
        <v>393</v>
      </c>
      <c r="R17" s="86"/>
    </row>
    <row r="18" spans="1:18" ht="30" x14ac:dyDescent="0.25">
      <c r="A18" s="222"/>
      <c r="B18" s="242"/>
      <c r="C18" s="222"/>
      <c r="D18" s="245"/>
      <c r="E18" s="42"/>
      <c r="F18" s="82"/>
      <c r="G18" s="83"/>
      <c r="H18" s="62" t="s">
        <v>334</v>
      </c>
      <c r="I18" s="82"/>
      <c r="J18" s="83"/>
      <c r="K18" s="42"/>
      <c r="L18" s="85"/>
      <c r="M18" s="42"/>
      <c r="N18" s="42"/>
      <c r="O18" s="42"/>
      <c r="P18" s="42"/>
      <c r="Q18" s="42"/>
      <c r="R18" s="86"/>
    </row>
    <row r="19" spans="1:18" x14ac:dyDescent="0.25">
      <c r="A19" s="220">
        <v>2</v>
      </c>
      <c r="B19" s="240" t="s">
        <v>394</v>
      </c>
      <c r="C19" s="220">
        <v>1</v>
      </c>
      <c r="D19" s="243" t="s">
        <v>17</v>
      </c>
      <c r="E19" s="37" t="s">
        <v>344</v>
      </c>
      <c r="F19" s="37"/>
      <c r="G19" s="80"/>
      <c r="H19" s="37"/>
      <c r="I19" s="78"/>
      <c r="J19" s="79"/>
      <c r="K19" s="37"/>
      <c r="L19" s="80"/>
      <c r="M19" s="37"/>
      <c r="N19" s="37"/>
      <c r="O19" s="37"/>
      <c r="P19" s="37"/>
      <c r="Q19" s="37"/>
      <c r="R19" s="81"/>
    </row>
    <row r="20" spans="1:18" ht="105" x14ac:dyDescent="0.25">
      <c r="A20" s="221"/>
      <c r="B20" s="241"/>
      <c r="C20" s="221"/>
      <c r="D20" s="244"/>
      <c r="E20" s="42" t="s">
        <v>395</v>
      </c>
      <c r="F20" s="42">
        <v>1</v>
      </c>
      <c r="G20" s="87" t="s">
        <v>17</v>
      </c>
      <c r="H20" s="42" t="s">
        <v>396</v>
      </c>
      <c r="I20" s="82">
        <v>1</v>
      </c>
      <c r="J20" s="83" t="s">
        <v>17</v>
      </c>
      <c r="K20" s="61" t="s">
        <v>17</v>
      </c>
      <c r="L20" s="87" t="s">
        <v>17</v>
      </c>
      <c r="M20" s="61" t="s">
        <v>17</v>
      </c>
      <c r="N20" s="61" t="s">
        <v>17</v>
      </c>
      <c r="O20" s="42"/>
      <c r="P20" s="42"/>
      <c r="Q20" s="42" t="s">
        <v>289</v>
      </c>
      <c r="R20" s="86"/>
    </row>
    <row r="21" spans="1:18" s="6" customFormat="1" ht="75" x14ac:dyDescent="0.25">
      <c r="A21" s="221"/>
      <c r="B21" s="241"/>
      <c r="C21" s="221"/>
      <c r="D21" s="244"/>
      <c r="E21" s="42" t="s">
        <v>294</v>
      </c>
      <c r="F21" s="42">
        <v>1</v>
      </c>
      <c r="G21" s="87" t="s">
        <v>17</v>
      </c>
      <c r="H21" s="42" t="s">
        <v>397</v>
      </c>
      <c r="I21" s="82">
        <v>1</v>
      </c>
      <c r="J21" s="83" t="s">
        <v>17</v>
      </c>
      <c r="K21" s="61"/>
      <c r="L21" s="87" t="s">
        <v>17</v>
      </c>
      <c r="M21" s="61" t="s">
        <v>17</v>
      </c>
      <c r="N21" s="61" t="s">
        <v>17</v>
      </c>
      <c r="O21" s="42"/>
      <c r="P21" s="42"/>
      <c r="Q21" s="42"/>
      <c r="R21" s="86"/>
    </row>
    <row r="22" spans="1:18" s="6" customFormat="1" ht="120" x14ac:dyDescent="0.25">
      <c r="A22" s="222"/>
      <c r="B22" s="242"/>
      <c r="C22" s="222"/>
      <c r="D22" s="244"/>
      <c r="E22" s="42"/>
      <c r="F22" s="42"/>
      <c r="G22" s="85"/>
      <c r="H22" s="42" t="s">
        <v>398</v>
      </c>
      <c r="I22" s="82"/>
      <c r="J22" s="91"/>
      <c r="K22" s="42"/>
      <c r="L22" s="85"/>
      <c r="M22" s="42"/>
      <c r="N22" s="42"/>
      <c r="O22" s="42"/>
      <c r="P22" s="42"/>
      <c r="Q22" s="42"/>
      <c r="R22" s="92"/>
    </row>
    <row r="23" spans="1:18" s="6" customFormat="1" x14ac:dyDescent="0.25">
      <c r="A23" s="220">
        <v>3</v>
      </c>
      <c r="B23" s="240" t="s">
        <v>399</v>
      </c>
      <c r="C23" s="220">
        <v>1</v>
      </c>
      <c r="D23" s="81"/>
      <c r="E23" s="39" t="s">
        <v>344</v>
      </c>
      <c r="F23" s="39"/>
      <c r="G23" s="93"/>
      <c r="H23" s="39"/>
      <c r="I23" s="94"/>
      <c r="J23" s="95"/>
      <c r="K23" s="39"/>
      <c r="L23" s="93"/>
      <c r="M23" s="39"/>
      <c r="N23" s="39"/>
      <c r="O23" s="39"/>
      <c r="P23" s="39"/>
      <c r="Q23" s="39"/>
      <c r="R23" s="96"/>
    </row>
    <row r="24" spans="1:18" s="6" customFormat="1" ht="90" x14ac:dyDescent="0.25">
      <c r="A24" s="221"/>
      <c r="B24" s="241"/>
      <c r="C24" s="221"/>
      <c r="D24" s="86"/>
      <c r="E24" s="46" t="s">
        <v>400</v>
      </c>
      <c r="F24" s="46">
        <v>1</v>
      </c>
      <c r="G24" s="97" t="s">
        <v>17</v>
      </c>
      <c r="H24" s="46" t="s">
        <v>401</v>
      </c>
      <c r="I24" s="98">
        <v>1</v>
      </c>
      <c r="J24" s="99" t="s">
        <v>17</v>
      </c>
      <c r="K24" s="43" t="s">
        <v>17</v>
      </c>
      <c r="L24" s="97" t="s">
        <v>17</v>
      </c>
      <c r="M24" s="43" t="s">
        <v>17</v>
      </c>
      <c r="N24" s="43" t="s">
        <v>17</v>
      </c>
      <c r="O24" s="46"/>
      <c r="P24" s="46"/>
      <c r="Q24" s="46" t="s">
        <v>289</v>
      </c>
      <c r="R24" s="100"/>
    </row>
    <row r="25" spans="1:18" s="6" customFormat="1" ht="135" x14ac:dyDescent="0.25">
      <c r="A25" s="222"/>
      <c r="B25" s="242"/>
      <c r="C25" s="221"/>
      <c r="D25" s="86"/>
      <c r="E25" s="46" t="s">
        <v>402</v>
      </c>
      <c r="F25" s="46">
        <v>1</v>
      </c>
      <c r="G25" s="97" t="s">
        <v>17</v>
      </c>
      <c r="H25" s="46" t="s">
        <v>403</v>
      </c>
      <c r="I25" s="98">
        <v>1</v>
      </c>
      <c r="J25" s="99" t="s">
        <v>17</v>
      </c>
      <c r="K25" s="43" t="s">
        <v>17</v>
      </c>
      <c r="L25" s="97" t="s">
        <v>17</v>
      </c>
      <c r="M25" s="43" t="s">
        <v>17</v>
      </c>
      <c r="N25" s="43" t="s">
        <v>17</v>
      </c>
      <c r="O25" s="46"/>
      <c r="P25" s="46"/>
      <c r="Q25" s="46" t="s">
        <v>289</v>
      </c>
      <c r="R25" s="100"/>
    </row>
    <row r="26" spans="1:18" s="6" customFormat="1" x14ac:dyDescent="0.25">
      <c r="A26" s="220">
        <v>4</v>
      </c>
      <c r="B26" s="240" t="s">
        <v>404</v>
      </c>
      <c r="C26" s="101">
        <v>1</v>
      </c>
      <c r="D26" s="93"/>
      <c r="E26" s="39" t="s">
        <v>344</v>
      </c>
      <c r="F26" s="39"/>
      <c r="G26" s="93"/>
      <c r="H26" s="39"/>
      <c r="I26" s="94"/>
      <c r="J26" s="95"/>
      <c r="K26" s="39"/>
      <c r="L26" s="93"/>
      <c r="M26" s="39"/>
      <c r="N26" s="39"/>
      <c r="O26" s="39"/>
      <c r="P26" s="39"/>
      <c r="Q26" s="39"/>
      <c r="R26" s="100"/>
    </row>
    <row r="27" spans="1:18" s="6" customFormat="1" ht="75" x14ac:dyDescent="0.25">
      <c r="A27" s="221"/>
      <c r="B27" s="241"/>
      <c r="C27" s="102"/>
      <c r="D27" s="103"/>
      <c r="E27" s="46" t="s">
        <v>405</v>
      </c>
      <c r="F27" s="46">
        <v>1</v>
      </c>
      <c r="G27" s="97" t="s">
        <v>17</v>
      </c>
      <c r="H27" s="46" t="s">
        <v>406</v>
      </c>
      <c r="I27" s="104" t="s">
        <v>17</v>
      </c>
      <c r="J27" s="99" t="s">
        <v>17</v>
      </c>
      <c r="K27" s="46">
        <v>1</v>
      </c>
      <c r="L27" s="97" t="s">
        <v>17</v>
      </c>
      <c r="M27" s="43" t="s">
        <v>17</v>
      </c>
      <c r="N27" s="43" t="s">
        <v>17</v>
      </c>
      <c r="O27" s="46"/>
      <c r="P27" s="46"/>
      <c r="Q27" s="46" t="s">
        <v>407</v>
      </c>
      <c r="R27" s="100"/>
    </row>
    <row r="28" spans="1:18" ht="60" x14ac:dyDescent="0.25">
      <c r="A28" s="222"/>
      <c r="B28" s="242"/>
      <c r="C28" s="105"/>
      <c r="D28" s="106"/>
      <c r="E28" s="107" t="s">
        <v>408</v>
      </c>
      <c r="F28" s="107">
        <v>1</v>
      </c>
      <c r="G28" s="108" t="s">
        <v>17</v>
      </c>
      <c r="H28" s="107" t="s">
        <v>409</v>
      </c>
      <c r="I28" s="109">
        <v>1</v>
      </c>
      <c r="J28" s="110" t="s">
        <v>17</v>
      </c>
      <c r="K28" s="111" t="s">
        <v>17</v>
      </c>
      <c r="L28" s="108" t="s">
        <v>17</v>
      </c>
      <c r="M28" s="111" t="s">
        <v>17</v>
      </c>
      <c r="N28" s="111" t="s">
        <v>17</v>
      </c>
      <c r="O28" s="107"/>
      <c r="P28" s="107"/>
      <c r="Q28" s="107" t="s">
        <v>388</v>
      </c>
      <c r="R28" s="112"/>
    </row>
    <row r="29" spans="1:18" ht="75" x14ac:dyDescent="0.25">
      <c r="A29" s="7">
        <v>5</v>
      </c>
      <c r="B29" s="4" t="s">
        <v>410</v>
      </c>
      <c r="C29" s="113">
        <v>1</v>
      </c>
      <c r="D29" s="114" t="s">
        <v>17</v>
      </c>
      <c r="E29" s="115" t="s">
        <v>411</v>
      </c>
      <c r="F29" s="59">
        <v>1</v>
      </c>
      <c r="G29" s="116" t="s">
        <v>17</v>
      </c>
      <c r="H29" s="59" t="s">
        <v>412</v>
      </c>
      <c r="I29" s="105">
        <v>1</v>
      </c>
      <c r="J29" s="117" t="s">
        <v>17</v>
      </c>
      <c r="K29" s="64" t="s">
        <v>17</v>
      </c>
      <c r="L29" s="116" t="s">
        <v>17</v>
      </c>
      <c r="M29" s="64" t="s">
        <v>17</v>
      </c>
      <c r="N29" s="64" t="s">
        <v>17</v>
      </c>
      <c r="O29" s="59"/>
      <c r="P29" s="59"/>
      <c r="Q29" s="107" t="s">
        <v>388</v>
      </c>
      <c r="R29" s="118"/>
    </row>
    <row r="30" spans="1:18" s="6" customFormat="1" x14ac:dyDescent="0.25">
      <c r="A30" s="5"/>
      <c r="B30" s="201" t="s">
        <v>413</v>
      </c>
      <c r="C30" s="202"/>
      <c r="D30" s="203"/>
      <c r="E30" s="34"/>
      <c r="F30" s="34"/>
      <c r="G30" s="119"/>
      <c r="H30" s="34"/>
      <c r="I30" s="101"/>
      <c r="J30" s="120"/>
      <c r="K30" s="34"/>
      <c r="L30" s="81"/>
      <c r="M30" s="34"/>
      <c r="N30" s="34"/>
      <c r="O30" s="34"/>
      <c r="P30" s="34"/>
      <c r="Q30" s="34"/>
      <c r="R30" s="121"/>
    </row>
    <row r="31" spans="1:18" x14ac:dyDescent="0.25">
      <c r="A31" s="220">
        <v>1</v>
      </c>
      <c r="B31" s="240" t="s">
        <v>414</v>
      </c>
      <c r="C31" s="220">
        <v>1</v>
      </c>
      <c r="D31" s="246">
        <v>16039399.550000001</v>
      </c>
      <c r="E31" s="34" t="s">
        <v>344</v>
      </c>
      <c r="F31" s="122"/>
      <c r="G31" s="123"/>
      <c r="H31" s="122"/>
      <c r="I31" s="78"/>
      <c r="J31" s="124"/>
      <c r="K31" s="37"/>
      <c r="L31" s="80"/>
      <c r="M31" s="37"/>
      <c r="N31" s="37"/>
      <c r="O31" s="37"/>
      <c r="P31" s="37"/>
      <c r="Q31" s="34"/>
      <c r="R31" s="249">
        <v>5439422</v>
      </c>
    </row>
    <row r="32" spans="1:18" ht="45" x14ac:dyDescent="0.25">
      <c r="A32" s="221"/>
      <c r="B32" s="241"/>
      <c r="C32" s="221"/>
      <c r="D32" s="247"/>
      <c r="E32" s="41" t="s">
        <v>415</v>
      </c>
      <c r="F32" s="125">
        <v>1</v>
      </c>
      <c r="G32" s="126" t="s">
        <v>17</v>
      </c>
      <c r="H32" s="125" t="s">
        <v>416</v>
      </c>
      <c r="I32" s="82">
        <v>1</v>
      </c>
      <c r="J32" s="83" t="s">
        <v>17</v>
      </c>
      <c r="K32" s="61" t="s">
        <v>17</v>
      </c>
      <c r="L32" s="87" t="s">
        <v>17</v>
      </c>
      <c r="M32" s="61" t="s">
        <v>17</v>
      </c>
      <c r="N32" s="61" t="s">
        <v>17</v>
      </c>
      <c r="O32" s="42"/>
      <c r="P32" s="42"/>
      <c r="Q32" s="41" t="s">
        <v>388</v>
      </c>
      <c r="R32" s="250"/>
    </row>
    <row r="33" spans="1:18" ht="45" x14ac:dyDescent="0.25">
      <c r="A33" s="221"/>
      <c r="B33" s="241"/>
      <c r="C33" s="221"/>
      <c r="D33" s="247"/>
      <c r="E33" s="41" t="s">
        <v>417</v>
      </c>
      <c r="F33" s="125">
        <v>1</v>
      </c>
      <c r="G33" s="126" t="s">
        <v>17</v>
      </c>
      <c r="H33" s="125" t="s">
        <v>418</v>
      </c>
      <c r="I33" s="82">
        <v>1</v>
      </c>
      <c r="J33" s="83" t="s">
        <v>17</v>
      </c>
      <c r="K33" s="61" t="s">
        <v>17</v>
      </c>
      <c r="L33" s="87" t="s">
        <v>17</v>
      </c>
      <c r="M33" s="61" t="s">
        <v>17</v>
      </c>
      <c r="N33" s="61" t="s">
        <v>17</v>
      </c>
      <c r="O33" s="42"/>
      <c r="P33" s="42"/>
      <c r="Q33" s="41" t="s">
        <v>388</v>
      </c>
      <c r="R33" s="250"/>
    </row>
    <row r="34" spans="1:18" ht="90" x14ac:dyDescent="0.25">
      <c r="A34" s="221"/>
      <c r="B34" s="241"/>
      <c r="C34" s="221"/>
      <c r="D34" s="247"/>
      <c r="E34" s="41" t="s">
        <v>419</v>
      </c>
      <c r="F34" s="125">
        <v>1</v>
      </c>
      <c r="G34" s="86">
        <v>5439399.5499999998</v>
      </c>
      <c r="H34" s="125" t="s">
        <v>420</v>
      </c>
      <c r="I34" s="82">
        <v>1</v>
      </c>
      <c r="J34" s="91">
        <v>5439399.5499999998</v>
      </c>
      <c r="K34" s="61" t="s">
        <v>17</v>
      </c>
      <c r="L34" s="87" t="s">
        <v>17</v>
      </c>
      <c r="M34" s="61" t="s">
        <v>17</v>
      </c>
      <c r="N34" s="61" t="s">
        <v>17</v>
      </c>
      <c r="O34" s="42"/>
      <c r="P34" s="42"/>
      <c r="Q34" s="41" t="s">
        <v>388</v>
      </c>
      <c r="R34" s="250"/>
    </row>
    <row r="35" spans="1:18" s="6" customFormat="1" ht="75" x14ac:dyDescent="0.25">
      <c r="A35" s="221"/>
      <c r="B35" s="241"/>
      <c r="C35" s="221"/>
      <c r="D35" s="247"/>
      <c r="E35" s="41" t="s">
        <v>421</v>
      </c>
      <c r="F35" s="125">
        <v>1</v>
      </c>
      <c r="G35" s="86">
        <v>10600000</v>
      </c>
      <c r="H35" s="125" t="s">
        <v>422</v>
      </c>
      <c r="I35" s="84" t="s">
        <v>17</v>
      </c>
      <c r="J35" s="83" t="s">
        <v>17</v>
      </c>
      <c r="K35" s="42">
        <v>1</v>
      </c>
      <c r="L35" s="85">
        <v>10600000</v>
      </c>
      <c r="M35" s="61" t="s">
        <v>17</v>
      </c>
      <c r="N35" s="61" t="s">
        <v>17</v>
      </c>
      <c r="O35" s="42"/>
      <c r="P35" s="42"/>
      <c r="Q35" s="41" t="s">
        <v>385</v>
      </c>
      <c r="R35" s="250"/>
    </row>
    <row r="36" spans="1:18" s="6" customFormat="1" ht="30" x14ac:dyDescent="0.25">
      <c r="A36" s="222"/>
      <c r="B36" s="242"/>
      <c r="C36" s="222"/>
      <c r="D36" s="248"/>
      <c r="E36" s="41"/>
      <c r="F36" s="125"/>
      <c r="G36" s="86"/>
      <c r="H36" s="44" t="s">
        <v>334</v>
      </c>
      <c r="I36" s="82"/>
      <c r="J36" s="91"/>
      <c r="K36" s="42"/>
      <c r="L36" s="85"/>
      <c r="M36" s="42"/>
      <c r="N36" s="42"/>
      <c r="O36" s="42"/>
      <c r="P36" s="42"/>
      <c r="Q36" s="41"/>
      <c r="R36" s="250"/>
    </row>
    <row r="37" spans="1:18" s="6" customFormat="1" x14ac:dyDescent="0.25">
      <c r="A37" s="220">
        <v>2</v>
      </c>
      <c r="B37" s="240" t="s">
        <v>423</v>
      </c>
      <c r="C37" s="220">
        <v>1</v>
      </c>
      <c r="D37" s="243" t="s">
        <v>17</v>
      </c>
      <c r="E37" s="37" t="s">
        <v>424</v>
      </c>
      <c r="F37" s="37"/>
      <c r="G37" s="80"/>
      <c r="H37" s="37"/>
      <c r="I37" s="78"/>
      <c r="J37" s="79"/>
      <c r="K37" s="37"/>
      <c r="L37" s="80"/>
      <c r="M37" s="37"/>
      <c r="N37" s="37"/>
      <c r="O37" s="37"/>
      <c r="P37" s="37"/>
      <c r="Q37" s="34"/>
      <c r="R37" s="81"/>
    </row>
    <row r="38" spans="1:18" s="6" customFormat="1" ht="90" x14ac:dyDescent="0.25">
      <c r="A38" s="221"/>
      <c r="B38" s="241"/>
      <c r="C38" s="221"/>
      <c r="D38" s="244"/>
      <c r="E38" s="42" t="s">
        <v>425</v>
      </c>
      <c r="F38" s="42">
        <v>1</v>
      </c>
      <c r="G38" s="87" t="s">
        <v>17</v>
      </c>
      <c r="H38" s="42" t="s">
        <v>426</v>
      </c>
      <c r="I38" s="82">
        <v>1</v>
      </c>
      <c r="J38" s="83" t="s">
        <v>17</v>
      </c>
      <c r="K38" s="42"/>
      <c r="L38" s="87" t="s">
        <v>17</v>
      </c>
      <c r="M38" s="61" t="s">
        <v>17</v>
      </c>
      <c r="N38" s="61" t="s">
        <v>17</v>
      </c>
      <c r="O38" s="42"/>
      <c r="P38" s="42"/>
      <c r="Q38" s="41"/>
      <c r="R38" s="86"/>
    </row>
    <row r="39" spans="1:18" s="6" customFormat="1" ht="75" x14ac:dyDescent="0.25">
      <c r="A39" s="221"/>
      <c r="B39" s="241"/>
      <c r="C39" s="221"/>
      <c r="D39" s="244"/>
      <c r="E39" s="42"/>
      <c r="F39" s="42"/>
      <c r="G39" s="85"/>
      <c r="H39" s="127" t="s">
        <v>427</v>
      </c>
      <c r="I39" s="82"/>
      <c r="J39" s="91"/>
      <c r="K39" s="42"/>
      <c r="L39" s="85"/>
      <c r="M39" s="42"/>
      <c r="N39" s="42"/>
      <c r="O39" s="42"/>
      <c r="P39" s="42"/>
      <c r="Q39" s="41"/>
      <c r="R39" s="86"/>
    </row>
    <row r="40" spans="1:18" s="6" customFormat="1" ht="75" x14ac:dyDescent="0.25">
      <c r="A40" s="221"/>
      <c r="B40" s="241"/>
      <c r="C40" s="221"/>
      <c r="D40" s="244"/>
      <c r="E40" s="42" t="s">
        <v>428</v>
      </c>
      <c r="F40" s="42">
        <v>1</v>
      </c>
      <c r="G40" s="87" t="s">
        <v>17</v>
      </c>
      <c r="H40" s="42" t="s">
        <v>429</v>
      </c>
      <c r="I40" s="82">
        <v>1</v>
      </c>
      <c r="J40" s="83" t="s">
        <v>17</v>
      </c>
      <c r="K40" s="61" t="s">
        <v>17</v>
      </c>
      <c r="L40" s="87" t="s">
        <v>17</v>
      </c>
      <c r="M40" s="61" t="s">
        <v>17</v>
      </c>
      <c r="N40" s="61" t="s">
        <v>17</v>
      </c>
      <c r="O40" s="42"/>
      <c r="P40" s="42"/>
      <c r="Q40" s="41" t="s">
        <v>388</v>
      </c>
      <c r="R40" s="86"/>
    </row>
    <row r="41" spans="1:18" s="6" customFormat="1" ht="45" x14ac:dyDescent="0.25">
      <c r="A41" s="222"/>
      <c r="B41" s="242"/>
      <c r="C41" s="222"/>
      <c r="D41" s="245"/>
      <c r="E41" s="42" t="s">
        <v>430</v>
      </c>
      <c r="F41" s="42">
        <v>1</v>
      </c>
      <c r="G41" s="87" t="s">
        <v>17</v>
      </c>
      <c r="H41" s="42" t="s">
        <v>431</v>
      </c>
      <c r="I41" s="82">
        <v>1</v>
      </c>
      <c r="J41" s="83" t="s">
        <v>17</v>
      </c>
      <c r="K41" s="61" t="s">
        <v>17</v>
      </c>
      <c r="L41" s="87" t="s">
        <v>17</v>
      </c>
      <c r="M41" s="61" t="s">
        <v>17</v>
      </c>
      <c r="N41" s="61" t="s">
        <v>17</v>
      </c>
      <c r="O41" s="42"/>
      <c r="P41" s="42"/>
      <c r="Q41" s="41" t="s">
        <v>388</v>
      </c>
      <c r="R41" s="86"/>
    </row>
    <row r="42" spans="1:18" x14ac:dyDescent="0.25">
      <c r="A42" s="220">
        <v>3</v>
      </c>
      <c r="B42" s="240" t="s">
        <v>432</v>
      </c>
      <c r="C42" s="220">
        <v>1</v>
      </c>
      <c r="D42" s="243">
        <v>181719800</v>
      </c>
      <c r="E42" s="37" t="s">
        <v>433</v>
      </c>
      <c r="F42" s="37"/>
      <c r="G42" s="128"/>
      <c r="H42" s="37"/>
      <c r="I42" s="78"/>
      <c r="J42" s="129"/>
      <c r="K42" s="37"/>
      <c r="L42" s="80"/>
      <c r="M42" s="37"/>
      <c r="N42" s="37"/>
      <c r="O42" s="37"/>
      <c r="P42" s="37"/>
      <c r="Q42" s="34"/>
      <c r="R42" s="130"/>
    </row>
    <row r="43" spans="1:18" ht="60" x14ac:dyDescent="0.25">
      <c r="A43" s="221"/>
      <c r="B43" s="241"/>
      <c r="C43" s="221"/>
      <c r="D43" s="244"/>
      <c r="E43" s="89" t="s">
        <v>434</v>
      </c>
      <c r="F43" s="42">
        <v>1</v>
      </c>
      <c r="G43" s="87" t="s">
        <v>17</v>
      </c>
      <c r="H43" s="42" t="s">
        <v>435</v>
      </c>
      <c r="I43" s="82">
        <v>1</v>
      </c>
      <c r="J43" s="83" t="s">
        <v>17</v>
      </c>
      <c r="K43" s="42"/>
      <c r="L43" s="87" t="s">
        <v>17</v>
      </c>
      <c r="M43" s="61" t="s">
        <v>17</v>
      </c>
      <c r="N43" s="61" t="s">
        <v>17</v>
      </c>
      <c r="O43" s="42"/>
      <c r="P43" s="42"/>
      <c r="Q43" s="41"/>
      <c r="R43" s="88"/>
    </row>
    <row r="44" spans="1:18" s="6" customFormat="1" ht="75" x14ac:dyDescent="0.25">
      <c r="A44" s="221"/>
      <c r="B44" s="241"/>
      <c r="C44" s="221"/>
      <c r="D44" s="244"/>
      <c r="E44" s="42"/>
      <c r="F44" s="42"/>
      <c r="G44" s="87"/>
      <c r="H44" s="127" t="s">
        <v>436</v>
      </c>
      <c r="I44" s="82"/>
      <c r="J44" s="83"/>
      <c r="K44" s="42"/>
      <c r="L44" s="85"/>
      <c r="M44" s="42"/>
      <c r="N44" s="42"/>
      <c r="O44" s="42"/>
      <c r="P44" s="42"/>
      <c r="Q44" s="41"/>
      <c r="R44" s="86"/>
    </row>
    <row r="45" spans="1:18" ht="120" x14ac:dyDescent="0.25">
      <c r="A45" s="222"/>
      <c r="B45" s="242"/>
      <c r="C45" s="222"/>
      <c r="D45" s="245"/>
      <c r="E45" s="42" t="s">
        <v>437</v>
      </c>
      <c r="F45" s="42">
        <v>1</v>
      </c>
      <c r="G45" s="131">
        <v>181719800</v>
      </c>
      <c r="H45" s="42" t="s">
        <v>438</v>
      </c>
      <c r="I45" s="82">
        <v>1</v>
      </c>
      <c r="J45" s="90">
        <v>181719800</v>
      </c>
      <c r="K45" s="61" t="s">
        <v>17</v>
      </c>
      <c r="L45" s="87" t="s">
        <v>17</v>
      </c>
      <c r="M45" s="61" t="s">
        <v>17</v>
      </c>
      <c r="N45" s="61" t="s">
        <v>17</v>
      </c>
      <c r="O45" s="42"/>
      <c r="P45" s="42"/>
      <c r="Q45" s="41" t="s">
        <v>388</v>
      </c>
      <c r="R45" s="86">
        <v>181719800</v>
      </c>
    </row>
    <row r="46" spans="1:18" x14ac:dyDescent="0.25">
      <c r="A46" s="220">
        <v>4</v>
      </c>
      <c r="B46" s="240" t="s">
        <v>439</v>
      </c>
      <c r="C46" s="220">
        <v>1</v>
      </c>
      <c r="D46" s="243">
        <v>191442932</v>
      </c>
      <c r="E46" s="37" t="s">
        <v>433</v>
      </c>
      <c r="F46" s="37"/>
      <c r="G46" s="128"/>
      <c r="H46" s="37"/>
      <c r="I46" s="78"/>
      <c r="J46" s="129"/>
      <c r="K46" s="37"/>
      <c r="L46" s="80"/>
      <c r="M46" s="37"/>
      <c r="N46" s="37"/>
      <c r="O46" s="37"/>
      <c r="P46" s="37"/>
      <c r="Q46" s="34"/>
      <c r="R46" s="81"/>
    </row>
    <row r="47" spans="1:18" ht="75" x14ac:dyDescent="0.25">
      <c r="A47" s="221"/>
      <c r="B47" s="241"/>
      <c r="C47" s="221"/>
      <c r="D47" s="244"/>
      <c r="E47" s="42" t="s">
        <v>440</v>
      </c>
      <c r="F47" s="42">
        <v>1</v>
      </c>
      <c r="G47" s="87" t="s">
        <v>17</v>
      </c>
      <c r="H47" s="42" t="s">
        <v>441</v>
      </c>
      <c r="I47" s="82">
        <v>1</v>
      </c>
      <c r="J47" s="83" t="s">
        <v>17</v>
      </c>
      <c r="K47" s="61" t="s">
        <v>17</v>
      </c>
      <c r="L47" s="87" t="s">
        <v>17</v>
      </c>
      <c r="M47" s="61" t="s">
        <v>17</v>
      </c>
      <c r="N47" s="61" t="s">
        <v>17</v>
      </c>
      <c r="O47" s="42"/>
      <c r="P47" s="42"/>
      <c r="Q47" s="41" t="s">
        <v>388</v>
      </c>
      <c r="R47" s="86"/>
    </row>
    <row r="48" spans="1:18" ht="105" x14ac:dyDescent="0.25">
      <c r="A48" s="221"/>
      <c r="B48" s="241"/>
      <c r="C48" s="221"/>
      <c r="D48" s="244"/>
      <c r="E48" s="42" t="s">
        <v>442</v>
      </c>
      <c r="F48" s="42">
        <v>1</v>
      </c>
      <c r="G48" s="85">
        <v>191442932</v>
      </c>
      <c r="H48" s="42" t="s">
        <v>443</v>
      </c>
      <c r="I48" s="84" t="s">
        <v>17</v>
      </c>
      <c r="J48" s="91">
        <v>21442932</v>
      </c>
      <c r="K48" s="42">
        <v>1</v>
      </c>
      <c r="L48" s="85">
        <v>170000000</v>
      </c>
      <c r="M48" s="61" t="s">
        <v>17</v>
      </c>
      <c r="N48" s="61" t="s">
        <v>17</v>
      </c>
      <c r="O48" s="42"/>
      <c r="P48" s="42"/>
      <c r="Q48" s="41"/>
      <c r="R48" s="86"/>
    </row>
    <row r="49" spans="1:18" s="6" customFormat="1" ht="105" x14ac:dyDescent="0.25">
      <c r="A49" s="222"/>
      <c r="B49" s="242"/>
      <c r="C49" s="222"/>
      <c r="D49" s="245"/>
      <c r="E49" s="42"/>
      <c r="F49" s="42"/>
      <c r="G49" s="85"/>
      <c r="H49" s="127" t="s">
        <v>444</v>
      </c>
      <c r="I49" s="82"/>
      <c r="J49" s="91"/>
      <c r="K49" s="42"/>
      <c r="L49" s="85"/>
      <c r="M49" s="42"/>
      <c r="N49" s="42"/>
      <c r="O49" s="42"/>
      <c r="P49" s="42"/>
      <c r="Q49" s="59"/>
      <c r="R49" s="86"/>
    </row>
    <row r="50" spans="1:18" s="6" customFormat="1" x14ac:dyDescent="0.25">
      <c r="A50" s="220">
        <v>5</v>
      </c>
      <c r="B50" s="240" t="s">
        <v>445</v>
      </c>
      <c r="C50" s="220">
        <v>1</v>
      </c>
      <c r="D50" s="257">
        <v>181000000</v>
      </c>
      <c r="E50" s="37" t="s">
        <v>433</v>
      </c>
      <c r="F50" s="37"/>
      <c r="G50" s="80"/>
      <c r="H50" s="37"/>
      <c r="I50" s="78"/>
      <c r="J50" s="79"/>
      <c r="K50" s="37"/>
      <c r="L50" s="80"/>
      <c r="M50" s="34"/>
      <c r="N50" s="34"/>
      <c r="O50" s="34"/>
      <c r="P50" s="34"/>
      <c r="Q50" s="34"/>
      <c r="R50" s="81"/>
    </row>
    <row r="51" spans="1:18" s="6" customFormat="1" ht="45" x14ac:dyDescent="0.25">
      <c r="A51" s="221"/>
      <c r="B51" s="241"/>
      <c r="C51" s="221"/>
      <c r="D51" s="258"/>
      <c r="E51" s="42" t="s">
        <v>446</v>
      </c>
      <c r="F51" s="42">
        <v>1</v>
      </c>
      <c r="G51" s="87" t="s">
        <v>17</v>
      </c>
      <c r="H51" s="42" t="s">
        <v>447</v>
      </c>
      <c r="I51" s="82">
        <v>1</v>
      </c>
      <c r="J51" s="83" t="s">
        <v>17</v>
      </c>
      <c r="K51" s="61" t="s">
        <v>17</v>
      </c>
      <c r="L51" s="87" t="s">
        <v>17</v>
      </c>
      <c r="M51" s="45" t="s">
        <v>17</v>
      </c>
      <c r="N51" s="45" t="s">
        <v>17</v>
      </c>
      <c r="O51" s="41"/>
      <c r="P51" s="41"/>
      <c r="Q51" s="41" t="s">
        <v>388</v>
      </c>
      <c r="R51" s="86"/>
    </row>
    <row r="52" spans="1:18" s="6" customFormat="1" ht="45" x14ac:dyDescent="0.25">
      <c r="A52" s="221"/>
      <c r="B52" s="241"/>
      <c r="C52" s="221"/>
      <c r="D52" s="258"/>
      <c r="E52" s="42" t="s">
        <v>448</v>
      </c>
      <c r="F52" s="42">
        <v>1</v>
      </c>
      <c r="G52" s="87" t="s">
        <v>17</v>
      </c>
      <c r="H52" s="42" t="s">
        <v>449</v>
      </c>
      <c r="I52" s="82">
        <v>1</v>
      </c>
      <c r="J52" s="83" t="s">
        <v>17</v>
      </c>
      <c r="K52" s="61" t="s">
        <v>17</v>
      </c>
      <c r="L52" s="87" t="s">
        <v>17</v>
      </c>
      <c r="M52" s="45" t="s">
        <v>17</v>
      </c>
      <c r="N52" s="45" t="s">
        <v>17</v>
      </c>
      <c r="O52" s="41"/>
      <c r="P52" s="41"/>
      <c r="Q52" s="41" t="s">
        <v>388</v>
      </c>
      <c r="R52" s="86"/>
    </row>
    <row r="53" spans="1:18" s="6" customFormat="1" ht="45" x14ac:dyDescent="0.25">
      <c r="A53" s="221"/>
      <c r="B53" s="241"/>
      <c r="C53" s="221"/>
      <c r="D53" s="258"/>
      <c r="E53" s="42" t="s">
        <v>450</v>
      </c>
      <c r="F53" s="42">
        <v>1</v>
      </c>
      <c r="G53" s="87" t="s">
        <v>17</v>
      </c>
      <c r="H53" s="42" t="s">
        <v>451</v>
      </c>
      <c r="I53" s="82">
        <v>1</v>
      </c>
      <c r="J53" s="83" t="s">
        <v>17</v>
      </c>
      <c r="K53" s="61" t="s">
        <v>17</v>
      </c>
      <c r="L53" s="87" t="s">
        <v>17</v>
      </c>
      <c r="M53" s="45" t="s">
        <v>17</v>
      </c>
      <c r="N53" s="45" t="s">
        <v>17</v>
      </c>
      <c r="O53" s="41"/>
      <c r="P53" s="41"/>
      <c r="Q53" s="41" t="s">
        <v>388</v>
      </c>
      <c r="R53" s="86"/>
    </row>
    <row r="54" spans="1:18" s="6" customFormat="1" ht="90" x14ac:dyDescent="0.25">
      <c r="A54" s="221"/>
      <c r="B54" s="241"/>
      <c r="C54" s="221"/>
      <c r="D54" s="258"/>
      <c r="E54" s="42" t="s">
        <v>452</v>
      </c>
      <c r="F54" s="42">
        <v>1</v>
      </c>
      <c r="G54" s="85">
        <v>181000000</v>
      </c>
      <c r="H54" s="42" t="s">
        <v>453</v>
      </c>
      <c r="I54" s="84" t="s">
        <v>17</v>
      </c>
      <c r="J54" s="83" t="s">
        <v>17</v>
      </c>
      <c r="K54" s="42">
        <v>1</v>
      </c>
      <c r="L54" s="85">
        <v>181000000</v>
      </c>
      <c r="M54" s="45" t="s">
        <v>17</v>
      </c>
      <c r="N54" s="45" t="s">
        <v>17</v>
      </c>
      <c r="O54" s="41"/>
      <c r="P54" s="41"/>
      <c r="Q54" s="41" t="s">
        <v>454</v>
      </c>
      <c r="R54" s="86"/>
    </row>
    <row r="55" spans="1:18" s="6" customFormat="1" ht="30" x14ac:dyDescent="0.25">
      <c r="A55" s="222"/>
      <c r="B55" s="242"/>
      <c r="C55" s="222"/>
      <c r="D55" s="259"/>
      <c r="E55" s="42"/>
      <c r="F55" s="42"/>
      <c r="G55" s="87"/>
      <c r="H55" s="127" t="s">
        <v>455</v>
      </c>
      <c r="I55" s="82"/>
      <c r="J55" s="83"/>
      <c r="K55" s="42"/>
      <c r="L55" s="85"/>
      <c r="M55" s="41"/>
      <c r="N55" s="41"/>
      <c r="O55" s="46"/>
      <c r="P55" s="41"/>
      <c r="Q55" s="41"/>
      <c r="R55" s="86"/>
    </row>
    <row r="56" spans="1:18" s="6" customFormat="1" x14ac:dyDescent="0.25">
      <c r="A56" s="220">
        <v>6</v>
      </c>
      <c r="B56" s="240" t="s">
        <v>456</v>
      </c>
      <c r="C56" s="220">
        <v>1</v>
      </c>
      <c r="D56" s="243">
        <v>1380797500</v>
      </c>
      <c r="E56" s="37" t="s">
        <v>433</v>
      </c>
      <c r="F56" s="37"/>
      <c r="G56" s="128"/>
      <c r="H56" s="37"/>
      <c r="I56" s="78"/>
      <c r="J56" s="120"/>
      <c r="K56" s="34"/>
      <c r="L56" s="81"/>
      <c r="M56" s="34"/>
      <c r="N56" s="34"/>
      <c r="O56" s="34"/>
      <c r="P56" s="34"/>
      <c r="Q56" s="34"/>
      <c r="R56" s="93"/>
    </row>
    <row r="57" spans="1:18" ht="45" x14ac:dyDescent="0.25">
      <c r="A57" s="221"/>
      <c r="B57" s="241"/>
      <c r="C57" s="221"/>
      <c r="D57" s="244"/>
      <c r="E57" s="42" t="s">
        <v>457</v>
      </c>
      <c r="F57" s="42">
        <v>1</v>
      </c>
      <c r="G57" s="87" t="s">
        <v>17</v>
      </c>
      <c r="H57" s="42" t="s">
        <v>458</v>
      </c>
      <c r="I57" s="82">
        <v>1</v>
      </c>
      <c r="J57" s="132" t="s">
        <v>17</v>
      </c>
      <c r="K57" s="45" t="s">
        <v>17</v>
      </c>
      <c r="L57" s="126" t="s">
        <v>17</v>
      </c>
      <c r="M57" s="45" t="s">
        <v>17</v>
      </c>
      <c r="N57" s="45" t="s">
        <v>17</v>
      </c>
      <c r="O57" s="41"/>
      <c r="P57" s="41"/>
      <c r="Q57" s="41" t="s">
        <v>388</v>
      </c>
      <c r="R57" s="133"/>
    </row>
    <row r="58" spans="1:18" s="6" customFormat="1" ht="45" x14ac:dyDescent="0.25">
      <c r="A58" s="221"/>
      <c r="B58" s="241"/>
      <c r="C58" s="221"/>
      <c r="D58" s="244"/>
      <c r="E58" s="42" t="s">
        <v>448</v>
      </c>
      <c r="F58" s="42">
        <v>1</v>
      </c>
      <c r="G58" s="87" t="s">
        <v>17</v>
      </c>
      <c r="H58" s="42" t="s">
        <v>459</v>
      </c>
      <c r="I58" s="82">
        <v>1</v>
      </c>
      <c r="J58" s="132" t="s">
        <v>17</v>
      </c>
      <c r="K58" s="45" t="s">
        <v>17</v>
      </c>
      <c r="L58" s="126" t="s">
        <v>17</v>
      </c>
      <c r="M58" s="45" t="s">
        <v>17</v>
      </c>
      <c r="N58" s="45" t="s">
        <v>17</v>
      </c>
      <c r="O58" s="41"/>
      <c r="P58" s="41"/>
      <c r="Q58" s="41" t="s">
        <v>388</v>
      </c>
      <c r="R58" s="103"/>
    </row>
    <row r="59" spans="1:18" ht="45" x14ac:dyDescent="0.25">
      <c r="A59" s="221"/>
      <c r="B59" s="241"/>
      <c r="C59" s="221"/>
      <c r="D59" s="244"/>
      <c r="E59" s="42" t="s">
        <v>460</v>
      </c>
      <c r="F59" s="42">
        <v>1</v>
      </c>
      <c r="G59" s="131" t="s">
        <v>17</v>
      </c>
      <c r="H59" s="42" t="s">
        <v>461</v>
      </c>
      <c r="I59" s="82">
        <v>1</v>
      </c>
      <c r="J59" s="134" t="s">
        <v>17</v>
      </c>
      <c r="K59" s="45" t="s">
        <v>17</v>
      </c>
      <c r="L59" s="126" t="s">
        <v>17</v>
      </c>
      <c r="M59" s="45" t="s">
        <v>17</v>
      </c>
      <c r="N59" s="45" t="s">
        <v>17</v>
      </c>
      <c r="O59" s="41"/>
      <c r="P59" s="41"/>
      <c r="Q59" s="41" t="s">
        <v>388</v>
      </c>
      <c r="R59" s="103"/>
    </row>
    <row r="60" spans="1:18" ht="120" x14ac:dyDescent="0.25">
      <c r="A60" s="221"/>
      <c r="B60" s="241"/>
      <c r="C60" s="221"/>
      <c r="D60" s="244"/>
      <c r="E60" s="42" t="s">
        <v>462</v>
      </c>
      <c r="F60" s="42">
        <v>1</v>
      </c>
      <c r="G60" s="87">
        <v>1380797500</v>
      </c>
      <c r="H60" s="42" t="s">
        <v>463</v>
      </c>
      <c r="I60" s="84" t="s">
        <v>17</v>
      </c>
      <c r="J60" s="135" t="s">
        <v>17</v>
      </c>
      <c r="K60" s="45">
        <v>1</v>
      </c>
      <c r="L60" s="132">
        <v>1380797500</v>
      </c>
      <c r="M60" s="45" t="s">
        <v>17</v>
      </c>
      <c r="N60" s="45" t="s">
        <v>17</v>
      </c>
      <c r="O60" s="41"/>
      <c r="P60" s="41"/>
      <c r="Q60" s="41" t="s">
        <v>464</v>
      </c>
      <c r="R60" s="103"/>
    </row>
    <row r="61" spans="1:18" ht="30" x14ac:dyDescent="0.25">
      <c r="A61" s="222"/>
      <c r="B61" s="242"/>
      <c r="C61" s="222"/>
      <c r="D61" s="245"/>
      <c r="E61" s="42"/>
      <c r="F61" s="42"/>
      <c r="G61" s="85"/>
      <c r="H61" s="127" t="s">
        <v>455</v>
      </c>
      <c r="I61" s="82"/>
      <c r="J61" s="136"/>
      <c r="K61" s="41"/>
      <c r="L61" s="86"/>
      <c r="M61" s="41"/>
      <c r="N61" s="41"/>
      <c r="O61" s="41"/>
      <c r="P61" s="41"/>
      <c r="Q61" s="41"/>
      <c r="R61" s="103"/>
    </row>
    <row r="62" spans="1:18" x14ac:dyDescent="0.25">
      <c r="A62" s="220">
        <v>7</v>
      </c>
      <c r="B62" s="240" t="s">
        <v>465</v>
      </c>
      <c r="C62" s="220">
        <v>1</v>
      </c>
      <c r="D62" s="257">
        <v>543375000</v>
      </c>
      <c r="E62" s="37" t="s">
        <v>433</v>
      </c>
      <c r="F62" s="34"/>
      <c r="G62" s="81"/>
      <c r="H62" s="34"/>
      <c r="I62" s="101"/>
      <c r="J62" s="137"/>
      <c r="K62" s="34"/>
      <c r="L62" s="81"/>
      <c r="M62" s="34"/>
      <c r="N62" s="34"/>
      <c r="O62" s="34"/>
      <c r="P62" s="34"/>
      <c r="Q62" s="34"/>
      <c r="R62" s="93"/>
    </row>
    <row r="63" spans="1:18" s="6" customFormat="1" ht="45" x14ac:dyDescent="0.25">
      <c r="A63" s="221"/>
      <c r="B63" s="241"/>
      <c r="C63" s="221"/>
      <c r="D63" s="258"/>
      <c r="E63" s="42" t="s">
        <v>466</v>
      </c>
      <c r="F63" s="41">
        <v>1</v>
      </c>
      <c r="G63" s="126" t="s">
        <v>17</v>
      </c>
      <c r="H63" s="41" t="s">
        <v>467</v>
      </c>
      <c r="I63" s="102">
        <v>1</v>
      </c>
      <c r="J63" s="132" t="s">
        <v>17</v>
      </c>
      <c r="K63" s="45" t="s">
        <v>17</v>
      </c>
      <c r="L63" s="126" t="s">
        <v>17</v>
      </c>
      <c r="M63" s="45" t="s">
        <v>17</v>
      </c>
      <c r="N63" s="45" t="s">
        <v>17</v>
      </c>
      <c r="O63" s="41"/>
      <c r="P63" s="41"/>
      <c r="Q63" s="41" t="s">
        <v>388</v>
      </c>
      <c r="R63" s="103"/>
    </row>
    <row r="64" spans="1:18" s="6" customFormat="1" ht="45" x14ac:dyDescent="0.25">
      <c r="A64" s="221"/>
      <c r="B64" s="241"/>
      <c r="C64" s="221"/>
      <c r="D64" s="258"/>
      <c r="E64" s="42" t="s">
        <v>448</v>
      </c>
      <c r="F64" s="41">
        <v>1</v>
      </c>
      <c r="G64" s="126" t="s">
        <v>17</v>
      </c>
      <c r="H64" s="41" t="s">
        <v>468</v>
      </c>
      <c r="I64" s="102">
        <v>1</v>
      </c>
      <c r="J64" s="132" t="s">
        <v>17</v>
      </c>
      <c r="K64" s="45" t="s">
        <v>17</v>
      </c>
      <c r="L64" s="126" t="s">
        <v>17</v>
      </c>
      <c r="M64" s="45" t="s">
        <v>17</v>
      </c>
      <c r="N64" s="45" t="s">
        <v>17</v>
      </c>
      <c r="O64" s="41"/>
      <c r="P64" s="41"/>
      <c r="Q64" s="41" t="s">
        <v>388</v>
      </c>
      <c r="R64" s="103"/>
    </row>
    <row r="65" spans="1:18" s="6" customFormat="1" ht="60" x14ac:dyDescent="0.25">
      <c r="A65" s="221"/>
      <c r="B65" s="241"/>
      <c r="C65" s="221"/>
      <c r="D65" s="258"/>
      <c r="E65" s="42" t="s">
        <v>460</v>
      </c>
      <c r="F65" s="41">
        <v>1</v>
      </c>
      <c r="G65" s="126" t="s">
        <v>17</v>
      </c>
      <c r="H65" s="41" t="s">
        <v>469</v>
      </c>
      <c r="I65" s="102">
        <v>1</v>
      </c>
      <c r="J65" s="132" t="s">
        <v>17</v>
      </c>
      <c r="K65" s="45" t="s">
        <v>17</v>
      </c>
      <c r="L65" s="126" t="s">
        <v>17</v>
      </c>
      <c r="M65" s="45" t="s">
        <v>17</v>
      </c>
      <c r="N65" s="45" t="s">
        <v>17</v>
      </c>
      <c r="O65" s="41"/>
      <c r="P65" s="41"/>
      <c r="Q65" s="41" t="s">
        <v>388</v>
      </c>
      <c r="R65" s="103"/>
    </row>
    <row r="66" spans="1:18" s="6" customFormat="1" ht="45" x14ac:dyDescent="0.25">
      <c r="A66" s="221"/>
      <c r="B66" s="241"/>
      <c r="C66" s="221"/>
      <c r="D66" s="258"/>
      <c r="E66" s="42"/>
      <c r="F66" s="41"/>
      <c r="G66" s="126"/>
      <c r="H66" s="41" t="s">
        <v>470</v>
      </c>
      <c r="I66" s="102"/>
      <c r="J66" s="136"/>
      <c r="K66" s="41"/>
      <c r="L66" s="86"/>
      <c r="M66" s="41"/>
      <c r="N66" s="41"/>
      <c r="O66" s="41"/>
      <c r="P66" s="41"/>
      <c r="Q66" s="41"/>
      <c r="R66" s="103"/>
    </row>
    <row r="67" spans="1:18" s="6" customFormat="1" ht="105" x14ac:dyDescent="0.25">
      <c r="A67" s="221"/>
      <c r="B67" s="241"/>
      <c r="C67" s="221"/>
      <c r="D67" s="258"/>
      <c r="E67" s="42" t="s">
        <v>471</v>
      </c>
      <c r="F67" s="41">
        <v>1</v>
      </c>
      <c r="G67" s="86">
        <v>543375000</v>
      </c>
      <c r="H67" s="41" t="s">
        <v>472</v>
      </c>
      <c r="I67" s="138" t="s">
        <v>17</v>
      </c>
      <c r="J67" s="132" t="s">
        <v>17</v>
      </c>
      <c r="K67" s="41">
        <v>1</v>
      </c>
      <c r="L67" s="86">
        <v>543375000</v>
      </c>
      <c r="M67" s="45" t="s">
        <v>17</v>
      </c>
      <c r="N67" s="45" t="s">
        <v>17</v>
      </c>
      <c r="O67" s="41"/>
      <c r="P67" s="41"/>
      <c r="Q67" s="41" t="s">
        <v>473</v>
      </c>
      <c r="R67" s="103"/>
    </row>
    <row r="68" spans="1:18" s="6" customFormat="1" ht="30" x14ac:dyDescent="0.25">
      <c r="A68" s="222"/>
      <c r="B68" s="242"/>
      <c r="C68" s="222"/>
      <c r="D68" s="259"/>
      <c r="E68" s="60"/>
      <c r="F68" s="59"/>
      <c r="G68" s="116"/>
      <c r="H68" s="139" t="s">
        <v>455</v>
      </c>
      <c r="I68" s="105"/>
      <c r="J68" s="117"/>
      <c r="K68" s="59"/>
      <c r="L68" s="92"/>
      <c r="M68" s="59"/>
      <c r="N68" s="59"/>
      <c r="O68" s="59"/>
      <c r="P68" s="59"/>
      <c r="Q68" s="59"/>
      <c r="R68" s="96"/>
    </row>
    <row r="69" spans="1:18" s="148" customFormat="1" hidden="1" x14ac:dyDescent="0.25">
      <c r="A69" s="140"/>
      <c r="B69" s="140" t="s">
        <v>474</v>
      </c>
      <c r="C69" s="141">
        <f>SUM(C11,C19,C23,C27,C26,C27,C29,C31,C37,C42,C46,C50,C56,C62)</f>
        <v>12</v>
      </c>
      <c r="D69" s="142">
        <f>SUM(D11,D19,D23,D24,D25,D26,D27,D28,D29,D31,D37,D42,D46,D50,D56,D62)</f>
        <v>2494374631.5500002</v>
      </c>
      <c r="E69" s="140"/>
      <c r="F69" s="143">
        <f>SUM(F11:F68)</f>
        <v>33</v>
      </c>
      <c r="G69" s="144">
        <f>SUM(G11:G68)</f>
        <v>2494374631.5500002</v>
      </c>
      <c r="H69" s="143"/>
      <c r="I69" s="141">
        <f>SUM(I11:I68)</f>
        <v>25</v>
      </c>
      <c r="J69" s="145">
        <f>SUM(J11:J68)</f>
        <v>208602131.55000001</v>
      </c>
      <c r="K69" s="143">
        <f>SUM(K11:K68)</f>
        <v>8</v>
      </c>
      <c r="L69" s="146">
        <f>SUM(L11:L68)</f>
        <v>2285772500</v>
      </c>
      <c r="M69" s="143" t="s">
        <v>17</v>
      </c>
      <c r="N69" s="143" t="s">
        <v>17</v>
      </c>
      <c r="O69" s="143" t="s">
        <v>17</v>
      </c>
      <c r="P69" s="143" t="s">
        <v>17</v>
      </c>
      <c r="Q69" s="143"/>
      <c r="R69" s="147">
        <f>SUM(R11:R68)</f>
        <v>187159222</v>
      </c>
    </row>
    <row r="70" spans="1:18" x14ac:dyDescent="0.25">
      <c r="A70" s="4"/>
      <c r="B70" s="201" t="s">
        <v>475</v>
      </c>
      <c r="C70" s="202"/>
      <c r="D70" s="202"/>
      <c r="E70" s="260"/>
      <c r="F70" s="260"/>
      <c r="G70" s="261"/>
      <c r="H70" s="41"/>
      <c r="I70" s="102"/>
      <c r="J70" s="132"/>
      <c r="K70" s="41"/>
      <c r="L70" s="86"/>
      <c r="M70" s="41"/>
      <c r="N70" s="41"/>
      <c r="O70" s="41"/>
      <c r="P70" s="41"/>
      <c r="Q70" s="41"/>
      <c r="R70" s="88"/>
    </row>
    <row r="71" spans="1:18" s="6" customFormat="1" x14ac:dyDescent="0.25">
      <c r="A71" s="251">
        <v>1</v>
      </c>
      <c r="B71" s="240" t="s">
        <v>476</v>
      </c>
      <c r="C71" s="251">
        <v>1</v>
      </c>
      <c r="D71" s="254"/>
      <c r="E71" s="34" t="s">
        <v>433</v>
      </c>
      <c r="F71" s="34"/>
      <c r="G71" s="119"/>
      <c r="H71" s="34"/>
      <c r="I71" s="101"/>
      <c r="J71" s="120"/>
      <c r="K71" s="34"/>
      <c r="L71" s="81"/>
      <c r="M71" s="34"/>
      <c r="N71" s="34"/>
      <c r="O71" s="34"/>
      <c r="P71" s="34"/>
      <c r="Q71" s="34"/>
      <c r="R71" s="93"/>
    </row>
    <row r="72" spans="1:18" s="6" customFormat="1" ht="75" x14ac:dyDescent="0.25">
      <c r="A72" s="252"/>
      <c r="B72" s="241"/>
      <c r="C72" s="252"/>
      <c r="D72" s="255"/>
      <c r="E72" s="41" t="s">
        <v>477</v>
      </c>
      <c r="F72" s="41">
        <v>1</v>
      </c>
      <c r="G72" s="126" t="s">
        <v>17</v>
      </c>
      <c r="H72" s="41" t="s">
        <v>478</v>
      </c>
      <c r="I72" s="102">
        <v>1</v>
      </c>
      <c r="J72" s="132" t="s">
        <v>17</v>
      </c>
      <c r="K72" s="45" t="s">
        <v>17</v>
      </c>
      <c r="L72" s="126" t="s">
        <v>17</v>
      </c>
      <c r="M72" s="45" t="s">
        <v>17</v>
      </c>
      <c r="N72" s="45" t="s">
        <v>17</v>
      </c>
      <c r="O72" s="41"/>
      <c r="P72" s="41"/>
      <c r="Q72" s="41" t="s">
        <v>388</v>
      </c>
      <c r="R72" s="103"/>
    </row>
    <row r="73" spans="1:18" ht="60" x14ac:dyDescent="0.25">
      <c r="A73" s="252"/>
      <c r="B73" s="241"/>
      <c r="C73" s="252"/>
      <c r="D73" s="255"/>
      <c r="E73" s="41" t="s">
        <v>479</v>
      </c>
      <c r="F73" s="41">
        <v>1</v>
      </c>
      <c r="G73" s="149" t="s">
        <v>17</v>
      </c>
      <c r="H73" s="41" t="s">
        <v>480</v>
      </c>
      <c r="I73" s="102">
        <v>1</v>
      </c>
      <c r="J73" s="132" t="s">
        <v>17</v>
      </c>
      <c r="K73" s="45" t="s">
        <v>17</v>
      </c>
      <c r="L73" s="126" t="s">
        <v>17</v>
      </c>
      <c r="M73" s="45" t="s">
        <v>17</v>
      </c>
      <c r="N73" s="45" t="s">
        <v>17</v>
      </c>
      <c r="O73" s="41"/>
      <c r="P73" s="41"/>
      <c r="Q73" s="41" t="s">
        <v>388</v>
      </c>
      <c r="R73" s="103"/>
    </row>
    <row r="74" spans="1:18" ht="45" x14ac:dyDescent="0.25">
      <c r="A74" s="252"/>
      <c r="B74" s="241"/>
      <c r="C74" s="252"/>
      <c r="D74" s="255"/>
      <c r="E74" s="41" t="s">
        <v>481</v>
      </c>
      <c r="F74" s="41">
        <v>1</v>
      </c>
      <c r="G74" s="126"/>
      <c r="H74" s="41" t="s">
        <v>482</v>
      </c>
      <c r="I74" s="102">
        <v>1</v>
      </c>
      <c r="J74" s="132" t="s">
        <v>17</v>
      </c>
      <c r="K74" s="45" t="s">
        <v>17</v>
      </c>
      <c r="L74" s="126" t="s">
        <v>17</v>
      </c>
      <c r="M74" s="45" t="s">
        <v>17</v>
      </c>
      <c r="N74" s="45" t="s">
        <v>17</v>
      </c>
      <c r="O74" s="41"/>
      <c r="P74" s="41"/>
      <c r="Q74" s="41" t="s">
        <v>388</v>
      </c>
      <c r="R74" s="103"/>
    </row>
    <row r="75" spans="1:18" ht="135" x14ac:dyDescent="0.25">
      <c r="A75" s="252"/>
      <c r="B75" s="241"/>
      <c r="C75" s="252"/>
      <c r="D75" s="255"/>
      <c r="E75" s="41" t="s">
        <v>483</v>
      </c>
      <c r="F75" s="41">
        <v>1</v>
      </c>
      <c r="G75" s="86"/>
      <c r="H75" s="41" t="s">
        <v>484</v>
      </c>
      <c r="I75" s="138" t="s">
        <v>17</v>
      </c>
      <c r="J75" s="132" t="s">
        <v>17</v>
      </c>
      <c r="K75" s="45">
        <v>1</v>
      </c>
      <c r="L75" s="126" t="s">
        <v>17</v>
      </c>
      <c r="M75" s="45" t="s">
        <v>17</v>
      </c>
      <c r="N75" s="45" t="s">
        <v>17</v>
      </c>
      <c r="O75" s="41"/>
      <c r="P75" s="41"/>
      <c r="Q75" s="41" t="s">
        <v>388</v>
      </c>
      <c r="R75" s="103"/>
    </row>
    <row r="76" spans="1:18" ht="30" x14ac:dyDescent="0.25">
      <c r="A76" s="253"/>
      <c r="B76" s="242"/>
      <c r="C76" s="253"/>
      <c r="D76" s="256"/>
      <c r="E76" s="41"/>
      <c r="F76" s="41"/>
      <c r="G76" s="86"/>
      <c r="H76" s="150" t="s">
        <v>455</v>
      </c>
      <c r="I76" s="102"/>
      <c r="J76" s="136"/>
      <c r="K76" s="41"/>
      <c r="L76" s="86"/>
      <c r="M76" s="41"/>
      <c r="N76" s="41"/>
      <c r="O76" s="41"/>
      <c r="P76" s="41"/>
      <c r="Q76" s="41"/>
      <c r="R76" s="103"/>
    </row>
    <row r="77" spans="1:18" s="6" customFormat="1" x14ac:dyDescent="0.25">
      <c r="A77" s="220">
        <v>2</v>
      </c>
      <c r="B77" s="240" t="s">
        <v>485</v>
      </c>
      <c r="C77" s="220">
        <v>1</v>
      </c>
      <c r="D77" s="257">
        <v>311646337</v>
      </c>
      <c r="E77" s="34" t="s">
        <v>433</v>
      </c>
      <c r="F77" s="34"/>
      <c r="G77" s="81"/>
      <c r="H77" s="34"/>
      <c r="I77" s="101"/>
      <c r="J77" s="137"/>
      <c r="K77" s="34"/>
      <c r="L77" s="81"/>
      <c r="M77" s="34"/>
      <c r="N77" s="34"/>
      <c r="O77" s="34"/>
      <c r="P77" s="34"/>
      <c r="Q77" s="34"/>
      <c r="R77" s="93"/>
    </row>
    <row r="78" spans="1:18" s="6" customFormat="1" ht="45" x14ac:dyDescent="0.25">
      <c r="A78" s="221"/>
      <c r="B78" s="241"/>
      <c r="C78" s="221"/>
      <c r="D78" s="258"/>
      <c r="E78" s="41" t="s">
        <v>486</v>
      </c>
      <c r="F78" s="41">
        <v>1</v>
      </c>
      <c r="G78" s="126" t="s">
        <v>17</v>
      </c>
      <c r="H78" s="41" t="s">
        <v>487</v>
      </c>
      <c r="I78" s="102">
        <v>1</v>
      </c>
      <c r="J78" s="132" t="s">
        <v>17</v>
      </c>
      <c r="K78" s="45" t="s">
        <v>17</v>
      </c>
      <c r="L78" s="126" t="s">
        <v>17</v>
      </c>
      <c r="M78" s="126" t="s">
        <v>17</v>
      </c>
      <c r="N78" s="126" t="s">
        <v>17</v>
      </c>
      <c r="O78" s="41"/>
      <c r="P78" s="41"/>
      <c r="Q78" s="41" t="s">
        <v>388</v>
      </c>
      <c r="R78" s="103"/>
    </row>
    <row r="79" spans="1:18" ht="45" x14ac:dyDescent="0.25">
      <c r="A79" s="221"/>
      <c r="B79" s="241"/>
      <c r="C79" s="221"/>
      <c r="D79" s="258"/>
      <c r="E79" s="41" t="s">
        <v>488</v>
      </c>
      <c r="F79" s="41">
        <v>1</v>
      </c>
      <c r="G79" s="126" t="s">
        <v>17</v>
      </c>
      <c r="H79" s="41" t="s">
        <v>489</v>
      </c>
      <c r="I79" s="102">
        <v>1</v>
      </c>
      <c r="J79" s="132" t="s">
        <v>17</v>
      </c>
      <c r="K79" s="45" t="s">
        <v>17</v>
      </c>
      <c r="L79" s="126" t="s">
        <v>17</v>
      </c>
      <c r="M79" s="126" t="s">
        <v>17</v>
      </c>
      <c r="N79" s="126" t="s">
        <v>17</v>
      </c>
      <c r="O79" s="41"/>
      <c r="P79" s="41"/>
      <c r="Q79" s="41" t="s">
        <v>388</v>
      </c>
      <c r="R79" s="133"/>
    </row>
    <row r="80" spans="1:18" ht="90" x14ac:dyDescent="0.25">
      <c r="A80" s="221"/>
      <c r="B80" s="241"/>
      <c r="C80" s="221"/>
      <c r="D80" s="258"/>
      <c r="E80" s="41" t="s">
        <v>490</v>
      </c>
      <c r="F80" s="41">
        <v>1</v>
      </c>
      <c r="G80" s="126">
        <v>311646337</v>
      </c>
      <c r="H80" s="41" t="s">
        <v>491</v>
      </c>
      <c r="I80" s="138" t="s">
        <v>17</v>
      </c>
      <c r="J80" s="132" t="s">
        <v>17</v>
      </c>
      <c r="K80" s="41">
        <v>1</v>
      </c>
      <c r="L80" s="86">
        <v>311646337</v>
      </c>
      <c r="M80" s="126" t="s">
        <v>17</v>
      </c>
      <c r="N80" s="126" t="s">
        <v>17</v>
      </c>
      <c r="O80" s="41"/>
      <c r="P80" s="41"/>
      <c r="Q80" s="41" t="s">
        <v>492</v>
      </c>
      <c r="R80" s="133"/>
    </row>
    <row r="81" spans="1:18" ht="30" x14ac:dyDescent="0.25">
      <c r="A81" s="222"/>
      <c r="B81" s="242"/>
      <c r="C81" s="222"/>
      <c r="D81" s="259"/>
      <c r="E81" s="51"/>
      <c r="F81" s="41"/>
      <c r="G81" s="126"/>
      <c r="H81" s="150" t="s">
        <v>455</v>
      </c>
      <c r="I81" s="102"/>
      <c r="J81" s="132"/>
      <c r="K81" s="41"/>
      <c r="L81" s="86"/>
      <c r="M81" s="41"/>
      <c r="N81" s="41"/>
      <c r="O81" s="41"/>
      <c r="P81" s="41"/>
      <c r="Q81" s="41"/>
      <c r="R81" s="133"/>
    </row>
    <row r="82" spans="1:18" s="6" customFormat="1" x14ac:dyDescent="0.25">
      <c r="A82" s="220">
        <v>3</v>
      </c>
      <c r="B82" s="240" t="s">
        <v>493</v>
      </c>
      <c r="C82" s="220">
        <v>1</v>
      </c>
      <c r="D82" s="243" t="s">
        <v>17</v>
      </c>
      <c r="E82" s="34" t="s">
        <v>433</v>
      </c>
      <c r="F82" s="34"/>
      <c r="G82" s="119"/>
      <c r="H82" s="34"/>
      <c r="I82" s="101"/>
      <c r="J82" s="120"/>
      <c r="K82" s="34"/>
      <c r="L82" s="81"/>
      <c r="M82" s="34"/>
      <c r="N82" s="34"/>
      <c r="O82" s="34"/>
      <c r="P82" s="34"/>
      <c r="Q82" s="34"/>
      <c r="R82" s="93"/>
    </row>
    <row r="83" spans="1:18" ht="45" x14ac:dyDescent="0.25">
      <c r="A83" s="221"/>
      <c r="B83" s="241"/>
      <c r="C83" s="221"/>
      <c r="D83" s="244"/>
      <c r="E83" s="41" t="s">
        <v>494</v>
      </c>
      <c r="F83" s="41">
        <v>1</v>
      </c>
      <c r="G83" s="149" t="s">
        <v>17</v>
      </c>
      <c r="H83" s="41" t="s">
        <v>495</v>
      </c>
      <c r="I83" s="102">
        <v>1</v>
      </c>
      <c r="J83" s="134" t="s">
        <v>17</v>
      </c>
      <c r="K83" s="45" t="s">
        <v>17</v>
      </c>
      <c r="L83" s="126" t="s">
        <v>17</v>
      </c>
      <c r="M83" s="126" t="s">
        <v>17</v>
      </c>
      <c r="N83" s="126" t="s">
        <v>17</v>
      </c>
      <c r="O83" s="41"/>
      <c r="P83" s="41"/>
      <c r="Q83" s="41" t="s">
        <v>388</v>
      </c>
      <c r="R83" s="103"/>
    </row>
    <row r="84" spans="1:18" ht="45" x14ac:dyDescent="0.25">
      <c r="A84" s="221"/>
      <c r="B84" s="241"/>
      <c r="C84" s="221"/>
      <c r="D84" s="244"/>
      <c r="E84" s="41" t="s">
        <v>496</v>
      </c>
      <c r="F84" s="41">
        <v>1</v>
      </c>
      <c r="G84" s="126" t="s">
        <v>17</v>
      </c>
      <c r="H84" s="41" t="s">
        <v>497</v>
      </c>
      <c r="I84" s="102">
        <v>1</v>
      </c>
      <c r="J84" s="134" t="s">
        <v>17</v>
      </c>
      <c r="K84" s="45" t="s">
        <v>17</v>
      </c>
      <c r="L84" s="126" t="s">
        <v>17</v>
      </c>
      <c r="M84" s="126" t="s">
        <v>17</v>
      </c>
      <c r="N84" s="126" t="s">
        <v>17</v>
      </c>
      <c r="O84" s="41"/>
      <c r="P84" s="41"/>
      <c r="Q84" s="41" t="s">
        <v>388</v>
      </c>
      <c r="R84" s="103"/>
    </row>
    <row r="85" spans="1:18" ht="75" x14ac:dyDescent="0.25">
      <c r="A85" s="221"/>
      <c r="B85" s="241"/>
      <c r="C85" s="221"/>
      <c r="D85" s="244"/>
      <c r="E85" s="41" t="s">
        <v>498</v>
      </c>
      <c r="F85" s="41">
        <v>1</v>
      </c>
      <c r="G85" s="86"/>
      <c r="H85" s="41" t="s">
        <v>499</v>
      </c>
      <c r="I85" s="138" t="s">
        <v>17</v>
      </c>
      <c r="J85" s="134" t="s">
        <v>17</v>
      </c>
      <c r="K85" s="41">
        <v>1</v>
      </c>
      <c r="L85" s="126" t="s">
        <v>17</v>
      </c>
      <c r="M85" s="126" t="s">
        <v>17</v>
      </c>
      <c r="N85" s="126" t="s">
        <v>17</v>
      </c>
      <c r="O85" s="41"/>
      <c r="P85" s="41"/>
      <c r="Q85" s="41" t="s">
        <v>500</v>
      </c>
      <c r="R85" s="103"/>
    </row>
    <row r="86" spans="1:18" ht="30" x14ac:dyDescent="0.25">
      <c r="A86" s="222"/>
      <c r="B86" s="242"/>
      <c r="C86" s="222"/>
      <c r="D86" s="245"/>
      <c r="E86" s="41"/>
      <c r="F86" s="41"/>
      <c r="G86" s="86"/>
      <c r="H86" s="150" t="s">
        <v>455</v>
      </c>
      <c r="I86" s="102"/>
      <c r="J86" s="136"/>
      <c r="K86" s="41"/>
      <c r="L86" s="86"/>
      <c r="M86" s="41"/>
      <c r="N86" s="41"/>
      <c r="O86" s="41"/>
      <c r="P86" s="41"/>
      <c r="Q86" s="41"/>
      <c r="R86" s="103"/>
    </row>
    <row r="87" spans="1:18" s="6" customFormat="1" x14ac:dyDescent="0.25">
      <c r="A87" s="220">
        <v>4</v>
      </c>
      <c r="B87" s="240" t="s">
        <v>501</v>
      </c>
      <c r="C87" s="220">
        <v>1</v>
      </c>
      <c r="D87" s="257">
        <v>1209578504</v>
      </c>
      <c r="E87" s="34" t="s">
        <v>433</v>
      </c>
      <c r="F87" s="34"/>
      <c r="G87" s="81"/>
      <c r="H87" s="34"/>
      <c r="I87" s="101"/>
      <c r="J87" s="137"/>
      <c r="K87" s="34"/>
      <c r="L87" s="81"/>
      <c r="M87" s="34"/>
      <c r="N87" s="34"/>
      <c r="O87" s="34"/>
      <c r="P87" s="34"/>
      <c r="Q87" s="34"/>
      <c r="R87" s="93"/>
    </row>
    <row r="88" spans="1:18" s="6" customFormat="1" ht="60" x14ac:dyDescent="0.25">
      <c r="A88" s="221"/>
      <c r="B88" s="241"/>
      <c r="C88" s="221"/>
      <c r="D88" s="258"/>
      <c r="E88" s="41" t="s">
        <v>502</v>
      </c>
      <c r="F88" s="41">
        <v>1</v>
      </c>
      <c r="G88" s="126" t="s">
        <v>17</v>
      </c>
      <c r="H88" s="41" t="s">
        <v>503</v>
      </c>
      <c r="I88" s="102">
        <v>1</v>
      </c>
      <c r="J88" s="138" t="s">
        <v>17</v>
      </c>
      <c r="K88" s="138" t="s">
        <v>17</v>
      </c>
      <c r="L88" s="138" t="s">
        <v>17</v>
      </c>
      <c r="M88" s="138" t="s">
        <v>17</v>
      </c>
      <c r="N88" s="138" t="s">
        <v>17</v>
      </c>
      <c r="O88" s="41"/>
      <c r="P88" s="41"/>
      <c r="Q88" s="41" t="s">
        <v>388</v>
      </c>
      <c r="R88" s="103"/>
    </row>
    <row r="89" spans="1:18" s="6" customFormat="1" ht="45" x14ac:dyDescent="0.25">
      <c r="A89" s="221"/>
      <c r="B89" s="241"/>
      <c r="C89" s="221"/>
      <c r="D89" s="258"/>
      <c r="E89" s="41" t="s">
        <v>504</v>
      </c>
      <c r="F89" s="41">
        <v>1</v>
      </c>
      <c r="G89" s="126" t="s">
        <v>17</v>
      </c>
      <c r="H89" s="41" t="s">
        <v>505</v>
      </c>
      <c r="I89" s="102">
        <v>1</v>
      </c>
      <c r="J89" s="138" t="s">
        <v>17</v>
      </c>
      <c r="K89" s="138" t="s">
        <v>17</v>
      </c>
      <c r="L89" s="138" t="s">
        <v>17</v>
      </c>
      <c r="M89" s="138" t="s">
        <v>17</v>
      </c>
      <c r="N89" s="138" t="s">
        <v>17</v>
      </c>
      <c r="O89" s="41"/>
      <c r="P89" s="41"/>
      <c r="Q89" s="41" t="s">
        <v>388</v>
      </c>
      <c r="R89" s="103"/>
    </row>
    <row r="90" spans="1:18" ht="90" x14ac:dyDescent="0.25">
      <c r="A90" s="221"/>
      <c r="B90" s="241"/>
      <c r="C90" s="221"/>
      <c r="D90" s="258"/>
      <c r="E90" s="41" t="s">
        <v>506</v>
      </c>
      <c r="F90" s="41">
        <v>1</v>
      </c>
      <c r="G90" s="86">
        <v>669651500</v>
      </c>
      <c r="H90" s="41" t="s">
        <v>507</v>
      </c>
      <c r="I90" s="138" t="s">
        <v>17</v>
      </c>
      <c r="J90" s="138" t="s">
        <v>17</v>
      </c>
      <c r="K90" s="41">
        <v>1</v>
      </c>
      <c r="L90" s="86">
        <v>669651500</v>
      </c>
      <c r="M90" s="138" t="s">
        <v>17</v>
      </c>
      <c r="N90" s="138" t="s">
        <v>17</v>
      </c>
      <c r="O90" s="41"/>
      <c r="P90" s="41"/>
      <c r="Q90" s="41" t="s">
        <v>388</v>
      </c>
      <c r="R90" s="103"/>
    </row>
    <row r="91" spans="1:18" s="6" customFormat="1" ht="30" x14ac:dyDescent="0.25">
      <c r="A91" s="221"/>
      <c r="B91" s="241"/>
      <c r="C91" s="221"/>
      <c r="D91" s="258"/>
      <c r="E91" s="41"/>
      <c r="F91" s="41"/>
      <c r="G91" s="86"/>
      <c r="H91" s="150" t="s">
        <v>455</v>
      </c>
      <c r="I91" s="102"/>
      <c r="J91" s="136"/>
      <c r="K91" s="41"/>
      <c r="L91" s="86"/>
      <c r="M91" s="41"/>
      <c r="N91" s="41"/>
      <c r="O91" s="41"/>
      <c r="P91" s="41"/>
      <c r="Q91" s="41"/>
      <c r="R91" s="103"/>
    </row>
    <row r="92" spans="1:18" s="6" customFormat="1" ht="120" x14ac:dyDescent="0.25">
      <c r="A92" s="221"/>
      <c r="B92" s="241"/>
      <c r="C92" s="221"/>
      <c r="D92" s="258"/>
      <c r="E92" s="41" t="s">
        <v>508</v>
      </c>
      <c r="F92" s="41">
        <v>1</v>
      </c>
      <c r="G92" s="86">
        <v>539927004</v>
      </c>
      <c r="H92" s="41" t="s">
        <v>509</v>
      </c>
      <c r="I92" s="138" t="s">
        <v>17</v>
      </c>
      <c r="J92" s="138" t="s">
        <v>17</v>
      </c>
      <c r="K92" s="41">
        <v>1</v>
      </c>
      <c r="L92" s="86">
        <v>539927004</v>
      </c>
      <c r="M92" s="45" t="s">
        <v>17</v>
      </c>
      <c r="N92" s="45" t="s">
        <v>17</v>
      </c>
      <c r="O92" s="41"/>
      <c r="P92" s="41"/>
      <c r="Q92" s="41" t="s">
        <v>510</v>
      </c>
      <c r="R92" s="103"/>
    </row>
    <row r="93" spans="1:18" s="6" customFormat="1" ht="30" x14ac:dyDescent="0.25">
      <c r="A93" s="222"/>
      <c r="B93" s="242"/>
      <c r="C93" s="222"/>
      <c r="D93" s="259"/>
      <c r="E93" s="59"/>
      <c r="F93" s="59"/>
      <c r="G93" s="92"/>
      <c r="H93" s="139" t="s">
        <v>455</v>
      </c>
      <c r="I93" s="105"/>
      <c r="J93" s="151"/>
      <c r="K93" s="59"/>
      <c r="L93" s="92"/>
      <c r="M93" s="59"/>
      <c r="N93" s="59"/>
      <c r="O93" s="59"/>
      <c r="P93" s="59"/>
      <c r="Q93" s="59"/>
      <c r="R93" s="96"/>
    </row>
    <row r="94" spans="1:18" s="6" customFormat="1" hidden="1" x14ac:dyDescent="0.25">
      <c r="A94" s="5"/>
      <c r="B94" s="5" t="s">
        <v>259</v>
      </c>
      <c r="C94" s="21">
        <f>SUM(C71:C93)</f>
        <v>4</v>
      </c>
      <c r="D94" s="121">
        <f>SUM(D71:D93)</f>
        <v>1521224841</v>
      </c>
      <c r="E94" s="59"/>
      <c r="F94" s="59">
        <f>SUM(F71:F93)</f>
        <v>14</v>
      </c>
      <c r="G94" s="92">
        <f>SUM(G71:G93)</f>
        <v>1521224841</v>
      </c>
      <c r="H94" s="59"/>
      <c r="I94" s="105">
        <f>SUM(I71:I93)</f>
        <v>9</v>
      </c>
      <c r="J94" s="117" t="s">
        <v>17</v>
      </c>
      <c r="K94" s="59">
        <f>SUM(K71:K93)</f>
        <v>5</v>
      </c>
      <c r="L94" s="92">
        <f>SUM(L71:L93)</f>
        <v>1521224841</v>
      </c>
      <c r="M94" s="111" t="s">
        <v>17</v>
      </c>
      <c r="N94" s="111" t="s">
        <v>17</v>
      </c>
      <c r="O94" s="111" t="s">
        <v>17</v>
      </c>
      <c r="P94" s="111" t="s">
        <v>17</v>
      </c>
      <c r="Q94" s="59"/>
      <c r="R94" s="92">
        <f>SUM(R72:R93)</f>
        <v>0</v>
      </c>
    </row>
    <row r="95" spans="1:18" s="6" customFormat="1" x14ac:dyDescent="0.25">
      <c r="A95" s="215" t="s">
        <v>511</v>
      </c>
      <c r="B95" s="217"/>
      <c r="C95" s="314">
        <f>SUM(C94,C69)</f>
        <v>16</v>
      </c>
      <c r="D95" s="315">
        <f>SUM(D94,D69)</f>
        <v>4015599472.5500002</v>
      </c>
      <c r="E95" s="305"/>
      <c r="F95" s="305">
        <f>SUM(F94,F69)</f>
        <v>47</v>
      </c>
      <c r="G95" s="315">
        <f>SUM(G94,G69)</f>
        <v>4015599472.5500002</v>
      </c>
      <c r="H95" s="305"/>
      <c r="I95" s="314">
        <f>SUM(I94,I69)</f>
        <v>34</v>
      </c>
      <c r="J95" s="316">
        <f>SUM(J94,J69)</f>
        <v>208602131.55000001</v>
      </c>
      <c r="K95" s="305">
        <f>SUM(K94,K69)</f>
        <v>13</v>
      </c>
      <c r="L95" s="315">
        <f>SUM(L94,L69)</f>
        <v>3806997341</v>
      </c>
      <c r="M95" s="317" t="s">
        <v>17</v>
      </c>
      <c r="N95" s="317" t="s">
        <v>17</v>
      </c>
      <c r="O95" s="317" t="s">
        <v>17</v>
      </c>
      <c r="P95" s="317" t="s">
        <v>17</v>
      </c>
      <c r="Q95" s="305"/>
      <c r="R95" s="315">
        <f>R94+R69</f>
        <v>187159222</v>
      </c>
    </row>
    <row r="97" spans="7:10" x14ac:dyDescent="0.25">
      <c r="G97" s="67">
        <f>COUNT(G72:G93)+(COUNT(G12:G67))</f>
        <v>10</v>
      </c>
      <c r="J97" s="67">
        <f>COUNT(J72:J93)+(COUNT(J12:J67))</f>
        <v>3</v>
      </c>
    </row>
  </sheetData>
  <mergeCells count="77">
    <mergeCell ref="A10:E10"/>
    <mergeCell ref="A87:A93"/>
    <mergeCell ref="B87:B93"/>
    <mergeCell ref="C87:C93"/>
    <mergeCell ref="D87:D93"/>
    <mergeCell ref="A95:B95"/>
    <mergeCell ref="A77:A81"/>
    <mergeCell ref="B77:B81"/>
    <mergeCell ref="C77:C81"/>
    <mergeCell ref="D77:D81"/>
    <mergeCell ref="A82:A86"/>
    <mergeCell ref="B82:B86"/>
    <mergeCell ref="C82:C86"/>
    <mergeCell ref="D82:D86"/>
    <mergeCell ref="A62:A68"/>
    <mergeCell ref="B62:B68"/>
    <mergeCell ref="C62:C68"/>
    <mergeCell ref="D62:D68"/>
    <mergeCell ref="B70:G70"/>
    <mergeCell ref="A46:A49"/>
    <mergeCell ref="B46:B49"/>
    <mergeCell ref="C46:C49"/>
    <mergeCell ref="D46:D49"/>
    <mergeCell ref="A71:A76"/>
    <mergeCell ref="B71:B76"/>
    <mergeCell ref="C71:C76"/>
    <mergeCell ref="D71:D76"/>
    <mergeCell ref="A50:A55"/>
    <mergeCell ref="B50:B55"/>
    <mergeCell ref="C50:C55"/>
    <mergeCell ref="D50:D55"/>
    <mergeCell ref="A56:A61"/>
    <mergeCell ref="B56:B61"/>
    <mergeCell ref="C56:C61"/>
    <mergeCell ref="D56:D61"/>
    <mergeCell ref="R31:R36"/>
    <mergeCell ref="A42:A45"/>
    <mergeCell ref="B42:B45"/>
    <mergeCell ref="C42:C45"/>
    <mergeCell ref="D42:D45"/>
    <mergeCell ref="A37:A41"/>
    <mergeCell ref="B37:B41"/>
    <mergeCell ref="C37:C41"/>
    <mergeCell ref="D37:D41"/>
    <mergeCell ref="A23:A25"/>
    <mergeCell ref="B23:B25"/>
    <mergeCell ref="C23:C25"/>
    <mergeCell ref="A26:A28"/>
    <mergeCell ref="B26:B28"/>
    <mergeCell ref="B30:D30"/>
    <mergeCell ref="A31:A36"/>
    <mergeCell ref="B31:B36"/>
    <mergeCell ref="C31:C36"/>
    <mergeCell ref="D31:D36"/>
    <mergeCell ref="A11:A18"/>
    <mergeCell ref="B11:B18"/>
    <mergeCell ref="C11:C18"/>
    <mergeCell ref="D11:D18"/>
    <mergeCell ref="A19:A22"/>
    <mergeCell ref="B19:B22"/>
    <mergeCell ref="C19:C22"/>
    <mergeCell ref="D19:D22"/>
    <mergeCell ref="A1:R1"/>
    <mergeCell ref="A2:R2"/>
    <mergeCell ref="A3:R3"/>
    <mergeCell ref="A4:R4"/>
    <mergeCell ref="A6:A8"/>
    <mergeCell ref="B6:D7"/>
    <mergeCell ref="E6:G7"/>
    <mergeCell ref="H6:H8"/>
    <mergeCell ref="I6:P6"/>
    <mergeCell ref="Q6:Q8"/>
    <mergeCell ref="R6:R8"/>
    <mergeCell ref="I7:J7"/>
    <mergeCell ref="K7:L7"/>
    <mergeCell ref="M7:N7"/>
    <mergeCell ref="O7:P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9"/>
  <sheetViews>
    <sheetView topLeftCell="A23" zoomScale="70" zoomScaleNormal="70" workbookViewId="0">
      <selection activeCell="H13" sqref="H13"/>
    </sheetView>
  </sheetViews>
  <sheetFormatPr defaultRowHeight="15" x14ac:dyDescent="0.25"/>
  <cols>
    <col min="1" max="1" width="6.85546875" customWidth="1"/>
    <col min="2" max="2" width="40" hidden="1" customWidth="1"/>
    <col min="3" max="3" width="6.7109375" style="65" hidden="1" customWidth="1"/>
    <col min="4" max="4" width="14.140625" hidden="1" customWidth="1"/>
    <col min="5" max="5" width="42.42578125" customWidth="1"/>
    <col min="6" max="6" width="6.7109375" customWidth="1"/>
    <col min="7" max="7" width="14" customWidth="1"/>
    <col min="8" max="8" width="54.5703125" customWidth="1"/>
    <col min="9" max="9" width="6.7109375" hidden="1" customWidth="1"/>
    <col min="10" max="10" width="13.42578125" hidden="1" customWidth="1"/>
    <col min="11" max="15" width="6.7109375" hidden="1" customWidth="1"/>
    <col min="16" max="16" width="6.7109375" style="6" hidden="1" customWidth="1"/>
    <col min="17" max="17" width="29.7109375" customWidth="1"/>
    <col min="18" max="18" width="18.7109375" hidden="1" customWidth="1"/>
  </cols>
  <sheetData>
    <row r="1" spans="1:19" x14ac:dyDescent="0.25">
      <c r="A1" s="204" t="s">
        <v>26</v>
      </c>
      <c r="B1" s="204"/>
      <c r="C1" s="204"/>
      <c r="D1" s="204"/>
      <c r="E1" s="204"/>
      <c r="F1" s="204"/>
      <c r="G1" s="204"/>
      <c r="H1" s="204"/>
      <c r="I1" s="204"/>
      <c r="J1" s="204"/>
      <c r="K1" s="204"/>
      <c r="L1" s="204"/>
      <c r="M1" s="204"/>
      <c r="N1" s="204"/>
      <c r="O1" s="204"/>
      <c r="P1" s="204"/>
      <c r="Q1" s="204"/>
      <c r="R1" s="204"/>
    </row>
    <row r="2" spans="1:19" x14ac:dyDescent="0.25">
      <c r="A2" s="204" t="s">
        <v>603</v>
      </c>
      <c r="B2" s="204"/>
      <c r="C2" s="204"/>
      <c r="D2" s="204"/>
      <c r="E2" s="204"/>
      <c r="F2" s="204"/>
      <c r="G2" s="204"/>
      <c r="H2" s="204"/>
      <c r="I2" s="204"/>
      <c r="J2" s="204"/>
      <c r="K2" s="204"/>
      <c r="L2" s="204"/>
      <c r="M2" s="204"/>
      <c r="N2" s="204"/>
      <c r="O2" s="204"/>
      <c r="P2" s="204"/>
      <c r="Q2" s="204"/>
      <c r="R2" s="204"/>
    </row>
    <row r="3" spans="1:19" x14ac:dyDescent="0.25">
      <c r="A3" s="204" t="s">
        <v>604</v>
      </c>
      <c r="B3" s="204"/>
      <c r="C3" s="204"/>
      <c r="D3" s="204"/>
      <c r="E3" s="204"/>
      <c r="F3" s="204"/>
      <c r="G3" s="204"/>
      <c r="H3" s="204"/>
      <c r="I3" s="204"/>
      <c r="J3" s="204"/>
      <c r="K3" s="204"/>
      <c r="L3" s="204"/>
      <c r="M3" s="204"/>
      <c r="N3" s="204"/>
      <c r="O3" s="204"/>
      <c r="P3" s="204"/>
      <c r="Q3" s="204"/>
      <c r="R3" s="204"/>
    </row>
    <row r="4" spans="1:19" x14ac:dyDescent="0.25">
      <c r="A4" s="204" t="s">
        <v>605</v>
      </c>
      <c r="B4" s="204"/>
      <c r="C4" s="204"/>
      <c r="D4" s="204"/>
      <c r="E4" s="204"/>
      <c r="F4" s="204"/>
      <c r="G4" s="204"/>
      <c r="H4" s="204"/>
      <c r="I4" s="204"/>
      <c r="J4" s="204"/>
      <c r="K4" s="204"/>
      <c r="L4" s="204"/>
      <c r="M4" s="204"/>
      <c r="N4" s="204"/>
      <c r="O4" s="204"/>
      <c r="P4" s="204"/>
      <c r="Q4" s="204"/>
      <c r="R4" s="204"/>
    </row>
    <row r="5" spans="1:19" x14ac:dyDescent="0.25">
      <c r="A5" s="204" t="s">
        <v>606</v>
      </c>
      <c r="B5" s="204"/>
      <c r="C5" s="204"/>
      <c r="D5" s="204"/>
      <c r="E5" s="204"/>
      <c r="F5" s="204"/>
      <c r="G5" s="204"/>
      <c r="H5" s="204"/>
      <c r="I5" s="204"/>
      <c r="J5" s="204"/>
      <c r="K5" s="204"/>
      <c r="L5" s="204"/>
      <c r="M5" s="204"/>
      <c r="N5" s="204"/>
      <c r="O5" s="204"/>
      <c r="P5" s="204"/>
      <c r="Q5" s="204"/>
      <c r="R5" s="204"/>
    </row>
    <row r="6" spans="1:19" x14ac:dyDescent="0.25">
      <c r="A6" t="s">
        <v>607</v>
      </c>
      <c r="R6" t="s">
        <v>71</v>
      </c>
    </row>
    <row r="7" spans="1:19" x14ac:dyDescent="0.25">
      <c r="A7" s="207" t="s">
        <v>0</v>
      </c>
      <c r="B7" s="211" t="s">
        <v>1</v>
      </c>
      <c r="C7" s="212"/>
      <c r="D7" s="212"/>
      <c r="E7" s="210" t="s">
        <v>5</v>
      </c>
      <c r="F7" s="210"/>
      <c r="G7" s="210"/>
      <c r="H7" s="210" t="s">
        <v>7</v>
      </c>
      <c r="I7" s="210" t="s">
        <v>14</v>
      </c>
      <c r="J7" s="210"/>
      <c r="K7" s="210"/>
      <c r="L7" s="210"/>
      <c r="M7" s="210"/>
      <c r="N7" s="210"/>
      <c r="O7" s="210"/>
      <c r="P7" s="210"/>
      <c r="Q7" s="207" t="s">
        <v>12</v>
      </c>
      <c r="R7" s="280" t="s">
        <v>608</v>
      </c>
      <c r="S7" s="185"/>
    </row>
    <row r="8" spans="1:19" x14ac:dyDescent="0.25">
      <c r="A8" s="208"/>
      <c r="B8" s="213"/>
      <c r="C8" s="214"/>
      <c r="D8" s="214"/>
      <c r="E8" s="210"/>
      <c r="F8" s="210"/>
      <c r="G8" s="210"/>
      <c r="H8" s="210"/>
      <c r="I8" s="205" t="s">
        <v>8</v>
      </c>
      <c r="J8" s="205"/>
      <c r="K8" s="205" t="s">
        <v>9</v>
      </c>
      <c r="L8" s="205"/>
      <c r="M8" s="205" t="s">
        <v>10</v>
      </c>
      <c r="N8" s="205"/>
      <c r="O8" s="205" t="s">
        <v>11</v>
      </c>
      <c r="P8" s="205"/>
      <c r="Q8" s="208"/>
      <c r="R8" s="281"/>
      <c r="S8" s="185"/>
    </row>
    <row r="9" spans="1:19" x14ac:dyDescent="0.25">
      <c r="A9" s="209"/>
      <c r="B9" s="3" t="s">
        <v>2</v>
      </c>
      <c r="C9" s="195" t="s">
        <v>3</v>
      </c>
      <c r="D9" s="3" t="s">
        <v>4</v>
      </c>
      <c r="E9" s="3" t="s">
        <v>6</v>
      </c>
      <c r="F9" s="3" t="s">
        <v>3</v>
      </c>
      <c r="G9" s="3" t="s">
        <v>4</v>
      </c>
      <c r="H9" s="210"/>
      <c r="I9" s="3" t="s">
        <v>3</v>
      </c>
      <c r="J9" s="3" t="s">
        <v>4</v>
      </c>
      <c r="K9" s="3" t="s">
        <v>3</v>
      </c>
      <c r="L9" s="3" t="s">
        <v>4</v>
      </c>
      <c r="M9" s="3" t="s">
        <v>3</v>
      </c>
      <c r="N9" s="3" t="s">
        <v>4</v>
      </c>
      <c r="O9" s="3" t="s">
        <v>3</v>
      </c>
      <c r="P9" s="195" t="s">
        <v>4</v>
      </c>
      <c r="Q9" s="209"/>
      <c r="R9" s="282"/>
      <c r="S9" s="185"/>
    </row>
    <row r="10" spans="1:19" hidden="1" x14ac:dyDescent="0.25">
      <c r="A10" s="3">
        <v>1</v>
      </c>
      <c r="B10" s="3">
        <v>2</v>
      </c>
      <c r="C10" s="195">
        <v>3</v>
      </c>
      <c r="D10" s="3">
        <v>4</v>
      </c>
      <c r="E10" s="3">
        <v>5</v>
      </c>
      <c r="F10" s="3">
        <v>6</v>
      </c>
      <c r="G10" s="3">
        <v>7</v>
      </c>
      <c r="H10" s="3">
        <v>8</v>
      </c>
      <c r="I10" s="3">
        <v>9</v>
      </c>
      <c r="J10" s="3">
        <v>10</v>
      </c>
      <c r="K10" s="3">
        <v>11</v>
      </c>
      <c r="L10" s="3">
        <v>12</v>
      </c>
      <c r="M10" s="3">
        <v>13</v>
      </c>
      <c r="N10" s="3">
        <v>14</v>
      </c>
      <c r="O10" s="3">
        <v>15</v>
      </c>
      <c r="P10" s="195">
        <v>16</v>
      </c>
      <c r="Q10" s="3">
        <v>17</v>
      </c>
      <c r="R10" s="3">
        <v>9</v>
      </c>
    </row>
    <row r="11" spans="1:19" s="6" customFormat="1" ht="60" x14ac:dyDescent="0.25">
      <c r="A11" s="21">
        <v>1</v>
      </c>
      <c r="B11" s="5" t="s">
        <v>609</v>
      </c>
      <c r="C11" s="71">
        <v>1</v>
      </c>
      <c r="D11" s="283" t="s">
        <v>17</v>
      </c>
      <c r="E11" s="5" t="s">
        <v>610</v>
      </c>
      <c r="F11" s="15">
        <v>1</v>
      </c>
      <c r="G11" s="16" t="s">
        <v>17</v>
      </c>
      <c r="H11" s="284"/>
      <c r="I11" s="16"/>
      <c r="J11" s="16"/>
      <c r="K11" s="16"/>
      <c r="L11" s="16"/>
      <c r="M11" s="15"/>
      <c r="N11" s="16"/>
      <c r="O11" s="16"/>
      <c r="P11" s="16"/>
      <c r="Q11" s="15" t="s">
        <v>10</v>
      </c>
      <c r="R11" s="285"/>
    </row>
    <row r="12" spans="1:19" s="6" customFormat="1" ht="90" x14ac:dyDescent="0.25">
      <c r="A12" s="21">
        <v>2</v>
      </c>
      <c r="B12" s="34" t="s">
        <v>609</v>
      </c>
      <c r="C12" s="21">
        <v>1</v>
      </c>
      <c r="D12" s="286" t="s">
        <v>17</v>
      </c>
      <c r="E12" s="34" t="s">
        <v>611</v>
      </c>
      <c r="F12" s="5">
        <v>1</v>
      </c>
      <c r="G12" s="10" t="s">
        <v>17</v>
      </c>
      <c r="H12" s="287"/>
      <c r="I12" s="35"/>
      <c r="J12" s="35"/>
      <c r="K12" s="35"/>
      <c r="L12" s="35"/>
      <c r="M12" s="35"/>
      <c r="N12" s="35"/>
      <c r="O12" s="35"/>
      <c r="P12" s="35"/>
      <c r="Q12" s="15" t="s">
        <v>10</v>
      </c>
      <c r="R12" s="285"/>
    </row>
    <row r="13" spans="1:19" s="6" customFormat="1" ht="75" x14ac:dyDescent="0.25">
      <c r="A13" s="5">
        <v>3</v>
      </c>
      <c r="B13" s="5" t="s">
        <v>609</v>
      </c>
      <c r="C13" s="21">
        <v>1</v>
      </c>
      <c r="D13" s="286" t="s">
        <v>17</v>
      </c>
      <c r="E13" s="5" t="s">
        <v>612</v>
      </c>
      <c r="F13" s="5">
        <v>1</v>
      </c>
      <c r="G13" s="10" t="s">
        <v>17</v>
      </c>
      <c r="H13" s="284"/>
      <c r="I13" s="10"/>
      <c r="J13" s="10"/>
      <c r="K13" s="10"/>
      <c r="L13" s="10"/>
      <c r="M13" s="5"/>
      <c r="N13" s="10"/>
      <c r="O13" s="10"/>
      <c r="P13" s="10"/>
      <c r="Q13" s="15" t="s">
        <v>10</v>
      </c>
      <c r="R13" s="285"/>
    </row>
    <row r="14" spans="1:19" ht="60" x14ac:dyDescent="0.25">
      <c r="A14" s="21">
        <v>4</v>
      </c>
      <c r="B14" s="5" t="s">
        <v>609</v>
      </c>
      <c r="C14" s="21">
        <v>1</v>
      </c>
      <c r="D14" s="286" t="s">
        <v>17</v>
      </c>
      <c r="E14" s="5" t="s">
        <v>613</v>
      </c>
      <c r="F14" s="5">
        <v>1</v>
      </c>
      <c r="G14" s="10" t="s">
        <v>17</v>
      </c>
      <c r="H14" s="4"/>
      <c r="I14" s="12"/>
      <c r="J14" s="12"/>
      <c r="K14" s="4"/>
      <c r="L14" s="4"/>
      <c r="M14" s="4"/>
      <c r="N14" s="12"/>
      <c r="O14" s="12"/>
      <c r="P14" s="10"/>
      <c r="Q14" s="5" t="s">
        <v>10</v>
      </c>
      <c r="R14" s="288"/>
    </row>
    <row r="15" spans="1:19" ht="105" x14ac:dyDescent="0.25">
      <c r="A15" s="21">
        <v>5</v>
      </c>
      <c r="B15" s="5" t="s">
        <v>609</v>
      </c>
      <c r="C15" s="21">
        <v>1</v>
      </c>
      <c r="D15" s="286" t="s">
        <v>17</v>
      </c>
      <c r="E15" s="5" t="s">
        <v>614</v>
      </c>
      <c r="F15" s="5">
        <v>1</v>
      </c>
      <c r="G15" s="10" t="s">
        <v>17</v>
      </c>
      <c r="H15" s="284"/>
      <c r="I15" s="10"/>
      <c r="J15" s="10"/>
      <c r="K15" s="10"/>
      <c r="L15" s="10"/>
      <c r="M15" s="10"/>
      <c r="N15" s="10"/>
      <c r="O15" s="10"/>
      <c r="P15" s="10"/>
      <c r="Q15" s="15" t="s">
        <v>10</v>
      </c>
      <c r="R15" s="285"/>
    </row>
    <row r="16" spans="1:19" ht="60" x14ac:dyDescent="0.25">
      <c r="A16" s="21">
        <v>6</v>
      </c>
      <c r="B16" s="5" t="s">
        <v>609</v>
      </c>
      <c r="C16" s="21">
        <v>1</v>
      </c>
      <c r="D16" s="286" t="s">
        <v>17</v>
      </c>
      <c r="E16" s="5" t="s">
        <v>615</v>
      </c>
      <c r="F16" s="5">
        <v>1</v>
      </c>
      <c r="G16" s="10" t="s">
        <v>17</v>
      </c>
      <c r="H16" s="284"/>
      <c r="I16" s="10"/>
      <c r="J16" s="10"/>
      <c r="K16" s="10"/>
      <c r="L16" s="10"/>
      <c r="M16" s="5"/>
      <c r="N16" s="10"/>
      <c r="O16" s="10"/>
      <c r="P16" s="10"/>
      <c r="Q16" s="15" t="s">
        <v>10</v>
      </c>
      <c r="R16" s="285"/>
    </row>
    <row r="17" spans="1:18" ht="150" x14ac:dyDescent="0.25">
      <c r="A17" s="189">
        <v>7</v>
      </c>
      <c r="B17" s="37" t="s">
        <v>616</v>
      </c>
      <c r="C17" s="186">
        <v>1</v>
      </c>
      <c r="D17" s="191" t="s">
        <v>17</v>
      </c>
      <c r="E17" s="37" t="s">
        <v>617</v>
      </c>
      <c r="F17" s="5">
        <v>1</v>
      </c>
      <c r="G17" s="10" t="s">
        <v>17</v>
      </c>
      <c r="H17" s="37"/>
      <c r="I17" s="37"/>
      <c r="J17" s="37"/>
      <c r="K17" s="37"/>
      <c r="L17" s="37"/>
      <c r="M17" s="37"/>
      <c r="N17" s="57"/>
      <c r="O17" s="37"/>
      <c r="P17" s="37"/>
      <c r="Q17" s="5" t="s">
        <v>10</v>
      </c>
      <c r="R17" s="289"/>
    </row>
    <row r="18" spans="1:18" ht="75" x14ac:dyDescent="0.25">
      <c r="A18" s="189">
        <v>8</v>
      </c>
      <c r="B18" s="34" t="s">
        <v>618</v>
      </c>
      <c r="C18" s="189">
        <v>1</v>
      </c>
      <c r="D18" s="191" t="s">
        <v>17</v>
      </c>
      <c r="E18" s="37" t="s">
        <v>619</v>
      </c>
      <c r="F18" s="5">
        <v>1</v>
      </c>
      <c r="G18" s="10" t="s">
        <v>17</v>
      </c>
      <c r="H18" s="290"/>
      <c r="I18" s="57"/>
      <c r="J18" s="57"/>
      <c r="K18" s="57"/>
      <c r="L18" s="57"/>
      <c r="M18" s="37"/>
      <c r="N18" s="57"/>
      <c r="O18" s="57"/>
      <c r="P18" s="57"/>
      <c r="Q18" s="15" t="s">
        <v>10</v>
      </c>
      <c r="R18" s="285"/>
    </row>
    <row r="19" spans="1:18" x14ac:dyDescent="0.25">
      <c r="A19" s="4"/>
      <c r="B19" s="27" t="s">
        <v>25</v>
      </c>
      <c r="C19" s="21">
        <f>SUM(C11:C18)</f>
        <v>8</v>
      </c>
      <c r="D19" s="291">
        <f>SUM(D11:D18)</f>
        <v>0</v>
      </c>
      <c r="E19" s="4" t="s">
        <v>25</v>
      </c>
      <c r="F19" s="4">
        <f>SUM(F11:F18)</f>
        <v>8</v>
      </c>
      <c r="G19" s="9">
        <f>SUM(G12:G18)</f>
        <v>0</v>
      </c>
      <c r="H19" s="4" t="s">
        <v>25</v>
      </c>
      <c r="I19" s="4">
        <f t="shared" ref="I19:P19" si="0">SUM(I11:I18)</f>
        <v>0</v>
      </c>
      <c r="J19" s="4">
        <f t="shared" si="0"/>
        <v>0</v>
      </c>
      <c r="K19" s="4">
        <f t="shared" si="0"/>
        <v>0</v>
      </c>
      <c r="L19" s="4">
        <f t="shared" si="0"/>
        <v>0</v>
      </c>
      <c r="M19" s="4">
        <f t="shared" si="0"/>
        <v>0</v>
      </c>
      <c r="N19" s="4">
        <f t="shared" si="0"/>
        <v>0</v>
      </c>
      <c r="O19" s="4">
        <f t="shared" si="0"/>
        <v>0</v>
      </c>
      <c r="P19" s="4">
        <f t="shared" si="0"/>
        <v>0</v>
      </c>
      <c r="Q19" s="4"/>
      <c r="R19" s="288">
        <f>SUM(R11:R18)</f>
        <v>0</v>
      </c>
    </row>
  </sheetData>
  <mergeCells count="16">
    <mergeCell ref="Q7:Q9"/>
    <mergeCell ref="R7:R9"/>
    <mergeCell ref="I8:J8"/>
    <mergeCell ref="K8:L8"/>
    <mergeCell ref="M8:N8"/>
    <mergeCell ref="O8:P8"/>
    <mergeCell ref="A1:R1"/>
    <mergeCell ref="A2:R2"/>
    <mergeCell ref="A3:R3"/>
    <mergeCell ref="A4:R4"/>
    <mergeCell ref="A5:R5"/>
    <mergeCell ref="A7:A9"/>
    <mergeCell ref="B7:D8"/>
    <mergeCell ref="E7:G8"/>
    <mergeCell ref="H7:H9"/>
    <mergeCell ref="I7:P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9"/>
  <sheetViews>
    <sheetView topLeftCell="F43" zoomScale="70" zoomScaleNormal="70" workbookViewId="0">
      <selection activeCell="Q46" sqref="Q46"/>
    </sheetView>
  </sheetViews>
  <sheetFormatPr defaultRowHeight="15" x14ac:dyDescent="0.25"/>
  <cols>
    <col min="1" max="1" width="6.85546875" customWidth="1"/>
    <col min="2" max="2" width="32" hidden="1" customWidth="1"/>
    <col min="3" max="3" width="6.7109375" hidden="1" customWidth="1"/>
    <col min="4" max="4" width="20.7109375" style="66" hidden="1" customWidth="1"/>
    <col min="5" max="5" width="38.5703125" customWidth="1"/>
    <col min="6" max="6" width="6.7109375" customWidth="1"/>
    <col min="7" max="7" width="14" style="66" customWidth="1"/>
    <col min="8" max="8" width="44" customWidth="1"/>
    <col min="9" max="9" width="6.7109375" customWidth="1"/>
    <col min="10" max="10" width="15" customWidth="1"/>
    <col min="11" max="13" width="6.7109375" customWidth="1"/>
    <col min="14" max="14" width="16.5703125" style="66" customWidth="1"/>
    <col min="15" max="16" width="6.7109375" customWidth="1"/>
    <col min="17" max="17" width="29.7109375" customWidth="1"/>
    <col min="18" max="18" width="18.7109375" hidden="1" customWidth="1"/>
  </cols>
  <sheetData>
    <row r="1" spans="1:19" x14ac:dyDescent="0.25">
      <c r="A1" s="204" t="s">
        <v>26</v>
      </c>
      <c r="B1" s="204"/>
      <c r="C1" s="204"/>
      <c r="D1" s="204"/>
      <c r="E1" s="204"/>
      <c r="F1" s="204"/>
      <c r="G1" s="204"/>
      <c r="H1" s="204"/>
      <c r="I1" s="204"/>
      <c r="J1" s="204"/>
      <c r="K1" s="204"/>
      <c r="L1" s="204"/>
      <c r="M1" s="204"/>
      <c r="N1" s="204"/>
      <c r="O1" s="204"/>
      <c r="P1" s="204"/>
      <c r="Q1" s="204"/>
      <c r="R1" s="204"/>
    </row>
    <row r="2" spans="1:19" x14ac:dyDescent="0.25">
      <c r="A2" s="204" t="s">
        <v>512</v>
      </c>
      <c r="B2" s="204"/>
      <c r="C2" s="204"/>
      <c r="D2" s="204"/>
      <c r="E2" s="204"/>
      <c r="F2" s="204"/>
      <c r="G2" s="204"/>
      <c r="H2" s="204"/>
      <c r="I2" s="204"/>
      <c r="J2" s="204"/>
      <c r="K2" s="204"/>
      <c r="L2" s="204"/>
      <c r="M2" s="204"/>
      <c r="N2" s="204"/>
      <c r="O2" s="204"/>
      <c r="P2" s="204"/>
      <c r="Q2" s="204"/>
      <c r="R2" s="204"/>
    </row>
    <row r="3" spans="1:19" x14ac:dyDescent="0.25">
      <c r="A3" s="204" t="s">
        <v>513</v>
      </c>
      <c r="B3" s="204"/>
      <c r="C3" s="204"/>
      <c r="D3" s="204"/>
      <c r="E3" s="204"/>
      <c r="F3" s="204"/>
      <c r="G3" s="204"/>
      <c r="H3" s="204"/>
      <c r="I3" s="204"/>
      <c r="J3" s="204"/>
      <c r="K3" s="204"/>
      <c r="L3" s="204"/>
      <c r="M3" s="204"/>
      <c r="N3" s="204"/>
      <c r="O3" s="204"/>
      <c r="P3" s="204"/>
      <c r="Q3" s="204"/>
      <c r="R3" s="204"/>
    </row>
    <row r="4" spans="1:19" x14ac:dyDescent="0.25">
      <c r="A4" s="204" t="s">
        <v>606</v>
      </c>
      <c r="B4" s="204"/>
      <c r="C4" s="204"/>
      <c r="D4" s="204"/>
      <c r="E4" s="204"/>
      <c r="F4" s="204"/>
      <c r="G4" s="204"/>
      <c r="H4" s="204"/>
      <c r="I4" s="204"/>
      <c r="J4" s="204"/>
      <c r="K4" s="204"/>
      <c r="L4" s="204"/>
      <c r="M4" s="204"/>
      <c r="N4" s="204"/>
      <c r="O4" s="204"/>
      <c r="P4" s="204"/>
      <c r="Q4" s="204"/>
      <c r="R4" s="204"/>
    </row>
    <row r="5" spans="1:19" x14ac:dyDescent="0.25">
      <c r="R5" t="s">
        <v>71</v>
      </c>
    </row>
    <row r="6" spans="1:19" x14ac:dyDescent="0.25">
      <c r="A6" s="207" t="s">
        <v>0</v>
      </c>
      <c r="B6" s="211" t="s">
        <v>1</v>
      </c>
      <c r="C6" s="212"/>
      <c r="D6" s="212"/>
      <c r="E6" s="210" t="s">
        <v>5</v>
      </c>
      <c r="F6" s="210"/>
      <c r="G6" s="210"/>
      <c r="H6" s="210" t="s">
        <v>7</v>
      </c>
      <c r="I6" s="210" t="s">
        <v>14</v>
      </c>
      <c r="J6" s="210"/>
      <c r="K6" s="210"/>
      <c r="L6" s="210"/>
      <c r="M6" s="210"/>
      <c r="N6" s="210"/>
      <c r="O6" s="210"/>
      <c r="P6" s="210"/>
      <c r="Q6" s="207" t="s">
        <v>12</v>
      </c>
      <c r="R6" s="206" t="s">
        <v>13</v>
      </c>
      <c r="S6" s="20"/>
    </row>
    <row r="7" spans="1:19" ht="84.75" customHeight="1" x14ac:dyDescent="0.25">
      <c r="A7" s="208"/>
      <c r="B7" s="213"/>
      <c r="C7" s="214"/>
      <c r="D7" s="214"/>
      <c r="E7" s="210"/>
      <c r="F7" s="210"/>
      <c r="G7" s="210"/>
      <c r="H7" s="210"/>
      <c r="I7" s="205" t="s">
        <v>8</v>
      </c>
      <c r="J7" s="205"/>
      <c r="K7" s="205" t="s">
        <v>9</v>
      </c>
      <c r="L7" s="205"/>
      <c r="M7" s="205" t="s">
        <v>10</v>
      </c>
      <c r="N7" s="205"/>
      <c r="O7" s="205" t="s">
        <v>11</v>
      </c>
      <c r="P7" s="205"/>
      <c r="Q7" s="208"/>
      <c r="R7" s="206"/>
      <c r="S7" s="20"/>
    </row>
    <row r="8" spans="1:19" x14ac:dyDescent="0.25">
      <c r="A8" s="209"/>
      <c r="B8" s="3" t="s">
        <v>2</v>
      </c>
      <c r="C8" s="3" t="s">
        <v>3</v>
      </c>
      <c r="D8" s="69" t="s">
        <v>4</v>
      </c>
      <c r="E8" s="3" t="s">
        <v>6</v>
      </c>
      <c r="F8" s="3" t="s">
        <v>3</v>
      </c>
      <c r="G8" s="69" t="s">
        <v>4</v>
      </c>
      <c r="H8" s="210"/>
      <c r="I8" s="3" t="s">
        <v>3</v>
      </c>
      <c r="J8" s="3" t="s">
        <v>4</v>
      </c>
      <c r="K8" s="3" t="s">
        <v>3</v>
      </c>
      <c r="L8" s="3" t="s">
        <v>4</v>
      </c>
      <c r="M8" s="3" t="s">
        <v>3</v>
      </c>
      <c r="N8" s="69" t="s">
        <v>4</v>
      </c>
      <c r="O8" s="3" t="s">
        <v>3</v>
      </c>
      <c r="P8" s="3" t="s">
        <v>4</v>
      </c>
      <c r="Q8" s="209"/>
      <c r="R8" s="206"/>
      <c r="S8" s="20"/>
    </row>
    <row r="9" spans="1:19" hidden="1" x14ac:dyDescent="0.25">
      <c r="A9" s="3">
        <v>1</v>
      </c>
      <c r="B9" s="3">
        <v>2</v>
      </c>
      <c r="C9" s="3">
        <v>3</v>
      </c>
      <c r="D9" s="69">
        <v>4</v>
      </c>
      <c r="E9" s="3">
        <v>5</v>
      </c>
      <c r="F9" s="3">
        <v>6</v>
      </c>
      <c r="G9" s="69">
        <v>7</v>
      </c>
      <c r="H9" s="3">
        <v>8</v>
      </c>
      <c r="I9" s="3">
        <v>9</v>
      </c>
      <c r="J9" s="3">
        <v>10</v>
      </c>
      <c r="K9" s="3">
        <v>11</v>
      </c>
      <c r="L9" s="3">
        <v>12</v>
      </c>
      <c r="M9" s="3">
        <v>13</v>
      </c>
      <c r="N9" s="69">
        <v>14</v>
      </c>
      <c r="O9" s="3">
        <v>15</v>
      </c>
      <c r="P9" s="3">
        <v>16</v>
      </c>
      <c r="Q9" s="3">
        <v>17</v>
      </c>
      <c r="R9" s="3">
        <v>18</v>
      </c>
    </row>
    <row r="10" spans="1:19" x14ac:dyDescent="0.25">
      <c r="A10" s="196" t="s">
        <v>514</v>
      </c>
      <c r="B10" s="197"/>
      <c r="C10" s="2"/>
      <c r="D10" s="72"/>
      <c r="E10" s="73"/>
      <c r="F10" s="73"/>
      <c r="G10" s="77"/>
      <c r="H10" s="152"/>
      <c r="I10" s="73"/>
      <c r="J10" s="73"/>
      <c r="K10" s="73"/>
      <c r="L10" s="73"/>
      <c r="M10" s="73"/>
      <c r="N10" s="77"/>
      <c r="O10" s="73"/>
      <c r="P10" s="73"/>
      <c r="Q10" s="73"/>
      <c r="R10" s="73"/>
    </row>
    <row r="11" spans="1:19" s="6" customFormat="1" ht="45" x14ac:dyDescent="0.25">
      <c r="A11" s="220">
        <v>1</v>
      </c>
      <c r="B11" s="240" t="s">
        <v>515</v>
      </c>
      <c r="C11" s="220">
        <v>1</v>
      </c>
      <c r="D11" s="243" t="s">
        <v>17</v>
      </c>
      <c r="E11" s="34" t="s">
        <v>516</v>
      </c>
      <c r="F11" s="34"/>
      <c r="G11" s="81"/>
      <c r="H11" s="34"/>
      <c r="I11" s="34"/>
      <c r="J11" s="81"/>
      <c r="K11" s="34"/>
      <c r="L11" s="34"/>
      <c r="M11" s="34"/>
      <c r="N11" s="81"/>
      <c r="O11" s="34"/>
      <c r="P11" s="34"/>
      <c r="Q11" s="34"/>
      <c r="R11" s="39"/>
    </row>
    <row r="12" spans="1:19" s="6" customFormat="1" ht="75" x14ac:dyDescent="0.25">
      <c r="A12" s="221"/>
      <c r="B12" s="241"/>
      <c r="C12" s="221"/>
      <c r="D12" s="244"/>
      <c r="E12" s="41" t="s">
        <v>517</v>
      </c>
      <c r="F12" s="41">
        <v>1</v>
      </c>
      <c r="G12" s="126" t="s">
        <v>17</v>
      </c>
      <c r="H12" s="284" t="s">
        <v>659</v>
      </c>
      <c r="I12" s="41">
        <v>1</v>
      </c>
      <c r="J12" s="126" t="s">
        <v>17</v>
      </c>
      <c r="K12" s="45" t="s">
        <v>17</v>
      </c>
      <c r="L12" s="45" t="s">
        <v>17</v>
      </c>
      <c r="M12" s="45" t="s">
        <v>17</v>
      </c>
      <c r="N12" s="126" t="s">
        <v>17</v>
      </c>
      <c r="O12" s="45" t="s">
        <v>17</v>
      </c>
      <c r="P12" s="45" t="s">
        <v>17</v>
      </c>
      <c r="Q12" s="46" t="s">
        <v>683</v>
      </c>
      <c r="R12" s="46"/>
    </row>
    <row r="13" spans="1:19" s="6" customFormat="1" ht="60" x14ac:dyDescent="0.25">
      <c r="A13" s="222"/>
      <c r="B13" s="242"/>
      <c r="C13" s="222"/>
      <c r="D13" s="245"/>
      <c r="E13" s="41" t="s">
        <v>518</v>
      </c>
      <c r="F13" s="41">
        <v>1</v>
      </c>
      <c r="G13" s="126" t="s">
        <v>17</v>
      </c>
      <c r="H13" s="284" t="s">
        <v>660</v>
      </c>
      <c r="I13" s="41">
        <v>1</v>
      </c>
      <c r="J13" s="126" t="s">
        <v>17</v>
      </c>
      <c r="K13" s="45" t="s">
        <v>17</v>
      </c>
      <c r="L13" s="45" t="s">
        <v>17</v>
      </c>
      <c r="M13" s="45" t="s">
        <v>17</v>
      </c>
      <c r="N13" s="126" t="s">
        <v>17</v>
      </c>
      <c r="O13" s="45" t="s">
        <v>17</v>
      </c>
      <c r="P13" s="45" t="s">
        <v>17</v>
      </c>
      <c r="Q13" s="46" t="s">
        <v>683</v>
      </c>
      <c r="R13" s="46"/>
    </row>
    <row r="14" spans="1:19" s="6" customFormat="1" ht="75" x14ac:dyDescent="0.25">
      <c r="A14" s="220">
        <v>2</v>
      </c>
      <c r="B14" s="240" t="s">
        <v>519</v>
      </c>
      <c r="C14" s="220">
        <v>1</v>
      </c>
      <c r="D14" s="243" t="s">
        <v>17</v>
      </c>
      <c r="E14" s="34" t="s">
        <v>520</v>
      </c>
      <c r="F14" s="34"/>
      <c r="G14" s="119"/>
      <c r="H14" s="34"/>
      <c r="I14" s="34"/>
      <c r="J14" s="81"/>
      <c r="K14" s="34"/>
      <c r="L14" s="34"/>
      <c r="M14" s="34"/>
      <c r="N14" s="81"/>
      <c r="O14" s="34"/>
      <c r="P14" s="34"/>
      <c r="Q14" s="39"/>
      <c r="R14" s="39"/>
    </row>
    <row r="15" spans="1:19" ht="60" x14ac:dyDescent="0.25">
      <c r="A15" s="221"/>
      <c r="B15" s="241"/>
      <c r="C15" s="221"/>
      <c r="D15" s="244"/>
      <c r="E15" s="41" t="s">
        <v>521</v>
      </c>
      <c r="F15" s="51">
        <v>1</v>
      </c>
      <c r="G15" s="153" t="s">
        <v>17</v>
      </c>
      <c r="H15" s="284" t="s">
        <v>661</v>
      </c>
      <c r="I15" s="51">
        <v>1</v>
      </c>
      <c r="J15" s="153" t="s">
        <v>17</v>
      </c>
      <c r="K15" s="45" t="s">
        <v>17</v>
      </c>
      <c r="L15" s="45" t="s">
        <v>17</v>
      </c>
      <c r="M15" s="45" t="s">
        <v>17</v>
      </c>
      <c r="N15" s="153" t="s">
        <v>17</v>
      </c>
      <c r="O15" s="154" t="s">
        <v>17</v>
      </c>
      <c r="P15" s="154" t="s">
        <v>17</v>
      </c>
      <c r="Q15" s="46" t="s">
        <v>683</v>
      </c>
      <c r="R15" s="46"/>
    </row>
    <row r="16" spans="1:19" ht="60" x14ac:dyDescent="0.25">
      <c r="A16" s="222"/>
      <c r="B16" s="242"/>
      <c r="C16" s="222"/>
      <c r="D16" s="245"/>
      <c r="E16" s="41" t="s">
        <v>522</v>
      </c>
      <c r="F16" s="51">
        <v>1</v>
      </c>
      <c r="G16" s="153" t="s">
        <v>17</v>
      </c>
      <c r="H16" s="284" t="s">
        <v>662</v>
      </c>
      <c r="I16" s="51">
        <v>1</v>
      </c>
      <c r="J16" s="153" t="s">
        <v>17</v>
      </c>
      <c r="K16" s="45" t="s">
        <v>17</v>
      </c>
      <c r="L16" s="45" t="s">
        <v>17</v>
      </c>
      <c r="M16" s="45" t="s">
        <v>17</v>
      </c>
      <c r="N16" s="153" t="s">
        <v>17</v>
      </c>
      <c r="O16" s="154" t="s">
        <v>17</v>
      </c>
      <c r="P16" s="154" t="s">
        <v>17</v>
      </c>
      <c r="Q16" s="46" t="s">
        <v>683</v>
      </c>
      <c r="R16" s="46"/>
    </row>
    <row r="17" spans="1:18" s="6" customFormat="1" ht="30" x14ac:dyDescent="0.25">
      <c r="A17" s="220">
        <v>3</v>
      </c>
      <c r="B17" s="240" t="s">
        <v>523</v>
      </c>
      <c r="C17" s="220">
        <v>1</v>
      </c>
      <c r="D17" s="243" t="s">
        <v>17</v>
      </c>
      <c r="E17" s="34" t="s">
        <v>344</v>
      </c>
      <c r="F17" s="34"/>
      <c r="G17" s="119"/>
      <c r="H17" s="34"/>
      <c r="I17" s="34"/>
      <c r="J17" s="81"/>
      <c r="K17" s="34"/>
      <c r="L17" s="34"/>
      <c r="M17" s="34"/>
      <c r="N17" s="81"/>
      <c r="O17" s="34"/>
      <c r="P17" s="34"/>
      <c r="Q17" s="39"/>
      <c r="R17" s="39"/>
    </row>
    <row r="18" spans="1:18" ht="90" x14ac:dyDescent="0.25">
      <c r="A18" s="221"/>
      <c r="B18" s="241"/>
      <c r="C18" s="221"/>
      <c r="D18" s="244"/>
      <c r="E18" s="41" t="s">
        <v>524</v>
      </c>
      <c r="F18" s="41">
        <v>1</v>
      </c>
      <c r="G18" s="149" t="s">
        <v>17</v>
      </c>
      <c r="H18" s="284" t="s">
        <v>663</v>
      </c>
      <c r="I18" s="41">
        <v>1</v>
      </c>
      <c r="J18" s="126" t="s">
        <v>17</v>
      </c>
      <c r="K18" s="155" t="s">
        <v>17</v>
      </c>
      <c r="L18" s="155" t="s">
        <v>17</v>
      </c>
      <c r="M18" s="45" t="s">
        <v>17</v>
      </c>
      <c r="N18" s="126" t="s">
        <v>17</v>
      </c>
      <c r="O18" s="45" t="s">
        <v>17</v>
      </c>
      <c r="P18" s="45" t="s">
        <v>17</v>
      </c>
      <c r="Q18" s="46" t="s">
        <v>683</v>
      </c>
      <c r="R18" s="46"/>
    </row>
    <row r="19" spans="1:18" ht="345" x14ac:dyDescent="0.25">
      <c r="A19" s="222"/>
      <c r="B19" s="242"/>
      <c r="C19" s="222"/>
      <c r="D19" s="245"/>
      <c r="E19" s="41" t="s">
        <v>525</v>
      </c>
      <c r="F19" s="41">
        <v>1</v>
      </c>
      <c r="G19" s="126" t="s">
        <v>17</v>
      </c>
      <c r="H19" s="284" t="s">
        <v>664</v>
      </c>
      <c r="I19" s="41">
        <v>1</v>
      </c>
      <c r="J19" s="126" t="s">
        <v>17</v>
      </c>
      <c r="K19" s="155" t="s">
        <v>17</v>
      </c>
      <c r="L19" s="155" t="s">
        <v>17</v>
      </c>
      <c r="M19" s="45" t="s">
        <v>17</v>
      </c>
      <c r="N19" s="126" t="s">
        <v>17</v>
      </c>
      <c r="O19" s="45" t="s">
        <v>17</v>
      </c>
      <c r="P19" s="45" t="s">
        <v>17</v>
      </c>
      <c r="Q19" s="46" t="s">
        <v>683</v>
      </c>
      <c r="R19" s="46"/>
    </row>
    <row r="20" spans="1:18" ht="180" x14ac:dyDescent="0.25">
      <c r="A20" s="192"/>
      <c r="B20" s="193"/>
      <c r="C20" s="192"/>
      <c r="D20" s="194"/>
      <c r="E20" s="41"/>
      <c r="F20" s="41"/>
      <c r="G20" s="126"/>
      <c r="H20" s="284" t="s">
        <v>665</v>
      </c>
      <c r="I20" s="41"/>
      <c r="J20" s="126"/>
      <c r="K20" s="155"/>
      <c r="L20" s="155"/>
      <c r="M20" s="41"/>
      <c r="N20" s="126"/>
      <c r="O20" s="45"/>
      <c r="P20" s="45"/>
      <c r="Q20" s="46"/>
      <c r="R20" s="46"/>
    </row>
    <row r="21" spans="1:18" ht="60" x14ac:dyDescent="0.25">
      <c r="A21" s="220">
        <v>4</v>
      </c>
      <c r="B21" s="240" t="s">
        <v>526</v>
      </c>
      <c r="C21" s="220">
        <v>1</v>
      </c>
      <c r="D21" s="243"/>
      <c r="E21" s="34" t="s">
        <v>527</v>
      </c>
      <c r="F21" s="34"/>
      <c r="G21" s="81"/>
      <c r="H21" s="34"/>
      <c r="I21" s="34"/>
      <c r="J21" s="81"/>
      <c r="K21" s="34"/>
      <c r="L21" s="34"/>
      <c r="M21" s="34"/>
      <c r="N21" s="81"/>
      <c r="O21" s="34"/>
      <c r="P21" s="48"/>
      <c r="Q21" s="39"/>
      <c r="R21" s="39"/>
    </row>
    <row r="22" spans="1:18" ht="105" x14ac:dyDescent="0.25">
      <c r="A22" s="221"/>
      <c r="B22" s="241"/>
      <c r="C22" s="221"/>
      <c r="D22" s="244"/>
      <c r="E22" s="41" t="s">
        <v>528</v>
      </c>
      <c r="F22" s="41">
        <v>1</v>
      </c>
      <c r="G22" s="126" t="s">
        <v>17</v>
      </c>
      <c r="H22" s="284" t="s">
        <v>666</v>
      </c>
      <c r="I22" s="41">
        <v>1</v>
      </c>
      <c r="J22" s="126" t="s">
        <v>17</v>
      </c>
      <c r="K22" s="41"/>
      <c r="L22" s="45" t="s">
        <v>17</v>
      </c>
      <c r="M22" s="45" t="s">
        <v>17</v>
      </c>
      <c r="N22" s="126" t="s">
        <v>17</v>
      </c>
      <c r="O22" s="45" t="s">
        <v>17</v>
      </c>
      <c r="P22" s="45" t="s">
        <v>17</v>
      </c>
      <c r="Q22" s="46" t="s">
        <v>683</v>
      </c>
      <c r="R22" s="46"/>
    </row>
    <row r="23" spans="1:18" s="6" customFormat="1" ht="75" x14ac:dyDescent="0.25">
      <c r="A23" s="222"/>
      <c r="B23" s="242"/>
      <c r="C23" s="222"/>
      <c r="D23" s="245"/>
      <c r="E23" s="41" t="s">
        <v>529</v>
      </c>
      <c r="F23" s="41">
        <v>1</v>
      </c>
      <c r="G23" s="126" t="s">
        <v>17</v>
      </c>
      <c r="H23" s="284" t="s">
        <v>667</v>
      </c>
      <c r="I23" s="41">
        <v>1</v>
      </c>
      <c r="J23" s="126" t="s">
        <v>17</v>
      </c>
      <c r="K23" s="45" t="s">
        <v>17</v>
      </c>
      <c r="L23" s="45" t="s">
        <v>17</v>
      </c>
      <c r="M23" s="45" t="s">
        <v>17</v>
      </c>
      <c r="N23" s="126" t="s">
        <v>17</v>
      </c>
      <c r="O23" s="45" t="s">
        <v>17</v>
      </c>
      <c r="P23" s="45" t="s">
        <v>17</v>
      </c>
      <c r="Q23" s="46" t="s">
        <v>683</v>
      </c>
      <c r="R23" s="46"/>
    </row>
    <row r="24" spans="1:18" s="6" customFormat="1" ht="30" x14ac:dyDescent="0.25">
      <c r="A24" s="220">
        <v>5</v>
      </c>
      <c r="B24" s="240" t="s">
        <v>530</v>
      </c>
      <c r="C24" s="220">
        <v>1</v>
      </c>
      <c r="D24" s="243" t="s">
        <v>17</v>
      </c>
      <c r="E24" s="34" t="s">
        <v>344</v>
      </c>
      <c r="F24" s="34"/>
      <c r="G24" s="81"/>
      <c r="H24" s="34"/>
      <c r="I24" s="34"/>
      <c r="J24" s="81"/>
      <c r="K24" s="34"/>
      <c r="L24" s="34"/>
      <c r="M24" s="34"/>
      <c r="N24" s="81"/>
      <c r="O24" s="34"/>
      <c r="P24" s="34"/>
      <c r="Q24" s="39"/>
      <c r="R24" s="39"/>
    </row>
    <row r="25" spans="1:18" ht="75" x14ac:dyDescent="0.25">
      <c r="A25" s="221"/>
      <c r="B25" s="241"/>
      <c r="C25" s="221"/>
      <c r="D25" s="244"/>
      <c r="E25" s="41" t="s">
        <v>531</v>
      </c>
      <c r="F25" s="41">
        <v>1</v>
      </c>
      <c r="G25" s="149" t="s">
        <v>17</v>
      </c>
      <c r="H25" s="284" t="s">
        <v>667</v>
      </c>
      <c r="I25" s="41">
        <v>0</v>
      </c>
      <c r="J25" s="126" t="s">
        <v>17</v>
      </c>
      <c r="K25" s="41">
        <v>1</v>
      </c>
      <c r="L25" s="45" t="s">
        <v>17</v>
      </c>
      <c r="M25" s="41">
        <v>0</v>
      </c>
      <c r="N25" s="126" t="s">
        <v>17</v>
      </c>
      <c r="O25" s="45" t="s">
        <v>17</v>
      </c>
      <c r="P25" s="45" t="s">
        <v>17</v>
      </c>
      <c r="Q25" s="46" t="s">
        <v>684</v>
      </c>
      <c r="R25" s="46"/>
    </row>
    <row r="26" spans="1:18" ht="240" x14ac:dyDescent="0.25">
      <c r="A26" s="222"/>
      <c r="B26" s="242"/>
      <c r="C26" s="222"/>
      <c r="D26" s="245"/>
      <c r="E26" s="41" t="s">
        <v>532</v>
      </c>
      <c r="F26" s="41">
        <v>1</v>
      </c>
      <c r="G26" s="126" t="s">
        <v>17</v>
      </c>
      <c r="H26" s="284" t="s">
        <v>668</v>
      </c>
      <c r="I26" s="41">
        <v>1</v>
      </c>
      <c r="J26" s="126" t="s">
        <v>17</v>
      </c>
      <c r="K26" s="45" t="s">
        <v>17</v>
      </c>
      <c r="L26" s="45" t="s">
        <v>17</v>
      </c>
      <c r="M26" s="45" t="s">
        <v>17</v>
      </c>
      <c r="N26" s="126" t="s">
        <v>17</v>
      </c>
      <c r="O26" s="45" t="s">
        <v>17</v>
      </c>
      <c r="P26" s="45" t="s">
        <v>17</v>
      </c>
      <c r="Q26" s="46" t="s">
        <v>683</v>
      </c>
      <c r="R26" s="46"/>
    </row>
    <row r="27" spans="1:18" ht="75" x14ac:dyDescent="0.25">
      <c r="A27" s="192"/>
      <c r="B27" s="193"/>
      <c r="C27" s="192"/>
      <c r="D27" s="194"/>
      <c r="E27" s="41"/>
      <c r="F27" s="41"/>
      <c r="G27" s="126"/>
      <c r="H27" s="284" t="s">
        <v>669</v>
      </c>
      <c r="I27" s="41"/>
      <c r="J27" s="126"/>
      <c r="K27" s="45"/>
      <c r="L27" s="45"/>
      <c r="M27" s="41"/>
      <c r="N27" s="126"/>
      <c r="O27" s="45"/>
      <c r="P27" s="45"/>
      <c r="Q27" s="46"/>
      <c r="R27" s="46"/>
    </row>
    <row r="28" spans="1:18" ht="45" x14ac:dyDescent="0.25">
      <c r="A28" s="220">
        <v>6</v>
      </c>
      <c r="B28" s="220" t="s">
        <v>533</v>
      </c>
      <c r="C28" s="220">
        <v>1</v>
      </c>
      <c r="D28" s="243" t="s">
        <v>17</v>
      </c>
      <c r="E28" s="34" t="s">
        <v>534</v>
      </c>
      <c r="F28" s="34"/>
      <c r="G28" s="81"/>
      <c r="H28" s="5"/>
      <c r="I28" s="34"/>
      <c r="J28" s="81"/>
      <c r="K28" s="34"/>
      <c r="L28" s="34"/>
      <c r="M28" s="34"/>
      <c r="N28" s="81"/>
      <c r="O28" s="34"/>
      <c r="P28" s="48"/>
      <c r="Q28" s="39"/>
      <c r="R28" s="39"/>
    </row>
    <row r="29" spans="1:18" ht="105" x14ac:dyDescent="0.25">
      <c r="A29" s="221"/>
      <c r="B29" s="221"/>
      <c r="C29" s="221"/>
      <c r="D29" s="244"/>
      <c r="E29" s="41" t="s">
        <v>535</v>
      </c>
      <c r="F29" s="41">
        <v>1</v>
      </c>
      <c r="G29" s="126" t="s">
        <v>17</v>
      </c>
      <c r="H29" s="284" t="s">
        <v>670</v>
      </c>
      <c r="I29" s="41">
        <v>1</v>
      </c>
      <c r="J29" s="126" t="s">
        <v>17</v>
      </c>
      <c r="K29" s="41"/>
      <c r="L29" s="45" t="s">
        <v>17</v>
      </c>
      <c r="M29" s="126" t="s">
        <v>17</v>
      </c>
      <c r="N29" s="126" t="s">
        <v>17</v>
      </c>
      <c r="O29" s="45" t="s">
        <v>17</v>
      </c>
      <c r="P29" s="45" t="s">
        <v>17</v>
      </c>
      <c r="Q29" s="46" t="s">
        <v>683</v>
      </c>
      <c r="R29" s="46"/>
    </row>
    <row r="30" spans="1:18" s="6" customFormat="1" ht="135" x14ac:dyDescent="0.25">
      <c r="A30" s="221"/>
      <c r="B30" s="221"/>
      <c r="C30" s="221"/>
      <c r="D30" s="244"/>
      <c r="E30" s="41" t="s">
        <v>536</v>
      </c>
      <c r="F30" s="41">
        <v>1</v>
      </c>
      <c r="G30" s="86"/>
      <c r="H30" s="284" t="s">
        <v>671</v>
      </c>
      <c r="I30" s="41">
        <v>1</v>
      </c>
      <c r="J30" s="126" t="s">
        <v>17</v>
      </c>
      <c r="K30" s="45" t="s">
        <v>17</v>
      </c>
      <c r="L30" s="45" t="s">
        <v>17</v>
      </c>
      <c r="M30" s="126" t="s">
        <v>17</v>
      </c>
      <c r="N30" s="126" t="s">
        <v>17</v>
      </c>
      <c r="O30" s="45" t="s">
        <v>17</v>
      </c>
      <c r="P30" s="45" t="s">
        <v>17</v>
      </c>
      <c r="Q30" s="46" t="s">
        <v>683</v>
      </c>
      <c r="R30" s="46"/>
    </row>
    <row r="31" spans="1:18" s="6" customFormat="1" ht="225" x14ac:dyDescent="0.25">
      <c r="A31" s="222"/>
      <c r="B31" s="222"/>
      <c r="C31" s="222"/>
      <c r="D31" s="245"/>
      <c r="E31" s="41" t="s">
        <v>685</v>
      </c>
      <c r="F31" s="41">
        <v>1</v>
      </c>
      <c r="G31" s="86"/>
      <c r="H31" s="284" t="s">
        <v>672</v>
      </c>
      <c r="I31" s="41">
        <v>1</v>
      </c>
      <c r="J31" s="126" t="s">
        <v>17</v>
      </c>
      <c r="K31" s="45" t="s">
        <v>17</v>
      </c>
      <c r="L31" s="45" t="s">
        <v>17</v>
      </c>
      <c r="M31" s="126" t="s">
        <v>17</v>
      </c>
      <c r="N31" s="126" t="s">
        <v>17</v>
      </c>
      <c r="O31" s="45" t="s">
        <v>17</v>
      </c>
      <c r="P31" s="45" t="s">
        <v>17</v>
      </c>
      <c r="Q31" s="46" t="s">
        <v>683</v>
      </c>
      <c r="R31" s="46"/>
    </row>
    <row r="32" spans="1:18" ht="45" x14ac:dyDescent="0.25">
      <c r="A32" s="220">
        <v>7</v>
      </c>
      <c r="B32" s="240" t="s">
        <v>537</v>
      </c>
      <c r="C32" s="220">
        <v>1</v>
      </c>
      <c r="D32" s="262" t="s">
        <v>17</v>
      </c>
      <c r="E32" s="34" t="s">
        <v>516</v>
      </c>
      <c r="F32" s="34"/>
      <c r="G32" s="123"/>
      <c r="H32" s="5"/>
      <c r="I32" s="34"/>
      <c r="J32" s="81"/>
      <c r="K32" s="34"/>
      <c r="L32" s="34"/>
      <c r="M32" s="34"/>
      <c r="N32" s="81"/>
      <c r="O32" s="34"/>
      <c r="P32" s="48"/>
      <c r="Q32" s="39"/>
      <c r="R32" s="39"/>
    </row>
    <row r="33" spans="1:18" ht="75" x14ac:dyDescent="0.25">
      <c r="A33" s="221"/>
      <c r="B33" s="241"/>
      <c r="C33" s="221"/>
      <c r="D33" s="263"/>
      <c r="E33" s="41" t="s">
        <v>538</v>
      </c>
      <c r="F33" s="41">
        <v>1</v>
      </c>
      <c r="G33" s="126" t="s">
        <v>17</v>
      </c>
      <c r="H33" s="284" t="s">
        <v>673</v>
      </c>
      <c r="I33" s="41">
        <v>1</v>
      </c>
      <c r="J33" s="126" t="s">
        <v>17</v>
      </c>
      <c r="K33" s="45" t="s">
        <v>17</v>
      </c>
      <c r="L33" s="45" t="s">
        <v>17</v>
      </c>
      <c r="M33" s="126" t="s">
        <v>17</v>
      </c>
      <c r="N33" s="126" t="s">
        <v>17</v>
      </c>
      <c r="O33" s="45" t="s">
        <v>17</v>
      </c>
      <c r="P33" s="45" t="s">
        <v>17</v>
      </c>
      <c r="Q33" s="46" t="s">
        <v>683</v>
      </c>
      <c r="R33" s="46"/>
    </row>
    <row r="34" spans="1:18" ht="75" x14ac:dyDescent="0.25">
      <c r="A34" s="222"/>
      <c r="B34" s="242"/>
      <c r="C34" s="222"/>
      <c r="D34" s="264"/>
      <c r="E34" s="59" t="s">
        <v>539</v>
      </c>
      <c r="F34" s="59">
        <v>1</v>
      </c>
      <c r="G34" s="92"/>
      <c r="H34" s="284" t="s">
        <v>674</v>
      </c>
      <c r="I34" s="59">
        <v>1</v>
      </c>
      <c r="J34" s="116" t="s">
        <v>17</v>
      </c>
      <c r="K34" s="64" t="s">
        <v>17</v>
      </c>
      <c r="L34" s="64" t="s">
        <v>17</v>
      </c>
      <c r="M34" s="126" t="s">
        <v>17</v>
      </c>
      <c r="N34" s="116" t="s">
        <v>17</v>
      </c>
      <c r="O34" s="64" t="s">
        <v>17</v>
      </c>
      <c r="P34" s="64" t="s">
        <v>17</v>
      </c>
      <c r="Q34" s="46" t="s">
        <v>683</v>
      </c>
      <c r="R34" s="46"/>
    </row>
    <row r="35" spans="1:18" x14ac:dyDescent="0.25">
      <c r="A35" s="201" t="s">
        <v>413</v>
      </c>
      <c r="B35" s="202"/>
      <c r="C35" s="202"/>
      <c r="D35" s="203"/>
      <c r="E35" s="41"/>
      <c r="F35" s="41"/>
      <c r="G35" s="86"/>
      <c r="H35" s="5"/>
      <c r="I35" s="41"/>
      <c r="J35" s="86"/>
      <c r="K35" s="41"/>
      <c r="L35" s="41"/>
      <c r="M35" s="41"/>
      <c r="N35" s="86"/>
      <c r="O35" s="41"/>
      <c r="P35" s="51"/>
      <c r="Q35" s="41"/>
      <c r="R35" s="41"/>
    </row>
    <row r="36" spans="1:18" s="6" customFormat="1" ht="30" x14ac:dyDescent="0.25">
      <c r="A36" s="220">
        <v>1</v>
      </c>
      <c r="B36" s="240" t="s">
        <v>540</v>
      </c>
      <c r="C36" s="220">
        <v>1</v>
      </c>
      <c r="D36" s="257">
        <v>60712653</v>
      </c>
      <c r="E36" s="34" t="s">
        <v>344</v>
      </c>
      <c r="F36" s="34"/>
      <c r="G36" s="81"/>
      <c r="H36" s="5"/>
      <c r="I36" s="34"/>
      <c r="J36" s="81"/>
      <c r="K36" s="34"/>
      <c r="L36" s="34"/>
      <c r="M36" s="34"/>
      <c r="N36" s="81"/>
      <c r="O36" s="34"/>
      <c r="P36" s="34"/>
      <c r="Q36" s="39"/>
      <c r="R36" s="39"/>
    </row>
    <row r="37" spans="1:18" s="6" customFormat="1" ht="409.5" x14ac:dyDescent="0.25">
      <c r="A37" s="221"/>
      <c r="B37" s="241"/>
      <c r="C37" s="221"/>
      <c r="D37" s="258"/>
      <c r="E37" s="41" t="s">
        <v>686</v>
      </c>
      <c r="F37" s="41">
        <v>1</v>
      </c>
      <c r="G37" s="86">
        <v>23263250</v>
      </c>
      <c r="H37" s="284" t="s">
        <v>675</v>
      </c>
      <c r="I37" s="41">
        <v>1</v>
      </c>
      <c r="J37" s="86">
        <v>23263250</v>
      </c>
      <c r="K37" s="45" t="s">
        <v>17</v>
      </c>
      <c r="L37" s="45" t="s">
        <v>17</v>
      </c>
      <c r="M37" s="126" t="s">
        <v>17</v>
      </c>
      <c r="N37" s="126" t="s">
        <v>17</v>
      </c>
      <c r="O37" s="45" t="s">
        <v>17</v>
      </c>
      <c r="P37" s="45" t="s">
        <v>17</v>
      </c>
      <c r="Q37" s="46" t="s">
        <v>683</v>
      </c>
      <c r="R37" s="46"/>
    </row>
    <row r="38" spans="1:18" ht="225" x14ac:dyDescent="0.25">
      <c r="A38" s="222"/>
      <c r="B38" s="242"/>
      <c r="C38" s="222"/>
      <c r="D38" s="259"/>
      <c r="E38" s="59" t="s">
        <v>541</v>
      </c>
      <c r="F38" s="59">
        <v>1</v>
      </c>
      <c r="G38" s="156">
        <v>21620000</v>
      </c>
      <c r="H38" s="284" t="s">
        <v>676</v>
      </c>
      <c r="I38" s="59">
        <v>1</v>
      </c>
      <c r="J38" s="156">
        <v>21620000</v>
      </c>
      <c r="K38" s="64" t="s">
        <v>17</v>
      </c>
      <c r="L38" s="64" t="s">
        <v>17</v>
      </c>
      <c r="M38" s="126" t="s">
        <v>17</v>
      </c>
      <c r="N38" s="126" t="s">
        <v>17</v>
      </c>
      <c r="O38" s="64" t="s">
        <v>17</v>
      </c>
      <c r="P38" s="64" t="s">
        <v>17</v>
      </c>
      <c r="Q38" s="46" t="s">
        <v>683</v>
      </c>
      <c r="R38" s="46"/>
    </row>
    <row r="39" spans="1:18" ht="135" x14ac:dyDescent="0.25">
      <c r="A39" s="5">
        <v>2</v>
      </c>
      <c r="B39" s="5" t="s">
        <v>542</v>
      </c>
      <c r="C39" s="5">
        <v>1</v>
      </c>
      <c r="D39" s="157">
        <v>58063590.909999996</v>
      </c>
      <c r="E39" s="41" t="s">
        <v>543</v>
      </c>
      <c r="F39" s="41">
        <v>1</v>
      </c>
      <c r="G39" s="126" t="s">
        <v>17</v>
      </c>
      <c r="H39" s="284" t="s">
        <v>677</v>
      </c>
      <c r="I39" s="41">
        <v>1</v>
      </c>
      <c r="J39" s="86"/>
      <c r="K39" s="45" t="s">
        <v>17</v>
      </c>
      <c r="L39" s="45" t="s">
        <v>17</v>
      </c>
      <c r="M39" s="126" t="s">
        <v>17</v>
      </c>
      <c r="N39" s="86"/>
      <c r="O39" s="45" t="s">
        <v>17</v>
      </c>
      <c r="P39" s="45" t="s">
        <v>17</v>
      </c>
      <c r="Q39" s="46" t="s">
        <v>683</v>
      </c>
      <c r="R39" s="46"/>
    </row>
    <row r="40" spans="1:18" ht="45" x14ac:dyDescent="0.25">
      <c r="A40" s="220">
        <v>3</v>
      </c>
      <c r="B40" s="240" t="s">
        <v>544</v>
      </c>
      <c r="C40" s="220">
        <v>1</v>
      </c>
      <c r="D40" s="243">
        <v>22076691.210000001</v>
      </c>
      <c r="E40" s="34" t="s">
        <v>516</v>
      </c>
      <c r="F40" s="34"/>
      <c r="G40" s="81"/>
      <c r="H40" s="5"/>
      <c r="I40" s="34"/>
      <c r="J40" s="81"/>
      <c r="K40" s="34"/>
      <c r="L40" s="34"/>
      <c r="M40" s="34"/>
      <c r="N40" s="81"/>
      <c r="O40" s="34"/>
      <c r="P40" s="48"/>
      <c r="Q40" s="39"/>
      <c r="R40" s="39"/>
    </row>
    <row r="41" spans="1:18" ht="75" x14ac:dyDescent="0.25">
      <c r="A41" s="221"/>
      <c r="B41" s="241"/>
      <c r="C41" s="221"/>
      <c r="D41" s="244"/>
      <c r="E41" s="41" t="s">
        <v>545</v>
      </c>
      <c r="F41" s="41">
        <v>1</v>
      </c>
      <c r="G41" s="126" t="s">
        <v>17</v>
      </c>
      <c r="H41" s="284" t="s">
        <v>678</v>
      </c>
      <c r="I41" s="41">
        <v>1</v>
      </c>
      <c r="J41" s="126" t="s">
        <v>17</v>
      </c>
      <c r="K41" s="45" t="s">
        <v>17</v>
      </c>
      <c r="L41" s="45" t="s">
        <v>17</v>
      </c>
      <c r="M41" s="126" t="s">
        <v>17</v>
      </c>
      <c r="N41" s="126" t="s">
        <v>17</v>
      </c>
      <c r="O41" s="45" t="s">
        <v>17</v>
      </c>
      <c r="P41" s="45" t="s">
        <v>17</v>
      </c>
      <c r="Q41" s="46" t="s">
        <v>683</v>
      </c>
      <c r="R41" s="46"/>
    </row>
    <row r="42" spans="1:18" s="6" customFormat="1" ht="90" x14ac:dyDescent="0.25">
      <c r="A42" s="222"/>
      <c r="B42" s="242"/>
      <c r="C42" s="222"/>
      <c r="D42" s="245"/>
      <c r="E42" s="59" t="s">
        <v>546</v>
      </c>
      <c r="F42" s="59">
        <v>1</v>
      </c>
      <c r="G42" s="92"/>
      <c r="H42" s="284" t="s">
        <v>679</v>
      </c>
      <c r="I42" s="59">
        <v>1</v>
      </c>
      <c r="J42" s="116" t="s">
        <v>17</v>
      </c>
      <c r="K42" s="64" t="s">
        <v>17</v>
      </c>
      <c r="L42" s="64" t="s">
        <v>17</v>
      </c>
      <c r="M42" s="126" t="s">
        <v>17</v>
      </c>
      <c r="N42" s="116" t="s">
        <v>17</v>
      </c>
      <c r="O42" s="64" t="s">
        <v>17</v>
      </c>
      <c r="P42" s="64" t="s">
        <v>17</v>
      </c>
      <c r="Q42" s="46" t="s">
        <v>683</v>
      </c>
      <c r="R42" s="46"/>
    </row>
    <row r="43" spans="1:18" s="6" customFormat="1" ht="105" x14ac:dyDescent="0.25">
      <c r="A43" s="5">
        <v>4</v>
      </c>
      <c r="B43" s="5" t="s">
        <v>547</v>
      </c>
      <c r="C43" s="5">
        <v>1</v>
      </c>
      <c r="D43" s="121">
        <v>17500000</v>
      </c>
      <c r="E43" s="59" t="s">
        <v>548</v>
      </c>
      <c r="F43" s="59">
        <v>1</v>
      </c>
      <c r="G43" s="116" t="s">
        <v>17</v>
      </c>
      <c r="H43" s="284" t="s">
        <v>680</v>
      </c>
      <c r="I43" s="59">
        <v>1</v>
      </c>
      <c r="J43" s="116" t="s">
        <v>17</v>
      </c>
      <c r="K43" s="64" t="s">
        <v>17</v>
      </c>
      <c r="L43" s="64" t="s">
        <v>17</v>
      </c>
      <c r="M43" s="126" t="s">
        <v>17</v>
      </c>
      <c r="N43" s="116" t="s">
        <v>17</v>
      </c>
      <c r="O43" s="64" t="s">
        <v>17</v>
      </c>
      <c r="P43" s="64" t="s">
        <v>17</v>
      </c>
      <c r="Q43" s="46" t="s">
        <v>683</v>
      </c>
      <c r="R43" s="46"/>
    </row>
    <row r="44" spans="1:18" s="6" customFormat="1" ht="75" x14ac:dyDescent="0.25">
      <c r="A44" s="5">
        <v>5</v>
      </c>
      <c r="B44" s="5" t="s">
        <v>549</v>
      </c>
      <c r="C44" s="5">
        <v>1</v>
      </c>
      <c r="D44" s="121">
        <v>15318000</v>
      </c>
      <c r="E44" s="5" t="s">
        <v>550</v>
      </c>
      <c r="F44" s="5"/>
      <c r="G44" s="121"/>
      <c r="H44" s="5"/>
      <c r="I44" s="5"/>
      <c r="J44" s="121"/>
      <c r="K44" s="5"/>
      <c r="L44" s="5"/>
      <c r="M44" s="5"/>
      <c r="N44" s="121"/>
      <c r="O44" s="5"/>
      <c r="P44" s="5"/>
      <c r="Q44" s="5"/>
      <c r="R44" s="5"/>
    </row>
    <row r="45" spans="1:18" ht="90" x14ac:dyDescent="0.25">
      <c r="A45" s="5"/>
      <c r="B45" s="5"/>
      <c r="C45" s="5"/>
      <c r="D45" s="158"/>
      <c r="E45" s="5" t="s">
        <v>551</v>
      </c>
      <c r="F45" s="5">
        <v>1</v>
      </c>
      <c r="G45" s="158" t="s">
        <v>17</v>
      </c>
      <c r="H45" s="284" t="s">
        <v>681</v>
      </c>
      <c r="I45" s="5">
        <v>1</v>
      </c>
      <c r="J45" s="157" t="s">
        <v>17</v>
      </c>
      <c r="K45" s="10" t="s">
        <v>17</v>
      </c>
      <c r="L45" s="10" t="s">
        <v>17</v>
      </c>
      <c r="M45" s="126" t="s">
        <v>17</v>
      </c>
      <c r="N45" s="157" t="s">
        <v>17</v>
      </c>
      <c r="O45" s="10" t="s">
        <v>17</v>
      </c>
      <c r="P45" s="10" t="s">
        <v>17</v>
      </c>
      <c r="Q45" s="46" t="s">
        <v>683</v>
      </c>
      <c r="R45" s="46"/>
    </row>
    <row r="46" spans="1:18" ht="165" x14ac:dyDescent="0.25">
      <c r="A46" s="5"/>
      <c r="B46" s="5"/>
      <c r="C46" s="5"/>
      <c r="D46" s="157"/>
      <c r="E46" s="5" t="s">
        <v>552</v>
      </c>
      <c r="F46" s="5">
        <v>1</v>
      </c>
      <c r="G46" s="157">
        <v>14583000</v>
      </c>
      <c r="H46" s="284" t="s">
        <v>682</v>
      </c>
      <c r="I46" s="5"/>
      <c r="J46" s="157"/>
      <c r="K46" s="10" t="s">
        <v>17</v>
      </c>
      <c r="L46" s="10" t="s">
        <v>17</v>
      </c>
      <c r="M46" s="5">
        <v>1</v>
      </c>
      <c r="N46" s="157">
        <v>14583000</v>
      </c>
      <c r="O46" s="10" t="s">
        <v>17</v>
      </c>
      <c r="P46" s="10" t="s">
        <v>17</v>
      </c>
      <c r="Q46" s="107" t="s">
        <v>10</v>
      </c>
      <c r="R46" s="107"/>
    </row>
    <row r="47" spans="1:18" x14ac:dyDescent="0.25">
      <c r="A47" s="4"/>
      <c r="B47" s="4" t="s">
        <v>25</v>
      </c>
      <c r="C47" s="4">
        <f>SUM(C11:C46)</f>
        <v>12</v>
      </c>
      <c r="D47" s="159">
        <f>SUM(D21:D46,D18,D17,D11)</f>
        <v>173670935.12</v>
      </c>
      <c r="E47" s="27" t="s">
        <v>25</v>
      </c>
      <c r="F47" s="27">
        <f>SUM(F11:F46)</f>
        <v>23</v>
      </c>
      <c r="G47" s="318">
        <f>SUM(G11:G46)</f>
        <v>59466250</v>
      </c>
      <c r="H47" s="27"/>
      <c r="I47" s="27">
        <f t="shared" ref="I47:J47" si="0">SUM(I11:I46)</f>
        <v>21</v>
      </c>
      <c r="J47" s="319">
        <f t="shared" si="0"/>
        <v>44883250</v>
      </c>
      <c r="K47" s="27">
        <f t="shared" ref="K47:R47" si="1">SUM(K11:K46)</f>
        <v>1</v>
      </c>
      <c r="L47" s="27">
        <f t="shared" si="1"/>
        <v>0</v>
      </c>
      <c r="M47" s="27">
        <f t="shared" si="1"/>
        <v>1</v>
      </c>
      <c r="N47" s="319">
        <f t="shared" si="1"/>
        <v>14583000</v>
      </c>
      <c r="O47" s="27">
        <f t="shared" si="1"/>
        <v>0</v>
      </c>
      <c r="P47" s="27">
        <f t="shared" si="1"/>
        <v>0</v>
      </c>
      <c r="Q47" s="27">
        <f t="shared" si="1"/>
        <v>0</v>
      </c>
      <c r="R47" s="27">
        <f t="shared" si="1"/>
        <v>0</v>
      </c>
    </row>
    <row r="49" spans="7:10" x14ac:dyDescent="0.25">
      <c r="G49">
        <f>COUNT(G12:G46)</f>
        <v>3</v>
      </c>
      <c r="J49">
        <f>COUNT(J12:J46)</f>
        <v>2</v>
      </c>
    </row>
  </sheetData>
  <mergeCells count="53">
    <mergeCell ref="A40:A42"/>
    <mergeCell ref="B40:B42"/>
    <mergeCell ref="C40:C42"/>
    <mergeCell ref="D40:D42"/>
    <mergeCell ref="A32:A34"/>
    <mergeCell ref="B32:B34"/>
    <mergeCell ref="C32:C34"/>
    <mergeCell ref="D32:D34"/>
    <mergeCell ref="A35:D35"/>
    <mergeCell ref="A36:A38"/>
    <mergeCell ref="B36:B38"/>
    <mergeCell ref="C36:C38"/>
    <mergeCell ref="D36:D38"/>
    <mergeCell ref="A24:A26"/>
    <mergeCell ref="B24:B26"/>
    <mergeCell ref="C24:C26"/>
    <mergeCell ref="D24:D26"/>
    <mergeCell ref="A28:A31"/>
    <mergeCell ref="B28:B31"/>
    <mergeCell ref="C28:C31"/>
    <mergeCell ref="D28:D31"/>
    <mergeCell ref="A17:A19"/>
    <mergeCell ref="B17:B19"/>
    <mergeCell ref="C17:C19"/>
    <mergeCell ref="D17:D19"/>
    <mergeCell ref="A21:A23"/>
    <mergeCell ref="B21:B23"/>
    <mergeCell ref="C21:C23"/>
    <mergeCell ref="D21:D23"/>
    <mergeCell ref="A11:A13"/>
    <mergeCell ref="B11:B13"/>
    <mergeCell ref="C11:C13"/>
    <mergeCell ref="D11:D13"/>
    <mergeCell ref="A14:A16"/>
    <mergeCell ref="B14:B16"/>
    <mergeCell ref="C14:C16"/>
    <mergeCell ref="D14:D16"/>
    <mergeCell ref="A10:B10"/>
    <mergeCell ref="A1:R1"/>
    <mergeCell ref="A2:R2"/>
    <mergeCell ref="A3:R3"/>
    <mergeCell ref="A4:R4"/>
    <mergeCell ref="A6:A8"/>
    <mergeCell ref="B6:D7"/>
    <mergeCell ref="E6:G7"/>
    <mergeCell ref="H6:H8"/>
    <mergeCell ref="I6:P6"/>
    <mergeCell ref="Q6:Q8"/>
    <mergeCell ref="R6:R8"/>
    <mergeCell ref="I7:J7"/>
    <mergeCell ref="K7:L7"/>
    <mergeCell ref="M7:N7"/>
    <mergeCell ref="O7:P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
  <sheetViews>
    <sheetView workbookViewId="0">
      <selection activeCell="B11" sqref="B11"/>
    </sheetView>
  </sheetViews>
  <sheetFormatPr defaultRowHeight="15" x14ac:dyDescent="0.25"/>
  <cols>
    <col min="1" max="1" width="6.85546875" customWidth="1"/>
    <col min="2" max="2" width="31.85546875" customWidth="1"/>
    <col min="3" max="3" width="10.85546875" customWidth="1"/>
    <col min="4" max="4" width="15" style="66" customWidth="1"/>
    <col min="5" max="5" width="12.85546875" customWidth="1"/>
    <col min="6" max="6" width="14" style="66" customWidth="1"/>
    <col min="7" max="7" width="11" customWidth="1"/>
    <col min="8" max="8" width="13.42578125" customWidth="1"/>
    <col min="9" max="9" width="12.28515625" customWidth="1"/>
    <col min="10" max="10" width="15.5703125" customWidth="1"/>
    <col min="11" max="11" width="11.7109375" customWidth="1"/>
    <col min="12" max="12" width="11.85546875" customWidth="1"/>
    <col min="13" max="13" width="11.42578125" customWidth="1"/>
    <col min="14" max="14" width="13.85546875" customWidth="1"/>
    <col min="15" max="15" width="29.42578125" customWidth="1"/>
  </cols>
  <sheetData>
    <row r="1" spans="1:16" x14ac:dyDescent="0.25">
      <c r="A1" s="160"/>
      <c r="B1" s="160"/>
      <c r="C1" s="265" t="s">
        <v>553</v>
      </c>
      <c r="D1" s="265"/>
      <c r="E1" s="265"/>
      <c r="F1" s="265"/>
      <c r="G1" s="265"/>
      <c r="H1" s="265"/>
      <c r="I1" s="265"/>
      <c r="J1" s="265"/>
      <c r="K1" s="265"/>
      <c r="L1" s="265"/>
      <c r="M1" s="265"/>
      <c r="N1" s="265"/>
      <c r="O1" s="265"/>
    </row>
    <row r="2" spans="1:16" x14ac:dyDescent="0.25">
      <c r="A2" s="160"/>
      <c r="B2" s="160"/>
      <c r="C2" s="160"/>
      <c r="D2" s="166"/>
      <c r="E2" s="160"/>
      <c r="F2" s="166"/>
      <c r="G2" s="160"/>
      <c r="H2" s="160"/>
      <c r="I2" s="160"/>
      <c r="J2" s="160"/>
      <c r="K2" s="160"/>
      <c r="L2" s="160"/>
      <c r="M2" s="160"/>
      <c r="N2" s="160"/>
      <c r="O2" s="160"/>
    </row>
    <row r="3" spans="1:16" x14ac:dyDescent="0.25">
      <c r="A3" s="265" t="s">
        <v>554</v>
      </c>
      <c r="B3" s="265"/>
      <c r="C3" s="265" t="s">
        <v>555</v>
      </c>
      <c r="D3" s="265"/>
      <c r="E3" s="265"/>
      <c r="F3" s="265"/>
      <c r="G3" s="265"/>
      <c r="H3" s="265"/>
      <c r="I3" s="265"/>
      <c r="J3" s="265"/>
      <c r="K3" s="265"/>
      <c r="L3" s="265"/>
      <c r="M3" s="265"/>
      <c r="N3" s="265"/>
      <c r="O3" s="265"/>
    </row>
    <row r="4" spans="1:16" x14ac:dyDescent="0.25">
      <c r="A4" s="265" t="s">
        <v>556</v>
      </c>
      <c r="B4" s="265"/>
      <c r="C4" s="265" t="s">
        <v>557</v>
      </c>
      <c r="D4" s="265"/>
      <c r="E4" s="265"/>
      <c r="F4" s="265"/>
      <c r="G4" s="265"/>
      <c r="H4" s="265"/>
      <c r="I4" s="265"/>
      <c r="J4" s="265"/>
      <c r="K4" s="265"/>
      <c r="L4" s="265"/>
      <c r="M4" s="265"/>
      <c r="N4" s="265"/>
      <c r="O4" s="265"/>
    </row>
    <row r="5" spans="1:16" x14ac:dyDescent="0.25">
      <c r="A5" s="265" t="s">
        <v>558</v>
      </c>
      <c r="B5" s="265"/>
      <c r="C5" s="265" t="s">
        <v>562</v>
      </c>
      <c r="D5" s="265"/>
      <c r="E5" s="265"/>
      <c r="F5" s="265"/>
      <c r="G5" s="265"/>
      <c r="H5" s="265"/>
      <c r="I5" s="265"/>
      <c r="J5" s="265"/>
      <c r="K5" s="265"/>
      <c r="L5" s="265"/>
      <c r="M5" s="265"/>
      <c r="N5" s="265"/>
      <c r="O5" s="265"/>
    </row>
    <row r="6" spans="1:16" x14ac:dyDescent="0.25">
      <c r="O6" t="s">
        <v>71</v>
      </c>
    </row>
    <row r="7" spans="1:16" x14ac:dyDescent="0.25">
      <c r="A7" s="207" t="s">
        <v>0</v>
      </c>
      <c r="B7" s="236" t="s">
        <v>560</v>
      </c>
      <c r="C7" s="161" t="s">
        <v>1</v>
      </c>
      <c r="D7" s="167"/>
      <c r="E7" s="266" t="s">
        <v>5</v>
      </c>
      <c r="F7" s="267"/>
      <c r="G7" s="210" t="s">
        <v>14</v>
      </c>
      <c r="H7" s="210"/>
      <c r="I7" s="210"/>
      <c r="J7" s="210"/>
      <c r="K7" s="210"/>
      <c r="L7" s="210"/>
      <c r="M7" s="210"/>
      <c r="N7" s="210"/>
      <c r="O7" s="206" t="s">
        <v>13</v>
      </c>
      <c r="P7" s="20"/>
    </row>
    <row r="8" spans="1:16" x14ac:dyDescent="0.25">
      <c r="A8" s="208"/>
      <c r="B8" s="237"/>
      <c r="C8" s="163"/>
      <c r="D8" s="168"/>
      <c r="E8" s="268"/>
      <c r="F8" s="269"/>
      <c r="G8" s="205" t="s">
        <v>8</v>
      </c>
      <c r="H8" s="205"/>
      <c r="I8" s="205" t="s">
        <v>9</v>
      </c>
      <c r="J8" s="205"/>
      <c r="K8" s="205" t="s">
        <v>10</v>
      </c>
      <c r="L8" s="205"/>
      <c r="M8" s="205" t="s">
        <v>11</v>
      </c>
      <c r="N8" s="205"/>
      <c r="O8" s="206"/>
      <c r="P8" s="20"/>
    </row>
    <row r="9" spans="1:16" x14ac:dyDescent="0.25">
      <c r="A9" s="209"/>
      <c r="B9" s="238"/>
      <c r="C9" s="165" t="s">
        <v>3</v>
      </c>
      <c r="D9" s="69" t="s">
        <v>4</v>
      </c>
      <c r="E9" s="3" t="s">
        <v>3</v>
      </c>
      <c r="F9" s="69" t="s">
        <v>4</v>
      </c>
      <c r="G9" s="3" t="s">
        <v>3</v>
      </c>
      <c r="H9" s="3" t="s">
        <v>4</v>
      </c>
      <c r="I9" s="3" t="s">
        <v>3</v>
      </c>
      <c r="J9" s="3" t="s">
        <v>4</v>
      </c>
      <c r="K9" s="3" t="s">
        <v>3</v>
      </c>
      <c r="L9" s="3" t="s">
        <v>4</v>
      </c>
      <c r="M9" s="3" t="s">
        <v>3</v>
      </c>
      <c r="N9" s="3" t="s">
        <v>4</v>
      </c>
      <c r="O9" s="206"/>
      <c r="P9" s="20"/>
    </row>
    <row r="10" spans="1:16" s="170" customFormat="1" x14ac:dyDescent="0.25">
      <c r="A10" s="169">
        <v>1</v>
      </c>
      <c r="B10" s="169">
        <v>2</v>
      </c>
      <c r="C10" s="169">
        <v>3</v>
      </c>
      <c r="D10" s="169">
        <v>4</v>
      </c>
      <c r="E10" s="169">
        <v>5</v>
      </c>
      <c r="F10" s="169">
        <v>6</v>
      </c>
      <c r="G10" s="169">
        <v>7</v>
      </c>
      <c r="H10" s="169">
        <v>8</v>
      </c>
      <c r="I10" s="169">
        <v>9</v>
      </c>
      <c r="J10" s="169">
        <v>10</v>
      </c>
      <c r="K10" s="169">
        <v>11</v>
      </c>
      <c r="L10" s="169">
        <v>12</v>
      </c>
      <c r="M10" s="169">
        <v>13</v>
      </c>
      <c r="N10" s="169">
        <v>14</v>
      </c>
      <c r="O10" s="169">
        <v>15</v>
      </c>
    </row>
    <row r="11" spans="1:16" s="6" customFormat="1" ht="30" x14ac:dyDescent="0.25">
      <c r="A11" s="5">
        <v>1</v>
      </c>
      <c r="B11" s="22" t="s">
        <v>563</v>
      </c>
      <c r="C11" s="15">
        <v>9</v>
      </c>
      <c r="D11" s="171">
        <v>150000000</v>
      </c>
      <c r="E11" s="15">
        <v>20</v>
      </c>
      <c r="F11" s="171">
        <v>150000000</v>
      </c>
      <c r="G11" s="15">
        <v>20</v>
      </c>
      <c r="H11" s="171">
        <v>150000000</v>
      </c>
      <c r="I11" s="16" t="s">
        <v>17</v>
      </c>
      <c r="J11" s="16" t="s">
        <v>17</v>
      </c>
      <c r="K11" s="16" t="s">
        <v>17</v>
      </c>
      <c r="L11" s="16" t="s">
        <v>17</v>
      </c>
      <c r="M11" s="16" t="s">
        <v>17</v>
      </c>
      <c r="N11" s="16" t="s">
        <v>17</v>
      </c>
      <c r="O11" s="171">
        <v>150000000</v>
      </c>
    </row>
    <row r="12" spans="1:16" x14ac:dyDescent="0.25">
      <c r="A12" s="4"/>
      <c r="B12" s="4" t="s">
        <v>25</v>
      </c>
      <c r="C12" s="4">
        <f>SUM(C11)</f>
        <v>9</v>
      </c>
      <c r="D12" s="172" t="s">
        <v>17</v>
      </c>
      <c r="E12" s="4">
        <f t="shared" ref="E12:H12" si="0">SUM(E11)</f>
        <v>20</v>
      </c>
      <c r="F12" s="118">
        <f t="shared" si="0"/>
        <v>150000000</v>
      </c>
      <c r="G12" s="118">
        <f t="shared" si="0"/>
        <v>20</v>
      </c>
      <c r="H12" s="118">
        <f t="shared" si="0"/>
        <v>150000000</v>
      </c>
      <c r="I12" s="12" t="s">
        <v>17</v>
      </c>
      <c r="J12" s="12" t="s">
        <v>17</v>
      </c>
      <c r="K12" s="12" t="s">
        <v>17</v>
      </c>
      <c r="L12" s="12" t="s">
        <v>17</v>
      </c>
      <c r="M12" s="12" t="s">
        <v>17</v>
      </c>
      <c r="N12" s="12" t="s">
        <v>17</v>
      </c>
      <c r="O12" s="118">
        <f t="shared" ref="O12" si="1">SUM(O11)</f>
        <v>150000000</v>
      </c>
    </row>
  </sheetData>
  <mergeCells count="16">
    <mergeCell ref="A7:A9"/>
    <mergeCell ref="B7:B9"/>
    <mergeCell ref="E7:F8"/>
    <mergeCell ref="G7:N7"/>
    <mergeCell ref="O7:O9"/>
    <mergeCell ref="G8:H8"/>
    <mergeCell ref="I8:J8"/>
    <mergeCell ref="K8:L8"/>
    <mergeCell ref="M8:N8"/>
    <mergeCell ref="A5:B5"/>
    <mergeCell ref="C5:O5"/>
    <mergeCell ref="C1:O1"/>
    <mergeCell ref="A3:B3"/>
    <mergeCell ref="C3:O3"/>
    <mergeCell ref="A4:B4"/>
    <mergeCell ref="C4:O4"/>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
  <sheetViews>
    <sheetView workbookViewId="0">
      <selection activeCell="B15" sqref="B15"/>
    </sheetView>
  </sheetViews>
  <sheetFormatPr defaultRowHeight="15" x14ac:dyDescent="0.25"/>
  <cols>
    <col min="1" max="1" width="6.85546875" customWidth="1"/>
    <col min="2" max="2" width="31.85546875" customWidth="1"/>
    <col min="3" max="3" width="10.85546875" customWidth="1"/>
    <col min="4" max="4" width="15" style="66" customWidth="1"/>
    <col min="5" max="5" width="12.85546875" customWidth="1"/>
    <col min="6" max="6" width="14" style="66" customWidth="1"/>
    <col min="7" max="7" width="11" customWidth="1"/>
    <col min="8" max="8" width="13.42578125" style="66" customWidth="1"/>
    <col min="9" max="9" width="12.28515625" customWidth="1"/>
    <col min="10" max="10" width="15.5703125" customWidth="1"/>
    <col min="11" max="11" width="11.7109375" customWidth="1"/>
    <col min="12" max="12" width="11.85546875" customWidth="1"/>
    <col min="13" max="13" width="11.42578125" customWidth="1"/>
    <col min="14" max="14" width="13.85546875" customWidth="1"/>
    <col min="15" max="15" width="29.42578125" style="66" customWidth="1"/>
  </cols>
  <sheetData>
    <row r="1" spans="1:16" x14ac:dyDescent="0.25">
      <c r="A1" s="160"/>
      <c r="B1" s="160"/>
      <c r="C1" s="265" t="s">
        <v>553</v>
      </c>
      <c r="D1" s="265"/>
      <c r="E1" s="265"/>
      <c r="F1" s="265"/>
      <c r="G1" s="265"/>
      <c r="H1" s="265"/>
      <c r="I1" s="265"/>
      <c r="J1" s="265"/>
      <c r="K1" s="265"/>
      <c r="L1" s="265"/>
      <c r="M1" s="265"/>
      <c r="N1" s="265"/>
      <c r="O1" s="265"/>
    </row>
    <row r="2" spans="1:16" x14ac:dyDescent="0.25">
      <c r="A2" s="160"/>
      <c r="B2" s="160"/>
      <c r="C2" s="160"/>
      <c r="D2" s="166"/>
      <c r="E2" s="160"/>
      <c r="F2" s="166"/>
      <c r="G2" s="160"/>
      <c r="H2" s="166"/>
      <c r="I2" s="160"/>
      <c r="J2" s="160"/>
      <c r="K2" s="160"/>
      <c r="L2" s="160"/>
      <c r="M2" s="160"/>
      <c r="N2" s="160"/>
      <c r="O2" s="166"/>
    </row>
    <row r="3" spans="1:16" x14ac:dyDescent="0.25">
      <c r="A3" s="265" t="s">
        <v>554</v>
      </c>
      <c r="B3" s="265"/>
      <c r="C3" s="265" t="s">
        <v>555</v>
      </c>
      <c r="D3" s="265"/>
      <c r="E3" s="265"/>
      <c r="F3" s="265"/>
      <c r="G3" s="265"/>
      <c r="H3" s="265"/>
      <c r="I3" s="265"/>
      <c r="J3" s="265"/>
      <c r="K3" s="265"/>
      <c r="L3" s="265"/>
      <c r="M3" s="265"/>
      <c r="N3" s="265"/>
      <c r="O3" s="265"/>
    </row>
    <row r="4" spans="1:16" x14ac:dyDescent="0.25">
      <c r="A4" s="265" t="s">
        <v>556</v>
      </c>
      <c r="B4" s="265"/>
      <c r="C4" s="265" t="s">
        <v>557</v>
      </c>
      <c r="D4" s="265"/>
      <c r="E4" s="265"/>
      <c r="F4" s="265"/>
      <c r="G4" s="265"/>
      <c r="H4" s="265"/>
      <c r="I4" s="265"/>
      <c r="J4" s="265"/>
      <c r="K4" s="265"/>
      <c r="L4" s="265"/>
      <c r="M4" s="265"/>
      <c r="N4" s="265"/>
      <c r="O4" s="265"/>
    </row>
    <row r="5" spans="1:16" x14ac:dyDescent="0.25">
      <c r="A5" s="265" t="s">
        <v>558</v>
      </c>
      <c r="B5" s="265"/>
      <c r="C5" s="265" t="s">
        <v>562</v>
      </c>
      <c r="D5" s="265"/>
      <c r="E5" s="265"/>
      <c r="F5" s="265"/>
      <c r="G5" s="265"/>
      <c r="H5" s="265"/>
      <c r="I5" s="265"/>
      <c r="J5" s="265"/>
      <c r="K5" s="265"/>
      <c r="L5" s="265"/>
      <c r="M5" s="265"/>
      <c r="N5" s="265"/>
      <c r="O5" s="265"/>
    </row>
    <row r="6" spans="1:16" x14ac:dyDescent="0.25">
      <c r="O6" s="66" t="s">
        <v>71</v>
      </c>
    </row>
    <row r="7" spans="1:16" x14ac:dyDescent="0.25">
      <c r="A7" s="207" t="s">
        <v>0</v>
      </c>
      <c r="B7" s="236" t="s">
        <v>560</v>
      </c>
      <c r="C7" s="161" t="s">
        <v>1</v>
      </c>
      <c r="D7" s="167"/>
      <c r="E7" s="266" t="s">
        <v>5</v>
      </c>
      <c r="F7" s="267"/>
      <c r="G7" s="210" t="s">
        <v>14</v>
      </c>
      <c r="H7" s="210"/>
      <c r="I7" s="210"/>
      <c r="J7" s="210"/>
      <c r="K7" s="210"/>
      <c r="L7" s="210"/>
      <c r="M7" s="210"/>
      <c r="N7" s="210"/>
      <c r="O7" s="239" t="s">
        <v>13</v>
      </c>
      <c r="P7" s="20"/>
    </row>
    <row r="8" spans="1:16" x14ac:dyDescent="0.25">
      <c r="A8" s="208"/>
      <c r="B8" s="237"/>
      <c r="C8" s="163"/>
      <c r="D8" s="168"/>
      <c r="E8" s="268"/>
      <c r="F8" s="269"/>
      <c r="G8" s="205" t="s">
        <v>8</v>
      </c>
      <c r="H8" s="205"/>
      <c r="I8" s="205" t="s">
        <v>9</v>
      </c>
      <c r="J8" s="205"/>
      <c r="K8" s="205" t="s">
        <v>10</v>
      </c>
      <c r="L8" s="205"/>
      <c r="M8" s="205" t="s">
        <v>11</v>
      </c>
      <c r="N8" s="205"/>
      <c r="O8" s="239"/>
      <c r="P8" s="20"/>
    </row>
    <row r="9" spans="1:16" x14ac:dyDescent="0.25">
      <c r="A9" s="209"/>
      <c r="B9" s="238"/>
      <c r="C9" s="165" t="s">
        <v>3</v>
      </c>
      <c r="D9" s="69" t="s">
        <v>4</v>
      </c>
      <c r="E9" s="3" t="s">
        <v>3</v>
      </c>
      <c r="F9" s="69" t="s">
        <v>4</v>
      </c>
      <c r="G9" s="3" t="s">
        <v>3</v>
      </c>
      <c r="H9" s="69" t="s">
        <v>4</v>
      </c>
      <c r="I9" s="3" t="s">
        <v>3</v>
      </c>
      <c r="J9" s="3" t="s">
        <v>4</v>
      </c>
      <c r="K9" s="3" t="s">
        <v>3</v>
      </c>
      <c r="L9" s="3" t="s">
        <v>4</v>
      </c>
      <c r="M9" s="3" t="s">
        <v>3</v>
      </c>
      <c r="N9" s="3" t="s">
        <v>4</v>
      </c>
      <c r="O9" s="239"/>
      <c r="P9" s="20"/>
    </row>
    <row r="10" spans="1:16" s="170" customFormat="1" x14ac:dyDescent="0.25">
      <c r="A10" s="169">
        <v>1</v>
      </c>
      <c r="B10" s="169">
        <v>2</v>
      </c>
      <c r="C10" s="169">
        <v>3</v>
      </c>
      <c r="D10" s="169">
        <v>4</v>
      </c>
      <c r="E10" s="169">
        <v>5</v>
      </c>
      <c r="F10" s="169">
        <v>6</v>
      </c>
      <c r="G10" s="169">
        <v>7</v>
      </c>
      <c r="H10" s="169">
        <v>8</v>
      </c>
      <c r="I10" s="169">
        <v>9</v>
      </c>
      <c r="J10" s="169">
        <v>10</v>
      </c>
      <c r="K10" s="169">
        <v>11</v>
      </c>
      <c r="L10" s="169">
        <v>12</v>
      </c>
      <c r="M10" s="169">
        <v>13</v>
      </c>
      <c r="N10" s="169">
        <v>14</v>
      </c>
      <c r="O10" s="169">
        <v>15</v>
      </c>
    </row>
    <row r="11" spans="1:16" s="6" customFormat="1" ht="30" x14ac:dyDescent="0.25">
      <c r="A11" s="5">
        <v>1</v>
      </c>
      <c r="B11" s="22" t="s">
        <v>564</v>
      </c>
      <c r="C11" s="15">
        <v>11</v>
      </c>
      <c r="D11" s="171" t="s">
        <v>17</v>
      </c>
      <c r="E11" s="15">
        <v>11</v>
      </c>
      <c r="F11" s="171" t="s">
        <v>17</v>
      </c>
      <c r="G11" s="15">
        <v>11</v>
      </c>
      <c r="H11" s="171" t="s">
        <v>17</v>
      </c>
      <c r="I11" s="16" t="s">
        <v>17</v>
      </c>
      <c r="J11" s="16" t="s">
        <v>17</v>
      </c>
      <c r="K11" s="16" t="s">
        <v>17</v>
      </c>
      <c r="L11" s="16" t="s">
        <v>17</v>
      </c>
      <c r="M11" s="16" t="s">
        <v>17</v>
      </c>
      <c r="N11" s="16" t="s">
        <v>17</v>
      </c>
      <c r="O11" s="171" t="s">
        <v>17</v>
      </c>
    </row>
    <row r="12" spans="1:16" s="6" customFormat="1" ht="45" x14ac:dyDescent="0.25">
      <c r="A12" s="5">
        <v>2</v>
      </c>
      <c r="B12" s="22" t="s">
        <v>565</v>
      </c>
      <c r="C12" s="15">
        <v>12</v>
      </c>
      <c r="D12" s="171">
        <v>1287559993</v>
      </c>
      <c r="E12" s="15">
        <v>28</v>
      </c>
      <c r="F12" s="171">
        <v>467369588</v>
      </c>
      <c r="G12" s="15">
        <v>28</v>
      </c>
      <c r="H12" s="171">
        <v>467369588</v>
      </c>
      <c r="I12" s="16" t="s">
        <v>17</v>
      </c>
      <c r="J12" s="16" t="s">
        <v>17</v>
      </c>
      <c r="K12" s="16" t="s">
        <v>17</v>
      </c>
      <c r="L12" s="16" t="s">
        <v>17</v>
      </c>
      <c r="M12" s="16" t="s">
        <v>17</v>
      </c>
      <c r="N12" s="16" t="s">
        <v>17</v>
      </c>
      <c r="O12" s="171">
        <v>467369588</v>
      </c>
    </row>
    <row r="13" spans="1:16" x14ac:dyDescent="0.25">
      <c r="A13" s="4"/>
      <c r="B13" s="4" t="s">
        <v>25</v>
      </c>
      <c r="C13" s="4">
        <f>SUM(C11:C12)</f>
        <v>23</v>
      </c>
      <c r="D13" s="118">
        <f t="shared" ref="D13:O13" si="0">SUM(D11:D12)</f>
        <v>1287559993</v>
      </c>
      <c r="E13" s="4">
        <f t="shared" si="0"/>
        <v>39</v>
      </c>
      <c r="F13" s="118">
        <f t="shared" si="0"/>
        <v>467369588</v>
      </c>
      <c r="G13" s="4">
        <f t="shared" si="0"/>
        <v>39</v>
      </c>
      <c r="H13" s="118">
        <f t="shared" si="0"/>
        <v>467369588</v>
      </c>
      <c r="I13" s="16" t="s">
        <v>17</v>
      </c>
      <c r="J13" s="16" t="s">
        <v>17</v>
      </c>
      <c r="K13" s="16" t="s">
        <v>17</v>
      </c>
      <c r="L13" s="16" t="s">
        <v>17</v>
      </c>
      <c r="M13" s="16" t="s">
        <v>17</v>
      </c>
      <c r="N13" s="16" t="s">
        <v>17</v>
      </c>
      <c r="O13" s="118">
        <f t="shared" si="0"/>
        <v>467369588</v>
      </c>
    </row>
  </sheetData>
  <mergeCells count="16">
    <mergeCell ref="A7:A9"/>
    <mergeCell ref="B7:B9"/>
    <mergeCell ref="E7:F8"/>
    <mergeCell ref="G7:N7"/>
    <mergeCell ref="O7:O9"/>
    <mergeCell ref="G8:H8"/>
    <mergeCell ref="I8:J8"/>
    <mergeCell ref="K8:L8"/>
    <mergeCell ref="M8:N8"/>
    <mergeCell ref="A5:B5"/>
    <mergeCell ref="C5:O5"/>
    <mergeCell ref="C1:O1"/>
    <mergeCell ref="A3:B3"/>
    <mergeCell ref="C3:O3"/>
    <mergeCell ref="A4:B4"/>
    <mergeCell ref="C4:O4"/>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
  <sheetViews>
    <sheetView workbookViewId="0">
      <selection activeCell="B15" sqref="B15"/>
    </sheetView>
  </sheetViews>
  <sheetFormatPr defaultRowHeight="15" x14ac:dyDescent="0.25"/>
  <cols>
    <col min="1" max="1" width="6.85546875" customWidth="1"/>
    <col min="2" max="2" width="31.85546875" customWidth="1"/>
    <col min="3" max="3" width="10.85546875" customWidth="1"/>
    <col min="4" max="4" width="15" style="66" customWidth="1"/>
    <col min="5" max="5" width="12.85546875" customWidth="1"/>
    <col min="6" max="6" width="14" style="66" customWidth="1"/>
    <col min="7" max="7" width="11" style="170" customWidth="1"/>
    <col min="8" max="8" width="13.42578125" customWidth="1"/>
    <col min="9" max="9" width="12.28515625" customWidth="1"/>
    <col min="10" max="10" width="15.5703125" customWidth="1"/>
    <col min="11" max="11" width="11.7109375" customWidth="1"/>
    <col min="12" max="12" width="11.85546875" customWidth="1"/>
    <col min="13" max="13" width="11.42578125" customWidth="1"/>
    <col min="14" max="14" width="13.85546875" customWidth="1"/>
    <col min="15" max="15" width="29.42578125" customWidth="1"/>
  </cols>
  <sheetData>
    <row r="1" spans="1:16" x14ac:dyDescent="0.25">
      <c r="A1" s="160"/>
      <c r="B1" s="160"/>
      <c r="C1" s="265" t="s">
        <v>553</v>
      </c>
      <c r="D1" s="265"/>
      <c r="E1" s="265"/>
      <c r="F1" s="265"/>
      <c r="G1" s="265"/>
      <c r="H1" s="265"/>
      <c r="I1" s="265"/>
      <c r="J1" s="265"/>
      <c r="K1" s="265"/>
      <c r="L1" s="265"/>
      <c r="M1" s="265"/>
      <c r="N1" s="265"/>
      <c r="O1" s="265"/>
    </row>
    <row r="2" spans="1:16" x14ac:dyDescent="0.25">
      <c r="A2" s="160"/>
      <c r="B2" s="160"/>
      <c r="C2" s="160"/>
      <c r="D2" s="166"/>
      <c r="E2" s="160"/>
      <c r="F2" s="166"/>
      <c r="G2" s="173"/>
      <c r="H2" s="160"/>
      <c r="I2" s="160"/>
      <c r="J2" s="160"/>
      <c r="K2" s="160"/>
      <c r="L2" s="160"/>
      <c r="M2" s="160"/>
      <c r="N2" s="160"/>
      <c r="O2" s="160"/>
    </row>
    <row r="3" spans="1:16" x14ac:dyDescent="0.25">
      <c r="A3" s="265" t="s">
        <v>554</v>
      </c>
      <c r="B3" s="265"/>
      <c r="C3" s="265" t="s">
        <v>555</v>
      </c>
      <c r="D3" s="265"/>
      <c r="E3" s="265"/>
      <c r="F3" s="265"/>
      <c r="G3" s="265"/>
      <c r="H3" s="265"/>
      <c r="I3" s="265"/>
      <c r="J3" s="265"/>
      <c r="K3" s="265"/>
      <c r="L3" s="265"/>
      <c r="M3" s="265"/>
      <c r="N3" s="265"/>
      <c r="O3" s="265"/>
    </row>
    <row r="4" spans="1:16" x14ac:dyDescent="0.25">
      <c r="A4" s="265" t="s">
        <v>556</v>
      </c>
      <c r="B4" s="265"/>
      <c r="C4" s="265" t="s">
        <v>557</v>
      </c>
      <c r="D4" s="265"/>
      <c r="E4" s="265"/>
      <c r="F4" s="265"/>
      <c r="G4" s="265"/>
      <c r="H4" s="265"/>
      <c r="I4" s="265"/>
      <c r="J4" s="265"/>
      <c r="K4" s="265"/>
      <c r="L4" s="265"/>
      <c r="M4" s="265"/>
      <c r="N4" s="265"/>
      <c r="O4" s="265"/>
    </row>
    <row r="5" spans="1:16" x14ac:dyDescent="0.25">
      <c r="A5" s="265" t="s">
        <v>558</v>
      </c>
      <c r="B5" s="265"/>
      <c r="C5" s="265" t="s">
        <v>566</v>
      </c>
      <c r="D5" s="265"/>
      <c r="E5" s="265"/>
      <c r="F5" s="265"/>
      <c r="G5" s="265"/>
      <c r="H5" s="265"/>
      <c r="I5" s="265"/>
      <c r="J5" s="265"/>
      <c r="K5" s="265"/>
      <c r="L5" s="265"/>
      <c r="M5" s="265"/>
      <c r="N5" s="265"/>
      <c r="O5" s="265"/>
    </row>
    <row r="6" spans="1:16" x14ac:dyDescent="0.25">
      <c r="O6" t="s">
        <v>71</v>
      </c>
    </row>
    <row r="7" spans="1:16" x14ac:dyDescent="0.25">
      <c r="A7" s="207" t="s">
        <v>0</v>
      </c>
      <c r="B7" s="236" t="s">
        <v>560</v>
      </c>
      <c r="C7" s="161" t="s">
        <v>1</v>
      </c>
      <c r="D7" s="167"/>
      <c r="E7" s="266" t="s">
        <v>5</v>
      </c>
      <c r="F7" s="267"/>
      <c r="G7" s="210" t="s">
        <v>14</v>
      </c>
      <c r="H7" s="210"/>
      <c r="I7" s="210"/>
      <c r="J7" s="210"/>
      <c r="K7" s="210"/>
      <c r="L7" s="210"/>
      <c r="M7" s="210"/>
      <c r="N7" s="210"/>
      <c r="O7" s="206" t="s">
        <v>13</v>
      </c>
      <c r="P7" s="20"/>
    </row>
    <row r="8" spans="1:16" x14ac:dyDescent="0.25">
      <c r="A8" s="208"/>
      <c r="B8" s="237"/>
      <c r="C8" s="163"/>
      <c r="D8" s="168"/>
      <c r="E8" s="268"/>
      <c r="F8" s="269"/>
      <c r="G8" s="205" t="s">
        <v>8</v>
      </c>
      <c r="H8" s="205"/>
      <c r="I8" s="205" t="s">
        <v>9</v>
      </c>
      <c r="J8" s="205"/>
      <c r="K8" s="205" t="s">
        <v>10</v>
      </c>
      <c r="L8" s="205"/>
      <c r="M8" s="205" t="s">
        <v>11</v>
      </c>
      <c r="N8" s="205"/>
      <c r="O8" s="206"/>
      <c r="P8" s="20"/>
    </row>
    <row r="9" spans="1:16" x14ac:dyDescent="0.25">
      <c r="A9" s="209"/>
      <c r="B9" s="238"/>
      <c r="C9" s="165" t="s">
        <v>3</v>
      </c>
      <c r="D9" s="69" t="s">
        <v>4</v>
      </c>
      <c r="E9" s="3" t="s">
        <v>3</v>
      </c>
      <c r="F9" s="69" t="s">
        <v>4</v>
      </c>
      <c r="G9" s="169" t="s">
        <v>3</v>
      </c>
      <c r="H9" s="3" t="s">
        <v>4</v>
      </c>
      <c r="I9" s="3" t="s">
        <v>3</v>
      </c>
      <c r="J9" s="3" t="s">
        <v>4</v>
      </c>
      <c r="K9" s="3" t="s">
        <v>3</v>
      </c>
      <c r="L9" s="3" t="s">
        <v>4</v>
      </c>
      <c r="M9" s="3" t="s">
        <v>3</v>
      </c>
      <c r="N9" s="3" t="s">
        <v>4</v>
      </c>
      <c r="O9" s="206"/>
      <c r="P9" s="20"/>
    </row>
    <row r="10" spans="1:16" s="170" customFormat="1" x14ac:dyDescent="0.25">
      <c r="A10" s="169">
        <v>1</v>
      </c>
      <c r="B10" s="169">
        <v>2</v>
      </c>
      <c r="C10" s="169">
        <v>3</v>
      </c>
      <c r="D10" s="169">
        <v>4</v>
      </c>
      <c r="E10" s="169">
        <v>5</v>
      </c>
      <c r="F10" s="169">
        <v>6</v>
      </c>
      <c r="G10" s="169">
        <v>7</v>
      </c>
      <c r="H10" s="169">
        <v>8</v>
      </c>
      <c r="I10" s="169">
        <v>9</v>
      </c>
      <c r="J10" s="169">
        <v>10</v>
      </c>
      <c r="K10" s="169">
        <v>11</v>
      </c>
      <c r="L10" s="169">
        <v>12</v>
      </c>
      <c r="M10" s="169">
        <v>13</v>
      </c>
      <c r="N10" s="169">
        <v>14</v>
      </c>
      <c r="O10" s="169">
        <v>15</v>
      </c>
    </row>
    <row r="11" spans="1:16" s="6" customFormat="1" ht="30" x14ac:dyDescent="0.25">
      <c r="A11" s="5">
        <v>1</v>
      </c>
      <c r="B11" s="22" t="s">
        <v>567</v>
      </c>
      <c r="C11" s="15">
        <v>4</v>
      </c>
      <c r="D11" s="171">
        <v>48275581</v>
      </c>
      <c r="E11" s="15">
        <v>6</v>
      </c>
      <c r="F11" s="171">
        <v>48275581</v>
      </c>
      <c r="G11" s="174">
        <v>6</v>
      </c>
      <c r="H11" s="171">
        <v>48275581</v>
      </c>
      <c r="I11" s="16" t="s">
        <v>17</v>
      </c>
      <c r="J11" s="16" t="s">
        <v>17</v>
      </c>
      <c r="K11" s="16" t="s">
        <v>17</v>
      </c>
      <c r="L11" s="16" t="s">
        <v>17</v>
      </c>
      <c r="M11" s="16" t="s">
        <v>17</v>
      </c>
      <c r="N11" s="16" t="s">
        <v>17</v>
      </c>
      <c r="O11" s="171">
        <v>48275581</v>
      </c>
    </row>
    <row r="12" spans="1:16" x14ac:dyDescent="0.25">
      <c r="A12" s="4"/>
      <c r="B12" s="4" t="s">
        <v>25</v>
      </c>
      <c r="C12" s="4">
        <f>SUM(C11)</f>
        <v>4</v>
      </c>
      <c r="D12" s="118">
        <f>SUM(D11)</f>
        <v>48275581</v>
      </c>
      <c r="E12" s="4">
        <f t="shared" ref="E12:H12" si="0">SUM(E11)</f>
        <v>6</v>
      </c>
      <c r="F12" s="118">
        <f t="shared" si="0"/>
        <v>48275581</v>
      </c>
      <c r="G12" s="175">
        <f t="shared" si="0"/>
        <v>6</v>
      </c>
      <c r="H12" s="118">
        <f t="shared" si="0"/>
        <v>48275581</v>
      </c>
      <c r="I12" s="12" t="s">
        <v>17</v>
      </c>
      <c r="J12" s="12" t="s">
        <v>17</v>
      </c>
      <c r="K12" s="12" t="s">
        <v>17</v>
      </c>
      <c r="L12" s="12" t="s">
        <v>17</v>
      </c>
      <c r="M12" s="12" t="s">
        <v>17</v>
      </c>
      <c r="N12" s="12" t="s">
        <v>17</v>
      </c>
      <c r="O12" s="118">
        <f t="shared" ref="O12" si="1">SUM(O11)</f>
        <v>48275581</v>
      </c>
    </row>
  </sheetData>
  <mergeCells count="16">
    <mergeCell ref="A7:A9"/>
    <mergeCell ref="B7:B9"/>
    <mergeCell ref="E7:F8"/>
    <mergeCell ref="G7:N7"/>
    <mergeCell ref="O7:O9"/>
    <mergeCell ref="G8:H8"/>
    <mergeCell ref="I8:J8"/>
    <mergeCell ref="K8:L8"/>
    <mergeCell ref="M8:N8"/>
    <mergeCell ref="A5:B5"/>
    <mergeCell ref="C5:O5"/>
    <mergeCell ref="C1:O1"/>
    <mergeCell ref="A3:B3"/>
    <mergeCell ref="C3:O3"/>
    <mergeCell ref="A4:B4"/>
    <mergeCell ref="C4:O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
  <sheetViews>
    <sheetView workbookViewId="0">
      <selection activeCell="H22" sqref="H22"/>
    </sheetView>
  </sheetViews>
  <sheetFormatPr defaultRowHeight="15" x14ac:dyDescent="0.25"/>
  <cols>
    <col min="1" max="1" width="6.85546875" customWidth="1"/>
    <col min="2" max="2" width="31.85546875" customWidth="1"/>
    <col min="3" max="3" width="10.85546875" customWidth="1"/>
    <col min="4" max="4" width="15" style="66" customWidth="1"/>
    <col min="5" max="5" width="12.85546875" customWidth="1"/>
    <col min="6" max="6" width="14" style="66" customWidth="1"/>
    <col min="7" max="7" width="11" customWidth="1"/>
    <col min="8" max="8" width="13.42578125" style="66" customWidth="1"/>
    <col min="9" max="9" width="12.28515625" customWidth="1"/>
    <col min="10" max="10" width="15.5703125" style="66" customWidth="1"/>
    <col min="11" max="11" width="11.7109375" customWidth="1"/>
    <col min="12" max="12" width="11.85546875" customWidth="1"/>
    <col min="13" max="13" width="11.42578125" customWidth="1"/>
    <col min="14" max="14" width="13.85546875" customWidth="1"/>
    <col min="15" max="15" width="29.42578125" style="66" customWidth="1"/>
  </cols>
  <sheetData>
    <row r="1" spans="1:16" x14ac:dyDescent="0.25">
      <c r="A1" s="160"/>
      <c r="B1" s="160"/>
      <c r="C1" s="265" t="s">
        <v>553</v>
      </c>
      <c r="D1" s="265"/>
      <c r="E1" s="265"/>
      <c r="F1" s="265"/>
      <c r="G1" s="265"/>
      <c r="H1" s="265"/>
      <c r="I1" s="265"/>
      <c r="J1" s="265"/>
      <c r="K1" s="265"/>
      <c r="L1" s="265"/>
      <c r="M1" s="265"/>
      <c r="N1" s="265"/>
      <c r="O1" s="265"/>
    </row>
    <row r="2" spans="1:16" x14ac:dyDescent="0.25">
      <c r="A2" s="160"/>
      <c r="B2" s="160"/>
      <c r="C2" s="160"/>
      <c r="D2" s="166"/>
      <c r="E2" s="160"/>
      <c r="F2" s="166"/>
      <c r="G2" s="160"/>
      <c r="H2" s="166"/>
      <c r="I2" s="160"/>
      <c r="J2" s="166"/>
      <c r="K2" s="160"/>
      <c r="L2" s="160"/>
      <c r="M2" s="160"/>
      <c r="N2" s="160"/>
      <c r="O2" s="166"/>
    </row>
    <row r="3" spans="1:16" x14ac:dyDescent="0.25">
      <c r="A3" s="265" t="s">
        <v>554</v>
      </c>
      <c r="B3" s="265"/>
      <c r="C3" s="265" t="s">
        <v>555</v>
      </c>
      <c r="D3" s="265"/>
      <c r="E3" s="265"/>
      <c r="F3" s="265"/>
      <c r="G3" s="265"/>
      <c r="H3" s="265"/>
      <c r="I3" s="265"/>
      <c r="J3" s="265"/>
      <c r="K3" s="265"/>
      <c r="L3" s="265"/>
      <c r="M3" s="265"/>
      <c r="N3" s="265"/>
      <c r="O3" s="265"/>
    </row>
    <row r="4" spans="1:16" x14ac:dyDescent="0.25">
      <c r="A4" s="265" t="s">
        <v>556</v>
      </c>
      <c r="B4" s="265"/>
      <c r="C4" s="265" t="s">
        <v>557</v>
      </c>
      <c r="D4" s="265"/>
      <c r="E4" s="265"/>
      <c r="F4" s="265"/>
      <c r="G4" s="265"/>
      <c r="H4" s="265"/>
      <c r="I4" s="265"/>
      <c r="J4" s="265"/>
      <c r="K4" s="265"/>
      <c r="L4" s="265"/>
      <c r="M4" s="265"/>
      <c r="N4" s="265"/>
      <c r="O4" s="265"/>
    </row>
    <row r="5" spans="1:16" x14ac:dyDescent="0.25">
      <c r="A5" s="265" t="s">
        <v>558</v>
      </c>
      <c r="B5" s="265"/>
      <c r="C5" s="265" t="s">
        <v>568</v>
      </c>
      <c r="D5" s="265"/>
      <c r="E5" s="265"/>
      <c r="F5" s="265"/>
      <c r="G5" s="265"/>
      <c r="H5" s="265"/>
      <c r="I5" s="265"/>
      <c r="J5" s="265"/>
      <c r="K5" s="265"/>
      <c r="L5" s="265"/>
      <c r="M5" s="265"/>
      <c r="N5" s="265"/>
      <c r="O5" s="265"/>
    </row>
    <row r="6" spans="1:16" x14ac:dyDescent="0.25">
      <c r="O6" s="66" t="s">
        <v>71</v>
      </c>
    </row>
    <row r="7" spans="1:16" x14ac:dyDescent="0.25">
      <c r="A7" s="207" t="s">
        <v>0</v>
      </c>
      <c r="B7" s="236" t="s">
        <v>560</v>
      </c>
      <c r="C7" s="161" t="s">
        <v>1</v>
      </c>
      <c r="D7" s="167"/>
      <c r="E7" s="266" t="s">
        <v>5</v>
      </c>
      <c r="F7" s="267"/>
      <c r="G7" s="210" t="s">
        <v>14</v>
      </c>
      <c r="H7" s="210"/>
      <c r="I7" s="210"/>
      <c r="J7" s="210"/>
      <c r="K7" s="210"/>
      <c r="L7" s="210"/>
      <c r="M7" s="210"/>
      <c r="N7" s="210"/>
      <c r="O7" s="239" t="s">
        <v>13</v>
      </c>
      <c r="P7" s="20"/>
    </row>
    <row r="8" spans="1:16" x14ac:dyDescent="0.25">
      <c r="A8" s="208"/>
      <c r="B8" s="237"/>
      <c r="C8" s="163"/>
      <c r="D8" s="168"/>
      <c r="E8" s="268"/>
      <c r="F8" s="269"/>
      <c r="G8" s="205" t="s">
        <v>8</v>
      </c>
      <c r="H8" s="205"/>
      <c r="I8" s="205" t="s">
        <v>9</v>
      </c>
      <c r="J8" s="205"/>
      <c r="K8" s="205" t="s">
        <v>10</v>
      </c>
      <c r="L8" s="205"/>
      <c r="M8" s="205" t="s">
        <v>11</v>
      </c>
      <c r="N8" s="205"/>
      <c r="O8" s="239"/>
      <c r="P8" s="20"/>
    </row>
    <row r="9" spans="1:16" x14ac:dyDescent="0.25">
      <c r="A9" s="209"/>
      <c r="B9" s="238"/>
      <c r="C9" s="165" t="s">
        <v>3</v>
      </c>
      <c r="D9" s="69" t="s">
        <v>4</v>
      </c>
      <c r="E9" s="3" t="s">
        <v>3</v>
      </c>
      <c r="F9" s="69" t="s">
        <v>4</v>
      </c>
      <c r="G9" s="3" t="s">
        <v>3</v>
      </c>
      <c r="H9" s="69" t="s">
        <v>4</v>
      </c>
      <c r="I9" s="3" t="s">
        <v>3</v>
      </c>
      <c r="J9" s="69" t="s">
        <v>4</v>
      </c>
      <c r="K9" s="3" t="s">
        <v>3</v>
      </c>
      <c r="L9" s="3" t="s">
        <v>4</v>
      </c>
      <c r="M9" s="3" t="s">
        <v>3</v>
      </c>
      <c r="N9" s="3" t="s">
        <v>4</v>
      </c>
      <c r="O9" s="239"/>
      <c r="P9" s="20"/>
    </row>
    <row r="10" spans="1:16" s="170" customFormat="1" x14ac:dyDescent="0.25">
      <c r="A10" s="169">
        <v>1</v>
      </c>
      <c r="B10" s="169">
        <v>2</v>
      </c>
      <c r="C10" s="169">
        <v>3</v>
      </c>
      <c r="D10" s="169">
        <v>4</v>
      </c>
      <c r="E10" s="169">
        <v>5</v>
      </c>
      <c r="F10" s="169">
        <v>6</v>
      </c>
      <c r="G10" s="169">
        <v>7</v>
      </c>
      <c r="H10" s="169">
        <v>8</v>
      </c>
      <c r="I10" s="169">
        <v>9</v>
      </c>
      <c r="J10" s="169">
        <v>10</v>
      </c>
      <c r="K10" s="169">
        <v>11</v>
      </c>
      <c r="L10" s="169">
        <v>12</v>
      </c>
      <c r="M10" s="169">
        <v>13</v>
      </c>
      <c r="N10" s="169">
        <v>14</v>
      </c>
      <c r="O10" s="169">
        <v>15</v>
      </c>
    </row>
    <row r="11" spans="1:16" s="6" customFormat="1" ht="30" x14ac:dyDescent="0.25">
      <c r="A11" s="5">
        <v>1</v>
      </c>
      <c r="B11" s="22" t="s">
        <v>569</v>
      </c>
      <c r="C11" s="15">
        <v>3</v>
      </c>
      <c r="D11" s="171">
        <v>517875000</v>
      </c>
      <c r="E11" s="15">
        <v>6</v>
      </c>
      <c r="F11" s="171">
        <v>517875000</v>
      </c>
      <c r="G11" s="15">
        <v>3</v>
      </c>
      <c r="H11" s="171">
        <v>108000000</v>
      </c>
      <c r="I11" s="16">
        <v>3</v>
      </c>
      <c r="J11" s="171">
        <v>409875000</v>
      </c>
      <c r="K11" s="16" t="s">
        <v>17</v>
      </c>
      <c r="L11" s="16" t="s">
        <v>17</v>
      </c>
      <c r="M11" s="16" t="s">
        <v>17</v>
      </c>
      <c r="N11" s="16" t="s">
        <v>17</v>
      </c>
      <c r="O11" s="171">
        <v>108000000</v>
      </c>
    </row>
    <row r="12" spans="1:16" s="6" customFormat="1" ht="45" x14ac:dyDescent="0.25">
      <c r="A12" s="5">
        <v>2</v>
      </c>
      <c r="B12" s="22" t="s">
        <v>570</v>
      </c>
      <c r="C12" s="15">
        <v>3</v>
      </c>
      <c r="D12" s="171">
        <v>181966628</v>
      </c>
      <c r="E12" s="15">
        <v>7</v>
      </c>
      <c r="F12" s="171">
        <v>181966628</v>
      </c>
      <c r="G12" s="15">
        <v>4</v>
      </c>
      <c r="H12" s="171">
        <v>24896960</v>
      </c>
      <c r="I12" s="16">
        <v>3</v>
      </c>
      <c r="J12" s="171">
        <v>157069668</v>
      </c>
      <c r="K12" s="16" t="s">
        <v>17</v>
      </c>
      <c r="L12" s="16" t="s">
        <v>17</v>
      </c>
      <c r="M12" s="16" t="s">
        <v>17</v>
      </c>
      <c r="N12" s="16" t="s">
        <v>17</v>
      </c>
      <c r="O12" s="171">
        <v>24896960</v>
      </c>
    </row>
    <row r="13" spans="1:16" x14ac:dyDescent="0.25">
      <c r="A13" s="4"/>
      <c r="B13" s="4" t="s">
        <v>25</v>
      </c>
      <c r="C13" s="4">
        <f>SUM(C11:C12)</f>
        <v>6</v>
      </c>
      <c r="D13" s="118">
        <f t="shared" ref="D13:O13" si="0">SUM(D11:D12)</f>
        <v>699841628</v>
      </c>
      <c r="E13" s="4">
        <f t="shared" si="0"/>
        <v>13</v>
      </c>
      <c r="F13" s="118">
        <f t="shared" si="0"/>
        <v>699841628</v>
      </c>
      <c r="G13" s="4">
        <f t="shared" si="0"/>
        <v>7</v>
      </c>
      <c r="H13" s="118">
        <f t="shared" si="0"/>
        <v>132896960</v>
      </c>
      <c r="I13" s="16" t="s">
        <v>17</v>
      </c>
      <c r="J13" s="118">
        <f t="shared" si="0"/>
        <v>566944668</v>
      </c>
      <c r="K13" s="16" t="s">
        <v>17</v>
      </c>
      <c r="L13" s="16" t="s">
        <v>17</v>
      </c>
      <c r="M13" s="16" t="s">
        <v>17</v>
      </c>
      <c r="N13" s="16" t="s">
        <v>17</v>
      </c>
      <c r="O13" s="118">
        <f t="shared" si="0"/>
        <v>132896960</v>
      </c>
    </row>
  </sheetData>
  <mergeCells count="16">
    <mergeCell ref="A7:A9"/>
    <mergeCell ref="B7:B9"/>
    <mergeCell ref="E7:F8"/>
    <mergeCell ref="G7:N7"/>
    <mergeCell ref="O7:O9"/>
    <mergeCell ref="G8:H8"/>
    <mergeCell ref="I8:J8"/>
    <mergeCell ref="K8:L8"/>
    <mergeCell ref="M8:N8"/>
    <mergeCell ref="A5:B5"/>
    <mergeCell ref="C5:O5"/>
    <mergeCell ref="C1:O1"/>
    <mergeCell ref="A3:B3"/>
    <mergeCell ref="C3:O3"/>
    <mergeCell ref="A4:B4"/>
    <mergeCell ref="C4:O4"/>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
  <sheetViews>
    <sheetView workbookViewId="0">
      <selection activeCell="C12" sqref="C12"/>
    </sheetView>
  </sheetViews>
  <sheetFormatPr defaultRowHeight="15" x14ac:dyDescent="0.25"/>
  <cols>
    <col min="1" max="1" width="6.85546875" customWidth="1"/>
    <col min="2" max="2" width="31.85546875" customWidth="1"/>
    <col min="3" max="3" width="10.85546875" customWidth="1"/>
    <col min="4" max="4" width="15" style="66" customWidth="1"/>
    <col min="5" max="5" width="12.85546875" customWidth="1"/>
    <col min="6" max="6" width="14" style="66" customWidth="1"/>
    <col min="7" max="7" width="11" customWidth="1"/>
    <col min="8" max="8" width="13.42578125" style="66" customWidth="1"/>
    <col min="9" max="9" width="12.28515625" style="170" customWidth="1"/>
    <col min="10" max="10" width="15.5703125" style="66" customWidth="1"/>
    <col min="11" max="11" width="11.7109375" customWidth="1"/>
    <col min="12" max="12" width="11.85546875" customWidth="1"/>
    <col min="13" max="13" width="11.42578125" customWidth="1"/>
    <col min="14" max="14" width="13.85546875" customWidth="1"/>
    <col min="15" max="15" width="29.42578125" style="66" customWidth="1"/>
  </cols>
  <sheetData>
    <row r="1" spans="1:16" x14ac:dyDescent="0.25">
      <c r="A1" s="160"/>
      <c r="B1" s="160"/>
      <c r="C1" s="265" t="s">
        <v>553</v>
      </c>
      <c r="D1" s="265"/>
      <c r="E1" s="265"/>
      <c r="F1" s="265"/>
      <c r="G1" s="265"/>
      <c r="H1" s="265"/>
      <c r="I1" s="265"/>
      <c r="J1" s="265"/>
      <c r="K1" s="265"/>
      <c r="L1" s="265"/>
      <c r="M1" s="265"/>
      <c r="N1" s="265"/>
      <c r="O1" s="265"/>
    </row>
    <row r="2" spans="1:16" x14ac:dyDescent="0.25">
      <c r="A2" s="160"/>
      <c r="B2" s="160"/>
      <c r="C2" s="160"/>
      <c r="D2" s="166"/>
      <c r="E2" s="160"/>
      <c r="F2" s="166"/>
      <c r="G2" s="160"/>
      <c r="H2" s="166"/>
      <c r="I2" s="173"/>
      <c r="J2" s="166"/>
      <c r="K2" s="160"/>
      <c r="L2" s="160"/>
      <c r="M2" s="160"/>
      <c r="N2" s="160"/>
      <c r="O2" s="166"/>
    </row>
    <row r="3" spans="1:16" x14ac:dyDescent="0.25">
      <c r="A3" s="265" t="s">
        <v>554</v>
      </c>
      <c r="B3" s="265"/>
      <c r="C3" s="265" t="s">
        <v>555</v>
      </c>
      <c r="D3" s="265"/>
      <c r="E3" s="265"/>
      <c r="F3" s="265"/>
      <c r="G3" s="265"/>
      <c r="H3" s="265"/>
      <c r="I3" s="265"/>
      <c r="J3" s="265"/>
      <c r="K3" s="265"/>
      <c r="L3" s="265"/>
      <c r="M3" s="265"/>
      <c r="N3" s="265"/>
      <c r="O3" s="265"/>
    </row>
    <row r="4" spans="1:16" x14ac:dyDescent="0.25">
      <c r="A4" s="265" t="s">
        <v>556</v>
      </c>
      <c r="B4" s="265"/>
      <c r="C4" s="265" t="s">
        <v>557</v>
      </c>
      <c r="D4" s="265"/>
      <c r="E4" s="265"/>
      <c r="F4" s="265"/>
      <c r="G4" s="265"/>
      <c r="H4" s="265"/>
      <c r="I4" s="265"/>
      <c r="J4" s="265"/>
      <c r="K4" s="265"/>
      <c r="L4" s="265"/>
      <c r="M4" s="265"/>
      <c r="N4" s="265"/>
      <c r="O4" s="265"/>
    </row>
    <row r="5" spans="1:16" x14ac:dyDescent="0.25">
      <c r="A5" s="265" t="s">
        <v>558</v>
      </c>
      <c r="B5" s="265"/>
      <c r="C5" s="265" t="s">
        <v>571</v>
      </c>
      <c r="D5" s="265"/>
      <c r="E5" s="265"/>
      <c r="F5" s="265"/>
      <c r="G5" s="265"/>
      <c r="H5" s="265"/>
      <c r="I5" s="265"/>
      <c r="J5" s="265"/>
      <c r="K5" s="265"/>
      <c r="L5" s="265"/>
      <c r="M5" s="265"/>
      <c r="N5" s="265"/>
      <c r="O5" s="265"/>
    </row>
    <row r="6" spans="1:16" x14ac:dyDescent="0.25">
      <c r="O6" s="66" t="s">
        <v>71</v>
      </c>
    </row>
    <row r="7" spans="1:16" x14ac:dyDescent="0.25">
      <c r="A7" s="207" t="s">
        <v>0</v>
      </c>
      <c r="B7" s="236" t="s">
        <v>560</v>
      </c>
      <c r="C7" s="161" t="s">
        <v>1</v>
      </c>
      <c r="D7" s="167"/>
      <c r="E7" s="266" t="s">
        <v>5</v>
      </c>
      <c r="F7" s="267"/>
      <c r="G7" s="210" t="s">
        <v>14</v>
      </c>
      <c r="H7" s="210"/>
      <c r="I7" s="210"/>
      <c r="J7" s="210"/>
      <c r="K7" s="210"/>
      <c r="L7" s="210"/>
      <c r="M7" s="210"/>
      <c r="N7" s="210"/>
      <c r="O7" s="239" t="s">
        <v>13</v>
      </c>
      <c r="P7" s="20"/>
    </row>
    <row r="8" spans="1:16" x14ac:dyDescent="0.25">
      <c r="A8" s="208"/>
      <c r="B8" s="237"/>
      <c r="C8" s="163"/>
      <c r="D8" s="168"/>
      <c r="E8" s="268"/>
      <c r="F8" s="269"/>
      <c r="G8" s="205" t="s">
        <v>8</v>
      </c>
      <c r="H8" s="205"/>
      <c r="I8" s="205" t="s">
        <v>9</v>
      </c>
      <c r="J8" s="205"/>
      <c r="K8" s="205" t="s">
        <v>10</v>
      </c>
      <c r="L8" s="205"/>
      <c r="M8" s="205" t="s">
        <v>11</v>
      </c>
      <c r="N8" s="205"/>
      <c r="O8" s="239"/>
      <c r="P8" s="20"/>
    </row>
    <row r="9" spans="1:16" x14ac:dyDescent="0.25">
      <c r="A9" s="209"/>
      <c r="B9" s="238"/>
      <c r="C9" s="165" t="s">
        <v>3</v>
      </c>
      <c r="D9" s="69" t="s">
        <v>4</v>
      </c>
      <c r="E9" s="3" t="s">
        <v>3</v>
      </c>
      <c r="F9" s="69" t="s">
        <v>4</v>
      </c>
      <c r="G9" s="3" t="s">
        <v>3</v>
      </c>
      <c r="H9" s="69" t="s">
        <v>4</v>
      </c>
      <c r="I9" s="169" t="s">
        <v>3</v>
      </c>
      <c r="J9" s="69" t="s">
        <v>4</v>
      </c>
      <c r="K9" s="3" t="s">
        <v>3</v>
      </c>
      <c r="L9" s="3" t="s">
        <v>4</v>
      </c>
      <c r="M9" s="3" t="s">
        <v>3</v>
      </c>
      <c r="N9" s="3" t="s">
        <v>4</v>
      </c>
      <c r="O9" s="239"/>
      <c r="P9" s="20"/>
    </row>
    <row r="10" spans="1:16" s="170" customFormat="1" x14ac:dyDescent="0.25">
      <c r="A10" s="169">
        <v>1</v>
      </c>
      <c r="B10" s="169">
        <v>2</v>
      </c>
      <c r="C10" s="169">
        <v>3</v>
      </c>
      <c r="D10" s="169">
        <v>4</v>
      </c>
      <c r="E10" s="169">
        <v>5</v>
      </c>
      <c r="F10" s="169">
        <v>6</v>
      </c>
      <c r="G10" s="169">
        <v>7</v>
      </c>
      <c r="H10" s="169">
        <v>8</v>
      </c>
      <c r="I10" s="169">
        <v>9</v>
      </c>
      <c r="J10" s="169">
        <v>10</v>
      </c>
      <c r="K10" s="169">
        <v>11</v>
      </c>
      <c r="L10" s="169">
        <v>12</v>
      </c>
      <c r="M10" s="169">
        <v>13</v>
      </c>
      <c r="N10" s="169">
        <v>14</v>
      </c>
      <c r="O10" s="169">
        <v>15</v>
      </c>
    </row>
    <row r="11" spans="1:16" s="6" customFormat="1" ht="30" x14ac:dyDescent="0.25">
      <c r="A11" s="5">
        <v>1</v>
      </c>
      <c r="B11" s="22" t="s">
        <v>572</v>
      </c>
      <c r="C11" s="15">
        <v>5</v>
      </c>
      <c r="D11" s="171" t="s">
        <v>17</v>
      </c>
      <c r="E11" s="15">
        <v>7</v>
      </c>
      <c r="F11" s="171" t="s">
        <v>17</v>
      </c>
      <c r="G11" s="15">
        <v>6</v>
      </c>
      <c r="H11" s="171" t="s">
        <v>17</v>
      </c>
      <c r="I11" s="176">
        <v>1</v>
      </c>
      <c r="J11" s="171" t="s">
        <v>17</v>
      </c>
      <c r="K11" s="16" t="s">
        <v>17</v>
      </c>
      <c r="L11" s="16" t="s">
        <v>17</v>
      </c>
      <c r="M11" s="16" t="s">
        <v>17</v>
      </c>
      <c r="N11" s="16" t="s">
        <v>17</v>
      </c>
      <c r="O11" s="171" t="s">
        <v>17</v>
      </c>
    </row>
    <row r="12" spans="1:16" s="6" customFormat="1" ht="45" x14ac:dyDescent="0.25">
      <c r="A12" s="5">
        <v>2</v>
      </c>
      <c r="B12" s="22" t="s">
        <v>573</v>
      </c>
      <c r="C12" s="15">
        <v>2</v>
      </c>
      <c r="D12" s="171">
        <v>158400000</v>
      </c>
      <c r="E12" s="15">
        <v>3</v>
      </c>
      <c r="F12" s="171">
        <v>158400000</v>
      </c>
      <c r="G12" s="15">
        <v>3</v>
      </c>
      <c r="H12" s="171">
        <v>158400000</v>
      </c>
      <c r="I12" s="176" t="s">
        <v>17</v>
      </c>
      <c r="J12" s="171" t="s">
        <v>17</v>
      </c>
      <c r="K12" s="16" t="s">
        <v>17</v>
      </c>
      <c r="L12" s="16" t="s">
        <v>17</v>
      </c>
      <c r="M12" s="16" t="s">
        <v>17</v>
      </c>
      <c r="N12" s="16" t="s">
        <v>17</v>
      </c>
      <c r="O12" s="171">
        <v>158400000</v>
      </c>
    </row>
    <row r="13" spans="1:16" x14ac:dyDescent="0.25">
      <c r="A13" s="4"/>
      <c r="B13" s="4" t="s">
        <v>25</v>
      </c>
      <c r="C13" s="4">
        <f>SUM(C11:C12)</f>
        <v>7</v>
      </c>
      <c r="D13" s="118">
        <f t="shared" ref="D13:O13" si="0">SUM(D11:D12)</f>
        <v>158400000</v>
      </c>
      <c r="E13" s="4">
        <f t="shared" si="0"/>
        <v>10</v>
      </c>
      <c r="F13" s="118">
        <f t="shared" si="0"/>
        <v>158400000</v>
      </c>
      <c r="G13" s="4">
        <f t="shared" si="0"/>
        <v>9</v>
      </c>
      <c r="H13" s="118">
        <f t="shared" si="0"/>
        <v>158400000</v>
      </c>
      <c r="I13" s="175">
        <f t="shared" si="0"/>
        <v>1</v>
      </c>
      <c r="J13" s="172" t="s">
        <v>17</v>
      </c>
      <c r="K13" s="16" t="s">
        <v>17</v>
      </c>
      <c r="L13" s="16" t="s">
        <v>17</v>
      </c>
      <c r="M13" s="16" t="s">
        <v>17</v>
      </c>
      <c r="N13" s="16" t="s">
        <v>17</v>
      </c>
      <c r="O13" s="118">
        <f t="shared" si="0"/>
        <v>158400000</v>
      </c>
    </row>
  </sheetData>
  <mergeCells count="16">
    <mergeCell ref="A7:A9"/>
    <mergeCell ref="B7:B9"/>
    <mergeCell ref="E7:F8"/>
    <mergeCell ref="G7:N7"/>
    <mergeCell ref="O7:O9"/>
    <mergeCell ref="G8:H8"/>
    <mergeCell ref="I8:J8"/>
    <mergeCell ref="K8:L8"/>
    <mergeCell ref="M8:N8"/>
    <mergeCell ref="A5:B5"/>
    <mergeCell ref="C5:O5"/>
    <mergeCell ref="C1:O1"/>
    <mergeCell ref="A3:B3"/>
    <mergeCell ref="C3:O3"/>
    <mergeCell ref="A4:B4"/>
    <mergeCell ref="C4:O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4"/>
  <sheetViews>
    <sheetView topLeftCell="G10" zoomScale="70" zoomScaleNormal="70" workbookViewId="0">
      <selection activeCell="F34" sqref="F34:G34"/>
    </sheetView>
  </sheetViews>
  <sheetFormatPr defaultRowHeight="15" x14ac:dyDescent="0.25"/>
  <cols>
    <col min="1" max="1" width="6.85546875" customWidth="1"/>
    <col min="2" max="2" width="56.140625" hidden="1" customWidth="1"/>
    <col min="3" max="3" width="6.7109375" hidden="1" customWidth="1"/>
    <col min="4" max="4" width="14.140625" hidden="1" customWidth="1"/>
    <col min="5" max="5" width="61" customWidth="1"/>
    <col min="6" max="6" width="6.7109375" customWidth="1"/>
    <col min="7" max="7" width="14" customWidth="1"/>
    <col min="8" max="8" width="54.5703125" customWidth="1"/>
    <col min="9" max="9" width="6.7109375" hidden="1" customWidth="1"/>
    <col min="10" max="10" width="13.42578125" hidden="1" customWidth="1"/>
    <col min="11" max="16" width="6.7109375" hidden="1" customWidth="1"/>
    <col min="17" max="17" width="29.7109375" customWidth="1"/>
    <col min="18" max="18" width="18.7109375" hidden="1" customWidth="1"/>
  </cols>
  <sheetData>
    <row r="1" spans="1:19" x14ac:dyDescent="0.25">
      <c r="A1" s="204" t="s">
        <v>26</v>
      </c>
      <c r="B1" s="204"/>
      <c r="C1" s="204"/>
      <c r="D1" s="204"/>
      <c r="E1" s="204"/>
      <c r="F1" s="204"/>
      <c r="G1" s="204"/>
      <c r="H1" s="204"/>
      <c r="I1" s="204"/>
      <c r="J1" s="204"/>
      <c r="K1" s="204"/>
      <c r="L1" s="204"/>
      <c r="M1" s="204"/>
      <c r="N1" s="204"/>
      <c r="O1" s="204"/>
      <c r="P1" s="204"/>
      <c r="Q1" s="204"/>
      <c r="R1" s="204"/>
    </row>
    <row r="2" spans="1:19" x14ac:dyDescent="0.25">
      <c r="A2" s="204" t="s">
        <v>29</v>
      </c>
      <c r="B2" s="204"/>
      <c r="C2" s="204"/>
      <c r="D2" s="204"/>
      <c r="E2" s="204"/>
      <c r="F2" s="204"/>
      <c r="G2" s="204"/>
      <c r="H2" s="204"/>
      <c r="I2" s="204"/>
      <c r="J2" s="204"/>
      <c r="K2" s="204"/>
      <c r="L2" s="204"/>
      <c r="M2" s="204"/>
      <c r="N2" s="204"/>
      <c r="O2" s="204"/>
      <c r="P2" s="204"/>
      <c r="Q2" s="204"/>
      <c r="R2" s="204"/>
    </row>
    <row r="3" spans="1:19" x14ac:dyDescent="0.25">
      <c r="A3" s="204" t="s">
        <v>30</v>
      </c>
      <c r="B3" s="204"/>
      <c r="C3" s="204"/>
      <c r="D3" s="204"/>
      <c r="E3" s="204"/>
      <c r="F3" s="204"/>
      <c r="G3" s="204"/>
      <c r="H3" s="204"/>
      <c r="I3" s="204"/>
      <c r="J3" s="204"/>
      <c r="K3" s="204"/>
      <c r="L3" s="204"/>
      <c r="M3" s="204"/>
      <c r="N3" s="204"/>
      <c r="O3" s="204"/>
      <c r="P3" s="204"/>
      <c r="Q3" s="204"/>
      <c r="R3" s="204"/>
    </row>
    <row r="4" spans="1:19" x14ac:dyDescent="0.25">
      <c r="A4" s="204" t="s">
        <v>606</v>
      </c>
      <c r="B4" s="204"/>
      <c r="C4" s="204"/>
      <c r="D4" s="204"/>
      <c r="E4" s="204"/>
      <c r="F4" s="204"/>
      <c r="G4" s="204"/>
      <c r="H4" s="204"/>
      <c r="I4" s="204"/>
      <c r="J4" s="204"/>
      <c r="K4" s="204"/>
      <c r="L4" s="204"/>
      <c r="M4" s="204"/>
      <c r="N4" s="204"/>
      <c r="O4" s="204"/>
      <c r="P4" s="204"/>
      <c r="Q4" s="204"/>
      <c r="R4" s="204"/>
    </row>
    <row r="6" spans="1:19" x14ac:dyDescent="0.25">
      <c r="A6" s="207" t="s">
        <v>0</v>
      </c>
      <c r="B6" s="211" t="s">
        <v>1</v>
      </c>
      <c r="C6" s="212"/>
      <c r="D6" s="212"/>
      <c r="E6" s="210" t="s">
        <v>5</v>
      </c>
      <c r="F6" s="210"/>
      <c r="G6" s="210"/>
      <c r="H6" s="210" t="s">
        <v>7</v>
      </c>
      <c r="I6" s="210" t="s">
        <v>14</v>
      </c>
      <c r="J6" s="210"/>
      <c r="K6" s="210"/>
      <c r="L6" s="210"/>
      <c r="M6" s="210"/>
      <c r="N6" s="210"/>
      <c r="O6" s="210"/>
      <c r="P6" s="210"/>
      <c r="Q6" s="207" t="s">
        <v>12</v>
      </c>
      <c r="R6" s="206" t="s">
        <v>13</v>
      </c>
      <c r="S6" s="1"/>
    </row>
    <row r="7" spans="1:19" ht="84.75" customHeight="1" x14ac:dyDescent="0.25">
      <c r="A7" s="208"/>
      <c r="B7" s="213"/>
      <c r="C7" s="214"/>
      <c r="D7" s="214"/>
      <c r="E7" s="210"/>
      <c r="F7" s="210"/>
      <c r="G7" s="210"/>
      <c r="H7" s="210"/>
      <c r="I7" s="205" t="s">
        <v>8</v>
      </c>
      <c r="J7" s="205"/>
      <c r="K7" s="205" t="s">
        <v>9</v>
      </c>
      <c r="L7" s="205"/>
      <c r="M7" s="205" t="s">
        <v>10</v>
      </c>
      <c r="N7" s="205"/>
      <c r="O7" s="205" t="s">
        <v>11</v>
      </c>
      <c r="P7" s="205"/>
      <c r="Q7" s="208"/>
      <c r="R7" s="206"/>
      <c r="S7" s="1"/>
    </row>
    <row r="8" spans="1:19" x14ac:dyDescent="0.25">
      <c r="A8" s="209"/>
      <c r="B8" s="3" t="s">
        <v>2</v>
      </c>
      <c r="C8" s="3" t="s">
        <v>3</v>
      </c>
      <c r="D8" s="3" t="s">
        <v>4</v>
      </c>
      <c r="E8" s="3" t="s">
        <v>6</v>
      </c>
      <c r="F8" s="3" t="s">
        <v>3</v>
      </c>
      <c r="G8" s="3" t="s">
        <v>4</v>
      </c>
      <c r="H8" s="210"/>
      <c r="I8" s="3" t="s">
        <v>3</v>
      </c>
      <c r="J8" s="3" t="s">
        <v>4</v>
      </c>
      <c r="K8" s="3" t="s">
        <v>3</v>
      </c>
      <c r="L8" s="3" t="s">
        <v>4</v>
      </c>
      <c r="M8" s="3" t="s">
        <v>3</v>
      </c>
      <c r="N8" s="3" t="s">
        <v>4</v>
      </c>
      <c r="O8" s="3" t="s">
        <v>3</v>
      </c>
      <c r="P8" s="3" t="s">
        <v>4</v>
      </c>
      <c r="Q8" s="209"/>
      <c r="R8" s="206"/>
      <c r="S8" s="1"/>
    </row>
    <row r="9" spans="1:19" hidden="1" x14ac:dyDescent="0.25">
      <c r="A9" s="3">
        <v>1</v>
      </c>
      <c r="B9" s="3">
        <v>2</v>
      </c>
      <c r="C9" s="3">
        <v>3</v>
      </c>
      <c r="D9" s="3">
        <v>4</v>
      </c>
      <c r="E9" s="3">
        <v>5</v>
      </c>
      <c r="F9" s="3">
        <v>6</v>
      </c>
      <c r="G9" s="3">
        <v>7</v>
      </c>
      <c r="H9" s="3">
        <v>8</v>
      </c>
      <c r="I9" s="3">
        <v>9</v>
      </c>
      <c r="J9" s="3">
        <v>10</v>
      </c>
      <c r="K9" s="3">
        <v>11</v>
      </c>
      <c r="L9" s="3">
        <v>12</v>
      </c>
      <c r="M9" s="3">
        <v>13</v>
      </c>
      <c r="N9" s="3">
        <v>14</v>
      </c>
      <c r="O9" s="3">
        <v>15</v>
      </c>
      <c r="P9" s="3">
        <v>16</v>
      </c>
      <c r="Q9" s="3">
        <v>17</v>
      </c>
      <c r="R9" s="3">
        <v>18</v>
      </c>
    </row>
    <row r="10" spans="1:19" x14ac:dyDescent="0.25">
      <c r="A10" s="196" t="s">
        <v>15</v>
      </c>
      <c r="B10" s="197"/>
      <c r="C10" s="2"/>
      <c r="D10" s="2"/>
      <c r="E10" s="2"/>
      <c r="F10" s="2"/>
      <c r="G10" s="2"/>
      <c r="H10" s="2"/>
      <c r="I10" s="2"/>
      <c r="J10" s="2"/>
      <c r="K10" s="2"/>
      <c r="L10" s="2"/>
      <c r="M10" s="2"/>
      <c r="N10" s="2"/>
      <c r="O10" s="2"/>
      <c r="P10" s="2"/>
      <c r="Q10" s="2"/>
      <c r="R10" s="2"/>
    </row>
    <row r="11" spans="1:19" s="6" customFormat="1" ht="150" x14ac:dyDescent="0.25">
      <c r="A11" s="5">
        <v>1</v>
      </c>
      <c r="B11" s="5" t="s">
        <v>31</v>
      </c>
      <c r="C11" s="5">
        <v>1</v>
      </c>
      <c r="D11" s="5" t="s">
        <v>17</v>
      </c>
      <c r="E11" s="5" t="s">
        <v>32</v>
      </c>
      <c r="F11" s="5">
        <v>1</v>
      </c>
      <c r="G11" s="5" t="s">
        <v>17</v>
      </c>
      <c r="H11" s="5" t="s">
        <v>649</v>
      </c>
      <c r="I11" s="5">
        <v>1</v>
      </c>
      <c r="J11" s="5" t="s">
        <v>17</v>
      </c>
      <c r="K11" s="5"/>
      <c r="L11" s="5"/>
      <c r="M11" s="5"/>
      <c r="N11" s="5"/>
      <c r="O11" s="5"/>
      <c r="P11" s="5"/>
      <c r="Q11" s="5" t="s">
        <v>33</v>
      </c>
      <c r="R11" s="5"/>
    </row>
    <row r="12" spans="1:19" x14ac:dyDescent="0.25">
      <c r="A12" s="198" t="s">
        <v>23</v>
      </c>
      <c r="B12" s="199"/>
      <c r="C12" s="199"/>
      <c r="D12" s="199"/>
      <c r="E12" s="199"/>
      <c r="F12" s="200"/>
      <c r="G12" s="4"/>
      <c r="H12" s="4"/>
      <c r="I12" s="4"/>
      <c r="J12" s="4"/>
      <c r="K12" s="4"/>
      <c r="L12" s="4"/>
      <c r="M12" s="4"/>
      <c r="N12" s="4"/>
      <c r="O12" s="4"/>
      <c r="P12" s="4"/>
      <c r="Q12" s="4"/>
      <c r="R12" s="4"/>
    </row>
    <row r="13" spans="1:19" s="6" customFormat="1" ht="60" x14ac:dyDescent="0.25">
      <c r="A13" s="5">
        <v>1</v>
      </c>
      <c r="B13" s="5" t="s">
        <v>34</v>
      </c>
      <c r="C13" s="5">
        <v>1</v>
      </c>
      <c r="D13" s="5" t="s">
        <v>17</v>
      </c>
      <c r="E13" s="5" t="s">
        <v>35</v>
      </c>
      <c r="F13" s="5">
        <v>1</v>
      </c>
      <c r="G13" s="5" t="s">
        <v>17</v>
      </c>
      <c r="H13" s="5" t="s">
        <v>36</v>
      </c>
      <c r="I13" s="5">
        <v>1</v>
      </c>
      <c r="J13" s="5" t="s">
        <v>17</v>
      </c>
      <c r="K13" s="5"/>
      <c r="L13" s="5"/>
      <c r="M13" s="5"/>
      <c r="N13" s="5"/>
      <c r="O13" s="5"/>
      <c r="P13" s="5"/>
      <c r="Q13" s="5" t="s">
        <v>33</v>
      </c>
      <c r="R13" s="5"/>
    </row>
    <row r="14" spans="1:19" ht="120" x14ac:dyDescent="0.25">
      <c r="A14" s="5">
        <v>2</v>
      </c>
      <c r="B14" s="5" t="s">
        <v>37</v>
      </c>
      <c r="C14" s="5">
        <v>1</v>
      </c>
      <c r="D14" s="8">
        <v>150000000</v>
      </c>
      <c r="E14" s="5" t="s">
        <v>38</v>
      </c>
      <c r="F14" s="5">
        <v>1</v>
      </c>
      <c r="G14" s="8">
        <v>150000000</v>
      </c>
      <c r="H14" s="5" t="s">
        <v>39</v>
      </c>
      <c r="I14" s="5">
        <v>1</v>
      </c>
      <c r="J14" s="8">
        <v>150000000</v>
      </c>
      <c r="K14" s="5"/>
      <c r="L14" s="5"/>
      <c r="M14" s="5"/>
      <c r="N14" s="5"/>
      <c r="O14" s="5"/>
      <c r="P14" s="4"/>
      <c r="Q14" s="5" t="s">
        <v>40</v>
      </c>
      <c r="R14" s="182">
        <v>150000000</v>
      </c>
    </row>
    <row r="15" spans="1:19" ht="15" customHeight="1" x14ac:dyDescent="0.25">
      <c r="A15" s="201" t="s">
        <v>24</v>
      </c>
      <c r="B15" s="202"/>
      <c r="C15" s="202"/>
      <c r="D15" s="202"/>
      <c r="E15" s="202"/>
      <c r="F15" s="203"/>
      <c r="G15" s="5"/>
      <c r="H15" s="5"/>
      <c r="I15" s="5"/>
      <c r="J15" s="5"/>
      <c r="K15" s="5"/>
      <c r="L15" s="5"/>
      <c r="M15" s="5"/>
      <c r="N15" s="5"/>
      <c r="O15" s="5"/>
      <c r="P15" s="4"/>
      <c r="Q15" s="5"/>
      <c r="R15" s="5"/>
    </row>
    <row r="16" spans="1:19" ht="75" x14ac:dyDescent="0.25">
      <c r="A16" s="5">
        <v>1</v>
      </c>
      <c r="B16" s="5" t="s">
        <v>41</v>
      </c>
      <c r="C16" s="5">
        <v>1</v>
      </c>
      <c r="D16" s="5" t="s">
        <v>17</v>
      </c>
      <c r="E16" s="5" t="s">
        <v>42</v>
      </c>
      <c r="F16" s="5">
        <v>1</v>
      </c>
      <c r="G16" s="5" t="s">
        <v>17</v>
      </c>
      <c r="H16" s="5" t="s">
        <v>43</v>
      </c>
      <c r="I16" s="5">
        <v>1</v>
      </c>
      <c r="J16" s="5" t="s">
        <v>17</v>
      </c>
      <c r="K16" s="5"/>
      <c r="L16" s="5"/>
      <c r="M16" s="5"/>
      <c r="N16" s="5"/>
      <c r="O16" s="5"/>
      <c r="P16" s="4"/>
      <c r="Q16" s="5" t="s">
        <v>44</v>
      </c>
      <c r="R16" s="5"/>
    </row>
    <row r="17" spans="1:18" ht="60.75" customHeight="1" x14ac:dyDescent="0.25">
      <c r="A17" s="5"/>
      <c r="B17" s="5"/>
      <c r="C17" s="5"/>
      <c r="D17" s="5"/>
      <c r="E17" s="5" t="s">
        <v>45</v>
      </c>
      <c r="F17" s="5">
        <v>1</v>
      </c>
      <c r="G17" s="5" t="s">
        <v>17</v>
      </c>
      <c r="H17" s="5" t="s">
        <v>43</v>
      </c>
      <c r="I17" s="5">
        <v>1</v>
      </c>
      <c r="J17" s="5" t="s">
        <v>17</v>
      </c>
      <c r="K17" s="5"/>
      <c r="L17" s="5"/>
      <c r="M17" s="5"/>
      <c r="N17" s="5"/>
      <c r="O17" s="5"/>
      <c r="P17" s="4"/>
      <c r="Q17" s="5" t="s">
        <v>44</v>
      </c>
      <c r="R17" s="5"/>
    </row>
    <row r="18" spans="1:18" s="6" customFormat="1" ht="60" x14ac:dyDescent="0.25">
      <c r="A18" s="5">
        <v>2</v>
      </c>
      <c r="B18" s="5" t="s">
        <v>46</v>
      </c>
      <c r="C18" s="5">
        <v>1</v>
      </c>
      <c r="D18" s="5" t="s">
        <v>17</v>
      </c>
      <c r="E18" s="5" t="s">
        <v>47</v>
      </c>
      <c r="F18" s="5">
        <v>1</v>
      </c>
      <c r="G18" s="5" t="s">
        <v>17</v>
      </c>
      <c r="H18" s="5" t="s">
        <v>43</v>
      </c>
      <c r="I18" s="5">
        <v>1</v>
      </c>
      <c r="J18" s="5" t="s">
        <v>17</v>
      </c>
      <c r="K18" s="5"/>
      <c r="L18" s="5"/>
      <c r="M18" s="5"/>
      <c r="N18" s="5"/>
      <c r="O18" s="5"/>
      <c r="P18" s="5"/>
      <c r="Q18" s="5" t="s">
        <v>44</v>
      </c>
      <c r="R18" s="5"/>
    </row>
    <row r="19" spans="1:18" s="6" customFormat="1" ht="61.5" customHeight="1" x14ac:dyDescent="0.25">
      <c r="A19" s="5"/>
      <c r="B19" s="5"/>
      <c r="C19" s="5"/>
      <c r="D19" s="5"/>
      <c r="E19" s="5" t="s">
        <v>45</v>
      </c>
      <c r="F19" s="5">
        <v>1</v>
      </c>
      <c r="G19" s="5" t="s">
        <v>17</v>
      </c>
      <c r="H19" s="5" t="s">
        <v>43</v>
      </c>
      <c r="I19" s="5">
        <v>1</v>
      </c>
      <c r="J19" s="5" t="s">
        <v>17</v>
      </c>
      <c r="K19" s="5"/>
      <c r="L19" s="5"/>
      <c r="M19" s="5"/>
      <c r="N19" s="5"/>
      <c r="O19" s="5"/>
      <c r="P19" s="5"/>
      <c r="Q19" s="5" t="s">
        <v>44</v>
      </c>
      <c r="R19" s="5"/>
    </row>
    <row r="20" spans="1:18" s="6" customFormat="1" ht="59.25" customHeight="1" x14ac:dyDescent="0.25">
      <c r="A20" s="5"/>
      <c r="B20" s="5"/>
      <c r="C20" s="5"/>
      <c r="D20" s="5"/>
      <c r="E20" s="5" t="s">
        <v>48</v>
      </c>
      <c r="F20" s="5">
        <v>1</v>
      </c>
      <c r="G20" s="5" t="s">
        <v>17</v>
      </c>
      <c r="H20" s="5" t="s">
        <v>43</v>
      </c>
      <c r="I20" s="5">
        <v>1</v>
      </c>
      <c r="J20" s="5" t="s">
        <v>17</v>
      </c>
      <c r="K20" s="5"/>
      <c r="L20" s="5"/>
      <c r="M20" s="5"/>
      <c r="N20" s="5"/>
      <c r="O20" s="5"/>
      <c r="P20" s="5"/>
      <c r="Q20" s="5" t="s">
        <v>44</v>
      </c>
      <c r="R20" s="5"/>
    </row>
    <row r="21" spans="1:18" s="6" customFormat="1" ht="21.75" customHeight="1" x14ac:dyDescent="0.25">
      <c r="A21" s="5">
        <v>3</v>
      </c>
      <c r="B21" s="5" t="s">
        <v>49</v>
      </c>
      <c r="C21" s="5">
        <v>1</v>
      </c>
      <c r="D21" s="5" t="s">
        <v>17</v>
      </c>
      <c r="E21" s="5" t="s">
        <v>50</v>
      </c>
      <c r="F21" s="5"/>
      <c r="G21" s="5"/>
      <c r="H21" s="5"/>
      <c r="I21" s="5"/>
      <c r="J21" s="5"/>
      <c r="K21" s="5"/>
      <c r="L21" s="5"/>
      <c r="M21" s="5"/>
      <c r="N21" s="5"/>
      <c r="O21" s="5"/>
      <c r="P21" s="5"/>
      <c r="Q21" s="5"/>
      <c r="R21" s="5"/>
    </row>
    <row r="22" spans="1:18" s="6" customFormat="1" ht="105" x14ac:dyDescent="0.25">
      <c r="A22" s="5"/>
      <c r="B22" s="5"/>
      <c r="C22" s="5"/>
      <c r="D22" s="5"/>
      <c r="E22" s="5" t="s">
        <v>51</v>
      </c>
      <c r="F22" s="5">
        <v>1</v>
      </c>
      <c r="G22" s="5" t="s">
        <v>17</v>
      </c>
      <c r="H22" s="5" t="s">
        <v>43</v>
      </c>
      <c r="I22" s="5">
        <v>1</v>
      </c>
      <c r="J22" s="5" t="s">
        <v>17</v>
      </c>
      <c r="K22" s="5"/>
      <c r="L22" s="5"/>
      <c r="M22" s="5"/>
      <c r="N22" s="5"/>
      <c r="O22" s="5"/>
      <c r="P22" s="5"/>
      <c r="Q22" s="5" t="s">
        <v>44</v>
      </c>
      <c r="R22" s="5"/>
    </row>
    <row r="23" spans="1:18" s="6" customFormat="1" ht="45" x14ac:dyDescent="0.25">
      <c r="A23" s="5"/>
      <c r="B23" s="5"/>
      <c r="C23" s="5"/>
      <c r="D23" s="5"/>
      <c r="E23" s="5" t="s">
        <v>52</v>
      </c>
      <c r="F23" s="5">
        <v>1</v>
      </c>
      <c r="G23" s="5" t="s">
        <v>17</v>
      </c>
      <c r="H23" s="5" t="s">
        <v>43</v>
      </c>
      <c r="I23" s="5">
        <v>1</v>
      </c>
      <c r="J23" s="5" t="s">
        <v>17</v>
      </c>
      <c r="K23" s="5"/>
      <c r="L23" s="5"/>
      <c r="M23" s="5"/>
      <c r="N23" s="5"/>
      <c r="O23" s="5"/>
      <c r="P23" s="5"/>
      <c r="Q23" s="5" t="s">
        <v>44</v>
      </c>
      <c r="R23" s="5"/>
    </row>
    <row r="24" spans="1:18" s="6" customFormat="1" ht="45" x14ac:dyDescent="0.25">
      <c r="A24" s="5"/>
      <c r="B24" s="5"/>
      <c r="C24" s="5"/>
      <c r="D24" s="5"/>
      <c r="E24" s="5" t="s">
        <v>53</v>
      </c>
      <c r="F24" s="5">
        <v>1</v>
      </c>
      <c r="G24" s="5" t="s">
        <v>17</v>
      </c>
      <c r="H24" s="5" t="s">
        <v>43</v>
      </c>
      <c r="I24" s="5">
        <v>1</v>
      </c>
      <c r="J24" s="5" t="s">
        <v>17</v>
      </c>
      <c r="K24" s="5"/>
      <c r="L24" s="5"/>
      <c r="M24" s="5"/>
      <c r="N24" s="5"/>
      <c r="O24" s="5"/>
      <c r="P24" s="5"/>
      <c r="Q24" s="5" t="s">
        <v>44</v>
      </c>
      <c r="R24" s="5"/>
    </row>
    <row r="25" spans="1:18" s="6" customFormat="1" ht="45" x14ac:dyDescent="0.25">
      <c r="A25" s="5"/>
      <c r="B25" s="5"/>
      <c r="C25" s="5"/>
      <c r="D25" s="5"/>
      <c r="E25" s="5" t="s">
        <v>55</v>
      </c>
      <c r="F25" s="5">
        <v>1</v>
      </c>
      <c r="G25" s="5" t="s">
        <v>17</v>
      </c>
      <c r="H25" s="5" t="s">
        <v>43</v>
      </c>
      <c r="I25" s="5">
        <v>1</v>
      </c>
      <c r="J25" s="5" t="s">
        <v>17</v>
      </c>
      <c r="K25" s="5"/>
      <c r="L25" s="5"/>
      <c r="M25" s="5"/>
      <c r="N25" s="5"/>
      <c r="O25" s="5"/>
      <c r="P25" s="5"/>
      <c r="Q25" s="5" t="s">
        <v>44</v>
      </c>
      <c r="R25" s="5"/>
    </row>
    <row r="26" spans="1:18" s="6" customFormat="1" ht="45" x14ac:dyDescent="0.25">
      <c r="A26" s="5"/>
      <c r="B26" s="5"/>
      <c r="C26" s="5"/>
      <c r="D26" s="5"/>
      <c r="E26" s="5" t="s">
        <v>54</v>
      </c>
      <c r="F26" s="5">
        <v>1</v>
      </c>
      <c r="G26" s="5" t="s">
        <v>17</v>
      </c>
      <c r="H26" s="5" t="s">
        <v>43</v>
      </c>
      <c r="I26" s="5">
        <v>1</v>
      </c>
      <c r="J26" s="5" t="s">
        <v>17</v>
      </c>
      <c r="K26" s="5"/>
      <c r="L26" s="5"/>
      <c r="M26" s="5"/>
      <c r="N26" s="5"/>
      <c r="O26" s="5"/>
      <c r="P26" s="5"/>
      <c r="Q26" s="5" t="s">
        <v>44</v>
      </c>
      <c r="R26" s="5"/>
    </row>
    <row r="27" spans="1:18" s="6" customFormat="1" ht="45" x14ac:dyDescent="0.25">
      <c r="A27" s="5"/>
      <c r="B27" s="5"/>
      <c r="C27" s="5"/>
      <c r="D27" s="5"/>
      <c r="E27" s="5" t="s">
        <v>56</v>
      </c>
      <c r="F27" s="5">
        <v>1</v>
      </c>
      <c r="G27" s="5" t="s">
        <v>17</v>
      </c>
      <c r="H27" s="5" t="s">
        <v>43</v>
      </c>
      <c r="I27" s="5">
        <v>1</v>
      </c>
      <c r="J27" s="5" t="s">
        <v>17</v>
      </c>
      <c r="K27" s="5"/>
      <c r="L27" s="5"/>
      <c r="M27" s="5"/>
      <c r="N27" s="5"/>
      <c r="O27" s="5"/>
      <c r="P27" s="5"/>
      <c r="Q27" s="5" t="s">
        <v>44</v>
      </c>
      <c r="R27" s="5"/>
    </row>
    <row r="28" spans="1:18" s="6" customFormat="1" ht="45" x14ac:dyDescent="0.25">
      <c r="A28" s="5"/>
      <c r="B28" s="5"/>
      <c r="C28" s="5"/>
      <c r="D28" s="5"/>
      <c r="E28" s="5" t="s">
        <v>57</v>
      </c>
      <c r="F28" s="5">
        <v>1</v>
      </c>
      <c r="G28" s="5" t="s">
        <v>17</v>
      </c>
      <c r="H28" s="5" t="s">
        <v>43</v>
      </c>
      <c r="I28" s="5">
        <v>1</v>
      </c>
      <c r="J28" s="5" t="s">
        <v>17</v>
      </c>
      <c r="K28" s="5"/>
      <c r="L28" s="5"/>
      <c r="M28" s="5"/>
      <c r="N28" s="5"/>
      <c r="O28" s="5"/>
      <c r="P28" s="5"/>
      <c r="Q28" s="5" t="s">
        <v>44</v>
      </c>
      <c r="R28" s="5"/>
    </row>
    <row r="29" spans="1:18" s="6" customFormat="1" ht="45" x14ac:dyDescent="0.25">
      <c r="A29" s="5"/>
      <c r="B29" s="5"/>
      <c r="C29" s="5"/>
      <c r="D29" s="5"/>
      <c r="E29" s="5" t="s">
        <v>58</v>
      </c>
      <c r="F29" s="5">
        <v>1</v>
      </c>
      <c r="G29" s="5" t="s">
        <v>17</v>
      </c>
      <c r="H29" s="5" t="s">
        <v>43</v>
      </c>
      <c r="I29" s="5">
        <v>1</v>
      </c>
      <c r="J29" s="5" t="s">
        <v>17</v>
      </c>
      <c r="K29" s="5"/>
      <c r="L29" s="5"/>
      <c r="M29" s="5"/>
      <c r="N29" s="5"/>
      <c r="O29" s="5"/>
      <c r="P29" s="5"/>
      <c r="Q29" s="5" t="s">
        <v>44</v>
      </c>
      <c r="R29" s="5"/>
    </row>
    <row r="30" spans="1:18" s="6" customFormat="1" ht="45" x14ac:dyDescent="0.25">
      <c r="A30" s="5"/>
      <c r="B30" s="5"/>
      <c r="C30" s="5"/>
      <c r="D30" s="5"/>
      <c r="E30" s="5" t="s">
        <v>59</v>
      </c>
      <c r="F30" s="5">
        <v>1</v>
      </c>
      <c r="G30" s="5" t="s">
        <v>17</v>
      </c>
      <c r="H30" s="5" t="s">
        <v>43</v>
      </c>
      <c r="I30" s="5">
        <v>1</v>
      </c>
      <c r="J30" s="5" t="s">
        <v>17</v>
      </c>
      <c r="K30" s="5"/>
      <c r="L30" s="5"/>
      <c r="M30" s="5"/>
      <c r="N30" s="5"/>
      <c r="O30" s="5"/>
      <c r="P30" s="5"/>
      <c r="Q30" s="5" t="s">
        <v>44</v>
      </c>
      <c r="R30" s="5"/>
    </row>
    <row r="31" spans="1:18" s="6" customFormat="1" ht="60" x14ac:dyDescent="0.25">
      <c r="A31" s="5">
        <v>4</v>
      </c>
      <c r="B31" s="5" t="s">
        <v>60</v>
      </c>
      <c r="C31" s="5">
        <v>1</v>
      </c>
      <c r="D31" s="5" t="s">
        <v>17</v>
      </c>
      <c r="E31" s="5" t="s">
        <v>61</v>
      </c>
      <c r="F31" s="5">
        <v>1</v>
      </c>
      <c r="G31" s="5" t="s">
        <v>17</v>
      </c>
      <c r="H31" s="5" t="s">
        <v>43</v>
      </c>
      <c r="I31" s="5">
        <v>1</v>
      </c>
      <c r="J31" s="5" t="s">
        <v>17</v>
      </c>
      <c r="K31" s="5"/>
      <c r="L31" s="5"/>
      <c r="M31" s="5"/>
      <c r="N31" s="5"/>
      <c r="O31" s="5"/>
      <c r="P31" s="5"/>
      <c r="Q31" s="5" t="s">
        <v>44</v>
      </c>
      <c r="R31" s="5"/>
    </row>
    <row r="32" spans="1:18" s="6" customFormat="1" ht="90" x14ac:dyDescent="0.25">
      <c r="A32" s="5">
        <v>5</v>
      </c>
      <c r="B32" s="5" t="s">
        <v>63</v>
      </c>
      <c r="C32" s="5">
        <v>1</v>
      </c>
      <c r="D32" s="5" t="s">
        <v>17</v>
      </c>
      <c r="E32" s="5" t="s">
        <v>64</v>
      </c>
      <c r="F32" s="5">
        <v>1</v>
      </c>
      <c r="G32" s="5" t="s">
        <v>17</v>
      </c>
      <c r="H32" s="5" t="s">
        <v>65</v>
      </c>
      <c r="I32" s="5">
        <v>1</v>
      </c>
      <c r="J32" s="5" t="s">
        <v>17</v>
      </c>
      <c r="K32" s="5"/>
      <c r="L32" s="5"/>
      <c r="M32" s="5"/>
      <c r="N32" s="5"/>
      <c r="O32" s="5"/>
      <c r="P32" s="5"/>
      <c r="Q32" s="5" t="s">
        <v>62</v>
      </c>
      <c r="R32" s="5"/>
    </row>
    <row r="33" spans="1:18" s="6" customFormat="1" ht="90" x14ac:dyDescent="0.25">
      <c r="A33" s="5">
        <v>6</v>
      </c>
      <c r="B33" s="5" t="s">
        <v>66</v>
      </c>
      <c r="C33" s="5">
        <v>1</v>
      </c>
      <c r="D33" s="10" t="s">
        <v>17</v>
      </c>
      <c r="E33" s="5" t="s">
        <v>67</v>
      </c>
      <c r="F33" s="5">
        <v>1</v>
      </c>
      <c r="G33" s="10" t="s">
        <v>17</v>
      </c>
      <c r="H33" s="5" t="s">
        <v>68</v>
      </c>
      <c r="I33" s="5">
        <v>1</v>
      </c>
      <c r="J33" s="5"/>
      <c r="K33" s="5"/>
      <c r="L33" s="5"/>
      <c r="M33" s="5"/>
      <c r="N33" s="5"/>
      <c r="O33" s="5"/>
      <c r="P33" s="5"/>
      <c r="Q33" s="5" t="s">
        <v>62</v>
      </c>
      <c r="R33" s="5"/>
    </row>
    <row r="34" spans="1:18" x14ac:dyDescent="0.25">
      <c r="A34" s="4"/>
      <c r="B34" s="4" t="s">
        <v>25</v>
      </c>
      <c r="C34" s="4">
        <f>SUM(C11:C33)</f>
        <v>9</v>
      </c>
      <c r="D34" s="9">
        <f>SUM(D16:D33,D14,D13,D11)</f>
        <v>150000000</v>
      </c>
      <c r="E34" s="27" t="s">
        <v>25</v>
      </c>
      <c r="F34" s="27">
        <f>SUM(F11:F33)</f>
        <v>20</v>
      </c>
      <c r="G34" s="28">
        <f>SUM(G11:G33)</f>
        <v>150000000</v>
      </c>
      <c r="H34" s="4"/>
      <c r="I34" s="4">
        <f>SUM(I11:I33)</f>
        <v>20</v>
      </c>
      <c r="J34" s="9">
        <f>SUM(J11:J32)</f>
        <v>150000000</v>
      </c>
      <c r="K34" s="4" t="s">
        <v>17</v>
      </c>
      <c r="L34" s="4" t="s">
        <v>17</v>
      </c>
      <c r="M34" s="4" t="s">
        <v>17</v>
      </c>
      <c r="N34" s="4" t="s">
        <v>17</v>
      </c>
      <c r="O34" s="4" t="s">
        <v>17</v>
      </c>
      <c r="P34" s="4" t="s">
        <v>17</v>
      </c>
      <c r="Q34" s="4"/>
      <c r="R34" s="183">
        <f>SUM(R10:R33)</f>
        <v>150000000</v>
      </c>
    </row>
  </sheetData>
  <mergeCells count="18">
    <mergeCell ref="R6:R8"/>
    <mergeCell ref="I7:J7"/>
    <mergeCell ref="K7:L7"/>
    <mergeCell ref="M7:N7"/>
    <mergeCell ref="O7:P7"/>
    <mergeCell ref="A10:B10"/>
    <mergeCell ref="A12:F12"/>
    <mergeCell ref="A15:F15"/>
    <mergeCell ref="A1:R1"/>
    <mergeCell ref="A2:R2"/>
    <mergeCell ref="A3:R3"/>
    <mergeCell ref="A4:R4"/>
    <mergeCell ref="A6:A8"/>
    <mergeCell ref="B6:D7"/>
    <mergeCell ref="E6:G7"/>
    <mergeCell ref="H6:H8"/>
    <mergeCell ref="I6:P6"/>
    <mergeCell ref="Q6:Q8"/>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
  <sheetViews>
    <sheetView workbookViewId="0">
      <selection activeCell="B22" sqref="B22"/>
    </sheetView>
  </sheetViews>
  <sheetFormatPr defaultRowHeight="15" x14ac:dyDescent="0.25"/>
  <cols>
    <col min="1" max="1" width="6.85546875" customWidth="1"/>
    <col min="2" max="2" width="31.85546875" customWidth="1"/>
    <col min="3" max="3" width="10.85546875" customWidth="1"/>
    <col min="4" max="4" width="15" style="66" customWidth="1"/>
    <col min="5" max="5" width="12.85546875" customWidth="1"/>
    <col min="6" max="6" width="14" style="66" customWidth="1"/>
    <col min="7" max="7" width="11" customWidth="1"/>
    <col min="8" max="8" width="13.42578125" style="66" customWidth="1"/>
    <col min="9" max="9" width="12.28515625" customWidth="1"/>
    <col min="10" max="10" width="15.5703125" style="66" customWidth="1"/>
    <col min="11" max="11" width="11.7109375" customWidth="1"/>
    <col min="12" max="12" width="11.85546875" customWidth="1"/>
    <col min="13" max="13" width="11.42578125" customWidth="1"/>
    <col min="14" max="14" width="13.85546875" customWidth="1"/>
    <col min="15" max="15" width="29.42578125" style="66" customWidth="1"/>
  </cols>
  <sheetData>
    <row r="1" spans="1:16" x14ac:dyDescent="0.25">
      <c r="A1" s="160"/>
      <c r="B1" s="160"/>
      <c r="C1" s="265" t="s">
        <v>553</v>
      </c>
      <c r="D1" s="265"/>
      <c r="E1" s="265"/>
      <c r="F1" s="265"/>
      <c r="G1" s="265"/>
      <c r="H1" s="265"/>
      <c r="I1" s="265"/>
      <c r="J1" s="265"/>
      <c r="K1" s="265"/>
      <c r="L1" s="265"/>
      <c r="M1" s="265"/>
      <c r="N1" s="265"/>
      <c r="O1" s="265"/>
    </row>
    <row r="2" spans="1:16" x14ac:dyDescent="0.25">
      <c r="A2" s="160"/>
      <c r="B2" s="160"/>
      <c r="C2" s="160"/>
      <c r="D2" s="166"/>
      <c r="E2" s="160"/>
      <c r="F2" s="166"/>
      <c r="G2" s="160"/>
      <c r="H2" s="166"/>
      <c r="I2" s="160"/>
      <c r="J2" s="166"/>
      <c r="K2" s="160"/>
      <c r="L2" s="160"/>
      <c r="M2" s="160"/>
      <c r="N2" s="160"/>
      <c r="O2" s="166"/>
    </row>
    <row r="3" spans="1:16" x14ac:dyDescent="0.25">
      <c r="A3" s="265" t="s">
        <v>554</v>
      </c>
      <c r="B3" s="265"/>
      <c r="C3" s="265" t="s">
        <v>555</v>
      </c>
      <c r="D3" s="265"/>
      <c r="E3" s="265"/>
      <c r="F3" s="265"/>
      <c r="G3" s="265"/>
      <c r="H3" s="265"/>
      <c r="I3" s="265"/>
      <c r="J3" s="265"/>
      <c r="K3" s="265"/>
      <c r="L3" s="265"/>
      <c r="M3" s="265"/>
      <c r="N3" s="265"/>
      <c r="O3" s="265"/>
    </row>
    <row r="4" spans="1:16" x14ac:dyDescent="0.25">
      <c r="A4" s="265" t="s">
        <v>556</v>
      </c>
      <c r="B4" s="265"/>
      <c r="C4" s="265" t="s">
        <v>557</v>
      </c>
      <c r="D4" s="265"/>
      <c r="E4" s="265"/>
      <c r="F4" s="265"/>
      <c r="G4" s="265"/>
      <c r="H4" s="265"/>
      <c r="I4" s="265"/>
      <c r="J4" s="265"/>
      <c r="K4" s="265"/>
      <c r="L4" s="265"/>
      <c r="M4" s="265"/>
      <c r="N4" s="265"/>
      <c r="O4" s="265"/>
    </row>
    <row r="5" spans="1:16" x14ac:dyDescent="0.25">
      <c r="A5" s="265" t="s">
        <v>558</v>
      </c>
      <c r="B5" s="265"/>
      <c r="C5" s="265" t="s">
        <v>574</v>
      </c>
      <c r="D5" s="265"/>
      <c r="E5" s="265"/>
      <c r="F5" s="265"/>
      <c r="G5" s="265"/>
      <c r="H5" s="265"/>
      <c r="I5" s="265"/>
      <c r="J5" s="265"/>
      <c r="K5" s="265"/>
      <c r="L5" s="265"/>
      <c r="M5" s="265"/>
      <c r="N5" s="265"/>
      <c r="O5" s="265"/>
    </row>
    <row r="6" spans="1:16" x14ac:dyDescent="0.25">
      <c r="O6" s="66" t="s">
        <v>71</v>
      </c>
    </row>
    <row r="7" spans="1:16" x14ac:dyDescent="0.25">
      <c r="A7" s="207" t="s">
        <v>0</v>
      </c>
      <c r="B7" s="236" t="s">
        <v>560</v>
      </c>
      <c r="C7" s="161" t="s">
        <v>1</v>
      </c>
      <c r="D7" s="167"/>
      <c r="E7" s="266" t="s">
        <v>5</v>
      </c>
      <c r="F7" s="267"/>
      <c r="G7" s="210" t="s">
        <v>14</v>
      </c>
      <c r="H7" s="210"/>
      <c r="I7" s="210"/>
      <c r="J7" s="210"/>
      <c r="K7" s="210"/>
      <c r="L7" s="210"/>
      <c r="M7" s="210"/>
      <c r="N7" s="210"/>
      <c r="O7" s="239" t="s">
        <v>13</v>
      </c>
      <c r="P7" s="20"/>
    </row>
    <row r="8" spans="1:16" x14ac:dyDescent="0.25">
      <c r="A8" s="208"/>
      <c r="B8" s="237"/>
      <c r="C8" s="163"/>
      <c r="D8" s="168"/>
      <c r="E8" s="268"/>
      <c r="F8" s="269"/>
      <c r="G8" s="205" t="s">
        <v>8</v>
      </c>
      <c r="H8" s="205"/>
      <c r="I8" s="205" t="s">
        <v>9</v>
      </c>
      <c r="J8" s="205"/>
      <c r="K8" s="205" t="s">
        <v>10</v>
      </c>
      <c r="L8" s="205"/>
      <c r="M8" s="205" t="s">
        <v>11</v>
      </c>
      <c r="N8" s="205"/>
      <c r="O8" s="239"/>
      <c r="P8" s="20"/>
    </row>
    <row r="9" spans="1:16" x14ac:dyDescent="0.25">
      <c r="A9" s="209"/>
      <c r="B9" s="238"/>
      <c r="C9" s="165" t="s">
        <v>3</v>
      </c>
      <c r="D9" s="69" t="s">
        <v>4</v>
      </c>
      <c r="E9" s="3" t="s">
        <v>3</v>
      </c>
      <c r="F9" s="69" t="s">
        <v>4</v>
      </c>
      <c r="G9" s="3" t="s">
        <v>3</v>
      </c>
      <c r="H9" s="69" t="s">
        <v>4</v>
      </c>
      <c r="I9" s="3" t="s">
        <v>3</v>
      </c>
      <c r="J9" s="69" t="s">
        <v>4</v>
      </c>
      <c r="K9" s="3" t="s">
        <v>3</v>
      </c>
      <c r="L9" s="3" t="s">
        <v>4</v>
      </c>
      <c r="M9" s="3" t="s">
        <v>3</v>
      </c>
      <c r="N9" s="3" t="s">
        <v>4</v>
      </c>
      <c r="O9" s="239"/>
      <c r="P9" s="20"/>
    </row>
    <row r="10" spans="1:16" s="170" customFormat="1" x14ac:dyDescent="0.25">
      <c r="A10" s="169">
        <v>1</v>
      </c>
      <c r="B10" s="169">
        <v>2</v>
      </c>
      <c r="C10" s="169">
        <v>3</v>
      </c>
      <c r="D10" s="169">
        <v>4</v>
      </c>
      <c r="E10" s="169">
        <v>5</v>
      </c>
      <c r="F10" s="169">
        <v>6</v>
      </c>
      <c r="G10" s="169">
        <v>7</v>
      </c>
      <c r="H10" s="169">
        <v>8</v>
      </c>
      <c r="I10" s="169">
        <v>9</v>
      </c>
      <c r="J10" s="169">
        <v>10</v>
      </c>
      <c r="K10" s="169">
        <v>11</v>
      </c>
      <c r="L10" s="169">
        <v>12</v>
      </c>
      <c r="M10" s="169">
        <v>13</v>
      </c>
      <c r="N10" s="169">
        <v>14</v>
      </c>
      <c r="O10" s="169">
        <v>15</v>
      </c>
    </row>
    <row r="11" spans="1:16" s="6" customFormat="1" ht="30" x14ac:dyDescent="0.25">
      <c r="A11" s="5">
        <v>1</v>
      </c>
      <c r="B11" s="22" t="s">
        <v>575</v>
      </c>
      <c r="C11" s="15">
        <v>3</v>
      </c>
      <c r="D11" s="171">
        <v>399502000</v>
      </c>
      <c r="E11" s="15">
        <v>4</v>
      </c>
      <c r="F11" s="171">
        <v>399502000</v>
      </c>
      <c r="G11" s="15">
        <v>4</v>
      </c>
      <c r="H11" s="171">
        <v>399502000</v>
      </c>
      <c r="I11" s="171" t="s">
        <v>17</v>
      </c>
      <c r="J11" s="171" t="s">
        <v>17</v>
      </c>
      <c r="K11" s="171" t="s">
        <v>17</v>
      </c>
      <c r="L11" s="171" t="s">
        <v>17</v>
      </c>
      <c r="M11" s="171" t="s">
        <v>17</v>
      </c>
      <c r="N11" s="16" t="s">
        <v>17</v>
      </c>
      <c r="O11" s="171">
        <v>399502000</v>
      </c>
    </row>
    <row r="12" spans="1:16" s="6" customFormat="1" ht="45" x14ac:dyDescent="0.25">
      <c r="A12" s="5">
        <v>2</v>
      </c>
      <c r="B12" s="22" t="s">
        <v>576</v>
      </c>
      <c r="C12" s="15">
        <v>1</v>
      </c>
      <c r="D12" s="171"/>
      <c r="E12" s="15">
        <v>1</v>
      </c>
      <c r="F12" s="171"/>
      <c r="G12" s="15">
        <v>1</v>
      </c>
      <c r="H12" s="171"/>
      <c r="I12" s="16"/>
      <c r="J12" s="171"/>
      <c r="K12" s="16"/>
      <c r="L12" s="16"/>
      <c r="M12" s="16"/>
      <c r="N12" s="16"/>
      <c r="O12" s="171"/>
    </row>
    <row r="13" spans="1:16" x14ac:dyDescent="0.25">
      <c r="A13" s="4"/>
      <c r="B13" s="4" t="s">
        <v>25</v>
      </c>
      <c r="C13" s="4">
        <f>SUM(C11:C12)</f>
        <v>4</v>
      </c>
      <c r="D13" s="118">
        <f t="shared" ref="D13:O13" si="0">SUM(D11:D12)</f>
        <v>399502000</v>
      </c>
      <c r="E13" s="4">
        <f t="shared" si="0"/>
        <v>5</v>
      </c>
      <c r="F13" s="118">
        <f t="shared" si="0"/>
        <v>399502000</v>
      </c>
      <c r="G13" s="4">
        <f t="shared" si="0"/>
        <v>5</v>
      </c>
      <c r="H13" s="118">
        <f t="shared" si="0"/>
        <v>399502000</v>
      </c>
      <c r="I13" s="16" t="s">
        <v>17</v>
      </c>
      <c r="J13" s="172" t="s">
        <v>17</v>
      </c>
      <c r="K13" s="16" t="s">
        <v>17</v>
      </c>
      <c r="L13" s="16" t="s">
        <v>17</v>
      </c>
      <c r="M13" s="16" t="s">
        <v>17</v>
      </c>
      <c r="N13" s="16" t="s">
        <v>17</v>
      </c>
      <c r="O13" s="118">
        <f t="shared" si="0"/>
        <v>399502000</v>
      </c>
    </row>
  </sheetData>
  <mergeCells count="16">
    <mergeCell ref="A7:A9"/>
    <mergeCell ref="B7:B9"/>
    <mergeCell ref="E7:F8"/>
    <mergeCell ref="G7:N7"/>
    <mergeCell ref="O7:O9"/>
    <mergeCell ref="G8:H8"/>
    <mergeCell ref="I8:J8"/>
    <mergeCell ref="K8:L8"/>
    <mergeCell ref="M8:N8"/>
    <mergeCell ref="A5:B5"/>
    <mergeCell ref="C5:O5"/>
    <mergeCell ref="C1:O1"/>
    <mergeCell ref="A3:B3"/>
    <mergeCell ref="C3:O3"/>
    <mergeCell ref="A4:B4"/>
    <mergeCell ref="C4:O4"/>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
  <sheetViews>
    <sheetView workbookViewId="0">
      <selection activeCell="E18" sqref="E18"/>
    </sheetView>
  </sheetViews>
  <sheetFormatPr defaultRowHeight="15" x14ac:dyDescent="0.25"/>
  <cols>
    <col min="1" max="1" width="6.85546875" customWidth="1"/>
    <col min="2" max="2" width="31.85546875" customWidth="1"/>
    <col min="3" max="3" width="10.85546875" customWidth="1"/>
    <col min="4" max="4" width="15" style="66" customWidth="1"/>
    <col min="5" max="5" width="12.85546875" customWidth="1"/>
    <col min="6" max="6" width="14" style="66" customWidth="1"/>
    <col min="7" max="7" width="11" customWidth="1"/>
    <col min="8" max="8" width="13.42578125" style="66" customWidth="1"/>
    <col min="9" max="9" width="12.28515625" style="170" customWidth="1"/>
    <col min="10" max="10" width="15.5703125" style="66" customWidth="1"/>
    <col min="11" max="11" width="11.7109375" customWidth="1"/>
    <col min="12" max="12" width="11.85546875" customWidth="1"/>
    <col min="13" max="13" width="11.42578125" style="170" customWidth="1"/>
    <col min="14" max="14" width="13.85546875" customWidth="1"/>
    <col min="15" max="15" width="29.42578125" style="66" customWidth="1"/>
  </cols>
  <sheetData>
    <row r="1" spans="1:16" x14ac:dyDescent="0.25">
      <c r="A1" s="160"/>
      <c r="B1" s="160"/>
      <c r="C1" s="265" t="s">
        <v>553</v>
      </c>
      <c r="D1" s="265"/>
      <c r="E1" s="265"/>
      <c r="F1" s="265"/>
      <c r="G1" s="265"/>
      <c r="H1" s="265"/>
      <c r="I1" s="265"/>
      <c r="J1" s="265"/>
      <c r="K1" s="265"/>
      <c r="L1" s="265"/>
      <c r="M1" s="265"/>
      <c r="N1" s="265"/>
      <c r="O1" s="265"/>
    </row>
    <row r="2" spans="1:16" x14ac:dyDescent="0.25">
      <c r="A2" s="160"/>
      <c r="B2" s="160"/>
      <c r="C2" s="160"/>
      <c r="D2" s="166"/>
      <c r="E2" s="160"/>
      <c r="F2" s="166"/>
      <c r="G2" s="160"/>
      <c r="H2" s="166"/>
      <c r="I2" s="173"/>
      <c r="J2" s="166"/>
      <c r="K2" s="160"/>
      <c r="L2" s="160"/>
      <c r="M2" s="173"/>
      <c r="N2" s="160"/>
      <c r="O2" s="166"/>
    </row>
    <row r="3" spans="1:16" x14ac:dyDescent="0.25">
      <c r="A3" s="265" t="s">
        <v>554</v>
      </c>
      <c r="B3" s="265"/>
      <c r="C3" s="265" t="s">
        <v>555</v>
      </c>
      <c r="D3" s="265"/>
      <c r="E3" s="265"/>
      <c r="F3" s="265"/>
      <c r="G3" s="265"/>
      <c r="H3" s="265"/>
      <c r="I3" s="265"/>
      <c r="J3" s="265"/>
      <c r="K3" s="265"/>
      <c r="L3" s="265"/>
      <c r="M3" s="265"/>
      <c r="N3" s="265"/>
      <c r="O3" s="265"/>
    </row>
    <row r="4" spans="1:16" x14ac:dyDescent="0.25">
      <c r="A4" s="265" t="s">
        <v>556</v>
      </c>
      <c r="B4" s="265"/>
      <c r="C4" s="265" t="s">
        <v>557</v>
      </c>
      <c r="D4" s="265"/>
      <c r="E4" s="265"/>
      <c r="F4" s="265"/>
      <c r="G4" s="265"/>
      <c r="H4" s="265"/>
      <c r="I4" s="265"/>
      <c r="J4" s="265"/>
      <c r="K4" s="265"/>
      <c r="L4" s="265"/>
      <c r="M4" s="265"/>
      <c r="N4" s="265"/>
      <c r="O4" s="265"/>
    </row>
    <row r="5" spans="1:16" x14ac:dyDescent="0.25">
      <c r="A5" s="265" t="s">
        <v>558</v>
      </c>
      <c r="B5" s="265"/>
      <c r="C5" s="265" t="s">
        <v>577</v>
      </c>
      <c r="D5" s="265"/>
      <c r="E5" s="265"/>
      <c r="F5" s="265"/>
      <c r="G5" s="265"/>
      <c r="H5" s="265"/>
      <c r="I5" s="265"/>
      <c r="J5" s="265"/>
      <c r="K5" s="265"/>
      <c r="L5" s="265"/>
      <c r="M5" s="265"/>
      <c r="N5" s="265"/>
      <c r="O5" s="265"/>
    </row>
    <row r="6" spans="1:16" x14ac:dyDescent="0.25">
      <c r="O6" s="66" t="s">
        <v>71</v>
      </c>
    </row>
    <row r="7" spans="1:16" x14ac:dyDescent="0.25">
      <c r="A7" s="207" t="s">
        <v>0</v>
      </c>
      <c r="B7" s="236" t="s">
        <v>560</v>
      </c>
      <c r="C7" s="161" t="s">
        <v>1</v>
      </c>
      <c r="D7" s="167"/>
      <c r="E7" s="266" t="s">
        <v>5</v>
      </c>
      <c r="F7" s="267"/>
      <c r="G7" s="210" t="s">
        <v>14</v>
      </c>
      <c r="H7" s="210"/>
      <c r="I7" s="210"/>
      <c r="J7" s="210"/>
      <c r="K7" s="210"/>
      <c r="L7" s="210"/>
      <c r="M7" s="210"/>
      <c r="N7" s="210"/>
      <c r="O7" s="239" t="s">
        <v>13</v>
      </c>
      <c r="P7" s="20"/>
    </row>
    <row r="8" spans="1:16" x14ac:dyDescent="0.25">
      <c r="A8" s="208"/>
      <c r="B8" s="237"/>
      <c r="C8" s="163"/>
      <c r="D8" s="168"/>
      <c r="E8" s="268"/>
      <c r="F8" s="269"/>
      <c r="G8" s="205" t="s">
        <v>8</v>
      </c>
      <c r="H8" s="205"/>
      <c r="I8" s="205" t="s">
        <v>9</v>
      </c>
      <c r="J8" s="205"/>
      <c r="K8" s="205" t="s">
        <v>10</v>
      </c>
      <c r="L8" s="205"/>
      <c r="M8" s="205" t="s">
        <v>11</v>
      </c>
      <c r="N8" s="205"/>
      <c r="O8" s="239"/>
      <c r="P8" s="20"/>
    </row>
    <row r="9" spans="1:16" x14ac:dyDescent="0.25">
      <c r="A9" s="209"/>
      <c r="B9" s="238"/>
      <c r="C9" s="165" t="s">
        <v>3</v>
      </c>
      <c r="D9" s="69" t="s">
        <v>4</v>
      </c>
      <c r="E9" s="3" t="s">
        <v>3</v>
      </c>
      <c r="F9" s="69" t="s">
        <v>4</v>
      </c>
      <c r="G9" s="3" t="s">
        <v>3</v>
      </c>
      <c r="H9" s="69" t="s">
        <v>4</v>
      </c>
      <c r="I9" s="169" t="s">
        <v>3</v>
      </c>
      <c r="J9" s="69" t="s">
        <v>4</v>
      </c>
      <c r="K9" s="3" t="s">
        <v>3</v>
      </c>
      <c r="L9" s="3" t="s">
        <v>4</v>
      </c>
      <c r="M9" s="169" t="s">
        <v>3</v>
      </c>
      <c r="N9" s="3" t="s">
        <v>4</v>
      </c>
      <c r="O9" s="239"/>
      <c r="P9" s="20"/>
    </row>
    <row r="10" spans="1:16" s="170" customFormat="1" x14ac:dyDescent="0.25">
      <c r="A10" s="169">
        <v>1</v>
      </c>
      <c r="B10" s="169">
        <v>2</v>
      </c>
      <c r="C10" s="169">
        <v>3</v>
      </c>
      <c r="D10" s="169">
        <v>4</v>
      </c>
      <c r="E10" s="169">
        <v>5</v>
      </c>
      <c r="F10" s="169">
        <v>6</v>
      </c>
      <c r="G10" s="169">
        <v>7</v>
      </c>
      <c r="H10" s="169">
        <v>8</v>
      </c>
      <c r="I10" s="169">
        <v>9</v>
      </c>
      <c r="J10" s="169">
        <v>10</v>
      </c>
      <c r="K10" s="169">
        <v>11</v>
      </c>
      <c r="L10" s="169">
        <v>12</v>
      </c>
      <c r="M10" s="169">
        <v>13</v>
      </c>
      <c r="N10" s="169">
        <v>14</v>
      </c>
      <c r="O10" s="169">
        <v>15</v>
      </c>
    </row>
    <row r="11" spans="1:16" s="6" customFormat="1" ht="30" x14ac:dyDescent="0.25">
      <c r="A11" s="5">
        <v>1</v>
      </c>
      <c r="B11" s="22" t="s">
        <v>578</v>
      </c>
      <c r="C11" s="15">
        <v>8</v>
      </c>
      <c r="D11" s="177">
        <v>1036035959</v>
      </c>
      <c r="E11" s="15">
        <v>14</v>
      </c>
      <c r="F11" s="177">
        <v>85936859</v>
      </c>
      <c r="G11" s="15">
        <v>12</v>
      </c>
      <c r="H11" s="177">
        <v>85936859</v>
      </c>
      <c r="I11" s="176">
        <v>1</v>
      </c>
      <c r="J11" s="171" t="s">
        <v>17</v>
      </c>
      <c r="K11" s="171" t="s">
        <v>17</v>
      </c>
      <c r="L11" s="171" t="s">
        <v>17</v>
      </c>
      <c r="M11" s="176">
        <v>1</v>
      </c>
      <c r="N11" s="16" t="s">
        <v>17</v>
      </c>
      <c r="O11" s="171">
        <v>85936859.359999999</v>
      </c>
    </row>
    <row r="12" spans="1:16" s="6" customFormat="1" ht="45" x14ac:dyDescent="0.25">
      <c r="A12" s="5">
        <v>2</v>
      </c>
      <c r="B12" s="22" t="s">
        <v>579</v>
      </c>
      <c r="C12" s="15">
        <v>1</v>
      </c>
      <c r="D12" s="171" t="s">
        <v>17</v>
      </c>
      <c r="E12" s="15">
        <v>1</v>
      </c>
      <c r="F12" s="171"/>
      <c r="G12" s="16" t="s">
        <v>17</v>
      </c>
      <c r="H12" s="171" t="s">
        <v>17</v>
      </c>
      <c r="I12" s="176">
        <v>1</v>
      </c>
      <c r="J12" s="171" t="s">
        <v>17</v>
      </c>
      <c r="K12" s="171" t="s">
        <v>17</v>
      </c>
      <c r="L12" s="171" t="s">
        <v>17</v>
      </c>
      <c r="M12" s="171" t="s">
        <v>17</v>
      </c>
      <c r="N12" s="171" t="s">
        <v>17</v>
      </c>
      <c r="O12" s="171"/>
    </row>
    <row r="13" spans="1:16" x14ac:dyDescent="0.25">
      <c r="A13" s="4"/>
      <c r="B13" s="4" t="s">
        <v>25</v>
      </c>
      <c r="C13" s="4">
        <f>SUM(C11:C12)</f>
        <v>9</v>
      </c>
      <c r="D13" s="118">
        <v>1036035959.36</v>
      </c>
      <c r="E13" s="4">
        <f t="shared" ref="E13:O13" si="0">SUM(E11:E12)</f>
        <v>15</v>
      </c>
      <c r="F13" s="118">
        <v>85936859.359999999</v>
      </c>
      <c r="G13" s="4">
        <f t="shared" si="0"/>
        <v>12</v>
      </c>
      <c r="H13" s="118">
        <v>85936859.359999999</v>
      </c>
      <c r="I13" s="176">
        <f>SUM(I11:I12)</f>
        <v>2</v>
      </c>
      <c r="J13" s="172" t="s">
        <v>17</v>
      </c>
      <c r="K13" s="16" t="s">
        <v>17</v>
      </c>
      <c r="L13" s="16" t="s">
        <v>17</v>
      </c>
      <c r="M13" s="176">
        <f>SUM(M11:M12)</f>
        <v>1</v>
      </c>
      <c r="N13" s="16" t="s">
        <v>17</v>
      </c>
      <c r="O13" s="118">
        <f t="shared" si="0"/>
        <v>85936859.359999999</v>
      </c>
    </row>
  </sheetData>
  <mergeCells count="16">
    <mergeCell ref="A7:A9"/>
    <mergeCell ref="B7:B9"/>
    <mergeCell ref="E7:F8"/>
    <mergeCell ref="G7:N7"/>
    <mergeCell ref="O7:O9"/>
    <mergeCell ref="G8:H8"/>
    <mergeCell ref="I8:J8"/>
    <mergeCell ref="K8:L8"/>
    <mergeCell ref="M8:N8"/>
    <mergeCell ref="A5:B5"/>
    <mergeCell ref="C5:O5"/>
    <mergeCell ref="C1:O1"/>
    <mergeCell ref="A3:B3"/>
    <mergeCell ref="C3:O3"/>
    <mergeCell ref="A4:B4"/>
    <mergeCell ref="C4:O4"/>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topLeftCell="A4" workbookViewId="0">
      <selection activeCell="E11" sqref="E11"/>
    </sheetView>
  </sheetViews>
  <sheetFormatPr defaultRowHeight="15" x14ac:dyDescent="0.25"/>
  <cols>
    <col min="1" max="1" width="6.85546875" customWidth="1"/>
    <col min="2" max="2" width="31.85546875" customWidth="1"/>
    <col min="3" max="3" width="10.85546875" customWidth="1"/>
    <col min="4" max="4" width="15" style="66" customWidth="1"/>
    <col min="5" max="5" width="12.85546875" customWidth="1"/>
    <col min="6" max="6" width="16.28515625" style="66" customWidth="1"/>
    <col min="7" max="7" width="11" customWidth="1"/>
    <col min="8" max="8" width="13.42578125" style="66" customWidth="1"/>
    <col min="9" max="9" width="12.28515625" style="170" customWidth="1"/>
    <col min="10" max="10" width="15.5703125" style="66" customWidth="1"/>
    <col min="11" max="11" width="11.7109375" style="170" customWidth="1"/>
    <col min="12" max="12" width="11.85546875" customWidth="1"/>
    <col min="13" max="13" width="11.42578125" style="170" customWidth="1"/>
    <col min="14" max="14" width="13.85546875" customWidth="1"/>
    <col min="15" max="15" width="29.42578125" style="66" customWidth="1"/>
  </cols>
  <sheetData>
    <row r="1" spans="1:16" x14ac:dyDescent="0.25">
      <c r="A1" s="160"/>
      <c r="B1" s="160"/>
      <c r="C1" s="265" t="s">
        <v>553</v>
      </c>
      <c r="D1" s="265"/>
      <c r="E1" s="265"/>
      <c r="F1" s="265"/>
      <c r="G1" s="265"/>
      <c r="H1" s="265"/>
      <c r="I1" s="265"/>
      <c r="J1" s="265"/>
      <c r="K1" s="265"/>
      <c r="L1" s="265"/>
      <c r="M1" s="265"/>
      <c r="N1" s="265"/>
      <c r="O1" s="265"/>
    </row>
    <row r="2" spans="1:16" x14ac:dyDescent="0.25">
      <c r="A2" s="160"/>
      <c r="B2" s="160"/>
      <c r="C2" s="160"/>
      <c r="D2" s="166"/>
      <c r="E2" s="160"/>
      <c r="F2" s="166"/>
      <c r="G2" s="160"/>
      <c r="H2" s="166"/>
      <c r="I2" s="173"/>
      <c r="J2" s="166"/>
      <c r="K2" s="173"/>
      <c r="L2" s="160"/>
      <c r="M2" s="173"/>
      <c r="N2" s="160"/>
      <c r="O2" s="166"/>
    </row>
    <row r="3" spans="1:16" x14ac:dyDescent="0.25">
      <c r="A3" s="265" t="s">
        <v>554</v>
      </c>
      <c r="B3" s="265"/>
      <c r="C3" s="265" t="s">
        <v>555</v>
      </c>
      <c r="D3" s="265"/>
      <c r="E3" s="265"/>
      <c r="F3" s="265"/>
      <c r="G3" s="265"/>
      <c r="H3" s="265"/>
      <c r="I3" s="265"/>
      <c r="J3" s="265"/>
      <c r="K3" s="265"/>
      <c r="L3" s="265"/>
      <c r="M3" s="265"/>
      <c r="N3" s="265"/>
      <c r="O3" s="265"/>
    </row>
    <row r="4" spans="1:16" x14ac:dyDescent="0.25">
      <c r="A4" s="265" t="s">
        <v>556</v>
      </c>
      <c r="B4" s="265"/>
      <c r="C4" s="265" t="s">
        <v>557</v>
      </c>
      <c r="D4" s="265"/>
      <c r="E4" s="265"/>
      <c r="F4" s="265"/>
      <c r="G4" s="265"/>
      <c r="H4" s="265"/>
      <c r="I4" s="265"/>
      <c r="J4" s="265"/>
      <c r="K4" s="265"/>
      <c r="L4" s="265"/>
      <c r="M4" s="265"/>
      <c r="N4" s="265"/>
      <c r="O4" s="265"/>
    </row>
    <row r="5" spans="1:16" x14ac:dyDescent="0.25">
      <c r="A5" s="265" t="s">
        <v>558</v>
      </c>
      <c r="B5" s="265"/>
      <c r="C5" s="265" t="s">
        <v>580</v>
      </c>
      <c r="D5" s="265"/>
      <c r="E5" s="265"/>
      <c r="F5" s="265"/>
      <c r="G5" s="265"/>
      <c r="H5" s="265"/>
      <c r="I5" s="265"/>
      <c r="J5" s="265"/>
      <c r="K5" s="265"/>
      <c r="L5" s="265"/>
      <c r="M5" s="265"/>
      <c r="N5" s="265"/>
      <c r="O5" s="265"/>
    </row>
    <row r="6" spans="1:16" x14ac:dyDescent="0.25">
      <c r="O6" s="66" t="s">
        <v>71</v>
      </c>
    </row>
    <row r="7" spans="1:16" x14ac:dyDescent="0.25">
      <c r="A7" s="207" t="s">
        <v>0</v>
      </c>
      <c r="B7" s="236" t="s">
        <v>560</v>
      </c>
      <c r="C7" s="161" t="s">
        <v>1</v>
      </c>
      <c r="D7" s="167"/>
      <c r="E7" s="266" t="s">
        <v>5</v>
      </c>
      <c r="F7" s="267"/>
      <c r="G7" s="210" t="s">
        <v>14</v>
      </c>
      <c r="H7" s="210"/>
      <c r="I7" s="210"/>
      <c r="J7" s="210"/>
      <c r="K7" s="210"/>
      <c r="L7" s="210"/>
      <c r="M7" s="210"/>
      <c r="N7" s="210"/>
      <c r="O7" s="239" t="s">
        <v>13</v>
      </c>
      <c r="P7" s="20"/>
    </row>
    <row r="8" spans="1:16" x14ac:dyDescent="0.25">
      <c r="A8" s="208"/>
      <c r="B8" s="237"/>
      <c r="C8" s="163"/>
      <c r="D8" s="168"/>
      <c r="E8" s="268"/>
      <c r="F8" s="269"/>
      <c r="G8" s="205" t="s">
        <v>8</v>
      </c>
      <c r="H8" s="205"/>
      <c r="I8" s="205" t="s">
        <v>9</v>
      </c>
      <c r="J8" s="205"/>
      <c r="K8" s="205" t="s">
        <v>10</v>
      </c>
      <c r="L8" s="205"/>
      <c r="M8" s="205" t="s">
        <v>11</v>
      </c>
      <c r="N8" s="205"/>
      <c r="O8" s="239"/>
      <c r="P8" s="20"/>
    </row>
    <row r="9" spans="1:16" x14ac:dyDescent="0.25">
      <c r="A9" s="209"/>
      <c r="B9" s="238"/>
      <c r="C9" s="165" t="s">
        <v>3</v>
      </c>
      <c r="D9" s="69" t="s">
        <v>4</v>
      </c>
      <c r="E9" s="3" t="s">
        <v>3</v>
      </c>
      <c r="F9" s="69" t="s">
        <v>4</v>
      </c>
      <c r="G9" s="3" t="s">
        <v>3</v>
      </c>
      <c r="H9" s="69" t="s">
        <v>4</v>
      </c>
      <c r="I9" s="169" t="s">
        <v>3</v>
      </c>
      <c r="J9" s="69" t="s">
        <v>4</v>
      </c>
      <c r="K9" s="169" t="s">
        <v>3</v>
      </c>
      <c r="L9" s="3" t="s">
        <v>4</v>
      </c>
      <c r="M9" s="169" t="s">
        <v>3</v>
      </c>
      <c r="N9" s="3" t="s">
        <v>4</v>
      </c>
      <c r="O9" s="239"/>
      <c r="P9" s="20"/>
    </row>
    <row r="10" spans="1:16" s="170" customFormat="1" x14ac:dyDescent="0.25">
      <c r="A10" s="169">
        <v>1</v>
      </c>
      <c r="B10" s="169">
        <v>2</v>
      </c>
      <c r="C10" s="169">
        <v>3</v>
      </c>
      <c r="D10" s="169">
        <v>4</v>
      </c>
      <c r="E10" s="169">
        <v>5</v>
      </c>
      <c r="F10" s="169">
        <v>6</v>
      </c>
      <c r="G10" s="169">
        <v>7</v>
      </c>
      <c r="H10" s="169">
        <v>8</v>
      </c>
      <c r="I10" s="169">
        <v>9</v>
      </c>
      <c r="J10" s="169">
        <v>10</v>
      </c>
      <c r="K10" s="169">
        <v>11</v>
      </c>
      <c r="L10" s="169">
        <v>12</v>
      </c>
      <c r="M10" s="169">
        <v>13</v>
      </c>
      <c r="N10" s="169">
        <v>14</v>
      </c>
      <c r="O10" s="169">
        <v>15</v>
      </c>
    </row>
    <row r="11" spans="1:16" s="6" customFormat="1" ht="105" x14ac:dyDescent="0.25">
      <c r="A11" s="5">
        <v>1</v>
      </c>
      <c r="B11" s="178" t="s">
        <v>581</v>
      </c>
      <c r="C11" s="15">
        <v>12</v>
      </c>
      <c r="D11" s="177" t="s">
        <v>17</v>
      </c>
      <c r="E11" s="15">
        <v>18</v>
      </c>
      <c r="F11" s="177" t="s">
        <v>17</v>
      </c>
      <c r="G11" s="16" t="s">
        <v>17</v>
      </c>
      <c r="H11" s="177" t="s">
        <v>17</v>
      </c>
      <c r="I11" s="176" t="s">
        <v>17</v>
      </c>
      <c r="J11" s="171" t="s">
        <v>17</v>
      </c>
      <c r="K11" s="176">
        <v>18</v>
      </c>
      <c r="L11" s="171" t="s">
        <v>17</v>
      </c>
      <c r="M11" s="176">
        <v>1</v>
      </c>
      <c r="N11" s="16" t="s">
        <v>17</v>
      </c>
      <c r="O11" s="171"/>
    </row>
    <row r="12" spans="1:16" s="6" customFormat="1" ht="30" x14ac:dyDescent="0.25">
      <c r="A12" s="5">
        <v>2</v>
      </c>
      <c r="B12" s="22" t="s">
        <v>578</v>
      </c>
      <c r="C12" s="15">
        <v>12</v>
      </c>
      <c r="D12" s="177">
        <v>2494374632</v>
      </c>
      <c r="E12" s="15">
        <v>33</v>
      </c>
      <c r="F12" s="177">
        <v>2494374632</v>
      </c>
      <c r="G12" s="16">
        <v>25</v>
      </c>
      <c r="H12" s="171">
        <v>208602131.55000001</v>
      </c>
      <c r="I12" s="176">
        <v>8</v>
      </c>
      <c r="J12" s="171">
        <v>2285772500</v>
      </c>
      <c r="K12" s="176" t="s">
        <v>17</v>
      </c>
      <c r="L12" s="171" t="s">
        <v>17</v>
      </c>
      <c r="M12" s="171" t="s">
        <v>17</v>
      </c>
      <c r="N12" s="171" t="s">
        <v>17</v>
      </c>
      <c r="O12" s="171">
        <v>187159222</v>
      </c>
    </row>
    <row r="13" spans="1:16" s="6" customFormat="1" ht="45" x14ac:dyDescent="0.25">
      <c r="A13" s="5">
        <v>3</v>
      </c>
      <c r="B13" s="22" t="s">
        <v>579</v>
      </c>
      <c r="C13" s="15">
        <v>4</v>
      </c>
      <c r="D13" s="177">
        <v>1521224841</v>
      </c>
      <c r="E13" s="15">
        <v>14</v>
      </c>
      <c r="F13" s="177">
        <v>1521224841</v>
      </c>
      <c r="G13" s="16">
        <v>9</v>
      </c>
      <c r="H13" s="171" t="s">
        <v>17</v>
      </c>
      <c r="I13" s="176">
        <v>5</v>
      </c>
      <c r="J13" s="171">
        <v>1521224841</v>
      </c>
      <c r="K13" s="176"/>
      <c r="L13" s="171"/>
      <c r="M13" s="171"/>
      <c r="N13" s="171"/>
      <c r="O13" s="171"/>
    </row>
    <row r="14" spans="1:16" x14ac:dyDescent="0.25">
      <c r="A14" s="4"/>
      <c r="B14" s="4" t="s">
        <v>25</v>
      </c>
      <c r="C14" s="4">
        <f>SUM(C11:C13)</f>
        <v>28</v>
      </c>
      <c r="D14" s="118">
        <v>4015599472.5500002</v>
      </c>
      <c r="E14" s="4">
        <f>SUM(E11:E13)</f>
        <v>65</v>
      </c>
      <c r="F14" s="118">
        <v>4015599472.5500002</v>
      </c>
      <c r="G14" s="4">
        <f>SUM(G12:G13)</f>
        <v>34</v>
      </c>
      <c r="H14" s="118">
        <v>85936859.359999999</v>
      </c>
      <c r="I14" s="176">
        <f>SUM(I12:I13)</f>
        <v>13</v>
      </c>
      <c r="J14" s="172">
        <f>SUM(J12:J13)</f>
        <v>3806997341</v>
      </c>
      <c r="K14" s="176">
        <f>SUM(K11)</f>
        <v>18</v>
      </c>
      <c r="L14" s="16" t="s">
        <v>17</v>
      </c>
      <c r="M14" s="176">
        <f>SUM(M11:M12)</f>
        <v>1</v>
      </c>
      <c r="N14" s="16" t="s">
        <v>17</v>
      </c>
      <c r="O14" s="118">
        <f t="shared" ref="O14" si="0">SUM(O11:O12)</f>
        <v>187159222</v>
      </c>
    </row>
  </sheetData>
  <mergeCells count="16">
    <mergeCell ref="A7:A9"/>
    <mergeCell ref="B7:B9"/>
    <mergeCell ref="E7:F8"/>
    <mergeCell ref="G7:N7"/>
    <mergeCell ref="O7:O9"/>
    <mergeCell ref="G8:H8"/>
    <mergeCell ref="I8:J8"/>
    <mergeCell ref="K8:L8"/>
    <mergeCell ref="M8:N8"/>
    <mergeCell ref="A5:B5"/>
    <mergeCell ref="C5:O5"/>
    <mergeCell ref="C1:O1"/>
    <mergeCell ref="A3:B3"/>
    <mergeCell ref="C3:O3"/>
    <mergeCell ref="A4:B4"/>
    <mergeCell ref="C4:O4"/>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
  <sheetViews>
    <sheetView workbookViewId="0">
      <selection activeCell="C17" sqref="C17"/>
    </sheetView>
  </sheetViews>
  <sheetFormatPr defaultRowHeight="15" x14ac:dyDescent="0.25"/>
  <cols>
    <col min="1" max="1" width="6.85546875" customWidth="1"/>
    <col min="2" max="2" width="31.85546875" customWidth="1"/>
    <col min="3" max="3" width="10.85546875" customWidth="1"/>
    <col min="4" max="4" width="15" style="66" customWidth="1"/>
    <col min="5" max="5" width="12.85546875" customWidth="1"/>
    <col min="6" max="6" width="14" style="66" customWidth="1"/>
    <col min="7" max="7" width="11" style="170" customWidth="1"/>
    <col min="8" max="8" width="13.42578125" customWidth="1"/>
    <col min="9" max="9" width="12.28515625" customWidth="1"/>
    <col min="10" max="10" width="15.5703125" customWidth="1"/>
    <col min="11" max="11" width="11.7109375" customWidth="1"/>
    <col min="12" max="12" width="16.140625" style="66" customWidth="1"/>
    <col min="13" max="13" width="11.42578125" customWidth="1"/>
    <col min="14" max="14" width="13.85546875" customWidth="1"/>
    <col min="15" max="15" width="29.42578125" customWidth="1"/>
  </cols>
  <sheetData>
    <row r="1" spans="1:16" x14ac:dyDescent="0.25">
      <c r="A1" s="160"/>
      <c r="B1" s="160"/>
      <c r="C1" s="265" t="s">
        <v>553</v>
      </c>
      <c r="D1" s="265"/>
      <c r="E1" s="265"/>
      <c r="F1" s="265"/>
      <c r="G1" s="265"/>
      <c r="H1" s="265"/>
      <c r="I1" s="265"/>
      <c r="J1" s="265"/>
      <c r="K1" s="265"/>
      <c r="L1" s="265"/>
      <c r="M1" s="265"/>
      <c r="N1" s="265"/>
      <c r="O1" s="265"/>
    </row>
    <row r="2" spans="1:16" x14ac:dyDescent="0.25">
      <c r="A2" s="160"/>
      <c r="B2" s="160"/>
      <c r="C2" s="160"/>
      <c r="D2" s="166"/>
      <c r="E2" s="160"/>
      <c r="F2" s="166"/>
      <c r="G2" s="173"/>
      <c r="H2" s="160"/>
      <c r="I2" s="160"/>
      <c r="J2" s="160"/>
      <c r="K2" s="160"/>
      <c r="L2" s="166"/>
      <c r="M2" s="160"/>
      <c r="N2" s="160"/>
      <c r="O2" s="160"/>
    </row>
    <row r="3" spans="1:16" x14ac:dyDescent="0.25">
      <c r="A3" s="265" t="s">
        <v>554</v>
      </c>
      <c r="B3" s="265"/>
      <c r="C3" s="265" t="s">
        <v>555</v>
      </c>
      <c r="D3" s="265"/>
      <c r="E3" s="265"/>
      <c r="F3" s="265"/>
      <c r="G3" s="265"/>
      <c r="H3" s="265"/>
      <c r="I3" s="265"/>
      <c r="J3" s="265"/>
      <c r="K3" s="265"/>
      <c r="L3" s="265"/>
      <c r="M3" s="265"/>
      <c r="N3" s="265"/>
      <c r="O3" s="265"/>
    </row>
    <row r="4" spans="1:16" x14ac:dyDescent="0.25">
      <c r="A4" s="265" t="s">
        <v>556</v>
      </c>
      <c r="B4" s="265"/>
      <c r="C4" s="265" t="s">
        <v>557</v>
      </c>
      <c r="D4" s="265"/>
      <c r="E4" s="265"/>
      <c r="F4" s="265"/>
      <c r="G4" s="265"/>
      <c r="H4" s="265"/>
      <c r="I4" s="265"/>
      <c r="J4" s="265"/>
      <c r="K4" s="265"/>
      <c r="L4" s="265"/>
      <c r="M4" s="265"/>
      <c r="N4" s="265"/>
      <c r="O4" s="265"/>
    </row>
    <row r="5" spans="1:16" x14ac:dyDescent="0.25">
      <c r="A5" s="265" t="s">
        <v>558</v>
      </c>
      <c r="B5" s="265"/>
      <c r="C5" s="265" t="s">
        <v>582</v>
      </c>
      <c r="D5" s="265"/>
      <c r="E5" s="265"/>
      <c r="F5" s="265"/>
      <c r="G5" s="265"/>
      <c r="H5" s="265"/>
      <c r="I5" s="265"/>
      <c r="J5" s="265"/>
      <c r="K5" s="265"/>
      <c r="L5" s="265"/>
      <c r="M5" s="265"/>
      <c r="N5" s="265"/>
      <c r="O5" s="265"/>
    </row>
    <row r="6" spans="1:16" x14ac:dyDescent="0.25">
      <c r="O6" t="s">
        <v>71</v>
      </c>
    </row>
    <row r="7" spans="1:16" x14ac:dyDescent="0.25">
      <c r="A7" s="207" t="s">
        <v>0</v>
      </c>
      <c r="B7" s="236" t="s">
        <v>560</v>
      </c>
      <c r="C7" s="161" t="s">
        <v>1</v>
      </c>
      <c r="D7" s="167"/>
      <c r="E7" s="266" t="s">
        <v>5</v>
      </c>
      <c r="F7" s="267"/>
      <c r="G7" s="210" t="s">
        <v>14</v>
      </c>
      <c r="H7" s="210"/>
      <c r="I7" s="210"/>
      <c r="J7" s="210"/>
      <c r="K7" s="210"/>
      <c r="L7" s="210"/>
      <c r="M7" s="210"/>
      <c r="N7" s="210"/>
      <c r="O7" s="206" t="s">
        <v>13</v>
      </c>
      <c r="P7" s="20"/>
    </row>
    <row r="8" spans="1:16" x14ac:dyDescent="0.25">
      <c r="A8" s="208"/>
      <c r="B8" s="237"/>
      <c r="C8" s="163"/>
      <c r="D8" s="168"/>
      <c r="E8" s="268"/>
      <c r="F8" s="269"/>
      <c r="G8" s="205" t="s">
        <v>8</v>
      </c>
      <c r="H8" s="205"/>
      <c r="I8" s="205" t="s">
        <v>9</v>
      </c>
      <c r="J8" s="205"/>
      <c r="K8" s="205" t="s">
        <v>10</v>
      </c>
      <c r="L8" s="205"/>
      <c r="M8" s="205" t="s">
        <v>11</v>
      </c>
      <c r="N8" s="205"/>
      <c r="O8" s="206"/>
      <c r="P8" s="20"/>
    </row>
    <row r="9" spans="1:16" x14ac:dyDescent="0.25">
      <c r="A9" s="209"/>
      <c r="B9" s="238"/>
      <c r="C9" s="165" t="s">
        <v>3</v>
      </c>
      <c r="D9" s="69" t="s">
        <v>4</v>
      </c>
      <c r="E9" s="3" t="s">
        <v>3</v>
      </c>
      <c r="F9" s="69" t="s">
        <v>4</v>
      </c>
      <c r="G9" s="169" t="s">
        <v>3</v>
      </c>
      <c r="H9" s="3" t="s">
        <v>4</v>
      </c>
      <c r="I9" s="3" t="s">
        <v>3</v>
      </c>
      <c r="J9" s="3" t="s">
        <v>4</v>
      </c>
      <c r="K9" s="3" t="s">
        <v>3</v>
      </c>
      <c r="L9" s="69" t="s">
        <v>4</v>
      </c>
      <c r="M9" s="3" t="s">
        <v>3</v>
      </c>
      <c r="N9" s="3" t="s">
        <v>4</v>
      </c>
      <c r="O9" s="206"/>
      <c r="P9" s="20"/>
    </row>
    <row r="10" spans="1:16" s="170" customFormat="1" x14ac:dyDescent="0.25">
      <c r="A10" s="169">
        <v>1</v>
      </c>
      <c r="B10" s="169">
        <v>2</v>
      </c>
      <c r="C10" s="169">
        <v>3</v>
      </c>
      <c r="D10" s="169">
        <v>4</v>
      </c>
      <c r="E10" s="169">
        <v>5</v>
      </c>
      <c r="F10" s="169">
        <v>6</v>
      </c>
      <c r="G10" s="169">
        <v>7</v>
      </c>
      <c r="H10" s="169">
        <v>8</v>
      </c>
      <c r="I10" s="169">
        <v>9</v>
      </c>
      <c r="J10" s="169">
        <v>10</v>
      </c>
      <c r="K10" s="169">
        <v>11</v>
      </c>
      <c r="L10" s="169">
        <v>12</v>
      </c>
      <c r="M10" s="169">
        <v>13</v>
      </c>
      <c r="N10" s="169">
        <v>14</v>
      </c>
      <c r="O10" s="169">
        <v>15</v>
      </c>
    </row>
    <row r="11" spans="1:16" s="6" customFormat="1" ht="30" x14ac:dyDescent="0.25">
      <c r="A11" s="5">
        <v>1</v>
      </c>
      <c r="B11" s="22" t="s">
        <v>583</v>
      </c>
      <c r="C11" s="15">
        <v>12</v>
      </c>
      <c r="D11" s="171">
        <v>59466250</v>
      </c>
      <c r="E11" s="15">
        <v>23</v>
      </c>
      <c r="F11" s="171">
        <v>59466250</v>
      </c>
      <c r="G11" s="176" t="s">
        <v>17</v>
      </c>
      <c r="H11" s="171" t="s">
        <v>17</v>
      </c>
      <c r="I11" s="16" t="s">
        <v>17</v>
      </c>
      <c r="J11" s="16" t="s">
        <v>17</v>
      </c>
      <c r="K11" s="16">
        <v>23</v>
      </c>
      <c r="L11" s="171">
        <v>59466250</v>
      </c>
      <c r="M11" s="16" t="s">
        <v>17</v>
      </c>
      <c r="N11" s="16" t="s">
        <v>17</v>
      </c>
      <c r="O11" s="171" t="s">
        <v>17</v>
      </c>
    </row>
    <row r="12" spans="1:16" x14ac:dyDescent="0.25">
      <c r="A12" s="4"/>
      <c r="B12" s="4" t="s">
        <v>25</v>
      </c>
      <c r="C12" s="4">
        <f>SUM(C11)</f>
        <v>12</v>
      </c>
      <c r="D12" s="118">
        <f>SUM(D11)</f>
        <v>59466250</v>
      </c>
      <c r="E12" s="4">
        <f t="shared" ref="E12:F12" si="0">SUM(E11)</f>
        <v>23</v>
      </c>
      <c r="F12" s="118">
        <f t="shared" si="0"/>
        <v>59466250</v>
      </c>
      <c r="G12" s="179" t="s">
        <v>17</v>
      </c>
      <c r="H12" s="172" t="s">
        <v>17</v>
      </c>
      <c r="I12" s="12" t="s">
        <v>17</v>
      </c>
      <c r="J12" s="12" t="s">
        <v>17</v>
      </c>
      <c r="K12" s="12">
        <f>SUM(K11)</f>
        <v>23</v>
      </c>
      <c r="L12" s="172">
        <f>SUM(L11)</f>
        <v>59466250</v>
      </c>
      <c r="M12" s="12" t="s">
        <v>17</v>
      </c>
      <c r="N12" s="12" t="s">
        <v>17</v>
      </c>
      <c r="O12" s="172" t="s">
        <v>17</v>
      </c>
    </row>
  </sheetData>
  <mergeCells count="16">
    <mergeCell ref="A7:A9"/>
    <mergeCell ref="B7:B9"/>
    <mergeCell ref="E7:F8"/>
    <mergeCell ref="G7:N7"/>
    <mergeCell ref="O7:O9"/>
    <mergeCell ref="G8:H8"/>
    <mergeCell ref="I8:J8"/>
    <mergeCell ref="K8:L8"/>
    <mergeCell ref="M8:N8"/>
    <mergeCell ref="A5:B5"/>
    <mergeCell ref="C5:O5"/>
    <mergeCell ref="C1:O1"/>
    <mergeCell ref="A3:B3"/>
    <mergeCell ref="C3:O3"/>
    <mergeCell ref="A4:B4"/>
    <mergeCell ref="C4:O4"/>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
  <sheetViews>
    <sheetView workbookViewId="0">
      <selection activeCell="B14" sqref="B14"/>
    </sheetView>
  </sheetViews>
  <sheetFormatPr defaultRowHeight="15" x14ac:dyDescent="0.25"/>
  <cols>
    <col min="1" max="1" width="6.85546875" customWidth="1"/>
    <col min="2" max="2" width="31.85546875" customWidth="1"/>
    <col min="3" max="3" width="10.85546875" customWidth="1"/>
    <col min="4" max="4" width="15" customWidth="1"/>
    <col min="5" max="5" width="12.85546875" customWidth="1"/>
    <col min="6" max="6" width="14" customWidth="1"/>
    <col min="7" max="7" width="11" customWidth="1"/>
    <col min="8" max="8" width="13.42578125" customWidth="1"/>
    <col min="9" max="9" width="12.28515625" customWidth="1"/>
    <col min="10" max="10" width="15.5703125" customWidth="1"/>
    <col min="11" max="11" width="11.7109375" customWidth="1"/>
    <col min="12" max="12" width="11.85546875" customWidth="1"/>
    <col min="13" max="13" width="11.42578125" customWidth="1"/>
    <col min="14" max="14" width="13.85546875" customWidth="1"/>
    <col min="15" max="15" width="29.42578125" customWidth="1"/>
  </cols>
  <sheetData>
    <row r="1" spans="1:16" x14ac:dyDescent="0.25">
      <c r="A1" s="160"/>
      <c r="B1" s="160"/>
      <c r="C1" s="265" t="s">
        <v>553</v>
      </c>
      <c r="D1" s="265"/>
      <c r="E1" s="265"/>
      <c r="F1" s="265"/>
      <c r="G1" s="265"/>
      <c r="H1" s="265"/>
      <c r="I1" s="265"/>
      <c r="J1" s="265"/>
      <c r="K1" s="265"/>
      <c r="L1" s="265"/>
      <c r="M1" s="265"/>
      <c r="N1" s="265"/>
      <c r="O1" s="265"/>
    </row>
    <row r="2" spans="1:16" x14ac:dyDescent="0.25">
      <c r="A2" s="160"/>
      <c r="B2" s="160"/>
      <c r="C2" s="160"/>
      <c r="D2" s="160"/>
      <c r="E2" s="160"/>
      <c r="F2" s="160"/>
      <c r="G2" s="160"/>
      <c r="H2" s="160"/>
      <c r="I2" s="160"/>
      <c r="J2" s="160"/>
      <c r="K2" s="160"/>
      <c r="L2" s="160"/>
      <c r="M2" s="160"/>
      <c r="N2" s="160"/>
      <c r="O2" s="160"/>
    </row>
    <row r="3" spans="1:16" x14ac:dyDescent="0.25">
      <c r="A3" s="265" t="s">
        <v>554</v>
      </c>
      <c r="B3" s="265"/>
      <c r="C3" s="265" t="s">
        <v>555</v>
      </c>
      <c r="D3" s="265"/>
      <c r="E3" s="265"/>
      <c r="F3" s="265"/>
      <c r="G3" s="265"/>
      <c r="H3" s="265"/>
      <c r="I3" s="265"/>
      <c r="J3" s="265"/>
      <c r="K3" s="265"/>
      <c r="L3" s="265"/>
      <c r="M3" s="265"/>
      <c r="N3" s="265"/>
      <c r="O3" s="265"/>
    </row>
    <row r="4" spans="1:16" x14ac:dyDescent="0.25">
      <c r="A4" s="265" t="s">
        <v>556</v>
      </c>
      <c r="B4" s="265"/>
      <c r="C4" s="265" t="s">
        <v>557</v>
      </c>
      <c r="D4" s="265"/>
      <c r="E4" s="265"/>
      <c r="F4" s="265"/>
      <c r="G4" s="265"/>
      <c r="H4" s="265"/>
      <c r="I4" s="265"/>
      <c r="J4" s="265"/>
      <c r="K4" s="265"/>
      <c r="L4" s="265"/>
      <c r="M4" s="265"/>
      <c r="N4" s="265"/>
      <c r="O4" s="265"/>
    </row>
    <row r="5" spans="1:16" x14ac:dyDescent="0.25">
      <c r="A5" s="265" t="s">
        <v>558</v>
      </c>
      <c r="B5" s="265"/>
      <c r="C5" s="265" t="s">
        <v>559</v>
      </c>
      <c r="D5" s="265"/>
      <c r="E5" s="265"/>
      <c r="F5" s="265"/>
      <c r="G5" s="265"/>
      <c r="H5" s="265"/>
      <c r="I5" s="265"/>
      <c r="J5" s="265"/>
      <c r="K5" s="265"/>
      <c r="L5" s="265"/>
      <c r="M5" s="265"/>
      <c r="N5" s="265"/>
      <c r="O5" s="265"/>
    </row>
    <row r="6" spans="1:16" x14ac:dyDescent="0.25">
      <c r="O6" t="s">
        <v>71</v>
      </c>
    </row>
    <row r="7" spans="1:16" x14ac:dyDescent="0.25">
      <c r="A7" s="207" t="s">
        <v>0</v>
      </c>
      <c r="B7" s="236" t="s">
        <v>560</v>
      </c>
      <c r="C7" s="161" t="s">
        <v>1</v>
      </c>
      <c r="D7" s="162"/>
      <c r="E7" s="266" t="s">
        <v>5</v>
      </c>
      <c r="F7" s="267"/>
      <c r="G7" s="210" t="s">
        <v>14</v>
      </c>
      <c r="H7" s="210"/>
      <c r="I7" s="210"/>
      <c r="J7" s="210"/>
      <c r="K7" s="210"/>
      <c r="L7" s="210"/>
      <c r="M7" s="210"/>
      <c r="N7" s="210"/>
      <c r="O7" s="206" t="s">
        <v>13</v>
      </c>
      <c r="P7" s="20"/>
    </row>
    <row r="8" spans="1:16" x14ac:dyDescent="0.25">
      <c r="A8" s="208"/>
      <c r="B8" s="237"/>
      <c r="C8" s="163"/>
      <c r="D8" s="164"/>
      <c r="E8" s="268"/>
      <c r="F8" s="269"/>
      <c r="G8" s="205" t="s">
        <v>8</v>
      </c>
      <c r="H8" s="205"/>
      <c r="I8" s="205" t="s">
        <v>9</v>
      </c>
      <c r="J8" s="205"/>
      <c r="K8" s="205" t="s">
        <v>10</v>
      </c>
      <c r="L8" s="205"/>
      <c r="M8" s="205" t="s">
        <v>11</v>
      </c>
      <c r="N8" s="205"/>
      <c r="O8" s="206"/>
      <c r="P8" s="20"/>
    </row>
    <row r="9" spans="1:16" x14ac:dyDescent="0.25">
      <c r="A9" s="209"/>
      <c r="B9" s="238"/>
      <c r="C9" s="165" t="s">
        <v>3</v>
      </c>
      <c r="D9" s="3" t="s">
        <v>4</v>
      </c>
      <c r="E9" s="3" t="s">
        <v>3</v>
      </c>
      <c r="F9" s="3" t="s">
        <v>4</v>
      </c>
      <c r="G9" s="3" t="s">
        <v>3</v>
      </c>
      <c r="H9" s="3" t="s">
        <v>4</v>
      </c>
      <c r="I9" s="3" t="s">
        <v>3</v>
      </c>
      <c r="J9" s="3" t="s">
        <v>4</v>
      </c>
      <c r="K9" s="3" t="s">
        <v>3</v>
      </c>
      <c r="L9" s="3" t="s">
        <v>4</v>
      </c>
      <c r="M9" s="3" t="s">
        <v>3</v>
      </c>
      <c r="N9" s="3" t="s">
        <v>4</v>
      </c>
      <c r="O9" s="206"/>
      <c r="P9" s="20"/>
    </row>
    <row r="10" spans="1:16" x14ac:dyDescent="0.25">
      <c r="A10" s="3">
        <v>1</v>
      </c>
      <c r="B10" s="3">
        <v>2</v>
      </c>
      <c r="C10" s="3">
        <v>3</v>
      </c>
      <c r="D10" s="3">
        <v>4</v>
      </c>
      <c r="E10" s="3">
        <v>5</v>
      </c>
      <c r="F10" s="3">
        <v>6</v>
      </c>
      <c r="G10" s="3">
        <v>7</v>
      </c>
      <c r="H10" s="3">
        <v>8</v>
      </c>
      <c r="I10" s="3">
        <v>9</v>
      </c>
      <c r="J10" s="3">
        <v>10</v>
      </c>
      <c r="K10" s="3">
        <v>11</v>
      </c>
      <c r="L10" s="3">
        <v>12</v>
      </c>
      <c r="M10" s="3">
        <v>13</v>
      </c>
      <c r="N10" s="3">
        <v>14</v>
      </c>
      <c r="O10" s="3">
        <v>15</v>
      </c>
    </row>
    <row r="11" spans="1:16" s="6" customFormat="1" ht="30" x14ac:dyDescent="0.25">
      <c r="A11" s="5">
        <v>1</v>
      </c>
      <c r="B11" s="22" t="s">
        <v>561</v>
      </c>
      <c r="C11" s="15">
        <v>1</v>
      </c>
      <c r="D11" s="16" t="s">
        <v>17</v>
      </c>
      <c r="E11" s="15">
        <v>2</v>
      </c>
      <c r="F11" s="16" t="s">
        <v>17</v>
      </c>
      <c r="G11" s="15">
        <v>2</v>
      </c>
      <c r="H11" s="16" t="s">
        <v>17</v>
      </c>
      <c r="I11" s="16" t="s">
        <v>17</v>
      </c>
      <c r="J11" s="16" t="s">
        <v>17</v>
      </c>
      <c r="K11" s="16" t="s">
        <v>17</v>
      </c>
      <c r="L11" s="16" t="s">
        <v>17</v>
      </c>
      <c r="M11" s="16" t="s">
        <v>17</v>
      </c>
      <c r="N11" s="16" t="s">
        <v>17</v>
      </c>
      <c r="O11" s="15"/>
    </row>
    <row r="12" spans="1:16" x14ac:dyDescent="0.25">
      <c r="A12" s="4"/>
      <c r="B12" s="4" t="s">
        <v>25</v>
      </c>
      <c r="C12" s="4">
        <f>SUM(C11)</f>
        <v>1</v>
      </c>
      <c r="D12" s="12" t="s">
        <v>17</v>
      </c>
      <c r="E12" s="4">
        <f t="shared" ref="E12:G12" si="0">SUM(E11)</f>
        <v>2</v>
      </c>
      <c r="F12" s="12" t="s">
        <v>17</v>
      </c>
      <c r="G12" s="4">
        <f t="shared" si="0"/>
        <v>2</v>
      </c>
      <c r="H12" s="12" t="s">
        <v>17</v>
      </c>
      <c r="I12" s="12" t="s">
        <v>17</v>
      </c>
      <c r="J12" s="12" t="s">
        <v>17</v>
      </c>
      <c r="K12" s="12" t="s">
        <v>17</v>
      </c>
      <c r="L12" s="12" t="s">
        <v>17</v>
      </c>
      <c r="M12" s="12" t="s">
        <v>17</v>
      </c>
      <c r="N12" s="12" t="s">
        <v>17</v>
      </c>
      <c r="O12" s="12" t="s">
        <v>17</v>
      </c>
    </row>
  </sheetData>
  <mergeCells count="16">
    <mergeCell ref="A7:A9"/>
    <mergeCell ref="B7:B9"/>
    <mergeCell ref="E7:F8"/>
    <mergeCell ref="G7:N7"/>
    <mergeCell ref="O7:O9"/>
    <mergeCell ref="G8:H8"/>
    <mergeCell ref="I8:J8"/>
    <mergeCell ref="K8:L8"/>
    <mergeCell ref="M8:N8"/>
    <mergeCell ref="A5:B5"/>
    <mergeCell ref="C5:O5"/>
    <mergeCell ref="C1:O1"/>
    <mergeCell ref="A3:B3"/>
    <mergeCell ref="C3:O3"/>
    <mergeCell ref="A4:B4"/>
    <mergeCell ref="C4:O4"/>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
  <sheetViews>
    <sheetView workbookViewId="0">
      <selection activeCell="E13" sqref="E13"/>
    </sheetView>
  </sheetViews>
  <sheetFormatPr defaultRowHeight="15" x14ac:dyDescent="0.25"/>
  <cols>
    <col min="1" max="1" width="13.42578125" customWidth="1"/>
    <col min="2" max="2" width="10.85546875" customWidth="1"/>
    <col min="3" max="3" width="17.140625" style="170" customWidth="1"/>
    <col min="4" max="4" width="9.85546875" customWidth="1"/>
    <col min="5" max="5" width="21.140625" style="170" customWidth="1"/>
    <col min="6" max="6" width="11" style="170" customWidth="1"/>
    <col min="7" max="7" width="17.28515625" customWidth="1"/>
    <col min="8" max="8" width="12.28515625" customWidth="1"/>
    <col min="9" max="9" width="15.5703125" customWidth="1"/>
    <col min="10" max="10" width="11.7109375" customWidth="1"/>
    <col min="11" max="11" width="16.140625" style="66" customWidth="1"/>
    <col min="12" max="12" width="11.42578125" customWidth="1"/>
    <col min="13" max="13" width="13.85546875" customWidth="1"/>
    <col min="14" max="14" width="29.42578125" customWidth="1"/>
  </cols>
  <sheetData>
    <row r="1" spans="1:15" x14ac:dyDescent="0.25">
      <c r="A1" s="160"/>
      <c r="B1" s="265" t="s">
        <v>584</v>
      </c>
      <c r="C1" s="265"/>
      <c r="D1" s="265"/>
      <c r="E1" s="265"/>
      <c r="F1" s="265"/>
      <c r="G1" s="265"/>
      <c r="H1" s="265"/>
      <c r="I1" s="265"/>
      <c r="J1" s="265"/>
      <c r="K1" s="265"/>
      <c r="L1" s="265"/>
      <c r="M1" s="265"/>
      <c r="N1" s="265"/>
    </row>
    <row r="2" spans="1:15" x14ac:dyDescent="0.25">
      <c r="A2" s="160"/>
      <c r="B2" s="160"/>
      <c r="C2" s="173"/>
      <c r="D2" s="160"/>
      <c r="E2" s="173"/>
      <c r="F2" s="173"/>
      <c r="G2" s="160"/>
      <c r="H2" s="160"/>
      <c r="I2" s="160"/>
      <c r="J2" s="160"/>
      <c r="K2" s="166"/>
      <c r="L2" s="160"/>
      <c r="M2" s="160"/>
      <c r="N2" s="160"/>
    </row>
    <row r="3" spans="1:15" x14ac:dyDescent="0.25">
      <c r="A3" s="180" t="s">
        <v>585</v>
      </c>
      <c r="B3" s="265" t="s">
        <v>555</v>
      </c>
      <c r="C3" s="265"/>
      <c r="D3" s="265"/>
      <c r="E3" s="265"/>
      <c r="F3" s="265"/>
      <c r="G3" s="265"/>
      <c r="H3" s="265"/>
      <c r="I3" s="265"/>
      <c r="J3" s="265"/>
      <c r="K3" s="265"/>
      <c r="L3" s="265"/>
      <c r="M3" s="265"/>
      <c r="N3" s="265"/>
    </row>
    <row r="4" spans="1:15" x14ac:dyDescent="0.25">
      <c r="A4" s="180" t="s">
        <v>556</v>
      </c>
      <c r="B4" s="265" t="s">
        <v>557</v>
      </c>
      <c r="C4" s="265"/>
      <c r="D4" s="265"/>
      <c r="E4" s="265"/>
      <c r="F4" s="265"/>
      <c r="G4" s="265"/>
      <c r="H4" s="265"/>
      <c r="I4" s="265"/>
      <c r="J4" s="265"/>
      <c r="K4" s="265"/>
      <c r="L4" s="265"/>
      <c r="M4" s="265"/>
      <c r="N4" s="265"/>
    </row>
    <row r="5" spans="1:15" x14ac:dyDescent="0.25">
      <c r="A5" s="180"/>
      <c r="B5" s="265"/>
      <c r="C5" s="265"/>
      <c r="D5" s="265"/>
      <c r="E5" s="265"/>
      <c r="F5" s="265"/>
      <c r="G5" s="265"/>
      <c r="H5" s="265"/>
      <c r="I5" s="265"/>
      <c r="J5" s="265"/>
      <c r="K5" s="265"/>
      <c r="L5" s="265"/>
      <c r="M5" s="265"/>
      <c r="N5" s="265"/>
    </row>
    <row r="6" spans="1:15" x14ac:dyDescent="0.25">
      <c r="N6" t="s">
        <v>71</v>
      </c>
    </row>
    <row r="7" spans="1:15" x14ac:dyDescent="0.25">
      <c r="A7" s="236" t="s">
        <v>586</v>
      </c>
      <c r="B7" s="266" t="s">
        <v>587</v>
      </c>
      <c r="C7" s="267"/>
      <c r="D7" s="266" t="s">
        <v>5</v>
      </c>
      <c r="E7" s="267"/>
      <c r="F7" s="210" t="s">
        <v>14</v>
      </c>
      <c r="G7" s="210"/>
      <c r="H7" s="210"/>
      <c r="I7" s="210"/>
      <c r="J7" s="210"/>
      <c r="K7" s="210"/>
      <c r="L7" s="210"/>
      <c r="M7" s="210"/>
      <c r="N7" s="206" t="s">
        <v>13</v>
      </c>
      <c r="O7" s="20"/>
    </row>
    <row r="8" spans="1:15" ht="31.5" customHeight="1" x14ac:dyDescent="0.25">
      <c r="A8" s="237"/>
      <c r="B8" s="268"/>
      <c r="C8" s="269"/>
      <c r="D8" s="268"/>
      <c r="E8" s="269"/>
      <c r="F8" s="205" t="s">
        <v>8</v>
      </c>
      <c r="G8" s="205"/>
      <c r="H8" s="205" t="s">
        <v>9</v>
      </c>
      <c r="I8" s="205"/>
      <c r="J8" s="205" t="s">
        <v>10</v>
      </c>
      <c r="K8" s="205"/>
      <c r="L8" s="205" t="s">
        <v>11</v>
      </c>
      <c r="M8" s="205"/>
      <c r="N8" s="206"/>
      <c r="O8" s="20"/>
    </row>
    <row r="9" spans="1:15" x14ac:dyDescent="0.25">
      <c r="A9" s="238"/>
      <c r="B9" s="165" t="s">
        <v>3</v>
      </c>
      <c r="C9" s="169" t="s">
        <v>4</v>
      </c>
      <c r="D9" s="3" t="s">
        <v>3</v>
      </c>
      <c r="E9" s="169" t="s">
        <v>4</v>
      </c>
      <c r="F9" s="169" t="s">
        <v>3</v>
      </c>
      <c r="G9" s="3" t="s">
        <v>4</v>
      </c>
      <c r="H9" s="3" t="s">
        <v>3</v>
      </c>
      <c r="I9" s="3" t="s">
        <v>4</v>
      </c>
      <c r="J9" s="3" t="s">
        <v>3</v>
      </c>
      <c r="K9" s="69" t="s">
        <v>4</v>
      </c>
      <c r="L9" s="3" t="s">
        <v>3</v>
      </c>
      <c r="M9" s="3" t="s">
        <v>4</v>
      </c>
      <c r="N9" s="206"/>
      <c r="O9" s="20"/>
    </row>
    <row r="10" spans="1:15" s="170" customFormat="1" x14ac:dyDescent="0.25">
      <c r="A10" s="169">
        <v>1</v>
      </c>
      <c r="B10" s="169">
        <v>2</v>
      </c>
      <c r="C10" s="169">
        <v>3</v>
      </c>
      <c r="D10" s="169">
        <v>4</v>
      </c>
      <c r="E10" s="169">
        <v>5</v>
      </c>
      <c r="F10" s="169">
        <v>6</v>
      </c>
      <c r="G10" s="169">
        <v>7</v>
      </c>
      <c r="H10" s="169">
        <v>8</v>
      </c>
      <c r="I10" s="169">
        <v>9</v>
      </c>
      <c r="J10" s="169">
        <v>10</v>
      </c>
      <c r="K10" s="169">
        <v>11</v>
      </c>
      <c r="L10" s="169">
        <v>12</v>
      </c>
      <c r="M10" s="169">
        <v>13</v>
      </c>
      <c r="N10" s="169">
        <v>14</v>
      </c>
    </row>
    <row r="11" spans="1:15" s="6" customFormat="1" x14ac:dyDescent="0.25">
      <c r="A11" s="22">
        <v>2014</v>
      </c>
      <c r="B11" s="15">
        <f>'2013'!C47</f>
        <v>12</v>
      </c>
      <c r="C11" s="171">
        <f>'2013'!D47</f>
        <v>173670935.12</v>
      </c>
      <c r="D11" s="15">
        <f>'2013'!F47</f>
        <v>23</v>
      </c>
      <c r="E11" s="171">
        <f>'2013'!G47</f>
        <v>59466250</v>
      </c>
      <c r="F11" s="176" t="s">
        <v>17</v>
      </c>
      <c r="G11" s="171" t="s">
        <v>17</v>
      </c>
      <c r="H11" s="16" t="s">
        <v>17</v>
      </c>
      <c r="I11" s="171" t="s">
        <v>17</v>
      </c>
      <c r="J11" s="16">
        <f>'2013'!M47</f>
        <v>1</v>
      </c>
      <c r="K11" s="171">
        <f>'2013'!N47</f>
        <v>14583000</v>
      </c>
      <c r="L11" s="16" t="s">
        <v>17</v>
      </c>
      <c r="M11" s="16" t="s">
        <v>17</v>
      </c>
      <c r="N11" s="171" t="s">
        <v>17</v>
      </c>
    </row>
    <row r="12" spans="1:15" s="6" customFormat="1" x14ac:dyDescent="0.25">
      <c r="A12" s="22">
        <v>2013</v>
      </c>
      <c r="B12" s="15">
        <f>'2012'!C95</f>
        <v>16</v>
      </c>
      <c r="C12" s="171">
        <f>'2012'!D95</f>
        <v>4015599472.5500002</v>
      </c>
      <c r="D12" s="15">
        <f>'2012'!F95</f>
        <v>47</v>
      </c>
      <c r="E12" s="171">
        <f>'2012'!G95</f>
        <v>4015599472.5500002</v>
      </c>
      <c r="F12" s="176">
        <f>'2012'!I95</f>
        <v>34</v>
      </c>
      <c r="G12" s="171">
        <f>'2012'!J95</f>
        <v>208602131.55000001</v>
      </c>
      <c r="H12" s="16">
        <f>'2012'!K95</f>
        <v>13</v>
      </c>
      <c r="I12" s="171">
        <f>'2012'!L95</f>
        <v>3806997341</v>
      </c>
      <c r="J12" s="16" t="s">
        <v>17</v>
      </c>
      <c r="K12" s="171"/>
      <c r="L12" s="16" t="s">
        <v>17</v>
      </c>
      <c r="M12" s="16" t="s">
        <v>17</v>
      </c>
      <c r="N12" s="171">
        <f>'2012'!R95</f>
        <v>187159222</v>
      </c>
    </row>
    <row r="13" spans="1:15" s="6" customFormat="1" x14ac:dyDescent="0.25">
      <c r="A13" s="22">
        <v>2012</v>
      </c>
      <c r="B13" s="15">
        <f>'2011'!C35</f>
        <v>9</v>
      </c>
      <c r="C13" s="171">
        <f>'2011'!D35</f>
        <v>1036035959.36</v>
      </c>
      <c r="D13" s="15">
        <f>'2011'!F35</f>
        <v>15</v>
      </c>
      <c r="E13" s="171">
        <f>'2011'!G35</f>
        <v>85936859.359999999</v>
      </c>
      <c r="F13" s="176">
        <f>'2011'!I35</f>
        <v>14</v>
      </c>
      <c r="G13" s="171">
        <f>'2011'!J35</f>
        <v>85936839.359999999</v>
      </c>
      <c r="H13" s="16">
        <f>'2011'!K35</f>
        <v>0</v>
      </c>
      <c r="I13" s="171">
        <f>'2011'!L35</f>
        <v>0</v>
      </c>
      <c r="J13" s="16" t="s">
        <v>17</v>
      </c>
      <c r="K13" s="171"/>
      <c r="L13" s="16">
        <f>'2011'!O35</f>
        <v>1</v>
      </c>
      <c r="M13" s="16" t="s">
        <v>17</v>
      </c>
      <c r="N13" s="171">
        <f>'2011'!R35</f>
        <v>85936839.359999999</v>
      </c>
    </row>
    <row r="14" spans="1:15" s="6" customFormat="1" x14ac:dyDescent="0.25">
      <c r="A14" s="22">
        <v>2011</v>
      </c>
      <c r="B14" s="15">
        <f>'2010'!C21</f>
        <v>4</v>
      </c>
      <c r="C14" s="171">
        <f>'2010'!D21</f>
        <v>399502000</v>
      </c>
      <c r="D14" s="15">
        <f>'2010'!F21</f>
        <v>5</v>
      </c>
      <c r="E14" s="171">
        <f>'2010'!G21</f>
        <v>399502000</v>
      </c>
      <c r="F14" s="176">
        <f>'2010'!I21</f>
        <v>5</v>
      </c>
      <c r="G14" s="171">
        <f>'2010'!J21</f>
        <v>399502000</v>
      </c>
      <c r="H14" s="16" t="s">
        <v>17</v>
      </c>
      <c r="I14" s="171" t="s">
        <v>17</v>
      </c>
      <c r="J14" s="16" t="s">
        <v>17</v>
      </c>
      <c r="K14" s="171"/>
      <c r="L14" s="16" t="s">
        <v>17</v>
      </c>
      <c r="M14" s="16" t="s">
        <v>17</v>
      </c>
      <c r="N14" s="171">
        <f>'2010'!R21</f>
        <v>399502000</v>
      </c>
    </row>
    <row r="15" spans="1:15" s="6" customFormat="1" x14ac:dyDescent="0.25">
      <c r="A15" s="22">
        <v>2010</v>
      </c>
      <c r="B15" s="15">
        <f>'2009'!C34</f>
        <v>7</v>
      </c>
      <c r="C15" s="171">
        <f>'2009'!D34</f>
        <v>158400000</v>
      </c>
      <c r="D15" s="15">
        <f>'2009'!F34</f>
        <v>10</v>
      </c>
      <c r="E15" s="171">
        <f>'2009'!G34</f>
        <v>158400000</v>
      </c>
      <c r="F15" s="176">
        <f>'2009'!I34</f>
        <v>9</v>
      </c>
      <c r="G15" s="171">
        <f>'2009'!J34</f>
        <v>158400000</v>
      </c>
      <c r="H15" s="16">
        <f>'2009'!K34</f>
        <v>1</v>
      </c>
      <c r="I15" s="171">
        <f>'2009'!L34</f>
        <v>0</v>
      </c>
      <c r="J15" s="16" t="s">
        <v>17</v>
      </c>
      <c r="K15" s="171"/>
      <c r="L15" s="16" t="s">
        <v>17</v>
      </c>
      <c r="M15" s="16" t="s">
        <v>17</v>
      </c>
      <c r="N15" s="171">
        <f>'2009'!R34</f>
        <v>158400000</v>
      </c>
    </row>
    <row r="16" spans="1:15" s="6" customFormat="1" x14ac:dyDescent="0.25">
      <c r="A16" s="22">
        <v>2009</v>
      </c>
      <c r="B16" s="15">
        <f>'2008'!C24</f>
        <v>3</v>
      </c>
      <c r="C16" s="171">
        <f>'2008'!D24</f>
        <v>517875000</v>
      </c>
      <c r="D16" s="15">
        <f>'2008'!F24</f>
        <v>6</v>
      </c>
      <c r="E16" s="171">
        <f>'2008'!G24</f>
        <v>517875000</v>
      </c>
      <c r="F16" s="176">
        <f>'2008'!I24</f>
        <v>3</v>
      </c>
      <c r="G16" s="171">
        <f>'2008'!J24</f>
        <v>108000000</v>
      </c>
      <c r="H16" s="16">
        <f>'2008'!K24</f>
        <v>3</v>
      </c>
      <c r="I16" s="171">
        <f>'2008'!L24</f>
        <v>409875000</v>
      </c>
      <c r="J16" s="16" t="s">
        <v>17</v>
      </c>
      <c r="K16" s="171"/>
      <c r="L16" s="16" t="s">
        <v>17</v>
      </c>
      <c r="M16" s="16" t="s">
        <v>17</v>
      </c>
      <c r="N16" s="171">
        <f>'2008'!R24</f>
        <v>108000000</v>
      </c>
    </row>
    <row r="17" spans="1:14" s="6" customFormat="1" x14ac:dyDescent="0.25">
      <c r="A17" s="22">
        <v>2008</v>
      </c>
      <c r="B17" s="15">
        <f>'2007'!C18</f>
        <v>4</v>
      </c>
      <c r="C17" s="171">
        <f>'2007'!D18</f>
        <v>48275581</v>
      </c>
      <c r="D17" s="15">
        <f>'2007'!F18</f>
        <v>6</v>
      </c>
      <c r="E17" s="171">
        <f>'2007'!G18</f>
        <v>48275581</v>
      </c>
      <c r="F17" s="176">
        <f>'2007'!I18</f>
        <v>6</v>
      </c>
      <c r="G17" s="171">
        <f>'2007'!J18</f>
        <v>48275581</v>
      </c>
      <c r="H17" s="16" t="s">
        <v>17</v>
      </c>
      <c r="I17" s="171" t="s">
        <v>17</v>
      </c>
      <c r="J17" s="16" t="s">
        <v>17</v>
      </c>
      <c r="K17" s="171"/>
      <c r="L17" s="16" t="s">
        <v>17</v>
      </c>
      <c r="M17" s="16" t="s">
        <v>17</v>
      </c>
      <c r="N17" s="171">
        <f>'2007'!R18</f>
        <v>48275581</v>
      </c>
    </row>
    <row r="18" spans="1:14" s="6" customFormat="1" x14ac:dyDescent="0.25">
      <c r="A18" s="22">
        <v>2007</v>
      </c>
      <c r="B18" s="15">
        <f>'2005&amp;2006'!C40</f>
        <v>12</v>
      </c>
      <c r="C18" s="171">
        <f>'2005&amp;2006'!D40</f>
        <v>1287559993</v>
      </c>
      <c r="D18" s="15">
        <f>'2005&amp;2006'!F40</f>
        <v>28</v>
      </c>
      <c r="E18" s="171">
        <f>'2005&amp;2006'!G40</f>
        <v>467369588</v>
      </c>
      <c r="F18" s="176">
        <f>'2005&amp;2006'!I40</f>
        <v>28</v>
      </c>
      <c r="G18" s="171">
        <f>'2005&amp;2006'!J40</f>
        <v>467369588</v>
      </c>
      <c r="H18" s="16" t="s">
        <v>17</v>
      </c>
      <c r="I18" s="171" t="s">
        <v>17</v>
      </c>
      <c r="J18" s="16" t="s">
        <v>17</v>
      </c>
      <c r="K18" s="171"/>
      <c r="L18" s="16" t="s">
        <v>17</v>
      </c>
      <c r="M18" s="16" t="s">
        <v>17</v>
      </c>
      <c r="N18" s="171">
        <f>'2005&amp;2006'!R40</f>
        <v>467369588</v>
      </c>
    </row>
    <row r="19" spans="1:14" s="6" customFormat="1" x14ac:dyDescent="0.25">
      <c r="A19" s="22">
        <v>2006</v>
      </c>
      <c r="B19" s="15">
        <f>'2005'!C34</f>
        <v>9</v>
      </c>
      <c r="C19" s="171">
        <f>'2005'!D34</f>
        <v>150000000</v>
      </c>
      <c r="D19" s="15">
        <f>'2005'!F34</f>
        <v>20</v>
      </c>
      <c r="E19" s="171">
        <f>'2005'!G34</f>
        <v>150000000</v>
      </c>
      <c r="F19" s="176">
        <f>'2005'!I34</f>
        <v>20</v>
      </c>
      <c r="G19" s="171">
        <f>'2005'!J34</f>
        <v>150000000</v>
      </c>
      <c r="H19" s="16" t="s">
        <v>17</v>
      </c>
      <c r="I19" s="171" t="s">
        <v>17</v>
      </c>
      <c r="J19" s="16" t="s">
        <v>17</v>
      </c>
      <c r="K19" s="171"/>
      <c r="L19" s="16" t="s">
        <v>17</v>
      </c>
      <c r="M19" s="16" t="s">
        <v>17</v>
      </c>
      <c r="N19" s="171">
        <f>'2005'!R34</f>
        <v>150000000</v>
      </c>
    </row>
    <row r="20" spans="1:14" s="6" customFormat="1" x14ac:dyDescent="0.25">
      <c r="A20" s="22">
        <v>2005</v>
      </c>
      <c r="B20" s="15">
        <f>'2004'!C18</f>
        <v>1</v>
      </c>
      <c r="C20" s="171">
        <f>'2004'!D18</f>
        <v>0</v>
      </c>
      <c r="D20" s="15">
        <f>'2004'!F18</f>
        <v>2</v>
      </c>
      <c r="E20" s="176">
        <f>'2004'!G18</f>
        <v>0</v>
      </c>
      <c r="F20" s="176">
        <f>'2004'!I18</f>
        <v>2</v>
      </c>
      <c r="G20" s="171">
        <f>'2004'!J18</f>
        <v>0</v>
      </c>
      <c r="H20" s="16" t="str">
        <f>'2004'!K18</f>
        <v>-</v>
      </c>
      <c r="I20" s="171" t="s">
        <v>17</v>
      </c>
      <c r="J20" s="16" t="s">
        <v>17</v>
      </c>
      <c r="K20" s="171"/>
      <c r="L20" s="16" t="s">
        <v>17</v>
      </c>
      <c r="M20" s="16" t="s">
        <v>17</v>
      </c>
      <c r="N20" s="171" t="s">
        <v>17</v>
      </c>
    </row>
    <row r="21" spans="1:14" x14ac:dyDescent="0.25">
      <c r="A21" s="4" t="s">
        <v>25</v>
      </c>
      <c r="B21" s="4">
        <f t="shared" ref="B21:L21" si="0">SUM(B11:B20)</f>
        <v>77</v>
      </c>
      <c r="C21" s="118">
        <f t="shared" si="0"/>
        <v>7786918941.0299997</v>
      </c>
      <c r="D21" s="4">
        <f>SUM(D11:D20)</f>
        <v>162</v>
      </c>
      <c r="E21" s="118">
        <f t="shared" si="0"/>
        <v>5902424750.9099998</v>
      </c>
      <c r="F21" s="179">
        <f>SUM(F11:F20)</f>
        <v>121</v>
      </c>
      <c r="G21" s="118">
        <f t="shared" si="0"/>
        <v>1626086139.9100001</v>
      </c>
      <c r="H21" s="179">
        <f>SUM(H11:H20)</f>
        <v>17</v>
      </c>
      <c r="I21" s="118">
        <f t="shared" si="0"/>
        <v>4216872341</v>
      </c>
      <c r="J21" s="179">
        <f>SUM(J11:J20)</f>
        <v>1</v>
      </c>
      <c r="K21" s="118">
        <f t="shared" si="0"/>
        <v>14583000</v>
      </c>
      <c r="L21" s="179">
        <f t="shared" si="0"/>
        <v>1</v>
      </c>
      <c r="M21" s="12" t="s">
        <v>17</v>
      </c>
      <c r="N21" s="118">
        <f>SUM(N11:N20)</f>
        <v>1604643230.3600001</v>
      </c>
    </row>
  </sheetData>
  <mergeCells count="13">
    <mergeCell ref="B1:N1"/>
    <mergeCell ref="B3:N3"/>
    <mergeCell ref="B4:N4"/>
    <mergeCell ref="B5:N5"/>
    <mergeCell ref="A7:A9"/>
    <mergeCell ref="B7:C8"/>
    <mergeCell ref="D7:E8"/>
    <mergeCell ref="F7:M7"/>
    <mergeCell ref="N7:N9"/>
    <mergeCell ref="F8:G8"/>
    <mergeCell ref="H8:I8"/>
    <mergeCell ref="J8:K8"/>
    <mergeCell ref="L8:M8"/>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3:K28"/>
  <sheetViews>
    <sheetView topLeftCell="A6" workbookViewId="0">
      <selection activeCell="D23" sqref="A21:D23"/>
    </sheetView>
  </sheetViews>
  <sheetFormatPr defaultRowHeight="15" x14ac:dyDescent="0.25"/>
  <cols>
    <col min="1" max="1" width="5.5703125" style="185" customWidth="1"/>
    <col min="2" max="2" width="27.28515625" style="279" customWidth="1"/>
    <col min="3" max="3" width="8.5703125" style="279" customWidth="1"/>
    <col min="5" max="5" width="17.28515625" bestFit="1" customWidth="1"/>
    <col min="6" max="6" width="9" customWidth="1"/>
    <col min="8" max="8" width="15.42578125" bestFit="1" customWidth="1"/>
    <col min="9" max="9" width="8.5703125" customWidth="1"/>
    <col min="11" max="11" width="18" bestFit="1" customWidth="1"/>
  </cols>
  <sheetData>
    <row r="3" spans="1:11" ht="15.75" x14ac:dyDescent="0.25">
      <c r="A3" s="270" t="s">
        <v>590</v>
      </c>
      <c r="B3" s="270"/>
      <c r="C3" s="270"/>
      <c r="D3" s="270"/>
      <c r="E3" s="270"/>
      <c r="F3" s="270"/>
      <c r="G3" s="270"/>
      <c r="H3" s="270"/>
      <c r="I3" s="270"/>
      <c r="J3" s="270"/>
      <c r="K3" s="270"/>
    </row>
    <row r="5" spans="1:11" ht="15.75" x14ac:dyDescent="0.25">
      <c r="A5" s="331" t="s">
        <v>0</v>
      </c>
      <c r="B5" s="332" t="s">
        <v>591</v>
      </c>
      <c r="C5" s="333" t="s">
        <v>5</v>
      </c>
      <c r="D5" s="334"/>
      <c r="E5" s="335"/>
      <c r="F5" s="333" t="s">
        <v>592</v>
      </c>
      <c r="G5" s="334"/>
      <c r="H5" s="335"/>
      <c r="I5" s="333" t="s">
        <v>593</v>
      </c>
      <c r="J5" s="334"/>
      <c r="K5" s="335"/>
    </row>
    <row r="6" spans="1:11" ht="15.75" x14ac:dyDescent="0.25">
      <c r="A6" s="336"/>
      <c r="B6" s="337"/>
      <c r="C6" s="333" t="s">
        <v>3</v>
      </c>
      <c r="D6" s="335"/>
      <c r="E6" s="331" t="s">
        <v>594</v>
      </c>
      <c r="F6" s="338" t="s">
        <v>3</v>
      </c>
      <c r="G6" s="338"/>
      <c r="H6" s="331" t="s">
        <v>594</v>
      </c>
      <c r="I6" s="338" t="s">
        <v>3</v>
      </c>
      <c r="J6" s="338"/>
      <c r="K6" s="331" t="s">
        <v>594</v>
      </c>
    </row>
    <row r="7" spans="1:11" ht="56.25" x14ac:dyDescent="0.25">
      <c r="A7" s="339"/>
      <c r="B7" s="340"/>
      <c r="C7" s="341" t="s">
        <v>595</v>
      </c>
      <c r="D7" s="341" t="s">
        <v>596</v>
      </c>
      <c r="E7" s="339"/>
      <c r="F7" s="341" t="s">
        <v>595</v>
      </c>
      <c r="G7" s="341" t="s">
        <v>596</v>
      </c>
      <c r="H7" s="339"/>
      <c r="I7" s="341" t="s">
        <v>595</v>
      </c>
      <c r="J7" s="341" t="s">
        <v>596</v>
      </c>
      <c r="K7" s="339"/>
    </row>
    <row r="8" spans="1:11" s="6" customFormat="1" ht="15.75" x14ac:dyDescent="0.25">
      <c r="A8" s="271">
        <v>1</v>
      </c>
      <c r="B8" s="272" t="s">
        <v>601</v>
      </c>
      <c r="C8" s="272">
        <f>'2013'!F47-D8</f>
        <v>20</v>
      </c>
      <c r="D8" s="273">
        <f>'2013'!G49</f>
        <v>3</v>
      </c>
      <c r="E8" s="274">
        <f>'2013'!G47</f>
        <v>59466250</v>
      </c>
      <c r="F8" s="274">
        <f>'2013'!I47-G8</f>
        <v>19</v>
      </c>
      <c r="G8" s="273">
        <f>'2013'!J49</f>
        <v>2</v>
      </c>
      <c r="H8" s="274">
        <f>'2013'!J47</f>
        <v>44883250</v>
      </c>
      <c r="I8" s="320">
        <f t="shared" ref="I8:I15" si="0">C8-F8</f>
        <v>1</v>
      </c>
      <c r="J8" s="320">
        <f t="shared" ref="J8:J16" si="1">D8-G8</f>
        <v>1</v>
      </c>
      <c r="K8" s="327">
        <f t="shared" ref="K8:K16" si="2">E8-H8</f>
        <v>14583000</v>
      </c>
    </row>
    <row r="9" spans="1:11" s="6" customFormat="1" ht="15.75" x14ac:dyDescent="0.25">
      <c r="A9" s="271">
        <v>2</v>
      </c>
      <c r="B9" s="276" t="s">
        <v>694</v>
      </c>
      <c r="C9" s="275">
        <f>'KINERJA PENGAWASAN 2012'!F19</f>
        <v>8</v>
      </c>
      <c r="D9" s="273">
        <v>0</v>
      </c>
      <c r="E9" s="274">
        <v>0</v>
      </c>
      <c r="F9" s="274">
        <v>0</v>
      </c>
      <c r="G9" s="273">
        <v>0</v>
      </c>
      <c r="H9" s="274">
        <v>0</v>
      </c>
      <c r="I9" s="320">
        <f t="shared" si="0"/>
        <v>8</v>
      </c>
      <c r="J9" s="320">
        <f t="shared" si="1"/>
        <v>0</v>
      </c>
      <c r="K9" s="327">
        <f t="shared" si="2"/>
        <v>0</v>
      </c>
    </row>
    <row r="10" spans="1:11" s="6" customFormat="1" ht="15.75" x14ac:dyDescent="0.25">
      <c r="A10" s="271">
        <v>3</v>
      </c>
      <c r="B10" s="276" t="s">
        <v>693</v>
      </c>
      <c r="C10" s="330">
        <f>'2012'!F95-D10</f>
        <v>37</v>
      </c>
      <c r="D10" s="329">
        <f>'2012'!G97</f>
        <v>10</v>
      </c>
      <c r="E10" s="274">
        <f>'2012'!G95</f>
        <v>4015599472.5500002</v>
      </c>
      <c r="F10" s="274">
        <f>'2012'!I95</f>
        <v>34</v>
      </c>
      <c r="G10" s="329">
        <f>'2012'!J97</f>
        <v>3</v>
      </c>
      <c r="H10" s="274">
        <f>'2012'!J95</f>
        <v>208602131.55000001</v>
      </c>
      <c r="I10" s="320">
        <f t="shared" si="0"/>
        <v>3</v>
      </c>
      <c r="J10" s="320">
        <f t="shared" si="1"/>
        <v>7</v>
      </c>
      <c r="K10" s="327">
        <f t="shared" si="2"/>
        <v>3806997341</v>
      </c>
    </row>
    <row r="11" spans="1:11" s="6" customFormat="1" ht="15.75" x14ac:dyDescent="0.25">
      <c r="A11" s="271">
        <v>4</v>
      </c>
      <c r="B11" s="276" t="s">
        <v>692</v>
      </c>
      <c r="C11" s="276">
        <f>'KINERJA FORMASI 2012'!F37</f>
        <v>18</v>
      </c>
      <c r="D11" s="273">
        <v>0</v>
      </c>
      <c r="E11" s="274">
        <v>0</v>
      </c>
      <c r="F11" s="274">
        <f>'KINERJA FORMASI 2012'!I37</f>
        <v>4</v>
      </c>
      <c r="G11" s="273">
        <v>0</v>
      </c>
      <c r="H11" s="274">
        <v>0</v>
      </c>
      <c r="I11" s="320">
        <f t="shared" ref="I11" si="3">C11-F11</f>
        <v>14</v>
      </c>
      <c r="J11" s="320">
        <f t="shared" si="1"/>
        <v>0</v>
      </c>
      <c r="K11" s="320">
        <f t="shared" si="2"/>
        <v>0</v>
      </c>
    </row>
    <row r="12" spans="1:11" s="6" customFormat="1" ht="15.75" x14ac:dyDescent="0.25">
      <c r="A12" s="271">
        <v>5</v>
      </c>
      <c r="B12" s="276" t="s">
        <v>597</v>
      </c>
      <c r="C12" s="276">
        <f>'2011'!F35-D12</f>
        <v>13</v>
      </c>
      <c r="D12" s="273">
        <v>2</v>
      </c>
      <c r="E12" s="274">
        <f>'2011'!G35</f>
        <v>85936859.359999999</v>
      </c>
      <c r="F12" s="274">
        <f>'2011'!F35-G12</f>
        <v>13</v>
      </c>
      <c r="G12" s="273">
        <v>2</v>
      </c>
      <c r="H12" s="274">
        <f>'2011'!J35</f>
        <v>85936839.359999999</v>
      </c>
      <c r="I12" s="320">
        <f t="shared" si="0"/>
        <v>0</v>
      </c>
      <c r="J12" s="320">
        <f t="shared" si="1"/>
        <v>0</v>
      </c>
      <c r="K12" s="327">
        <f t="shared" si="2"/>
        <v>20</v>
      </c>
    </row>
    <row r="13" spans="1:11" s="6" customFormat="1" ht="15.75" x14ac:dyDescent="0.25">
      <c r="A13" s="271">
        <v>6</v>
      </c>
      <c r="B13" s="276" t="s">
        <v>602</v>
      </c>
      <c r="C13" s="276">
        <f>'2010'!F21-D13</f>
        <v>4</v>
      </c>
      <c r="D13" s="273">
        <v>1</v>
      </c>
      <c r="E13" s="274">
        <f>'2010'!G21</f>
        <v>399502000</v>
      </c>
      <c r="F13" s="328">
        <f>'2010'!I21-G13</f>
        <v>4</v>
      </c>
      <c r="G13" s="273">
        <v>1</v>
      </c>
      <c r="H13" s="274">
        <f>'2010'!G21</f>
        <v>399502000</v>
      </c>
      <c r="I13" s="320">
        <f t="shared" si="0"/>
        <v>0</v>
      </c>
      <c r="J13" s="320">
        <f t="shared" si="1"/>
        <v>0</v>
      </c>
      <c r="K13" s="327">
        <f t="shared" si="2"/>
        <v>0</v>
      </c>
    </row>
    <row r="14" spans="1:11" s="6" customFormat="1" ht="15.75" x14ac:dyDescent="0.25">
      <c r="A14" s="271">
        <v>7</v>
      </c>
      <c r="B14" s="276" t="s">
        <v>598</v>
      </c>
      <c r="C14" s="276">
        <f>'2009 PNBP'!F23</f>
        <v>7</v>
      </c>
      <c r="D14" s="271">
        <v>3</v>
      </c>
      <c r="E14" s="324">
        <f>'2009 PNBP'!G23</f>
        <v>181966628</v>
      </c>
      <c r="F14" s="325">
        <f>'2009 PNBP'!I23-G14</f>
        <v>3</v>
      </c>
      <c r="G14" s="271">
        <v>1</v>
      </c>
      <c r="H14" s="324">
        <f>'2009 PNBP'!J23</f>
        <v>24896960</v>
      </c>
      <c r="I14" s="320">
        <f t="shared" si="0"/>
        <v>4</v>
      </c>
      <c r="J14" s="320">
        <f t="shared" si="1"/>
        <v>2</v>
      </c>
      <c r="K14" s="327">
        <f t="shared" si="2"/>
        <v>157069668</v>
      </c>
    </row>
    <row r="15" spans="1:11" s="6" customFormat="1" ht="15.75" x14ac:dyDescent="0.25">
      <c r="A15" s="271">
        <v>8</v>
      </c>
      <c r="B15" s="276" t="s">
        <v>599</v>
      </c>
      <c r="C15" s="276">
        <f>'2009'!F34-D15</f>
        <v>9</v>
      </c>
      <c r="D15" s="271">
        <v>1</v>
      </c>
      <c r="E15" s="323">
        <f>'2009'!G34</f>
        <v>158400000</v>
      </c>
      <c r="F15" s="276">
        <f>'2009'!I34-G15</f>
        <v>8</v>
      </c>
      <c r="G15" s="271">
        <v>1</v>
      </c>
      <c r="H15" s="323">
        <f>'2009'!J34</f>
        <v>158400000</v>
      </c>
      <c r="I15" s="320">
        <f t="shared" si="0"/>
        <v>1</v>
      </c>
      <c r="J15" s="320">
        <f t="shared" si="1"/>
        <v>0</v>
      </c>
      <c r="K15" s="327">
        <f t="shared" si="2"/>
        <v>0</v>
      </c>
    </row>
    <row r="16" spans="1:11" s="6" customFormat="1" ht="15.75" x14ac:dyDescent="0.25">
      <c r="A16" s="271">
        <v>9</v>
      </c>
      <c r="B16" s="276" t="s">
        <v>600</v>
      </c>
      <c r="C16" s="276">
        <f>'2008'!F24-D16</f>
        <v>4</v>
      </c>
      <c r="D16" s="271">
        <v>2</v>
      </c>
      <c r="E16" s="277">
        <f>'2008'!G24</f>
        <v>517875000</v>
      </c>
      <c r="F16" s="326">
        <f>'2008'!I24</f>
        <v>3</v>
      </c>
      <c r="G16" s="326">
        <f>F16-1</f>
        <v>2</v>
      </c>
      <c r="H16" s="322">
        <f>'2008'!J24</f>
        <v>108000000</v>
      </c>
      <c r="I16" s="320">
        <f t="shared" ref="I16:I17" si="4">C16-F16</f>
        <v>1</v>
      </c>
      <c r="J16" s="320">
        <f t="shared" si="1"/>
        <v>0</v>
      </c>
      <c r="K16" s="327">
        <f t="shared" si="2"/>
        <v>409875000</v>
      </c>
    </row>
    <row r="17" spans="1:11" s="6" customFormat="1" ht="15.75" x14ac:dyDescent="0.25">
      <c r="A17" s="271">
        <v>10</v>
      </c>
      <c r="B17" s="276" t="s">
        <v>687</v>
      </c>
      <c r="C17" s="276">
        <v>5</v>
      </c>
      <c r="D17" s="271">
        <v>1</v>
      </c>
      <c r="E17" s="277">
        <v>48275581</v>
      </c>
      <c r="F17" s="276">
        <v>5</v>
      </c>
      <c r="G17" s="271">
        <v>1</v>
      </c>
      <c r="H17" s="277">
        <v>48275581</v>
      </c>
      <c r="I17" s="320">
        <f t="shared" si="4"/>
        <v>0</v>
      </c>
      <c r="J17" s="320">
        <f t="shared" ref="J17" si="5">D17-G17</f>
        <v>0</v>
      </c>
      <c r="K17" s="327">
        <f t="shared" ref="K17" si="6">E17-H17</f>
        <v>0</v>
      </c>
    </row>
    <row r="18" spans="1:11" s="6" customFormat="1" ht="15.75" x14ac:dyDescent="0.25">
      <c r="A18" s="271">
        <v>11</v>
      </c>
      <c r="B18" s="276" t="s">
        <v>691</v>
      </c>
      <c r="C18" s="276">
        <v>26</v>
      </c>
      <c r="D18" s="271">
        <v>2</v>
      </c>
      <c r="E18" s="277">
        <v>467369588</v>
      </c>
      <c r="F18" s="276">
        <v>26</v>
      </c>
      <c r="G18" s="271">
        <v>2</v>
      </c>
      <c r="H18" s="277">
        <v>467369588</v>
      </c>
      <c r="I18" s="320">
        <f>C18-F18</f>
        <v>0</v>
      </c>
      <c r="J18" s="320">
        <f>D18-G18</f>
        <v>0</v>
      </c>
      <c r="K18" s="327">
        <f>E18-H18</f>
        <v>0</v>
      </c>
    </row>
    <row r="19" spans="1:11" s="6" customFormat="1" ht="15.75" x14ac:dyDescent="0.25">
      <c r="A19" s="271">
        <v>12</v>
      </c>
      <c r="B19" s="276" t="s">
        <v>688</v>
      </c>
      <c r="C19" s="276">
        <v>11</v>
      </c>
      <c r="D19" s="271">
        <v>0</v>
      </c>
      <c r="E19" s="277">
        <v>0</v>
      </c>
      <c r="F19" s="276">
        <v>11</v>
      </c>
      <c r="G19" s="271">
        <v>0</v>
      </c>
      <c r="H19" s="277">
        <v>0</v>
      </c>
      <c r="I19" s="320">
        <f>C19-F19</f>
        <v>0</v>
      </c>
      <c r="J19" s="320">
        <f>D19-G19</f>
        <v>0</v>
      </c>
      <c r="K19" s="327">
        <f>E19-H19</f>
        <v>0</v>
      </c>
    </row>
    <row r="20" spans="1:11" s="6" customFormat="1" ht="15.75" x14ac:dyDescent="0.25">
      <c r="A20" s="271">
        <v>13</v>
      </c>
      <c r="B20" s="276" t="s">
        <v>689</v>
      </c>
      <c r="C20" s="276">
        <v>19</v>
      </c>
      <c r="D20" s="271">
        <v>1</v>
      </c>
      <c r="E20" s="277">
        <v>150000000</v>
      </c>
      <c r="F20" s="276">
        <v>19</v>
      </c>
      <c r="G20" s="271">
        <v>1</v>
      </c>
      <c r="H20" s="277">
        <v>150000000</v>
      </c>
      <c r="I20" s="320">
        <f>C20-F20</f>
        <v>0</v>
      </c>
      <c r="J20" s="320">
        <f>D20-G20</f>
        <v>0</v>
      </c>
      <c r="K20" s="327">
        <f>E20-H20</f>
        <v>0</v>
      </c>
    </row>
    <row r="21" spans="1:11" s="6" customFormat="1" ht="15.75" x14ac:dyDescent="0.25">
      <c r="A21" s="271">
        <v>14</v>
      </c>
      <c r="B21" s="276" t="s">
        <v>690</v>
      </c>
      <c r="C21" s="321">
        <f>'2004'!F18</f>
        <v>2</v>
      </c>
      <c r="D21" s="271">
        <v>0</v>
      </c>
      <c r="E21" s="277">
        <v>0</v>
      </c>
      <c r="F21" s="320">
        <f>C21</f>
        <v>2</v>
      </c>
      <c r="G21" s="271">
        <v>0</v>
      </c>
      <c r="H21" s="277">
        <v>0</v>
      </c>
      <c r="I21" s="320">
        <f>C21-F21</f>
        <v>0</v>
      </c>
      <c r="J21" s="271">
        <v>0</v>
      </c>
      <c r="K21" s="327">
        <v>0</v>
      </c>
    </row>
    <row r="22" spans="1:11" s="6" customFormat="1" x14ac:dyDescent="0.25">
      <c r="A22" s="271"/>
      <c r="B22" s="278"/>
      <c r="C22" s="278"/>
      <c r="D22" s="271">
        <f>SUM(D8:D18)</f>
        <v>25</v>
      </c>
      <c r="E22" s="277">
        <f>SUM(E8:E18)</f>
        <v>5934391378.9099998</v>
      </c>
      <c r="F22" s="277"/>
      <c r="G22" s="271">
        <f>SUM(G8:G18)</f>
        <v>15</v>
      </c>
      <c r="H22" s="277">
        <f>SUM(H8:H18)</f>
        <v>1545866349.9100001</v>
      </c>
      <c r="I22" s="277"/>
      <c r="J22" s="271">
        <f>SUM(J8:J18)</f>
        <v>10</v>
      </c>
      <c r="K22" s="277">
        <f>SUM(K8:K18)</f>
        <v>4388525029</v>
      </c>
    </row>
    <row r="28" spans="1:11" x14ac:dyDescent="0.25">
      <c r="E28" s="66"/>
      <c r="F28" s="66"/>
    </row>
  </sheetData>
  <mergeCells count="12">
    <mergeCell ref="C6:D6"/>
    <mergeCell ref="E6:E7"/>
    <mergeCell ref="F6:G6"/>
    <mergeCell ref="H6:H7"/>
    <mergeCell ref="I6:J6"/>
    <mergeCell ref="K6:K7"/>
    <mergeCell ref="A3:K3"/>
    <mergeCell ref="A5:A7"/>
    <mergeCell ref="B5:B7"/>
    <mergeCell ref="C5:E5"/>
    <mergeCell ref="F5:H5"/>
    <mergeCell ref="I5:K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topLeftCell="E7" zoomScale="55" zoomScaleNormal="55" workbookViewId="0">
      <selection activeCell="F23" sqref="F23:G23"/>
    </sheetView>
  </sheetViews>
  <sheetFormatPr defaultRowHeight="15" x14ac:dyDescent="0.25"/>
  <cols>
    <col min="1" max="1" width="6.85546875" customWidth="1"/>
    <col min="2" max="2" width="56.140625" hidden="1" customWidth="1"/>
    <col min="3" max="3" width="6.7109375" hidden="1" customWidth="1"/>
    <col min="4" max="4" width="14.140625" hidden="1" customWidth="1"/>
    <col min="5" max="5" width="61" customWidth="1"/>
    <col min="6" max="6" width="6.7109375" customWidth="1"/>
    <col min="7" max="7" width="14" customWidth="1"/>
    <col min="8" max="8" width="54.5703125" customWidth="1"/>
    <col min="9" max="9" width="6.7109375" hidden="1" customWidth="1"/>
    <col min="10" max="10" width="13.42578125" hidden="1" customWidth="1"/>
    <col min="11" max="16" width="6.7109375" hidden="1" customWidth="1"/>
    <col min="17" max="17" width="29.7109375" customWidth="1"/>
    <col min="18" max="18" width="18.7109375" hidden="1" customWidth="1"/>
  </cols>
  <sheetData>
    <row r="1" spans="1:19" x14ac:dyDescent="0.25">
      <c r="A1" s="204" t="s">
        <v>26</v>
      </c>
      <c r="B1" s="204"/>
      <c r="C1" s="204"/>
      <c r="D1" s="204"/>
      <c r="E1" s="204"/>
      <c r="F1" s="204"/>
      <c r="G1" s="204"/>
      <c r="H1" s="204"/>
      <c r="I1" s="204"/>
      <c r="J1" s="204"/>
      <c r="K1" s="204"/>
      <c r="L1" s="204"/>
      <c r="M1" s="204"/>
      <c r="N1" s="204"/>
      <c r="O1" s="204"/>
      <c r="P1" s="204"/>
      <c r="Q1" s="204"/>
      <c r="R1" s="204"/>
    </row>
    <row r="2" spans="1:19" x14ac:dyDescent="0.25">
      <c r="A2" s="204" t="s">
        <v>69</v>
      </c>
      <c r="B2" s="204"/>
      <c r="C2" s="204"/>
      <c r="D2" s="204"/>
      <c r="E2" s="204"/>
      <c r="F2" s="204"/>
      <c r="G2" s="204"/>
      <c r="H2" s="204"/>
      <c r="I2" s="204"/>
      <c r="J2" s="204"/>
      <c r="K2" s="204"/>
      <c r="L2" s="204"/>
      <c r="M2" s="204"/>
      <c r="N2" s="204"/>
      <c r="O2" s="204"/>
      <c r="P2" s="204"/>
      <c r="Q2" s="204"/>
      <c r="R2" s="204"/>
    </row>
    <row r="3" spans="1:19" x14ac:dyDescent="0.25">
      <c r="A3" s="204" t="s">
        <v>70</v>
      </c>
      <c r="B3" s="204"/>
      <c r="C3" s="204"/>
      <c r="D3" s="204"/>
      <c r="E3" s="204"/>
      <c r="F3" s="204"/>
      <c r="G3" s="204"/>
      <c r="H3" s="204"/>
      <c r="I3" s="204"/>
      <c r="J3" s="204"/>
      <c r="K3" s="204"/>
      <c r="L3" s="204"/>
      <c r="M3" s="204"/>
      <c r="N3" s="204"/>
      <c r="O3" s="204"/>
      <c r="P3" s="204"/>
      <c r="Q3" s="204"/>
      <c r="R3" s="204"/>
    </row>
    <row r="4" spans="1:19" x14ac:dyDescent="0.25">
      <c r="A4" s="204" t="s">
        <v>606</v>
      </c>
      <c r="B4" s="204"/>
      <c r="C4" s="204"/>
      <c r="D4" s="204"/>
      <c r="E4" s="204"/>
      <c r="F4" s="204"/>
      <c r="G4" s="204"/>
      <c r="H4" s="204"/>
      <c r="I4" s="204"/>
      <c r="J4" s="204"/>
      <c r="K4" s="204"/>
      <c r="L4" s="204"/>
      <c r="M4" s="204"/>
      <c r="N4" s="204"/>
      <c r="O4" s="204"/>
      <c r="P4" s="204"/>
      <c r="Q4" s="204"/>
      <c r="R4" s="204"/>
    </row>
    <row r="5" spans="1:19" x14ac:dyDescent="0.25">
      <c r="R5" t="s">
        <v>71</v>
      </c>
    </row>
    <row r="6" spans="1:19" x14ac:dyDescent="0.25">
      <c r="A6" s="207" t="s">
        <v>0</v>
      </c>
      <c r="B6" s="211" t="s">
        <v>1</v>
      </c>
      <c r="C6" s="212"/>
      <c r="D6" s="212"/>
      <c r="E6" s="210" t="s">
        <v>5</v>
      </c>
      <c r="F6" s="210"/>
      <c r="G6" s="210"/>
      <c r="H6" s="210" t="s">
        <v>7</v>
      </c>
      <c r="I6" s="210" t="s">
        <v>14</v>
      </c>
      <c r="J6" s="210"/>
      <c r="K6" s="210"/>
      <c r="L6" s="210"/>
      <c r="M6" s="210"/>
      <c r="N6" s="210"/>
      <c r="O6" s="210"/>
      <c r="P6" s="210"/>
      <c r="Q6" s="207" t="s">
        <v>12</v>
      </c>
      <c r="R6" s="206" t="s">
        <v>13</v>
      </c>
      <c r="S6" s="1"/>
    </row>
    <row r="7" spans="1:19" ht="84.75" customHeight="1" x14ac:dyDescent="0.25">
      <c r="A7" s="208"/>
      <c r="B7" s="213"/>
      <c r="C7" s="214"/>
      <c r="D7" s="214"/>
      <c r="E7" s="210"/>
      <c r="F7" s="210"/>
      <c r="G7" s="210"/>
      <c r="H7" s="210"/>
      <c r="I7" s="205" t="s">
        <v>8</v>
      </c>
      <c r="J7" s="205"/>
      <c r="K7" s="205" t="s">
        <v>9</v>
      </c>
      <c r="L7" s="205"/>
      <c r="M7" s="205" t="s">
        <v>10</v>
      </c>
      <c r="N7" s="205"/>
      <c r="O7" s="205" t="s">
        <v>11</v>
      </c>
      <c r="P7" s="205"/>
      <c r="Q7" s="208"/>
      <c r="R7" s="206"/>
      <c r="S7" s="1"/>
    </row>
    <row r="8" spans="1:19" x14ac:dyDescent="0.25">
      <c r="A8" s="209"/>
      <c r="B8" s="3" t="s">
        <v>2</v>
      </c>
      <c r="C8" s="3" t="s">
        <v>3</v>
      </c>
      <c r="D8" s="3" t="s">
        <v>4</v>
      </c>
      <c r="E8" s="3" t="s">
        <v>6</v>
      </c>
      <c r="F8" s="3" t="s">
        <v>3</v>
      </c>
      <c r="G8" s="3" t="s">
        <v>4</v>
      </c>
      <c r="H8" s="210"/>
      <c r="I8" s="3" t="s">
        <v>3</v>
      </c>
      <c r="J8" s="3" t="s">
        <v>4</v>
      </c>
      <c r="K8" s="3" t="s">
        <v>3</v>
      </c>
      <c r="L8" s="3" t="s">
        <v>4</v>
      </c>
      <c r="M8" s="3" t="s">
        <v>3</v>
      </c>
      <c r="N8" s="3" t="s">
        <v>4</v>
      </c>
      <c r="O8" s="3" t="s">
        <v>3</v>
      </c>
      <c r="P8" s="3" t="s">
        <v>4</v>
      </c>
      <c r="Q8" s="209"/>
      <c r="R8" s="206"/>
      <c r="S8" s="1"/>
    </row>
    <row r="9" spans="1:19" hidden="1" x14ac:dyDescent="0.25">
      <c r="A9" s="3">
        <v>1</v>
      </c>
      <c r="B9" s="3">
        <v>2</v>
      </c>
      <c r="C9" s="3">
        <v>3</v>
      </c>
      <c r="D9" s="3">
        <v>4</v>
      </c>
      <c r="E9" s="3">
        <v>5</v>
      </c>
      <c r="F9" s="3">
        <v>6</v>
      </c>
      <c r="G9" s="3">
        <v>7</v>
      </c>
      <c r="H9" s="3">
        <v>8</v>
      </c>
      <c r="I9" s="3">
        <v>9</v>
      </c>
      <c r="J9" s="3">
        <v>10</v>
      </c>
      <c r="K9" s="3">
        <v>11</v>
      </c>
      <c r="L9" s="3">
        <v>12</v>
      </c>
      <c r="M9" s="3">
        <v>13</v>
      </c>
      <c r="N9" s="3">
        <v>14</v>
      </c>
      <c r="O9" s="3">
        <v>15</v>
      </c>
      <c r="P9" s="3">
        <v>16</v>
      </c>
      <c r="Q9" s="3">
        <v>17</v>
      </c>
      <c r="R9" s="3">
        <v>18</v>
      </c>
    </row>
    <row r="10" spans="1:19" x14ac:dyDescent="0.25">
      <c r="A10" s="196" t="s">
        <v>15</v>
      </c>
      <c r="B10" s="197"/>
      <c r="C10" s="2"/>
      <c r="D10" s="2"/>
      <c r="E10" s="2"/>
      <c r="F10" s="2"/>
      <c r="G10" s="2"/>
      <c r="H10" s="2"/>
      <c r="I10" s="2"/>
      <c r="J10" s="2"/>
      <c r="K10" s="2"/>
      <c r="L10" s="2"/>
      <c r="M10" s="2"/>
      <c r="N10" s="2"/>
      <c r="O10" s="2"/>
      <c r="P10" s="2"/>
      <c r="Q10" s="2"/>
      <c r="R10" s="2"/>
    </row>
    <row r="11" spans="1:19" s="6" customFormat="1" ht="75" x14ac:dyDescent="0.25">
      <c r="A11" s="5">
        <v>1</v>
      </c>
      <c r="B11" s="5" t="s">
        <v>72</v>
      </c>
      <c r="C11" s="5">
        <v>1</v>
      </c>
      <c r="D11" s="5" t="s">
        <v>17</v>
      </c>
      <c r="E11" s="5" t="s">
        <v>73</v>
      </c>
      <c r="F11" s="5">
        <v>1</v>
      </c>
      <c r="G11" s="5" t="s">
        <v>17</v>
      </c>
      <c r="H11" s="5" t="s">
        <v>74</v>
      </c>
      <c r="I11" s="5">
        <v>1</v>
      </c>
      <c r="J11" s="5" t="s">
        <v>17</v>
      </c>
      <c r="K11" s="5"/>
      <c r="L11" s="5"/>
      <c r="M11" s="5"/>
      <c r="N11" s="5"/>
      <c r="O11" s="5"/>
      <c r="P11" s="5"/>
      <c r="Q11" s="5" t="s">
        <v>78</v>
      </c>
      <c r="R11" s="5"/>
    </row>
    <row r="12" spans="1:19" s="6" customFormat="1" ht="90" x14ac:dyDescent="0.25">
      <c r="A12" s="5">
        <v>2</v>
      </c>
      <c r="B12" s="5" t="s">
        <v>75</v>
      </c>
      <c r="C12" s="5">
        <v>1</v>
      </c>
      <c r="D12" s="5" t="s">
        <v>17</v>
      </c>
      <c r="E12" s="5" t="s">
        <v>76</v>
      </c>
      <c r="F12" s="5">
        <v>1</v>
      </c>
      <c r="G12" s="5" t="s">
        <v>17</v>
      </c>
      <c r="H12" s="5" t="s">
        <v>77</v>
      </c>
      <c r="I12" s="5">
        <v>1</v>
      </c>
      <c r="J12" s="5" t="s">
        <v>17</v>
      </c>
      <c r="K12" s="5"/>
      <c r="L12" s="5"/>
      <c r="M12" s="5"/>
      <c r="N12" s="5"/>
      <c r="O12" s="5"/>
      <c r="P12" s="5"/>
      <c r="Q12" s="5" t="s">
        <v>78</v>
      </c>
      <c r="R12" s="5"/>
    </row>
    <row r="13" spans="1:19" s="6" customFormat="1" ht="60" x14ac:dyDescent="0.25">
      <c r="A13" s="5">
        <v>3</v>
      </c>
      <c r="B13" s="5" t="s">
        <v>79</v>
      </c>
      <c r="C13" s="5">
        <v>1</v>
      </c>
      <c r="D13" s="5" t="s">
        <v>17</v>
      </c>
      <c r="E13" s="5" t="s">
        <v>80</v>
      </c>
      <c r="F13" s="5">
        <v>1</v>
      </c>
      <c r="G13" s="5" t="s">
        <v>17</v>
      </c>
      <c r="H13" s="5" t="s">
        <v>77</v>
      </c>
      <c r="I13" s="5">
        <v>1</v>
      </c>
      <c r="J13" s="5" t="s">
        <v>17</v>
      </c>
      <c r="K13" s="5"/>
      <c r="L13" s="5"/>
      <c r="M13" s="5"/>
      <c r="N13" s="5"/>
      <c r="O13" s="5"/>
      <c r="P13" s="5"/>
      <c r="Q13" s="5" t="s">
        <v>78</v>
      </c>
      <c r="R13" s="5"/>
    </row>
    <row r="14" spans="1:19" s="6" customFormat="1" ht="90" x14ac:dyDescent="0.25">
      <c r="A14" s="5">
        <v>4</v>
      </c>
      <c r="B14" s="5" t="s">
        <v>81</v>
      </c>
      <c r="C14" s="5">
        <v>1</v>
      </c>
      <c r="D14" s="5" t="s">
        <v>17</v>
      </c>
      <c r="E14" s="5" t="s">
        <v>82</v>
      </c>
      <c r="F14" s="5">
        <v>1</v>
      </c>
      <c r="G14" s="10" t="s">
        <v>17</v>
      </c>
      <c r="H14" s="5" t="s">
        <v>83</v>
      </c>
      <c r="I14" s="5">
        <v>1</v>
      </c>
      <c r="J14" s="10" t="s">
        <v>17</v>
      </c>
      <c r="K14" s="5"/>
      <c r="L14" s="5"/>
      <c r="M14" s="5"/>
      <c r="N14" s="5"/>
      <c r="O14" s="5"/>
      <c r="P14" s="5"/>
      <c r="Q14" s="5" t="s">
        <v>78</v>
      </c>
      <c r="R14" s="5"/>
    </row>
    <row r="15" spans="1:19" ht="60" x14ac:dyDescent="0.25">
      <c r="A15" s="4">
        <v>5</v>
      </c>
      <c r="B15" s="4" t="s">
        <v>84</v>
      </c>
      <c r="C15" s="4">
        <v>1</v>
      </c>
      <c r="D15" s="12" t="s">
        <v>17</v>
      </c>
      <c r="E15" s="4" t="s">
        <v>85</v>
      </c>
      <c r="F15" s="4">
        <v>1</v>
      </c>
      <c r="G15" s="12" t="s">
        <v>17</v>
      </c>
      <c r="H15" s="5" t="s">
        <v>86</v>
      </c>
      <c r="I15" s="5">
        <v>1</v>
      </c>
      <c r="J15" s="10" t="s">
        <v>17</v>
      </c>
      <c r="K15" s="5"/>
      <c r="L15" s="5"/>
      <c r="M15" s="5"/>
      <c r="N15" s="5"/>
      <c r="O15" s="5"/>
      <c r="P15" s="5"/>
      <c r="Q15" s="5" t="s">
        <v>78</v>
      </c>
      <c r="R15" s="4"/>
    </row>
    <row r="16" spans="1:19" ht="60" x14ac:dyDescent="0.25">
      <c r="A16" s="7">
        <v>6</v>
      </c>
      <c r="B16" s="4" t="s">
        <v>87</v>
      </c>
      <c r="C16" s="7">
        <v>1</v>
      </c>
      <c r="D16" s="13" t="s">
        <v>17</v>
      </c>
      <c r="E16" s="4" t="s">
        <v>88</v>
      </c>
      <c r="F16" s="4">
        <v>1</v>
      </c>
      <c r="G16" s="12" t="s">
        <v>17</v>
      </c>
      <c r="H16" s="5" t="s">
        <v>89</v>
      </c>
      <c r="I16" s="5">
        <v>1</v>
      </c>
      <c r="J16" s="10" t="s">
        <v>17</v>
      </c>
      <c r="K16" s="5"/>
      <c r="L16" s="5"/>
      <c r="M16" s="5"/>
      <c r="N16" s="5"/>
      <c r="O16" s="5"/>
      <c r="P16" s="5"/>
      <c r="Q16" s="5" t="s">
        <v>78</v>
      </c>
      <c r="R16" s="4"/>
    </row>
    <row r="17" spans="1:18" s="6" customFormat="1" ht="60" x14ac:dyDescent="0.25">
      <c r="A17" s="5">
        <v>7</v>
      </c>
      <c r="B17" s="5" t="s">
        <v>90</v>
      </c>
      <c r="C17" s="5">
        <v>1</v>
      </c>
      <c r="D17" s="10" t="s">
        <v>17</v>
      </c>
      <c r="E17" s="5" t="s">
        <v>91</v>
      </c>
      <c r="F17" s="5">
        <v>1</v>
      </c>
      <c r="G17" s="10" t="s">
        <v>17</v>
      </c>
      <c r="H17" s="5" t="s">
        <v>77</v>
      </c>
      <c r="I17" s="5">
        <v>1</v>
      </c>
      <c r="J17" s="10" t="s">
        <v>17</v>
      </c>
      <c r="K17" s="5"/>
      <c r="L17" s="5"/>
      <c r="M17" s="5"/>
      <c r="N17" s="5"/>
      <c r="O17" s="5"/>
      <c r="P17" s="5"/>
      <c r="Q17" s="5" t="s">
        <v>78</v>
      </c>
      <c r="R17" s="5"/>
    </row>
    <row r="18" spans="1:18" ht="60" x14ac:dyDescent="0.25">
      <c r="A18" s="5">
        <v>8</v>
      </c>
      <c r="B18" s="5" t="s">
        <v>92</v>
      </c>
      <c r="C18" s="5">
        <v>1</v>
      </c>
      <c r="D18" s="14" t="s">
        <v>17</v>
      </c>
      <c r="E18" s="5" t="s">
        <v>93</v>
      </c>
      <c r="F18" s="5">
        <v>1</v>
      </c>
      <c r="G18" s="14" t="s">
        <v>17</v>
      </c>
      <c r="H18" s="5" t="s">
        <v>77</v>
      </c>
      <c r="I18" s="5">
        <v>1</v>
      </c>
      <c r="J18" s="14" t="s">
        <v>17</v>
      </c>
      <c r="K18" s="5"/>
      <c r="L18" s="5"/>
      <c r="M18" s="5"/>
      <c r="N18" s="5"/>
      <c r="O18" s="5"/>
      <c r="P18" s="4"/>
      <c r="Q18" s="5" t="s">
        <v>78</v>
      </c>
      <c r="R18" s="5"/>
    </row>
    <row r="19" spans="1:18" ht="90" x14ac:dyDescent="0.25">
      <c r="A19" s="5">
        <v>9</v>
      </c>
      <c r="B19" s="5" t="s">
        <v>95</v>
      </c>
      <c r="C19" s="5">
        <v>1</v>
      </c>
      <c r="D19" s="10" t="s">
        <v>17</v>
      </c>
      <c r="E19" s="5" t="s">
        <v>94</v>
      </c>
      <c r="F19" s="5">
        <v>1</v>
      </c>
      <c r="G19" s="10" t="s">
        <v>17</v>
      </c>
      <c r="H19" s="5" t="s">
        <v>96</v>
      </c>
      <c r="I19" s="5">
        <v>1</v>
      </c>
      <c r="J19" s="10" t="s">
        <v>17</v>
      </c>
      <c r="K19" s="5"/>
      <c r="L19" s="5"/>
      <c r="M19" s="5"/>
      <c r="N19" s="5"/>
      <c r="O19" s="5"/>
      <c r="P19" s="4"/>
      <c r="Q19" s="5" t="s">
        <v>78</v>
      </c>
      <c r="R19" s="5"/>
    </row>
    <row r="20" spans="1:18" ht="90" x14ac:dyDescent="0.25">
      <c r="A20" s="5">
        <v>10</v>
      </c>
      <c r="B20" s="5" t="s">
        <v>98</v>
      </c>
      <c r="C20" s="5">
        <v>1</v>
      </c>
      <c r="D20" s="10" t="s">
        <v>17</v>
      </c>
      <c r="E20" s="5" t="s">
        <v>97</v>
      </c>
      <c r="F20" s="5">
        <v>1</v>
      </c>
      <c r="G20" s="5" t="s">
        <v>17</v>
      </c>
      <c r="H20" s="5" t="s">
        <v>99</v>
      </c>
      <c r="I20" s="5">
        <v>1</v>
      </c>
      <c r="J20" s="5" t="s">
        <v>17</v>
      </c>
      <c r="K20" s="5"/>
      <c r="L20" s="5"/>
      <c r="M20" s="5"/>
      <c r="N20" s="5" t="s">
        <v>100</v>
      </c>
      <c r="O20" s="5"/>
      <c r="P20" s="4"/>
      <c r="Q20" s="5" t="s">
        <v>78</v>
      </c>
      <c r="R20" s="5"/>
    </row>
    <row r="21" spans="1:18" s="6" customFormat="1" x14ac:dyDescent="0.25">
      <c r="A21" s="300" t="s">
        <v>101</v>
      </c>
      <c r="B21" s="301"/>
      <c r="C21" s="301"/>
      <c r="D21" s="302"/>
      <c r="E21" s="5"/>
      <c r="F21" s="5"/>
      <c r="G21" s="5"/>
      <c r="H21" s="5"/>
      <c r="I21" s="5"/>
      <c r="J21" s="5"/>
      <c r="K21" s="5"/>
      <c r="L21" s="5"/>
      <c r="M21" s="5"/>
      <c r="N21" s="5"/>
      <c r="O21" s="5"/>
      <c r="P21" s="5"/>
      <c r="Q21" s="5"/>
      <c r="R21" s="5"/>
    </row>
    <row r="22" spans="1:18" s="6" customFormat="1" ht="75" x14ac:dyDescent="0.25">
      <c r="A22" s="5">
        <v>1</v>
      </c>
      <c r="B22" s="5" t="s">
        <v>102</v>
      </c>
      <c r="C22" s="5">
        <v>1</v>
      </c>
      <c r="D22" s="5" t="s">
        <v>17</v>
      </c>
      <c r="E22" s="5" t="s">
        <v>103</v>
      </c>
      <c r="F22" s="5">
        <v>1</v>
      </c>
      <c r="G22" s="5" t="s">
        <v>17</v>
      </c>
      <c r="H22" s="5" t="s">
        <v>77</v>
      </c>
      <c r="I22" s="5">
        <v>1</v>
      </c>
      <c r="J22" s="5" t="s">
        <v>17</v>
      </c>
      <c r="K22" s="5"/>
      <c r="L22" s="5"/>
      <c r="M22" s="5"/>
      <c r="N22" s="5"/>
      <c r="O22" s="5"/>
      <c r="P22" s="5"/>
      <c r="Q22" s="5" t="s">
        <v>78</v>
      </c>
      <c r="R22" s="5"/>
    </row>
    <row r="23" spans="1:18" x14ac:dyDescent="0.25">
      <c r="A23" s="4"/>
      <c r="B23" s="4" t="s">
        <v>25</v>
      </c>
      <c r="C23" s="4">
        <f>SUM(C11:C22)</f>
        <v>11</v>
      </c>
      <c r="D23" s="9">
        <f>SUM(D20:D22,D18,D17,D11)</f>
        <v>0</v>
      </c>
      <c r="E23" s="27" t="s">
        <v>25</v>
      </c>
      <c r="F23" s="27">
        <f>SUM(F11:F22)</f>
        <v>11</v>
      </c>
      <c r="G23" s="28">
        <f>SUM(G11:G22)</f>
        <v>0</v>
      </c>
      <c r="H23" s="27" t="s">
        <v>25</v>
      </c>
      <c r="I23" s="27">
        <f>SUM(I11:I22)</f>
        <v>11</v>
      </c>
      <c r="J23" s="28">
        <f>SUM(J11:J22)</f>
        <v>0</v>
      </c>
      <c r="K23" s="27" t="s">
        <v>17</v>
      </c>
      <c r="L23" s="27" t="s">
        <v>17</v>
      </c>
      <c r="M23" s="27" t="s">
        <v>17</v>
      </c>
      <c r="N23" s="27" t="s">
        <v>17</v>
      </c>
      <c r="O23" s="27" t="s">
        <v>17</v>
      </c>
      <c r="P23" s="27" t="s">
        <v>17</v>
      </c>
      <c r="Q23" s="4"/>
      <c r="R23" s="4" t="s">
        <v>17</v>
      </c>
    </row>
  </sheetData>
  <mergeCells count="16">
    <mergeCell ref="A1:R1"/>
    <mergeCell ref="A2:R2"/>
    <mergeCell ref="A3:R3"/>
    <mergeCell ref="A4:R4"/>
    <mergeCell ref="A6:A8"/>
    <mergeCell ref="B6:D7"/>
    <mergeCell ref="E6:G7"/>
    <mergeCell ref="H6:H8"/>
    <mergeCell ref="I6:P6"/>
    <mergeCell ref="Q6:Q8"/>
    <mergeCell ref="R6:R8"/>
    <mergeCell ref="I7:J7"/>
    <mergeCell ref="K7:L7"/>
    <mergeCell ref="M7:N7"/>
    <mergeCell ref="O7:P7"/>
    <mergeCell ref="A10:B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0"/>
  <sheetViews>
    <sheetView topLeftCell="H32" zoomScale="70" zoomScaleNormal="70" workbookViewId="0">
      <selection activeCell="F40" sqref="F40:G40"/>
    </sheetView>
  </sheetViews>
  <sheetFormatPr defaultRowHeight="15" x14ac:dyDescent="0.25"/>
  <cols>
    <col min="1" max="1" width="6.85546875" customWidth="1"/>
    <col min="2" max="2" width="56.140625" hidden="1" customWidth="1"/>
    <col min="3" max="3" width="6.7109375" hidden="1" customWidth="1"/>
    <col min="4" max="4" width="14.140625" hidden="1" customWidth="1"/>
    <col min="5" max="5" width="61" customWidth="1"/>
    <col min="6" max="6" width="6.7109375" customWidth="1"/>
    <col min="7" max="7" width="14" customWidth="1"/>
    <col min="8" max="8" width="54.5703125" customWidth="1"/>
    <col min="9" max="9" width="6.7109375" hidden="1" customWidth="1"/>
    <col min="10" max="10" width="13.42578125" hidden="1" customWidth="1"/>
    <col min="11" max="16" width="6.7109375" hidden="1" customWidth="1"/>
    <col min="17" max="17" width="29.7109375" customWidth="1"/>
    <col min="18" max="18" width="18.7109375" hidden="1" customWidth="1"/>
  </cols>
  <sheetData>
    <row r="1" spans="1:19" x14ac:dyDescent="0.25">
      <c r="A1" s="204" t="s">
        <v>26</v>
      </c>
      <c r="B1" s="204"/>
      <c r="C1" s="204"/>
      <c r="D1" s="204"/>
      <c r="E1" s="204"/>
      <c r="F1" s="204"/>
      <c r="G1" s="204"/>
      <c r="H1" s="204"/>
      <c r="I1" s="204"/>
      <c r="J1" s="204"/>
      <c r="K1" s="204"/>
      <c r="L1" s="204"/>
      <c r="M1" s="204"/>
      <c r="N1" s="204"/>
      <c r="O1" s="204"/>
      <c r="P1" s="204"/>
      <c r="Q1" s="204"/>
      <c r="R1" s="204"/>
    </row>
    <row r="2" spans="1:19" x14ac:dyDescent="0.25">
      <c r="A2" s="204" t="s">
        <v>105</v>
      </c>
      <c r="B2" s="204"/>
      <c r="C2" s="204"/>
      <c r="D2" s="204"/>
      <c r="E2" s="204"/>
      <c r="F2" s="204"/>
      <c r="G2" s="204"/>
      <c r="H2" s="204"/>
      <c r="I2" s="204"/>
      <c r="J2" s="204"/>
      <c r="K2" s="204"/>
      <c r="L2" s="204"/>
      <c r="M2" s="204"/>
      <c r="N2" s="204"/>
      <c r="O2" s="204"/>
      <c r="P2" s="204"/>
      <c r="Q2" s="204"/>
      <c r="R2" s="204"/>
    </row>
    <row r="3" spans="1:19" x14ac:dyDescent="0.25">
      <c r="A3" s="204" t="s">
        <v>104</v>
      </c>
      <c r="B3" s="204"/>
      <c r="C3" s="204"/>
      <c r="D3" s="204"/>
      <c r="E3" s="204"/>
      <c r="F3" s="204"/>
      <c r="G3" s="204"/>
      <c r="H3" s="204"/>
      <c r="I3" s="204"/>
      <c r="J3" s="204"/>
      <c r="K3" s="204"/>
      <c r="L3" s="204"/>
      <c r="M3" s="204"/>
      <c r="N3" s="204"/>
      <c r="O3" s="204"/>
      <c r="P3" s="204"/>
      <c r="Q3" s="204"/>
      <c r="R3" s="204"/>
    </row>
    <row r="4" spans="1:19" x14ac:dyDescent="0.25">
      <c r="A4" s="204" t="s">
        <v>106</v>
      </c>
      <c r="B4" s="204"/>
      <c r="C4" s="204"/>
      <c r="D4" s="204"/>
      <c r="E4" s="204"/>
      <c r="F4" s="204"/>
      <c r="G4" s="204"/>
      <c r="H4" s="204"/>
      <c r="I4" s="204"/>
      <c r="J4" s="204"/>
      <c r="K4" s="204"/>
      <c r="L4" s="204"/>
      <c r="M4" s="204"/>
      <c r="N4" s="204"/>
      <c r="O4" s="204"/>
      <c r="P4" s="204"/>
      <c r="Q4" s="204"/>
      <c r="R4" s="204"/>
    </row>
    <row r="5" spans="1:19" x14ac:dyDescent="0.25">
      <c r="A5" s="204" t="s">
        <v>606</v>
      </c>
      <c r="B5" s="204"/>
      <c r="C5" s="204"/>
      <c r="D5" s="204"/>
      <c r="E5" s="204"/>
      <c r="F5" s="204"/>
      <c r="G5" s="204"/>
      <c r="H5" s="204"/>
      <c r="I5" s="204"/>
      <c r="J5" s="204"/>
      <c r="K5" s="204"/>
      <c r="L5" s="204"/>
      <c r="M5" s="204"/>
      <c r="N5" s="204"/>
      <c r="O5" s="204"/>
      <c r="P5" s="204"/>
      <c r="Q5" s="204"/>
      <c r="R5" s="204"/>
    </row>
    <row r="6" spans="1:19" x14ac:dyDescent="0.25">
      <c r="R6" t="s">
        <v>71</v>
      </c>
    </row>
    <row r="7" spans="1:19" x14ac:dyDescent="0.25">
      <c r="A7" s="207" t="s">
        <v>0</v>
      </c>
      <c r="B7" s="211" t="s">
        <v>1</v>
      </c>
      <c r="C7" s="212"/>
      <c r="D7" s="212"/>
      <c r="E7" s="210" t="s">
        <v>5</v>
      </c>
      <c r="F7" s="210"/>
      <c r="G7" s="210"/>
      <c r="H7" s="210" t="s">
        <v>7</v>
      </c>
      <c r="I7" s="210" t="s">
        <v>14</v>
      </c>
      <c r="J7" s="210"/>
      <c r="K7" s="210"/>
      <c r="L7" s="210"/>
      <c r="M7" s="210"/>
      <c r="N7" s="210"/>
      <c r="O7" s="210"/>
      <c r="P7" s="210"/>
      <c r="Q7" s="207" t="s">
        <v>12</v>
      </c>
      <c r="R7" s="206" t="s">
        <v>13</v>
      </c>
      <c r="S7" s="11"/>
    </row>
    <row r="8" spans="1:19" ht="84.75" customHeight="1" x14ac:dyDescent="0.25">
      <c r="A8" s="208"/>
      <c r="B8" s="213"/>
      <c r="C8" s="214"/>
      <c r="D8" s="214"/>
      <c r="E8" s="210"/>
      <c r="F8" s="210"/>
      <c r="G8" s="210"/>
      <c r="H8" s="210"/>
      <c r="I8" s="205" t="s">
        <v>8</v>
      </c>
      <c r="J8" s="205"/>
      <c r="K8" s="205" t="s">
        <v>9</v>
      </c>
      <c r="L8" s="205"/>
      <c r="M8" s="205" t="s">
        <v>10</v>
      </c>
      <c r="N8" s="205"/>
      <c r="O8" s="205" t="s">
        <v>11</v>
      </c>
      <c r="P8" s="205"/>
      <c r="Q8" s="208"/>
      <c r="R8" s="206"/>
      <c r="S8" s="11"/>
    </row>
    <row r="9" spans="1:19" x14ac:dyDescent="0.25">
      <c r="A9" s="209"/>
      <c r="B9" s="3" t="s">
        <v>2</v>
      </c>
      <c r="C9" s="3" t="s">
        <v>3</v>
      </c>
      <c r="D9" s="3" t="s">
        <v>4</v>
      </c>
      <c r="E9" s="3" t="s">
        <v>6</v>
      </c>
      <c r="F9" s="3" t="s">
        <v>3</v>
      </c>
      <c r="G9" s="3" t="s">
        <v>4</v>
      </c>
      <c r="H9" s="210"/>
      <c r="I9" s="3" t="s">
        <v>3</v>
      </c>
      <c r="J9" s="3" t="s">
        <v>4</v>
      </c>
      <c r="K9" s="3" t="s">
        <v>3</v>
      </c>
      <c r="L9" s="3" t="s">
        <v>4</v>
      </c>
      <c r="M9" s="3" t="s">
        <v>3</v>
      </c>
      <c r="N9" s="3" t="s">
        <v>4</v>
      </c>
      <c r="O9" s="3" t="s">
        <v>3</v>
      </c>
      <c r="P9" s="3" t="s">
        <v>4</v>
      </c>
      <c r="Q9" s="209"/>
      <c r="R9" s="206"/>
      <c r="S9" s="11"/>
    </row>
    <row r="10" spans="1:19" hidden="1" x14ac:dyDescent="0.25">
      <c r="A10" s="3">
        <v>1</v>
      </c>
      <c r="B10" s="3">
        <v>2</v>
      </c>
      <c r="C10" s="3">
        <v>3</v>
      </c>
      <c r="D10" s="3">
        <v>4</v>
      </c>
      <c r="E10" s="3">
        <v>5</v>
      </c>
      <c r="F10" s="3">
        <v>6</v>
      </c>
      <c r="G10" s="3">
        <v>7</v>
      </c>
      <c r="H10" s="3">
        <v>8</v>
      </c>
      <c r="I10" s="3">
        <v>9</v>
      </c>
      <c r="J10" s="3">
        <v>10</v>
      </c>
      <c r="K10" s="3">
        <v>11</v>
      </c>
      <c r="L10" s="3">
        <v>12</v>
      </c>
      <c r="M10" s="3">
        <v>13</v>
      </c>
      <c r="N10" s="3">
        <v>14</v>
      </c>
      <c r="O10" s="3">
        <v>15</v>
      </c>
      <c r="P10" s="3">
        <v>16</v>
      </c>
      <c r="Q10" s="3">
        <v>17</v>
      </c>
      <c r="R10" s="3">
        <v>18</v>
      </c>
    </row>
    <row r="11" spans="1:19" x14ac:dyDescent="0.25">
      <c r="A11" s="196" t="s">
        <v>15</v>
      </c>
      <c r="B11" s="197"/>
      <c r="C11" s="2"/>
      <c r="D11" s="2"/>
      <c r="E11" s="2"/>
      <c r="F11" s="2"/>
      <c r="G11" s="2"/>
      <c r="H11" s="2"/>
      <c r="I11" s="2"/>
      <c r="J11" s="2"/>
      <c r="K11" s="2"/>
      <c r="L11" s="2"/>
      <c r="M11" s="2"/>
      <c r="N11" s="2"/>
      <c r="O11" s="2"/>
      <c r="P11" s="2"/>
      <c r="Q11" s="2"/>
      <c r="R11" s="2"/>
    </row>
    <row r="12" spans="1:19" s="6" customFormat="1" ht="45" x14ac:dyDescent="0.25">
      <c r="A12" s="5">
        <v>1</v>
      </c>
      <c r="B12" s="5" t="s">
        <v>107</v>
      </c>
      <c r="C12" s="5">
        <v>1</v>
      </c>
      <c r="D12" s="5" t="s">
        <v>17</v>
      </c>
      <c r="E12" s="5" t="s">
        <v>108</v>
      </c>
      <c r="F12" s="5">
        <v>1</v>
      </c>
      <c r="G12" s="5" t="s">
        <v>17</v>
      </c>
      <c r="H12" s="5" t="s">
        <v>109</v>
      </c>
      <c r="I12" s="5">
        <v>1</v>
      </c>
      <c r="J12" s="5" t="s">
        <v>17</v>
      </c>
      <c r="K12" s="5"/>
      <c r="L12" s="5"/>
      <c r="M12" s="5"/>
      <c r="N12" s="5"/>
      <c r="O12" s="5"/>
      <c r="P12" s="5"/>
      <c r="Q12" s="5" t="s">
        <v>131</v>
      </c>
      <c r="R12" s="5"/>
    </row>
    <row r="13" spans="1:19" s="6" customFormat="1" ht="45" x14ac:dyDescent="0.25">
      <c r="A13" s="5"/>
      <c r="B13" s="5"/>
      <c r="C13" s="5"/>
      <c r="D13" s="5"/>
      <c r="E13" s="5" t="s">
        <v>110</v>
      </c>
      <c r="F13" s="5">
        <v>1</v>
      </c>
      <c r="G13" s="5" t="s">
        <v>17</v>
      </c>
      <c r="H13" s="5" t="s">
        <v>111</v>
      </c>
      <c r="I13" s="5">
        <v>1</v>
      </c>
      <c r="J13" s="5" t="s">
        <v>17</v>
      </c>
      <c r="K13" s="5"/>
      <c r="L13" s="5"/>
      <c r="M13" s="5"/>
      <c r="N13" s="5"/>
      <c r="O13" s="5"/>
      <c r="P13" s="5"/>
      <c r="Q13" s="5" t="s">
        <v>131</v>
      </c>
      <c r="R13" s="5"/>
    </row>
    <row r="14" spans="1:19" s="6" customFormat="1" ht="120" x14ac:dyDescent="0.25">
      <c r="A14" s="5">
        <v>2</v>
      </c>
      <c r="B14" s="5" t="s">
        <v>112</v>
      </c>
      <c r="C14" s="5">
        <v>1</v>
      </c>
      <c r="D14" s="5" t="s">
        <v>17</v>
      </c>
      <c r="E14" s="5" t="s">
        <v>113</v>
      </c>
      <c r="F14" s="5">
        <v>1</v>
      </c>
      <c r="G14" s="5" t="s">
        <v>17</v>
      </c>
      <c r="H14" s="5" t="s">
        <v>114</v>
      </c>
      <c r="I14" s="5">
        <v>1</v>
      </c>
      <c r="J14" s="5" t="s">
        <v>17</v>
      </c>
      <c r="K14" s="5"/>
      <c r="L14" s="5"/>
      <c r="M14" s="5"/>
      <c r="N14" s="5"/>
      <c r="O14" s="5"/>
      <c r="P14" s="5"/>
      <c r="Q14" s="5" t="s">
        <v>131</v>
      </c>
      <c r="R14" s="5"/>
    </row>
    <row r="15" spans="1:19" s="6" customFormat="1" ht="45" x14ac:dyDescent="0.25">
      <c r="A15" s="5"/>
      <c r="B15" s="5"/>
      <c r="C15" s="5"/>
      <c r="D15" s="5"/>
      <c r="E15" s="5" t="s">
        <v>115</v>
      </c>
      <c r="F15" s="5">
        <v>1</v>
      </c>
      <c r="G15" s="10" t="s">
        <v>17</v>
      </c>
      <c r="H15" s="5" t="s">
        <v>111</v>
      </c>
      <c r="I15" s="5">
        <v>1</v>
      </c>
      <c r="J15" s="10"/>
      <c r="K15" s="5"/>
      <c r="L15" s="5"/>
      <c r="M15" s="5"/>
      <c r="N15" s="5"/>
      <c r="O15" s="5"/>
      <c r="P15" s="5"/>
      <c r="Q15" s="5" t="s">
        <v>131</v>
      </c>
      <c r="R15" s="5"/>
    </row>
    <row r="16" spans="1:19" s="6" customFormat="1" ht="90" x14ac:dyDescent="0.25">
      <c r="A16" s="5">
        <v>3</v>
      </c>
      <c r="B16" s="5" t="s">
        <v>116</v>
      </c>
      <c r="C16" s="5">
        <v>1</v>
      </c>
      <c r="D16" s="10" t="s">
        <v>17</v>
      </c>
      <c r="E16" s="5" t="s">
        <v>117</v>
      </c>
      <c r="F16" s="5">
        <v>1</v>
      </c>
      <c r="G16" s="10" t="s">
        <v>17</v>
      </c>
      <c r="H16" s="5" t="s">
        <v>118</v>
      </c>
      <c r="I16" s="5">
        <v>1</v>
      </c>
      <c r="J16" s="10" t="s">
        <v>17</v>
      </c>
      <c r="K16" s="5"/>
      <c r="L16" s="5"/>
      <c r="M16" s="5"/>
      <c r="N16" s="5"/>
      <c r="O16" s="5"/>
      <c r="P16" s="5"/>
      <c r="Q16" s="5" t="s">
        <v>131</v>
      </c>
      <c r="R16" s="5"/>
    </row>
    <row r="17" spans="1:18" s="6" customFormat="1" ht="150" x14ac:dyDescent="0.25">
      <c r="A17" s="15">
        <v>4</v>
      </c>
      <c r="B17" s="5" t="s">
        <v>119</v>
      </c>
      <c r="C17" s="15">
        <v>1</v>
      </c>
      <c r="D17" s="16" t="s">
        <v>17</v>
      </c>
      <c r="E17" s="5" t="s">
        <v>120</v>
      </c>
      <c r="F17" s="5">
        <v>1</v>
      </c>
      <c r="G17" s="10" t="s">
        <v>17</v>
      </c>
      <c r="H17" s="5" t="s">
        <v>121</v>
      </c>
      <c r="I17" s="5">
        <v>1</v>
      </c>
      <c r="J17" s="10" t="s">
        <v>17</v>
      </c>
      <c r="K17" s="5"/>
      <c r="L17" s="5"/>
      <c r="M17" s="5"/>
      <c r="N17" s="5"/>
      <c r="O17" s="5"/>
      <c r="P17" s="5"/>
      <c r="Q17" s="5" t="s">
        <v>131</v>
      </c>
      <c r="R17" s="5"/>
    </row>
    <row r="18" spans="1:18" s="6" customFormat="1" ht="30" x14ac:dyDescent="0.25">
      <c r="A18" s="5"/>
      <c r="B18" s="5"/>
      <c r="C18" s="5"/>
      <c r="D18" s="10"/>
      <c r="E18" s="5" t="s">
        <v>122</v>
      </c>
      <c r="F18" s="5">
        <v>1</v>
      </c>
      <c r="G18" s="10" t="s">
        <v>17</v>
      </c>
      <c r="H18" s="5" t="s">
        <v>111</v>
      </c>
      <c r="I18" s="5">
        <v>1</v>
      </c>
      <c r="J18" s="10"/>
      <c r="K18" s="5"/>
      <c r="L18" s="5"/>
      <c r="M18" s="5"/>
      <c r="N18" s="5"/>
      <c r="O18" s="5"/>
      <c r="P18" s="5"/>
      <c r="Q18" s="5" t="s">
        <v>131</v>
      </c>
      <c r="R18" s="5"/>
    </row>
    <row r="19" spans="1:18" s="6" customFormat="1" ht="75" x14ac:dyDescent="0.25">
      <c r="A19" s="5">
        <v>5</v>
      </c>
      <c r="B19" s="5" t="s">
        <v>123</v>
      </c>
      <c r="C19" s="5">
        <v>1</v>
      </c>
      <c r="D19" s="14" t="s">
        <v>17</v>
      </c>
      <c r="E19" s="5" t="s">
        <v>124</v>
      </c>
      <c r="F19" s="5">
        <v>1</v>
      </c>
      <c r="G19" s="14" t="s">
        <v>17</v>
      </c>
      <c r="H19" s="5" t="s">
        <v>125</v>
      </c>
      <c r="I19" s="5">
        <v>1</v>
      </c>
      <c r="J19" s="14" t="s">
        <v>17</v>
      </c>
      <c r="K19" s="5"/>
      <c r="L19" s="5"/>
      <c r="M19" s="5"/>
      <c r="N19" s="5"/>
      <c r="O19" s="5"/>
      <c r="P19" s="5"/>
      <c r="Q19" s="5" t="s">
        <v>131</v>
      </c>
      <c r="R19" s="5"/>
    </row>
    <row r="20" spans="1:18" s="6" customFormat="1" ht="45" x14ac:dyDescent="0.25">
      <c r="A20" s="5"/>
      <c r="B20" s="5"/>
      <c r="C20" s="5"/>
      <c r="D20" s="10"/>
      <c r="E20" s="5" t="s">
        <v>110</v>
      </c>
      <c r="F20" s="5">
        <v>1</v>
      </c>
      <c r="G20" s="14" t="s">
        <v>17</v>
      </c>
      <c r="H20" s="5" t="s">
        <v>111</v>
      </c>
      <c r="I20" s="5">
        <v>1</v>
      </c>
      <c r="J20" s="10"/>
      <c r="K20" s="5"/>
      <c r="L20" s="5"/>
      <c r="M20" s="5"/>
      <c r="N20" s="5"/>
      <c r="O20" s="5"/>
      <c r="P20" s="5"/>
      <c r="Q20" s="5" t="s">
        <v>131</v>
      </c>
      <c r="R20" s="5"/>
    </row>
    <row r="21" spans="1:18" ht="75" x14ac:dyDescent="0.25">
      <c r="A21" s="5">
        <v>6</v>
      </c>
      <c r="B21" s="5" t="s">
        <v>126</v>
      </c>
      <c r="C21" s="5">
        <v>1</v>
      </c>
      <c r="D21" s="14">
        <v>200576738</v>
      </c>
      <c r="E21" s="5" t="s">
        <v>127</v>
      </c>
      <c r="F21" s="5">
        <v>1</v>
      </c>
      <c r="G21" s="5" t="s">
        <v>17</v>
      </c>
      <c r="H21" s="5" t="s">
        <v>128</v>
      </c>
      <c r="I21" s="5">
        <v>1</v>
      </c>
      <c r="J21" s="5" t="s">
        <v>17</v>
      </c>
      <c r="K21" s="5"/>
      <c r="L21" s="5"/>
      <c r="M21" s="5"/>
      <c r="N21" s="5"/>
      <c r="O21" s="5"/>
      <c r="P21" s="4"/>
      <c r="Q21" s="5" t="s">
        <v>131</v>
      </c>
      <c r="R21" s="5"/>
    </row>
    <row r="22" spans="1:18" ht="45" x14ac:dyDescent="0.25">
      <c r="A22" s="5"/>
      <c r="B22" s="5"/>
      <c r="C22" s="5"/>
      <c r="D22" s="5"/>
      <c r="E22" s="5" t="s">
        <v>129</v>
      </c>
      <c r="F22" s="5">
        <v>1</v>
      </c>
      <c r="G22" s="8">
        <v>200576738</v>
      </c>
      <c r="H22" s="5" t="s">
        <v>130</v>
      </c>
      <c r="I22" s="5">
        <v>1</v>
      </c>
      <c r="J22" s="8">
        <v>200576738</v>
      </c>
      <c r="K22" s="5"/>
      <c r="L22" s="5"/>
      <c r="M22" s="5"/>
      <c r="N22" s="5"/>
      <c r="O22" s="5"/>
      <c r="P22" s="4"/>
      <c r="Q22" s="5" t="s">
        <v>131</v>
      </c>
      <c r="R22" s="8">
        <v>200576738</v>
      </c>
    </row>
    <row r="23" spans="1:18" s="6" customFormat="1" ht="45" x14ac:dyDescent="0.25">
      <c r="A23" s="5"/>
      <c r="B23" s="5"/>
      <c r="C23" s="5"/>
      <c r="D23" s="5"/>
      <c r="E23" s="5" t="s">
        <v>110</v>
      </c>
      <c r="F23" s="5">
        <v>1</v>
      </c>
      <c r="G23" s="5" t="s">
        <v>17</v>
      </c>
      <c r="H23" s="5" t="s">
        <v>111</v>
      </c>
      <c r="I23" s="5">
        <v>1</v>
      </c>
      <c r="J23" s="5" t="s">
        <v>17</v>
      </c>
      <c r="K23" s="5"/>
      <c r="L23" s="5"/>
      <c r="M23" s="5"/>
      <c r="N23" s="5"/>
      <c r="O23" s="5"/>
      <c r="P23" s="5"/>
      <c r="Q23" s="5" t="s">
        <v>131</v>
      </c>
      <c r="R23" s="5"/>
    </row>
    <row r="24" spans="1:18" s="6" customFormat="1" ht="120" x14ac:dyDescent="0.25">
      <c r="A24" s="5">
        <v>7</v>
      </c>
      <c r="B24" s="5" t="s">
        <v>132</v>
      </c>
      <c r="C24" s="5">
        <v>1</v>
      </c>
      <c r="D24" s="10" t="s">
        <v>17</v>
      </c>
      <c r="E24" s="5" t="s">
        <v>133</v>
      </c>
      <c r="F24" s="5">
        <v>1</v>
      </c>
      <c r="G24" s="10" t="s">
        <v>17</v>
      </c>
      <c r="H24" s="5" t="s">
        <v>589</v>
      </c>
      <c r="I24" s="5">
        <v>1</v>
      </c>
      <c r="J24" s="5"/>
      <c r="K24" s="5"/>
      <c r="L24" s="5"/>
      <c r="M24" s="5"/>
      <c r="N24" s="5"/>
      <c r="O24" s="5"/>
      <c r="P24" s="5"/>
      <c r="Q24" s="5" t="s">
        <v>131</v>
      </c>
      <c r="R24" s="5"/>
    </row>
    <row r="25" spans="1:18" s="6" customFormat="1" ht="75" x14ac:dyDescent="0.25">
      <c r="A25" s="5"/>
      <c r="B25" s="5"/>
      <c r="C25" s="5"/>
      <c r="D25" s="5"/>
      <c r="E25" s="5" t="s">
        <v>134</v>
      </c>
      <c r="F25" s="5">
        <v>1</v>
      </c>
      <c r="G25" s="10" t="s">
        <v>17</v>
      </c>
      <c r="H25" s="5" t="s">
        <v>111</v>
      </c>
      <c r="I25" s="5">
        <v>1</v>
      </c>
      <c r="J25" s="10" t="s">
        <v>17</v>
      </c>
      <c r="K25" s="5"/>
      <c r="L25" s="5"/>
      <c r="M25" s="5"/>
      <c r="N25" s="5"/>
      <c r="O25" s="5"/>
      <c r="P25" s="5"/>
      <c r="Q25" s="5" t="s">
        <v>131</v>
      </c>
      <c r="R25" s="5"/>
    </row>
    <row r="26" spans="1:18" s="6" customFormat="1" ht="150" x14ac:dyDescent="0.25">
      <c r="A26" s="5">
        <v>8</v>
      </c>
      <c r="B26" s="5" t="s">
        <v>135</v>
      </c>
      <c r="C26" s="5">
        <v>1</v>
      </c>
      <c r="D26" s="8">
        <v>53472180</v>
      </c>
      <c r="E26" s="5" t="s">
        <v>136</v>
      </c>
      <c r="F26" s="5">
        <v>1</v>
      </c>
      <c r="G26" s="10" t="s">
        <v>17</v>
      </c>
      <c r="H26" s="5" t="s">
        <v>146</v>
      </c>
      <c r="I26" s="5">
        <v>1</v>
      </c>
      <c r="J26" s="10" t="s">
        <v>17</v>
      </c>
      <c r="K26" s="5"/>
      <c r="L26" s="5"/>
      <c r="M26" s="5"/>
      <c r="N26" s="5"/>
      <c r="O26" s="5"/>
      <c r="P26" s="5"/>
      <c r="Q26" s="5" t="s">
        <v>131</v>
      </c>
      <c r="R26" s="5"/>
    </row>
    <row r="27" spans="1:18" s="6" customFormat="1" ht="30" x14ac:dyDescent="0.25">
      <c r="A27" s="5"/>
      <c r="B27" s="5"/>
      <c r="C27" s="5"/>
      <c r="D27" s="5"/>
      <c r="E27" s="5" t="s">
        <v>137</v>
      </c>
      <c r="F27" s="5">
        <v>1</v>
      </c>
      <c r="G27" s="10" t="s">
        <v>17</v>
      </c>
      <c r="H27" s="5" t="s">
        <v>111</v>
      </c>
      <c r="I27" s="5">
        <v>1</v>
      </c>
      <c r="J27" s="10" t="s">
        <v>17</v>
      </c>
      <c r="K27" s="5"/>
      <c r="L27" s="5"/>
      <c r="M27" s="5"/>
      <c r="N27" s="5"/>
      <c r="O27" s="5"/>
      <c r="P27" s="5"/>
      <c r="Q27" s="5" t="s">
        <v>131</v>
      </c>
      <c r="R27" s="5"/>
    </row>
    <row r="28" spans="1:18" s="6" customFormat="1" ht="30" x14ac:dyDescent="0.25">
      <c r="A28" s="5"/>
      <c r="B28" s="5"/>
      <c r="C28" s="5"/>
      <c r="D28" s="5"/>
      <c r="E28" s="5" t="s">
        <v>138</v>
      </c>
      <c r="F28" s="5">
        <v>1</v>
      </c>
      <c r="G28" s="10" t="s">
        <v>17</v>
      </c>
      <c r="H28" s="5" t="s">
        <v>111</v>
      </c>
      <c r="I28" s="5">
        <v>1</v>
      </c>
      <c r="J28" s="10" t="s">
        <v>17</v>
      </c>
      <c r="K28" s="5"/>
      <c r="L28" s="5"/>
      <c r="M28" s="5"/>
      <c r="N28" s="5"/>
      <c r="O28" s="5"/>
      <c r="P28" s="5"/>
      <c r="Q28" s="5" t="s">
        <v>131</v>
      </c>
      <c r="R28" s="5"/>
    </row>
    <row r="29" spans="1:18" s="6" customFormat="1" ht="60" x14ac:dyDescent="0.25">
      <c r="A29" s="5">
        <v>9</v>
      </c>
      <c r="B29" s="5" t="s">
        <v>139</v>
      </c>
      <c r="C29" s="5">
        <v>1</v>
      </c>
      <c r="D29" s="8">
        <v>120166200</v>
      </c>
      <c r="E29" s="5" t="s">
        <v>140</v>
      </c>
      <c r="F29" s="5">
        <v>1</v>
      </c>
      <c r="G29" s="10" t="s">
        <v>17</v>
      </c>
      <c r="H29" s="5" t="s">
        <v>111</v>
      </c>
      <c r="I29" s="5">
        <v>1</v>
      </c>
      <c r="J29" s="10" t="s">
        <v>17</v>
      </c>
      <c r="K29" s="5"/>
      <c r="L29" s="5"/>
      <c r="M29" s="5"/>
      <c r="N29" s="5"/>
      <c r="O29" s="5"/>
      <c r="P29" s="5"/>
      <c r="Q29" s="5" t="s">
        <v>131</v>
      </c>
      <c r="R29" s="5"/>
    </row>
    <row r="30" spans="1:18" s="6" customFormat="1" ht="105" x14ac:dyDescent="0.25">
      <c r="A30" s="5"/>
      <c r="B30" s="5"/>
      <c r="C30" s="5"/>
      <c r="D30" s="5"/>
      <c r="E30" s="5" t="s">
        <v>141</v>
      </c>
      <c r="F30" s="5">
        <v>1</v>
      </c>
      <c r="G30" s="10" t="s">
        <v>17</v>
      </c>
      <c r="H30" s="5" t="s">
        <v>142</v>
      </c>
      <c r="I30" s="5">
        <v>1</v>
      </c>
      <c r="J30" s="10" t="s">
        <v>17</v>
      </c>
      <c r="K30" s="5"/>
      <c r="L30" s="5"/>
      <c r="M30" s="5"/>
      <c r="N30" s="5"/>
      <c r="O30" s="5"/>
      <c r="P30" s="5"/>
      <c r="Q30" s="5" t="s">
        <v>131</v>
      </c>
      <c r="R30" s="5"/>
    </row>
    <row r="31" spans="1:18" s="6" customFormat="1" ht="45" x14ac:dyDescent="0.25">
      <c r="A31" s="5"/>
      <c r="B31" s="5"/>
      <c r="C31" s="5"/>
      <c r="D31" s="5"/>
      <c r="E31" s="5" t="s">
        <v>143</v>
      </c>
      <c r="F31" s="5">
        <v>1</v>
      </c>
      <c r="G31" s="10" t="s">
        <v>17</v>
      </c>
      <c r="H31" s="5" t="s">
        <v>111</v>
      </c>
      <c r="I31" s="5">
        <v>1</v>
      </c>
      <c r="J31" s="10" t="s">
        <v>17</v>
      </c>
      <c r="K31" s="5"/>
      <c r="L31" s="5"/>
      <c r="M31" s="5"/>
      <c r="N31" s="5"/>
      <c r="O31" s="5"/>
      <c r="P31" s="5"/>
      <c r="Q31" s="5" t="s">
        <v>131</v>
      </c>
      <c r="R31" s="5"/>
    </row>
    <row r="32" spans="1:18" s="6" customFormat="1" ht="108.75" customHeight="1" x14ac:dyDescent="0.25">
      <c r="A32" s="5">
        <v>10</v>
      </c>
      <c r="B32" s="5" t="s">
        <v>144</v>
      </c>
      <c r="C32" s="5">
        <v>1</v>
      </c>
      <c r="D32" s="8">
        <v>312053025</v>
      </c>
      <c r="E32" s="5" t="s">
        <v>145</v>
      </c>
      <c r="F32" s="5">
        <v>1</v>
      </c>
      <c r="G32" s="10" t="s">
        <v>17</v>
      </c>
      <c r="H32" s="5" t="s">
        <v>147</v>
      </c>
      <c r="I32" s="5">
        <v>1</v>
      </c>
      <c r="J32" s="10" t="s">
        <v>17</v>
      </c>
      <c r="K32" s="5"/>
      <c r="L32" s="5"/>
      <c r="M32" s="5"/>
      <c r="N32" s="5"/>
      <c r="O32" s="5"/>
      <c r="P32" s="5"/>
      <c r="Q32" s="5" t="s">
        <v>131</v>
      </c>
      <c r="R32" s="5"/>
    </row>
    <row r="33" spans="1:18" s="6" customFormat="1" ht="75" x14ac:dyDescent="0.25">
      <c r="A33" s="5"/>
      <c r="B33" s="5"/>
      <c r="C33" s="5"/>
      <c r="D33" s="15"/>
      <c r="E33" s="5" t="s">
        <v>148</v>
      </c>
      <c r="F33" s="5">
        <v>1</v>
      </c>
      <c r="G33" s="10" t="s">
        <v>17</v>
      </c>
      <c r="H33" s="5" t="s">
        <v>111</v>
      </c>
      <c r="I33" s="5">
        <v>1</v>
      </c>
      <c r="J33" s="10" t="s">
        <v>17</v>
      </c>
      <c r="K33" s="5"/>
      <c r="L33" s="5"/>
      <c r="M33" s="5"/>
      <c r="N33" s="5"/>
      <c r="O33" s="5"/>
      <c r="P33" s="5"/>
      <c r="Q33" s="5" t="s">
        <v>131</v>
      </c>
      <c r="R33" s="5"/>
    </row>
    <row r="34" spans="1:18" s="6" customFormat="1" ht="45" x14ac:dyDescent="0.25">
      <c r="A34" s="5"/>
      <c r="B34" s="5"/>
      <c r="C34" s="5"/>
      <c r="D34" s="5"/>
      <c r="E34" s="5" t="s">
        <v>149</v>
      </c>
      <c r="F34" s="5">
        <v>1</v>
      </c>
      <c r="G34" s="10" t="s">
        <v>17</v>
      </c>
      <c r="H34" s="5" t="s">
        <v>111</v>
      </c>
      <c r="I34" s="5">
        <v>1</v>
      </c>
      <c r="J34" s="10" t="s">
        <v>17</v>
      </c>
      <c r="K34" s="5"/>
      <c r="L34" s="5"/>
      <c r="M34" s="5"/>
      <c r="N34" s="5"/>
      <c r="O34" s="5"/>
      <c r="P34" s="5"/>
      <c r="Q34" s="5" t="s">
        <v>131</v>
      </c>
      <c r="R34" s="5"/>
    </row>
    <row r="35" spans="1:18" s="6" customFormat="1" ht="110.25" customHeight="1" x14ac:dyDescent="0.25">
      <c r="A35" s="5">
        <v>11</v>
      </c>
      <c r="B35" s="5" t="s">
        <v>151</v>
      </c>
      <c r="C35" s="5">
        <v>1</v>
      </c>
      <c r="D35" s="8">
        <v>334499000</v>
      </c>
      <c r="E35" s="5" t="s">
        <v>152</v>
      </c>
      <c r="F35" s="5">
        <v>1</v>
      </c>
      <c r="G35" s="10" t="s">
        <v>17</v>
      </c>
      <c r="H35" s="5" t="s">
        <v>150</v>
      </c>
      <c r="I35" s="5">
        <v>1</v>
      </c>
      <c r="J35" s="10" t="s">
        <v>17</v>
      </c>
      <c r="K35" s="5"/>
      <c r="L35" s="5"/>
      <c r="M35" s="5"/>
      <c r="N35" s="5"/>
      <c r="O35" s="5"/>
      <c r="P35" s="5"/>
      <c r="Q35" s="5" t="s">
        <v>131</v>
      </c>
      <c r="R35" s="5"/>
    </row>
    <row r="36" spans="1:18" s="6" customFormat="1" ht="30" x14ac:dyDescent="0.25">
      <c r="A36" s="5"/>
      <c r="B36" s="5"/>
      <c r="C36" s="5"/>
      <c r="D36" s="5"/>
      <c r="E36" s="5" t="s">
        <v>153</v>
      </c>
      <c r="F36" s="5">
        <v>1</v>
      </c>
      <c r="G36" s="10" t="s">
        <v>17</v>
      </c>
      <c r="H36" s="5" t="s">
        <v>111</v>
      </c>
      <c r="I36" s="5">
        <v>1</v>
      </c>
      <c r="J36" s="10" t="s">
        <v>17</v>
      </c>
      <c r="K36" s="5"/>
      <c r="L36" s="5"/>
      <c r="M36" s="5"/>
      <c r="N36" s="5"/>
      <c r="O36" s="5"/>
      <c r="P36" s="5"/>
      <c r="Q36" s="5" t="s">
        <v>131</v>
      </c>
      <c r="R36" s="5"/>
    </row>
    <row r="37" spans="1:18" s="6" customFormat="1" ht="75" x14ac:dyDescent="0.25">
      <c r="A37" s="5">
        <v>12</v>
      </c>
      <c r="B37" s="5" t="s">
        <v>154</v>
      </c>
      <c r="C37" s="5">
        <v>1</v>
      </c>
      <c r="D37" s="8">
        <v>266792850</v>
      </c>
      <c r="E37" s="5" t="s">
        <v>155</v>
      </c>
      <c r="F37" s="5">
        <v>1</v>
      </c>
      <c r="G37" s="8">
        <v>266792850</v>
      </c>
      <c r="H37" s="5" t="s">
        <v>156</v>
      </c>
      <c r="I37" s="5">
        <v>1</v>
      </c>
      <c r="J37" s="8">
        <v>266792850</v>
      </c>
      <c r="K37" s="5"/>
      <c r="L37" s="5"/>
      <c r="M37" s="5"/>
      <c r="N37" s="5"/>
      <c r="O37" s="5"/>
      <c r="P37" s="5"/>
      <c r="Q37" s="5" t="s">
        <v>131</v>
      </c>
      <c r="R37" s="8">
        <v>266792850</v>
      </c>
    </row>
    <row r="38" spans="1:18" s="6" customFormat="1" ht="30" x14ac:dyDescent="0.25">
      <c r="A38" s="5"/>
      <c r="B38" s="5"/>
      <c r="C38" s="5"/>
      <c r="D38" s="5"/>
      <c r="E38" s="5" t="s">
        <v>157</v>
      </c>
      <c r="F38" s="5">
        <v>1</v>
      </c>
      <c r="G38" s="10" t="s">
        <v>17</v>
      </c>
      <c r="H38" s="5" t="s">
        <v>111</v>
      </c>
      <c r="I38" s="5">
        <v>1</v>
      </c>
      <c r="J38" s="10" t="s">
        <v>17</v>
      </c>
      <c r="K38" s="5"/>
      <c r="L38" s="5"/>
      <c r="M38" s="5"/>
      <c r="N38" s="5"/>
      <c r="O38" s="5"/>
      <c r="P38" s="5"/>
      <c r="Q38" s="5" t="s">
        <v>131</v>
      </c>
      <c r="R38" s="5"/>
    </row>
    <row r="39" spans="1:18" s="6" customFormat="1" ht="30" x14ac:dyDescent="0.25">
      <c r="A39" s="5"/>
      <c r="B39" s="5"/>
      <c r="C39" s="5"/>
      <c r="D39" s="5"/>
      <c r="E39" s="5" t="s">
        <v>158</v>
      </c>
      <c r="F39" s="5">
        <v>1</v>
      </c>
      <c r="G39" s="5" t="s">
        <v>17</v>
      </c>
      <c r="H39" s="5" t="s">
        <v>111</v>
      </c>
      <c r="I39" s="5">
        <v>1</v>
      </c>
      <c r="J39" s="10" t="s">
        <v>17</v>
      </c>
      <c r="K39" s="5"/>
      <c r="L39" s="5"/>
      <c r="M39" s="5"/>
      <c r="N39" s="5"/>
      <c r="O39" s="5"/>
      <c r="P39" s="5"/>
      <c r="Q39" s="5" t="s">
        <v>131</v>
      </c>
      <c r="R39" s="5"/>
    </row>
    <row r="40" spans="1:18" x14ac:dyDescent="0.25">
      <c r="A40" s="4"/>
      <c r="B40" s="4" t="s">
        <v>25</v>
      </c>
      <c r="C40" s="4">
        <f>SUM(C12:C39)</f>
        <v>12</v>
      </c>
      <c r="D40" s="9">
        <f>SUM(D21:D39,D19,D18,D12)</f>
        <v>1287559993</v>
      </c>
      <c r="E40" s="27" t="s">
        <v>25</v>
      </c>
      <c r="F40" s="27">
        <f>SUM(F12:F39)</f>
        <v>28</v>
      </c>
      <c r="G40" s="28">
        <f>SUM(G12:G39)</f>
        <v>467369588</v>
      </c>
      <c r="H40" s="4"/>
      <c r="I40" s="4">
        <f>SUM(I12:I39)</f>
        <v>28</v>
      </c>
      <c r="J40" s="9">
        <f>SUM(J12:J39)</f>
        <v>467369588</v>
      </c>
      <c r="K40" s="4" t="s">
        <v>17</v>
      </c>
      <c r="L40" s="4" t="s">
        <v>17</v>
      </c>
      <c r="M40" s="4" t="s">
        <v>17</v>
      </c>
      <c r="N40" s="4" t="s">
        <v>17</v>
      </c>
      <c r="O40" s="4" t="s">
        <v>17</v>
      </c>
      <c r="P40" s="4" t="s">
        <v>17</v>
      </c>
      <c r="Q40" s="4"/>
      <c r="R40" s="9">
        <f>SUM(R12:R39)</f>
        <v>467369588</v>
      </c>
    </row>
  </sheetData>
  <mergeCells count="17">
    <mergeCell ref="A11:B11"/>
    <mergeCell ref="A1:R1"/>
    <mergeCell ref="A2:R2"/>
    <mergeCell ref="A4:R4"/>
    <mergeCell ref="A5:R5"/>
    <mergeCell ref="A7:A9"/>
    <mergeCell ref="B7:D8"/>
    <mergeCell ref="E7:G8"/>
    <mergeCell ref="H7:H9"/>
    <mergeCell ref="I7:P7"/>
    <mergeCell ref="Q7:Q9"/>
    <mergeCell ref="A3:R3"/>
    <mergeCell ref="R7:R9"/>
    <mergeCell ref="I8:J8"/>
    <mergeCell ref="K8:L8"/>
    <mergeCell ref="M8:N8"/>
    <mergeCell ref="O8:P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8"/>
  <sheetViews>
    <sheetView topLeftCell="A13" zoomScale="70" zoomScaleNormal="70" workbookViewId="0">
      <selection activeCell="F18" sqref="F18:G18"/>
    </sheetView>
  </sheetViews>
  <sheetFormatPr defaultRowHeight="15" x14ac:dyDescent="0.25"/>
  <cols>
    <col min="1" max="1" width="6.85546875" customWidth="1"/>
    <col min="2" max="2" width="56.140625" hidden="1" customWidth="1"/>
    <col min="3" max="3" width="6.7109375" hidden="1" customWidth="1"/>
    <col min="4" max="4" width="14.140625" hidden="1" customWidth="1"/>
    <col min="5" max="5" width="61" customWidth="1"/>
    <col min="6" max="6" width="6.7109375" customWidth="1"/>
    <col min="7" max="7" width="14" customWidth="1"/>
    <col min="8" max="8" width="54.5703125" customWidth="1"/>
    <col min="9" max="9" width="6.7109375" hidden="1" customWidth="1"/>
    <col min="10" max="10" width="13.42578125" hidden="1" customWidth="1"/>
    <col min="11" max="16" width="6.7109375" hidden="1" customWidth="1"/>
    <col min="17" max="17" width="29.7109375" customWidth="1"/>
    <col min="18" max="18" width="18.7109375" hidden="1" customWidth="1"/>
  </cols>
  <sheetData>
    <row r="1" spans="1:19" x14ac:dyDescent="0.25">
      <c r="A1" s="204" t="s">
        <v>26</v>
      </c>
      <c r="B1" s="204"/>
      <c r="C1" s="204"/>
      <c r="D1" s="204"/>
      <c r="E1" s="204"/>
      <c r="F1" s="204"/>
      <c r="G1" s="204"/>
      <c r="H1" s="204"/>
      <c r="I1" s="204"/>
      <c r="J1" s="204"/>
      <c r="K1" s="204"/>
      <c r="L1" s="204"/>
      <c r="M1" s="204"/>
      <c r="N1" s="204"/>
      <c r="O1" s="204"/>
      <c r="P1" s="204"/>
      <c r="Q1" s="204"/>
      <c r="R1" s="204"/>
    </row>
    <row r="2" spans="1:19" x14ac:dyDescent="0.25">
      <c r="A2" s="204" t="s">
        <v>159</v>
      </c>
      <c r="B2" s="204"/>
      <c r="C2" s="204"/>
      <c r="D2" s="204"/>
      <c r="E2" s="204"/>
      <c r="F2" s="204"/>
      <c r="G2" s="204"/>
      <c r="H2" s="204"/>
      <c r="I2" s="204"/>
      <c r="J2" s="204"/>
      <c r="K2" s="204"/>
      <c r="L2" s="204"/>
      <c r="M2" s="204"/>
      <c r="N2" s="204"/>
      <c r="O2" s="204"/>
      <c r="P2" s="204"/>
      <c r="Q2" s="204"/>
      <c r="R2" s="204"/>
    </row>
    <row r="3" spans="1:19" x14ac:dyDescent="0.25">
      <c r="A3" s="204" t="s">
        <v>160</v>
      </c>
      <c r="B3" s="204"/>
      <c r="C3" s="204"/>
      <c r="D3" s="204"/>
      <c r="E3" s="204"/>
      <c r="F3" s="204"/>
      <c r="G3" s="204"/>
      <c r="H3" s="204"/>
      <c r="I3" s="204"/>
      <c r="J3" s="204"/>
      <c r="K3" s="204"/>
      <c r="L3" s="204"/>
      <c r="M3" s="204"/>
      <c r="N3" s="204"/>
      <c r="O3" s="204"/>
      <c r="P3" s="204"/>
      <c r="Q3" s="204"/>
      <c r="R3" s="204"/>
    </row>
    <row r="4" spans="1:19" x14ac:dyDescent="0.25">
      <c r="A4" s="204" t="s">
        <v>606</v>
      </c>
      <c r="B4" s="204"/>
      <c r="C4" s="204"/>
      <c r="D4" s="204"/>
      <c r="E4" s="204"/>
      <c r="F4" s="204"/>
      <c r="G4" s="204"/>
      <c r="H4" s="204"/>
      <c r="I4" s="204"/>
      <c r="J4" s="204"/>
      <c r="K4" s="204"/>
      <c r="L4" s="204"/>
      <c r="M4" s="204"/>
      <c r="N4" s="204"/>
      <c r="O4" s="204"/>
      <c r="P4" s="204"/>
      <c r="Q4" s="204"/>
      <c r="R4" s="204"/>
    </row>
    <row r="5" spans="1:19" x14ac:dyDescent="0.25">
      <c r="R5" t="s">
        <v>71</v>
      </c>
    </row>
    <row r="6" spans="1:19" x14ac:dyDescent="0.25">
      <c r="A6" s="207" t="s">
        <v>0</v>
      </c>
      <c r="B6" s="211" t="s">
        <v>1</v>
      </c>
      <c r="C6" s="212"/>
      <c r="D6" s="212"/>
      <c r="E6" s="210" t="s">
        <v>5</v>
      </c>
      <c r="F6" s="210"/>
      <c r="G6" s="210"/>
      <c r="H6" s="210" t="s">
        <v>7</v>
      </c>
      <c r="I6" s="210" t="s">
        <v>14</v>
      </c>
      <c r="J6" s="210"/>
      <c r="K6" s="210"/>
      <c r="L6" s="210"/>
      <c r="M6" s="210"/>
      <c r="N6" s="210"/>
      <c r="O6" s="210"/>
      <c r="P6" s="210"/>
      <c r="Q6" s="207" t="s">
        <v>12</v>
      </c>
      <c r="R6" s="206" t="s">
        <v>13</v>
      </c>
      <c r="S6" s="17"/>
    </row>
    <row r="7" spans="1:19" ht="84.75" customHeight="1" x14ac:dyDescent="0.25">
      <c r="A7" s="208"/>
      <c r="B7" s="213"/>
      <c r="C7" s="214"/>
      <c r="D7" s="214"/>
      <c r="E7" s="210"/>
      <c r="F7" s="210"/>
      <c r="G7" s="210"/>
      <c r="H7" s="210"/>
      <c r="I7" s="205" t="s">
        <v>8</v>
      </c>
      <c r="J7" s="205"/>
      <c r="K7" s="205" t="s">
        <v>9</v>
      </c>
      <c r="L7" s="205"/>
      <c r="M7" s="205" t="s">
        <v>10</v>
      </c>
      <c r="N7" s="205"/>
      <c r="O7" s="205" t="s">
        <v>11</v>
      </c>
      <c r="P7" s="205"/>
      <c r="Q7" s="208"/>
      <c r="R7" s="206"/>
      <c r="S7" s="17"/>
    </row>
    <row r="8" spans="1:19" x14ac:dyDescent="0.25">
      <c r="A8" s="209"/>
      <c r="B8" s="3" t="s">
        <v>2</v>
      </c>
      <c r="C8" s="3" t="s">
        <v>3</v>
      </c>
      <c r="D8" s="3" t="s">
        <v>4</v>
      </c>
      <c r="E8" s="3" t="s">
        <v>6</v>
      </c>
      <c r="F8" s="3" t="s">
        <v>3</v>
      </c>
      <c r="G8" s="3" t="s">
        <v>4</v>
      </c>
      <c r="H8" s="210"/>
      <c r="I8" s="3" t="s">
        <v>3</v>
      </c>
      <c r="J8" s="3" t="s">
        <v>4</v>
      </c>
      <c r="K8" s="3" t="s">
        <v>3</v>
      </c>
      <c r="L8" s="3" t="s">
        <v>4</v>
      </c>
      <c r="M8" s="3" t="s">
        <v>3</v>
      </c>
      <c r="N8" s="3" t="s">
        <v>4</v>
      </c>
      <c r="O8" s="3" t="s">
        <v>3</v>
      </c>
      <c r="P8" s="3" t="s">
        <v>4</v>
      </c>
      <c r="Q8" s="209"/>
      <c r="R8" s="206"/>
      <c r="S8" s="17"/>
    </row>
    <row r="9" spans="1:19" hidden="1" x14ac:dyDescent="0.25">
      <c r="A9" s="3">
        <v>1</v>
      </c>
      <c r="B9" s="3">
        <v>2</v>
      </c>
      <c r="C9" s="3">
        <v>3</v>
      </c>
      <c r="D9" s="3">
        <v>4</v>
      </c>
      <c r="E9" s="3">
        <v>5</v>
      </c>
      <c r="F9" s="3">
        <v>6</v>
      </c>
      <c r="G9" s="3">
        <v>7</v>
      </c>
      <c r="H9" s="3">
        <v>8</v>
      </c>
      <c r="I9" s="3">
        <v>9</v>
      </c>
      <c r="J9" s="3">
        <v>10</v>
      </c>
      <c r="K9" s="3">
        <v>11</v>
      </c>
      <c r="L9" s="3">
        <v>12</v>
      </c>
      <c r="M9" s="3">
        <v>13</v>
      </c>
      <c r="N9" s="3">
        <v>14</v>
      </c>
      <c r="O9" s="3">
        <v>15</v>
      </c>
      <c r="P9" s="3">
        <v>16</v>
      </c>
      <c r="Q9" s="3">
        <v>17</v>
      </c>
      <c r="R9" s="3">
        <v>18</v>
      </c>
    </row>
    <row r="10" spans="1:19" x14ac:dyDescent="0.25">
      <c r="A10" s="196" t="s">
        <v>15</v>
      </c>
      <c r="B10" s="197"/>
      <c r="C10" s="2"/>
      <c r="D10" s="2"/>
      <c r="E10" s="2"/>
      <c r="F10" s="2"/>
      <c r="G10" s="2"/>
      <c r="H10" s="2"/>
      <c r="I10" s="2"/>
      <c r="J10" s="2"/>
      <c r="K10" s="2"/>
      <c r="L10" s="2"/>
      <c r="M10" s="2"/>
      <c r="N10" s="2"/>
      <c r="O10" s="2"/>
      <c r="P10" s="2"/>
      <c r="Q10" s="2"/>
      <c r="R10" s="2"/>
    </row>
    <row r="11" spans="1:19" s="6" customFormat="1" ht="150" x14ac:dyDescent="0.25">
      <c r="A11" s="5">
        <v>1</v>
      </c>
      <c r="B11" s="5" t="s">
        <v>161</v>
      </c>
      <c r="C11" s="5">
        <v>1</v>
      </c>
      <c r="D11" s="5" t="s">
        <v>17</v>
      </c>
      <c r="E11" s="5" t="s">
        <v>162</v>
      </c>
      <c r="F11" s="5">
        <v>1</v>
      </c>
      <c r="G11" s="5" t="s">
        <v>17</v>
      </c>
      <c r="H11" s="5" t="s">
        <v>163</v>
      </c>
      <c r="I11" s="5">
        <v>1</v>
      </c>
      <c r="J11" s="5" t="s">
        <v>17</v>
      </c>
      <c r="K11" s="5"/>
      <c r="L11" s="5"/>
      <c r="M11" s="5"/>
      <c r="N11" s="5"/>
      <c r="O11" s="5"/>
      <c r="P11" s="5"/>
      <c r="Q11" s="5" t="s">
        <v>650</v>
      </c>
      <c r="R11" s="5"/>
    </row>
    <row r="12" spans="1:19" s="6" customFormat="1" ht="75" x14ac:dyDescent="0.25">
      <c r="A12" s="5">
        <v>2</v>
      </c>
      <c r="B12" s="5" t="s">
        <v>164</v>
      </c>
      <c r="C12" s="5">
        <v>1</v>
      </c>
      <c r="D12" s="5" t="s">
        <v>17</v>
      </c>
      <c r="E12" s="5" t="s">
        <v>165</v>
      </c>
      <c r="F12" s="5">
        <v>1</v>
      </c>
      <c r="G12" s="5" t="s">
        <v>17</v>
      </c>
      <c r="H12" s="5" t="s">
        <v>166</v>
      </c>
      <c r="I12" s="5">
        <v>1</v>
      </c>
      <c r="J12" s="5" t="s">
        <v>17</v>
      </c>
      <c r="K12" s="5"/>
      <c r="L12" s="5"/>
      <c r="M12" s="5"/>
      <c r="N12" s="5"/>
      <c r="O12" s="5"/>
      <c r="P12" s="5"/>
      <c r="Q12" s="5" t="s">
        <v>650</v>
      </c>
      <c r="R12" s="5"/>
    </row>
    <row r="13" spans="1:19" s="6" customFormat="1" ht="90" x14ac:dyDescent="0.25">
      <c r="A13" s="5"/>
      <c r="B13" s="5"/>
      <c r="C13" s="5"/>
      <c r="D13" s="5"/>
      <c r="E13" s="5" t="s">
        <v>167</v>
      </c>
      <c r="F13" s="5">
        <v>1</v>
      </c>
      <c r="G13" s="5" t="s">
        <v>17</v>
      </c>
      <c r="H13" s="5" t="s">
        <v>168</v>
      </c>
      <c r="I13" s="5">
        <v>1</v>
      </c>
      <c r="J13" s="5" t="s">
        <v>17</v>
      </c>
      <c r="K13" s="5"/>
      <c r="L13" s="5"/>
      <c r="M13" s="5"/>
      <c r="N13" s="5"/>
      <c r="O13" s="5"/>
      <c r="P13" s="5"/>
      <c r="Q13" s="5" t="s">
        <v>650</v>
      </c>
      <c r="R13" s="5"/>
    </row>
    <row r="14" spans="1:19" s="6" customFormat="1" ht="60" x14ac:dyDescent="0.25">
      <c r="A14" s="5"/>
      <c r="B14" s="5"/>
      <c r="C14" s="5"/>
      <c r="D14" s="5"/>
      <c r="E14" s="5" t="s">
        <v>169</v>
      </c>
      <c r="F14" s="5">
        <v>1</v>
      </c>
      <c r="G14" s="10" t="s">
        <v>17</v>
      </c>
      <c r="H14" s="5" t="s">
        <v>170</v>
      </c>
      <c r="I14" s="5">
        <v>1</v>
      </c>
      <c r="J14" s="10" t="s">
        <v>17</v>
      </c>
      <c r="K14" s="5"/>
      <c r="L14" s="5"/>
      <c r="M14" s="5"/>
      <c r="N14" s="5"/>
      <c r="O14" s="5"/>
      <c r="P14" s="5"/>
      <c r="Q14" s="5" t="s">
        <v>650</v>
      </c>
      <c r="R14" s="5"/>
    </row>
    <row r="15" spans="1:19" ht="15" customHeight="1" x14ac:dyDescent="0.25">
      <c r="A15" s="201" t="s">
        <v>171</v>
      </c>
      <c r="B15" s="202"/>
      <c r="C15" s="202"/>
      <c r="D15" s="202"/>
      <c r="E15" s="202"/>
      <c r="F15" s="203"/>
      <c r="G15" s="12"/>
      <c r="H15" s="4"/>
      <c r="I15" s="4"/>
      <c r="J15" s="12"/>
      <c r="K15" s="4"/>
      <c r="L15" s="4"/>
      <c r="M15" s="4"/>
      <c r="N15" s="4"/>
      <c r="O15" s="4"/>
      <c r="P15" s="4"/>
      <c r="Q15" s="4"/>
      <c r="R15" s="4"/>
    </row>
    <row r="16" spans="1:19" s="6" customFormat="1" ht="90" x14ac:dyDescent="0.25">
      <c r="A16" s="15">
        <v>1</v>
      </c>
      <c r="B16" s="5" t="s">
        <v>172</v>
      </c>
      <c r="C16" s="15">
        <v>1</v>
      </c>
      <c r="D16" s="16" t="s">
        <v>17</v>
      </c>
      <c r="E16" s="5" t="s">
        <v>173</v>
      </c>
      <c r="F16" s="5">
        <v>1</v>
      </c>
      <c r="G16" s="10" t="s">
        <v>17</v>
      </c>
      <c r="H16" s="5" t="s">
        <v>174</v>
      </c>
      <c r="I16" s="5">
        <v>1</v>
      </c>
      <c r="J16" s="10" t="s">
        <v>17</v>
      </c>
      <c r="K16" s="5"/>
      <c r="L16" s="5"/>
      <c r="M16" s="5"/>
      <c r="N16" s="5"/>
      <c r="O16" s="5"/>
      <c r="P16" s="5"/>
      <c r="Q16" s="5" t="s">
        <v>650</v>
      </c>
      <c r="R16" s="5"/>
    </row>
    <row r="17" spans="1:18" s="6" customFormat="1" ht="60" x14ac:dyDescent="0.25">
      <c r="A17" s="5">
        <v>2</v>
      </c>
      <c r="B17" s="5" t="s">
        <v>175</v>
      </c>
      <c r="C17" s="5">
        <v>1</v>
      </c>
      <c r="D17" s="14">
        <v>48275581</v>
      </c>
      <c r="E17" s="5" t="s">
        <v>176</v>
      </c>
      <c r="F17" s="5">
        <v>1</v>
      </c>
      <c r="G17" s="14">
        <v>48275581</v>
      </c>
      <c r="H17" s="5" t="s">
        <v>177</v>
      </c>
      <c r="I17" s="5">
        <v>1</v>
      </c>
      <c r="J17" s="14">
        <v>48275581</v>
      </c>
      <c r="K17" s="5"/>
      <c r="L17" s="5"/>
      <c r="M17" s="5"/>
      <c r="N17" s="5"/>
      <c r="O17" s="5"/>
      <c r="P17" s="5"/>
      <c r="Q17" s="5" t="s">
        <v>650</v>
      </c>
      <c r="R17" s="14">
        <v>48275581</v>
      </c>
    </row>
    <row r="18" spans="1:18" x14ac:dyDescent="0.25">
      <c r="A18" s="4"/>
      <c r="B18" s="4" t="s">
        <v>25</v>
      </c>
      <c r="C18" s="4">
        <f>SUM(C11:C17)</f>
        <v>4</v>
      </c>
      <c r="D18" s="9">
        <f>SUM(D17)</f>
        <v>48275581</v>
      </c>
      <c r="E18" s="27" t="s">
        <v>25</v>
      </c>
      <c r="F18" s="27">
        <f>SUM(F11:F17)</f>
        <v>6</v>
      </c>
      <c r="G18" s="28">
        <f>SUM(G11:G17)</f>
        <v>48275581</v>
      </c>
      <c r="H18" s="4"/>
      <c r="I18" s="4">
        <f>SUM(I11:I17)</f>
        <v>6</v>
      </c>
      <c r="J18" s="9">
        <f>SUM(J11:J17)</f>
        <v>48275581</v>
      </c>
      <c r="K18" s="4" t="s">
        <v>17</v>
      </c>
      <c r="L18" s="4" t="s">
        <v>17</v>
      </c>
      <c r="M18" s="4" t="s">
        <v>17</v>
      </c>
      <c r="N18" s="4" t="s">
        <v>17</v>
      </c>
      <c r="O18" s="4" t="s">
        <v>17</v>
      </c>
      <c r="P18" s="4" t="s">
        <v>17</v>
      </c>
      <c r="Q18" s="4"/>
      <c r="R18" s="14">
        <v>48275581</v>
      </c>
    </row>
  </sheetData>
  <mergeCells count="17">
    <mergeCell ref="K7:L7"/>
    <mergeCell ref="A15:F15"/>
    <mergeCell ref="M7:N7"/>
    <mergeCell ref="O7:P7"/>
    <mergeCell ref="A10:B10"/>
    <mergeCell ref="A1:R1"/>
    <mergeCell ref="A2:R2"/>
    <mergeCell ref="A3:R3"/>
    <mergeCell ref="A4:R4"/>
    <mergeCell ref="A6:A8"/>
    <mergeCell ref="B6:D7"/>
    <mergeCell ref="E6:G7"/>
    <mergeCell ref="H6:H8"/>
    <mergeCell ref="I6:P6"/>
    <mergeCell ref="Q6:Q8"/>
    <mergeCell ref="R6:R8"/>
    <mergeCell ref="I7:J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4"/>
  <sheetViews>
    <sheetView topLeftCell="H23" zoomScale="85" zoomScaleNormal="85" workbookViewId="0">
      <selection activeCell="Q15" sqref="Q15"/>
    </sheetView>
  </sheetViews>
  <sheetFormatPr defaultRowHeight="15" x14ac:dyDescent="0.25"/>
  <cols>
    <col min="1" max="1" width="6.85546875" customWidth="1"/>
    <col min="2" max="2" width="56.140625" hidden="1" customWidth="1"/>
    <col min="3" max="3" width="6.7109375" hidden="1" customWidth="1"/>
    <col min="4" max="4" width="14.140625" hidden="1" customWidth="1"/>
    <col min="5" max="5" width="34.140625" customWidth="1"/>
    <col min="6" max="6" width="6.7109375" customWidth="1"/>
    <col min="7" max="7" width="14" customWidth="1"/>
    <col min="8" max="8" width="54.5703125" customWidth="1"/>
    <col min="9" max="9" width="6.7109375" customWidth="1"/>
    <col min="10" max="10" width="13.42578125" customWidth="1"/>
    <col min="11" max="11" width="6.7109375" customWidth="1"/>
    <col min="12" max="12" width="12.5703125" bestFit="1" customWidth="1"/>
    <col min="13" max="16" width="6.7109375" customWidth="1"/>
    <col min="17" max="17" width="29.7109375" customWidth="1"/>
    <col min="18" max="18" width="18.7109375" hidden="1" customWidth="1"/>
  </cols>
  <sheetData>
    <row r="1" spans="1:19" x14ac:dyDescent="0.25">
      <c r="A1" s="204" t="s">
        <v>26</v>
      </c>
      <c r="B1" s="204"/>
      <c r="C1" s="204"/>
      <c r="D1" s="204"/>
      <c r="E1" s="204"/>
      <c r="F1" s="204"/>
      <c r="G1" s="204"/>
      <c r="H1" s="204"/>
      <c r="I1" s="204"/>
      <c r="J1" s="204"/>
      <c r="K1" s="204"/>
      <c r="L1" s="204"/>
      <c r="M1" s="204"/>
      <c r="N1" s="204"/>
      <c r="O1" s="204"/>
      <c r="P1" s="204"/>
      <c r="Q1" s="204"/>
      <c r="R1" s="204"/>
    </row>
    <row r="2" spans="1:19" x14ac:dyDescent="0.25">
      <c r="A2" s="204" t="s">
        <v>178</v>
      </c>
      <c r="B2" s="204"/>
      <c r="C2" s="204"/>
      <c r="D2" s="204"/>
      <c r="E2" s="204"/>
      <c r="F2" s="204"/>
      <c r="G2" s="204"/>
      <c r="H2" s="204"/>
      <c r="I2" s="204"/>
      <c r="J2" s="204"/>
      <c r="K2" s="204"/>
      <c r="L2" s="204"/>
      <c r="M2" s="204"/>
      <c r="N2" s="204"/>
      <c r="O2" s="204"/>
      <c r="P2" s="204"/>
      <c r="Q2" s="204"/>
      <c r="R2" s="204"/>
    </row>
    <row r="3" spans="1:19" x14ac:dyDescent="0.25">
      <c r="A3" s="204" t="s">
        <v>179</v>
      </c>
      <c r="B3" s="204"/>
      <c r="C3" s="204"/>
      <c r="D3" s="204"/>
      <c r="E3" s="204"/>
      <c r="F3" s="204"/>
      <c r="G3" s="204"/>
      <c r="H3" s="204"/>
      <c r="I3" s="204"/>
      <c r="J3" s="204"/>
      <c r="K3" s="204"/>
      <c r="L3" s="204"/>
      <c r="M3" s="204"/>
      <c r="N3" s="204"/>
      <c r="O3" s="204"/>
      <c r="P3" s="204"/>
      <c r="Q3" s="204"/>
      <c r="R3" s="204"/>
    </row>
    <row r="4" spans="1:19" x14ac:dyDescent="0.25">
      <c r="A4" s="204" t="s">
        <v>606</v>
      </c>
      <c r="B4" s="204"/>
      <c r="C4" s="204"/>
      <c r="D4" s="204"/>
      <c r="E4" s="204"/>
      <c r="F4" s="204"/>
      <c r="G4" s="204"/>
      <c r="H4" s="204"/>
      <c r="I4" s="204"/>
      <c r="J4" s="204"/>
      <c r="K4" s="204"/>
      <c r="L4" s="204"/>
      <c r="M4" s="204"/>
      <c r="N4" s="204"/>
      <c r="O4" s="204"/>
      <c r="P4" s="204"/>
      <c r="Q4" s="204"/>
      <c r="R4" s="204"/>
    </row>
    <row r="5" spans="1:19" x14ac:dyDescent="0.25">
      <c r="R5" t="s">
        <v>71</v>
      </c>
    </row>
    <row r="6" spans="1:19" x14ac:dyDescent="0.25">
      <c r="A6" s="207" t="s">
        <v>0</v>
      </c>
      <c r="B6" s="211" t="s">
        <v>1</v>
      </c>
      <c r="C6" s="212"/>
      <c r="D6" s="212"/>
      <c r="E6" s="210" t="s">
        <v>5</v>
      </c>
      <c r="F6" s="210"/>
      <c r="G6" s="210"/>
      <c r="H6" s="210" t="s">
        <v>7</v>
      </c>
      <c r="I6" s="210" t="s">
        <v>14</v>
      </c>
      <c r="J6" s="210"/>
      <c r="K6" s="210"/>
      <c r="L6" s="210"/>
      <c r="M6" s="210"/>
      <c r="N6" s="210"/>
      <c r="O6" s="210"/>
      <c r="P6" s="210"/>
      <c r="Q6" s="207" t="s">
        <v>12</v>
      </c>
      <c r="R6" s="206" t="s">
        <v>13</v>
      </c>
      <c r="S6" s="18"/>
    </row>
    <row r="7" spans="1:19" ht="84.75" customHeight="1" x14ac:dyDescent="0.25">
      <c r="A7" s="208"/>
      <c r="B7" s="213"/>
      <c r="C7" s="214"/>
      <c r="D7" s="214"/>
      <c r="E7" s="210"/>
      <c r="F7" s="210"/>
      <c r="G7" s="210"/>
      <c r="H7" s="210"/>
      <c r="I7" s="205" t="s">
        <v>8</v>
      </c>
      <c r="J7" s="205"/>
      <c r="K7" s="205" t="s">
        <v>9</v>
      </c>
      <c r="L7" s="205"/>
      <c r="M7" s="205" t="s">
        <v>10</v>
      </c>
      <c r="N7" s="205"/>
      <c r="O7" s="205" t="s">
        <v>11</v>
      </c>
      <c r="P7" s="205"/>
      <c r="Q7" s="208"/>
      <c r="R7" s="206"/>
      <c r="S7" s="18"/>
    </row>
    <row r="8" spans="1:19" x14ac:dyDescent="0.25">
      <c r="A8" s="209"/>
      <c r="B8" s="3" t="s">
        <v>2</v>
      </c>
      <c r="C8" s="3" t="s">
        <v>3</v>
      </c>
      <c r="D8" s="3" t="s">
        <v>4</v>
      </c>
      <c r="E8" s="3" t="s">
        <v>6</v>
      </c>
      <c r="F8" s="3" t="s">
        <v>3</v>
      </c>
      <c r="G8" s="3" t="s">
        <v>4</v>
      </c>
      <c r="H8" s="210"/>
      <c r="I8" s="3" t="s">
        <v>3</v>
      </c>
      <c r="J8" s="3" t="s">
        <v>4</v>
      </c>
      <c r="K8" s="3" t="s">
        <v>3</v>
      </c>
      <c r="L8" s="3" t="s">
        <v>4</v>
      </c>
      <c r="M8" s="3" t="s">
        <v>3</v>
      </c>
      <c r="N8" s="3" t="s">
        <v>4</v>
      </c>
      <c r="O8" s="3" t="s">
        <v>3</v>
      </c>
      <c r="P8" s="3" t="s">
        <v>4</v>
      </c>
      <c r="Q8" s="209"/>
      <c r="R8" s="206"/>
      <c r="S8" s="18"/>
    </row>
    <row r="9" spans="1:19" hidden="1" x14ac:dyDescent="0.25">
      <c r="A9" s="3">
        <v>1</v>
      </c>
      <c r="B9" s="3">
        <v>2</v>
      </c>
      <c r="C9" s="3">
        <v>3</v>
      </c>
      <c r="D9" s="3">
        <v>4</v>
      </c>
      <c r="E9" s="3">
        <v>5</v>
      </c>
      <c r="F9" s="3">
        <v>6</v>
      </c>
      <c r="G9" s="3">
        <v>7</v>
      </c>
      <c r="H9" s="3">
        <v>8</v>
      </c>
      <c r="I9" s="3">
        <v>9</v>
      </c>
      <c r="J9" s="3">
        <v>10</v>
      </c>
      <c r="K9" s="3">
        <v>11</v>
      </c>
      <c r="L9" s="3">
        <v>12</v>
      </c>
      <c r="M9" s="3">
        <v>13</v>
      </c>
      <c r="N9" s="3">
        <v>14</v>
      </c>
      <c r="O9" s="3">
        <v>15</v>
      </c>
      <c r="P9" s="3">
        <v>16</v>
      </c>
      <c r="Q9" s="3">
        <v>17</v>
      </c>
      <c r="R9" s="3">
        <v>18</v>
      </c>
    </row>
    <row r="10" spans="1:19" x14ac:dyDescent="0.25">
      <c r="A10" s="196" t="s">
        <v>15</v>
      </c>
      <c r="B10" s="197"/>
      <c r="C10" s="2"/>
      <c r="D10" s="2"/>
      <c r="E10" s="2"/>
      <c r="F10" s="2"/>
      <c r="G10" s="2"/>
      <c r="H10" s="2"/>
      <c r="I10" s="2"/>
      <c r="J10" s="2"/>
      <c r="K10" s="2"/>
      <c r="L10" s="2"/>
      <c r="M10" s="2"/>
      <c r="N10" s="2"/>
      <c r="O10" s="2"/>
      <c r="P10" s="2"/>
      <c r="Q10" s="2"/>
      <c r="R10" s="2"/>
    </row>
    <row r="11" spans="1:19" s="6" customFormat="1" ht="225" x14ac:dyDescent="0.25">
      <c r="A11" s="5">
        <v>1</v>
      </c>
      <c r="B11" s="5" t="s">
        <v>180</v>
      </c>
      <c r="C11" s="5">
        <v>1</v>
      </c>
      <c r="D11" s="5" t="s">
        <v>17</v>
      </c>
      <c r="E11" s="5" t="s">
        <v>181</v>
      </c>
      <c r="F11" s="5">
        <v>1</v>
      </c>
      <c r="G11" s="5" t="s">
        <v>17</v>
      </c>
      <c r="H11" s="5" t="s">
        <v>185</v>
      </c>
      <c r="I11" s="5">
        <v>1</v>
      </c>
      <c r="J11" s="5" t="s">
        <v>17</v>
      </c>
      <c r="K11" s="5"/>
      <c r="L11" s="5"/>
      <c r="M11" s="5"/>
      <c r="N11" s="5"/>
      <c r="O11" s="5"/>
      <c r="P11" s="5"/>
      <c r="Q11" s="5" t="s">
        <v>182</v>
      </c>
      <c r="R11" s="5"/>
    </row>
    <row r="12" spans="1:19" s="6" customFormat="1" x14ac:dyDescent="0.25">
      <c r="A12" s="201" t="s">
        <v>101</v>
      </c>
      <c r="B12" s="202"/>
      <c r="C12" s="202"/>
      <c r="D12" s="202"/>
      <c r="E12" s="202"/>
      <c r="F12" s="203"/>
      <c r="G12" s="5"/>
      <c r="H12" s="5"/>
      <c r="I12" s="5"/>
      <c r="J12" s="5"/>
      <c r="K12" s="5"/>
      <c r="L12" s="5"/>
      <c r="M12" s="5"/>
      <c r="N12" s="5"/>
      <c r="O12" s="5"/>
      <c r="P12" s="5"/>
      <c r="Q12" s="5"/>
      <c r="R12" s="5"/>
    </row>
    <row r="13" spans="1:19" s="6" customFormat="1" ht="135" x14ac:dyDescent="0.25">
      <c r="A13" s="5">
        <v>1</v>
      </c>
      <c r="B13" s="5" t="s">
        <v>183</v>
      </c>
      <c r="C13" s="5">
        <v>1</v>
      </c>
      <c r="D13" s="5" t="s">
        <v>17</v>
      </c>
      <c r="E13" s="5" t="s">
        <v>184</v>
      </c>
      <c r="F13" s="5">
        <v>1</v>
      </c>
      <c r="G13" s="5" t="s">
        <v>17</v>
      </c>
      <c r="H13" s="5" t="s">
        <v>186</v>
      </c>
      <c r="I13" s="5">
        <v>1</v>
      </c>
      <c r="J13" s="5" t="s">
        <v>17</v>
      </c>
      <c r="K13" s="5"/>
      <c r="L13" s="5"/>
      <c r="M13" s="5"/>
      <c r="N13" s="5"/>
      <c r="O13" s="5"/>
      <c r="P13" s="5"/>
      <c r="Q13" s="5" t="s">
        <v>182</v>
      </c>
      <c r="R13" s="5"/>
    </row>
    <row r="14" spans="1:19" s="6" customFormat="1" ht="165" x14ac:dyDescent="0.25">
      <c r="A14" s="5">
        <v>2</v>
      </c>
      <c r="B14" s="5" t="s">
        <v>187</v>
      </c>
      <c r="C14" s="5">
        <v>1</v>
      </c>
      <c r="D14" s="8">
        <v>517875000</v>
      </c>
      <c r="E14" s="5" t="s">
        <v>188</v>
      </c>
      <c r="F14" s="5">
        <v>1</v>
      </c>
      <c r="G14" s="10" t="s">
        <v>17</v>
      </c>
      <c r="H14" s="5" t="s">
        <v>189</v>
      </c>
      <c r="I14" s="5">
        <v>1</v>
      </c>
      <c r="J14" s="10" t="s">
        <v>17</v>
      </c>
      <c r="K14" s="5"/>
      <c r="L14" s="5"/>
      <c r="M14" s="5"/>
      <c r="N14" s="5"/>
      <c r="O14" s="5"/>
      <c r="P14" s="5"/>
      <c r="Q14" s="5"/>
      <c r="R14" s="5"/>
    </row>
    <row r="15" spans="1:19" s="6" customFormat="1" ht="120" x14ac:dyDescent="0.25">
      <c r="A15" s="5"/>
      <c r="B15" s="5"/>
      <c r="C15" s="5"/>
      <c r="D15" s="8"/>
      <c r="E15" s="5" t="s">
        <v>190</v>
      </c>
      <c r="F15" s="5"/>
      <c r="G15" s="10"/>
      <c r="H15" s="5" t="s">
        <v>191</v>
      </c>
      <c r="I15" s="5"/>
      <c r="J15" s="10"/>
      <c r="K15" s="5"/>
      <c r="L15" s="5"/>
      <c r="M15" s="5"/>
      <c r="N15" s="5"/>
      <c r="O15" s="5"/>
      <c r="P15" s="5"/>
      <c r="Q15" s="5"/>
      <c r="R15" s="5"/>
    </row>
    <row r="16" spans="1:19" s="6" customFormat="1" ht="390" x14ac:dyDescent="0.25">
      <c r="A16" s="5"/>
      <c r="B16" s="5"/>
      <c r="C16" s="5"/>
      <c r="D16" s="8"/>
      <c r="E16" s="5" t="s">
        <v>192</v>
      </c>
      <c r="F16" s="5">
        <v>1</v>
      </c>
      <c r="G16" s="14">
        <v>492000000</v>
      </c>
      <c r="H16" s="5" t="s">
        <v>588</v>
      </c>
      <c r="I16" s="5" t="s">
        <v>17</v>
      </c>
      <c r="J16" s="14">
        <v>108000000</v>
      </c>
      <c r="K16" s="5">
        <v>1</v>
      </c>
      <c r="L16" s="8">
        <v>384000000</v>
      </c>
      <c r="M16" s="5"/>
      <c r="N16" s="5"/>
      <c r="O16" s="5"/>
      <c r="P16" s="5"/>
      <c r="Q16" s="5" t="s">
        <v>193</v>
      </c>
      <c r="R16" s="8">
        <v>108000000</v>
      </c>
    </row>
    <row r="17" spans="1:18" s="6" customFormat="1" ht="285" x14ac:dyDescent="0.25">
      <c r="A17" s="5"/>
      <c r="B17" s="5"/>
      <c r="C17" s="5"/>
      <c r="D17" s="8"/>
      <c r="E17" s="5" t="s">
        <v>194</v>
      </c>
      <c r="F17" s="5">
        <v>1</v>
      </c>
      <c r="G17" s="14">
        <v>25875000</v>
      </c>
      <c r="H17" s="5" t="s">
        <v>196</v>
      </c>
      <c r="I17" s="5" t="s">
        <v>17</v>
      </c>
      <c r="J17" s="10" t="s">
        <v>17</v>
      </c>
      <c r="K17" s="5">
        <v>1</v>
      </c>
      <c r="L17" s="8">
        <v>25875000</v>
      </c>
      <c r="M17" s="5"/>
      <c r="N17" s="5"/>
      <c r="O17" s="5"/>
      <c r="P17" s="5"/>
      <c r="Q17" s="5" t="s">
        <v>198</v>
      </c>
      <c r="R17" s="5"/>
    </row>
    <row r="18" spans="1:18" s="6" customFormat="1" ht="255" x14ac:dyDescent="0.25">
      <c r="A18" s="5"/>
      <c r="B18" s="5"/>
      <c r="C18" s="5"/>
      <c r="D18" s="8"/>
      <c r="E18" s="5" t="s">
        <v>195</v>
      </c>
      <c r="F18" s="5">
        <v>1</v>
      </c>
      <c r="G18" s="10" t="s">
        <v>17</v>
      </c>
      <c r="H18" s="5" t="s">
        <v>197</v>
      </c>
      <c r="I18" s="5"/>
      <c r="J18" s="10"/>
      <c r="K18" s="5">
        <v>1</v>
      </c>
      <c r="L18" s="5" t="s">
        <v>17</v>
      </c>
      <c r="M18" s="5"/>
      <c r="N18" s="5"/>
      <c r="O18" s="5"/>
      <c r="P18" s="5"/>
      <c r="Q18" s="5" t="s">
        <v>199</v>
      </c>
      <c r="R18" s="5"/>
    </row>
    <row r="19" spans="1:18" s="6" customFormat="1" ht="105" x14ac:dyDescent="0.25">
      <c r="A19" s="5"/>
      <c r="B19" s="5"/>
      <c r="C19" s="5"/>
      <c r="D19" s="8"/>
      <c r="E19" s="5"/>
      <c r="F19" s="5"/>
      <c r="G19" s="10"/>
      <c r="H19" s="5" t="s">
        <v>201</v>
      </c>
      <c r="I19" s="5"/>
      <c r="J19" s="10"/>
      <c r="K19" s="5"/>
      <c r="L19" s="5"/>
      <c r="M19" s="5"/>
      <c r="N19" s="5"/>
      <c r="O19" s="5"/>
      <c r="P19" s="5"/>
      <c r="Q19" s="5" t="s">
        <v>200</v>
      </c>
      <c r="R19" s="5"/>
    </row>
    <row r="20" spans="1:18" s="6" customFormat="1" ht="105" x14ac:dyDescent="0.25">
      <c r="A20" s="5"/>
      <c r="B20" s="5"/>
      <c r="C20" s="5"/>
      <c r="D20" s="8"/>
      <c r="E20" s="5"/>
      <c r="F20" s="5"/>
      <c r="G20" s="10"/>
      <c r="H20" s="5" t="s">
        <v>202</v>
      </c>
      <c r="I20" s="5"/>
      <c r="J20" s="10"/>
      <c r="K20" s="5"/>
      <c r="L20" s="5"/>
      <c r="M20" s="5"/>
      <c r="N20" s="5"/>
      <c r="O20" s="5"/>
      <c r="P20" s="5"/>
      <c r="Q20" s="5" t="s">
        <v>204</v>
      </c>
      <c r="R20" s="5"/>
    </row>
    <row r="21" spans="1:18" s="6" customFormat="1" ht="135" x14ac:dyDescent="0.25">
      <c r="A21" s="5"/>
      <c r="B21" s="5"/>
      <c r="C21" s="5"/>
      <c r="D21" s="8"/>
      <c r="E21" s="5"/>
      <c r="F21" s="5"/>
      <c r="G21" s="10"/>
      <c r="H21" s="5" t="s">
        <v>203</v>
      </c>
      <c r="I21" s="5"/>
      <c r="J21" s="10"/>
      <c r="K21" s="5"/>
      <c r="L21" s="5"/>
      <c r="M21" s="5"/>
      <c r="N21" s="5"/>
      <c r="O21" s="5"/>
      <c r="P21" s="5"/>
      <c r="Q21" s="5" t="s">
        <v>205</v>
      </c>
      <c r="R21" s="5"/>
    </row>
    <row r="22" spans="1:18" s="6" customFormat="1" ht="225" x14ac:dyDescent="0.25">
      <c r="A22" s="5"/>
      <c r="B22" s="5"/>
      <c r="C22" s="5"/>
      <c r="D22" s="8"/>
      <c r="E22" s="5"/>
      <c r="F22" s="5"/>
      <c r="G22" s="10"/>
      <c r="H22" s="5" t="s">
        <v>207</v>
      </c>
      <c r="I22" s="5"/>
      <c r="J22" s="10"/>
      <c r="K22" s="5"/>
      <c r="L22" s="5"/>
      <c r="M22" s="5"/>
      <c r="N22" s="5"/>
      <c r="O22" s="5"/>
      <c r="P22" s="5"/>
      <c r="Q22" s="5" t="s">
        <v>206</v>
      </c>
      <c r="R22" s="5"/>
    </row>
    <row r="23" spans="1:18" s="6" customFormat="1" ht="195" x14ac:dyDescent="0.25">
      <c r="A23" s="5"/>
      <c r="B23" s="5"/>
      <c r="C23" s="5"/>
      <c r="D23" s="8"/>
      <c r="E23" s="5"/>
      <c r="F23" s="5"/>
      <c r="G23" s="10"/>
      <c r="H23" s="5" t="s">
        <v>208</v>
      </c>
      <c r="I23" s="5"/>
      <c r="J23" s="10"/>
      <c r="K23" s="5"/>
      <c r="L23" s="5"/>
      <c r="M23" s="5"/>
      <c r="N23" s="5"/>
      <c r="O23" s="5"/>
      <c r="P23" s="5"/>
      <c r="Q23" s="5" t="s">
        <v>209</v>
      </c>
      <c r="R23" s="5"/>
    </row>
    <row r="24" spans="1:18" x14ac:dyDescent="0.25">
      <c r="A24" s="4"/>
      <c r="B24" s="4" t="s">
        <v>25</v>
      </c>
      <c r="C24" s="4">
        <f>SUM(C11:C23)</f>
        <v>3</v>
      </c>
      <c r="D24" s="9">
        <f>SUM(D14:D23)</f>
        <v>517875000</v>
      </c>
      <c r="E24" s="27" t="s">
        <v>25</v>
      </c>
      <c r="F24" s="27">
        <f>SUM(F11:F23)</f>
        <v>6</v>
      </c>
      <c r="G24" s="28">
        <f>SUM(G11:G23)</f>
        <v>517875000</v>
      </c>
      <c r="H24" s="27" t="s">
        <v>25</v>
      </c>
      <c r="I24" s="27">
        <f>SUM(I11:I23)</f>
        <v>3</v>
      </c>
      <c r="J24" s="28">
        <f>SUM(J11:J23)</f>
        <v>108000000</v>
      </c>
      <c r="K24" s="27">
        <f>SUM(K11:K23)</f>
        <v>3</v>
      </c>
      <c r="L24" s="28">
        <f>SUM(L11:L23)</f>
        <v>409875000</v>
      </c>
      <c r="M24" s="27" t="s">
        <v>17</v>
      </c>
      <c r="N24" s="27" t="s">
        <v>17</v>
      </c>
      <c r="O24" s="27" t="s">
        <v>17</v>
      </c>
      <c r="P24" s="27" t="s">
        <v>17</v>
      </c>
      <c r="Q24" s="4"/>
      <c r="R24" s="14">
        <f>SUM(R11:R23)</f>
        <v>108000000</v>
      </c>
    </row>
  </sheetData>
  <mergeCells count="17">
    <mergeCell ref="M7:N7"/>
    <mergeCell ref="A12:F12"/>
    <mergeCell ref="O7:P7"/>
    <mergeCell ref="A10:B10"/>
    <mergeCell ref="A1:R1"/>
    <mergeCell ref="A2:R2"/>
    <mergeCell ref="A3:R3"/>
    <mergeCell ref="A4:R4"/>
    <mergeCell ref="A6:A8"/>
    <mergeCell ref="B6:D7"/>
    <mergeCell ref="E6:G7"/>
    <mergeCell ref="H6:H8"/>
    <mergeCell ref="I6:P6"/>
    <mergeCell ref="Q6:Q8"/>
    <mergeCell ref="R6:R8"/>
    <mergeCell ref="I7:J7"/>
    <mergeCell ref="K7:L7"/>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4"/>
  <sheetViews>
    <sheetView topLeftCell="E16" zoomScale="70" zoomScaleNormal="70" workbookViewId="0">
      <selection activeCell="F34" sqref="F34"/>
    </sheetView>
  </sheetViews>
  <sheetFormatPr defaultRowHeight="15" x14ac:dyDescent="0.25"/>
  <cols>
    <col min="1" max="1" width="6.85546875" customWidth="1"/>
    <col min="2" max="2" width="56.140625" hidden="1" customWidth="1"/>
    <col min="3" max="3" width="6.7109375" hidden="1" customWidth="1"/>
    <col min="4" max="4" width="14.140625" hidden="1" customWidth="1"/>
    <col min="5" max="5" width="43.85546875" customWidth="1"/>
    <col min="6" max="6" width="6.7109375" customWidth="1"/>
    <col min="7" max="7" width="19.85546875" customWidth="1"/>
    <col min="8" max="8" width="54.5703125" customWidth="1"/>
    <col min="9" max="9" width="6.7109375" customWidth="1"/>
    <col min="10" max="10" width="13.42578125" customWidth="1"/>
    <col min="11" max="11" width="6.7109375" customWidth="1"/>
    <col min="12" max="12" width="12.5703125" bestFit="1" customWidth="1"/>
    <col min="13" max="16" width="6.7109375" customWidth="1"/>
    <col min="17" max="17" width="29.7109375" customWidth="1"/>
    <col min="18" max="18" width="18.7109375" hidden="1" customWidth="1"/>
  </cols>
  <sheetData>
    <row r="1" spans="1:19" x14ac:dyDescent="0.25">
      <c r="A1" s="204" t="s">
        <v>26</v>
      </c>
      <c r="B1" s="204"/>
      <c r="C1" s="204"/>
      <c r="D1" s="204"/>
      <c r="E1" s="204"/>
      <c r="F1" s="204"/>
      <c r="G1" s="204"/>
      <c r="H1" s="204"/>
      <c r="I1" s="204"/>
      <c r="J1" s="204"/>
      <c r="K1" s="204"/>
      <c r="L1" s="204"/>
      <c r="M1" s="204"/>
      <c r="N1" s="204"/>
      <c r="O1" s="204"/>
      <c r="P1" s="204"/>
      <c r="Q1" s="204"/>
      <c r="R1" s="204"/>
    </row>
    <row r="2" spans="1:19" x14ac:dyDescent="0.25">
      <c r="A2" s="204" t="s">
        <v>210</v>
      </c>
      <c r="B2" s="204"/>
      <c r="C2" s="204"/>
      <c r="D2" s="204"/>
      <c r="E2" s="204"/>
      <c r="F2" s="204"/>
      <c r="G2" s="204"/>
      <c r="H2" s="204"/>
      <c r="I2" s="204"/>
      <c r="J2" s="204"/>
      <c r="K2" s="204"/>
      <c r="L2" s="204"/>
      <c r="M2" s="204"/>
      <c r="N2" s="204"/>
      <c r="O2" s="204"/>
      <c r="P2" s="204"/>
      <c r="Q2" s="204"/>
      <c r="R2" s="204"/>
    </row>
    <row r="3" spans="1:19" x14ac:dyDescent="0.25">
      <c r="A3" s="204" t="s">
        <v>211</v>
      </c>
      <c r="B3" s="204"/>
      <c r="C3" s="204"/>
      <c r="D3" s="204"/>
      <c r="E3" s="204"/>
      <c r="F3" s="204"/>
      <c r="G3" s="204"/>
      <c r="H3" s="204"/>
      <c r="I3" s="204"/>
      <c r="J3" s="204"/>
      <c r="K3" s="204"/>
      <c r="L3" s="204"/>
      <c r="M3" s="204"/>
      <c r="N3" s="204"/>
      <c r="O3" s="204"/>
      <c r="P3" s="204"/>
      <c r="Q3" s="204"/>
      <c r="R3" s="204"/>
    </row>
    <row r="4" spans="1:19" x14ac:dyDescent="0.25">
      <c r="A4" s="204" t="s">
        <v>212</v>
      </c>
      <c r="B4" s="204"/>
      <c r="C4" s="204"/>
      <c r="D4" s="204"/>
      <c r="E4" s="204"/>
      <c r="F4" s="204"/>
      <c r="G4" s="204"/>
      <c r="H4" s="204"/>
      <c r="I4" s="204"/>
      <c r="J4" s="204"/>
      <c r="K4" s="204"/>
      <c r="L4" s="204"/>
      <c r="M4" s="204"/>
      <c r="N4" s="204"/>
      <c r="O4" s="204"/>
      <c r="P4" s="204"/>
      <c r="Q4" s="204"/>
      <c r="R4" s="204"/>
    </row>
    <row r="5" spans="1:19" x14ac:dyDescent="0.25">
      <c r="A5" s="204" t="s">
        <v>606</v>
      </c>
      <c r="B5" s="204"/>
      <c r="C5" s="204"/>
      <c r="D5" s="204"/>
      <c r="E5" s="204"/>
      <c r="F5" s="204"/>
      <c r="G5" s="204"/>
      <c r="H5" s="204"/>
      <c r="I5" s="204"/>
      <c r="J5" s="204"/>
      <c r="K5" s="204"/>
      <c r="L5" s="204"/>
      <c r="M5" s="204"/>
      <c r="N5" s="204"/>
      <c r="O5" s="204"/>
      <c r="P5" s="204"/>
      <c r="Q5" s="204"/>
      <c r="R5" s="204"/>
    </row>
    <row r="6" spans="1:19" x14ac:dyDescent="0.25">
      <c r="R6" t="s">
        <v>71</v>
      </c>
    </row>
    <row r="7" spans="1:19" x14ac:dyDescent="0.25">
      <c r="A7" s="207" t="s">
        <v>0</v>
      </c>
      <c r="B7" s="211" t="s">
        <v>1</v>
      </c>
      <c r="C7" s="212"/>
      <c r="D7" s="212"/>
      <c r="E7" s="210" t="s">
        <v>5</v>
      </c>
      <c r="F7" s="210"/>
      <c r="G7" s="210"/>
      <c r="H7" s="210" t="s">
        <v>7</v>
      </c>
      <c r="I7" s="210" t="s">
        <v>14</v>
      </c>
      <c r="J7" s="210"/>
      <c r="K7" s="210"/>
      <c r="L7" s="210"/>
      <c r="M7" s="210"/>
      <c r="N7" s="210"/>
      <c r="O7" s="210"/>
      <c r="P7" s="210"/>
      <c r="Q7" s="207" t="s">
        <v>12</v>
      </c>
      <c r="R7" s="206" t="s">
        <v>13</v>
      </c>
      <c r="S7" s="19"/>
    </row>
    <row r="8" spans="1:19" ht="84.75" customHeight="1" x14ac:dyDescent="0.25">
      <c r="A8" s="208"/>
      <c r="B8" s="213"/>
      <c r="C8" s="214"/>
      <c r="D8" s="214"/>
      <c r="E8" s="210"/>
      <c r="F8" s="210"/>
      <c r="G8" s="210"/>
      <c r="H8" s="210"/>
      <c r="I8" s="205" t="s">
        <v>8</v>
      </c>
      <c r="J8" s="205"/>
      <c r="K8" s="205" t="s">
        <v>9</v>
      </c>
      <c r="L8" s="205"/>
      <c r="M8" s="205" t="s">
        <v>10</v>
      </c>
      <c r="N8" s="205"/>
      <c r="O8" s="205" t="s">
        <v>11</v>
      </c>
      <c r="P8" s="205"/>
      <c r="Q8" s="208"/>
      <c r="R8" s="206"/>
      <c r="S8" s="19"/>
    </row>
    <row r="9" spans="1:19" x14ac:dyDescent="0.25">
      <c r="A9" s="209"/>
      <c r="B9" s="3" t="s">
        <v>2</v>
      </c>
      <c r="C9" s="3" t="s">
        <v>3</v>
      </c>
      <c r="D9" s="3" t="s">
        <v>4</v>
      </c>
      <c r="E9" s="3" t="s">
        <v>6</v>
      </c>
      <c r="F9" s="3" t="s">
        <v>3</v>
      </c>
      <c r="G9" s="3" t="s">
        <v>4</v>
      </c>
      <c r="H9" s="210"/>
      <c r="I9" s="3" t="s">
        <v>3</v>
      </c>
      <c r="J9" s="3" t="s">
        <v>4</v>
      </c>
      <c r="K9" s="3" t="s">
        <v>3</v>
      </c>
      <c r="L9" s="3" t="s">
        <v>4</v>
      </c>
      <c r="M9" s="3" t="s">
        <v>3</v>
      </c>
      <c r="N9" s="3" t="s">
        <v>4</v>
      </c>
      <c r="O9" s="3" t="s">
        <v>3</v>
      </c>
      <c r="P9" s="3" t="s">
        <v>4</v>
      </c>
      <c r="Q9" s="209"/>
      <c r="R9" s="206"/>
      <c r="S9" s="19"/>
    </row>
    <row r="10" spans="1:19" hidden="1" x14ac:dyDescent="0.25">
      <c r="A10" s="3">
        <v>1</v>
      </c>
      <c r="B10" s="3">
        <v>2</v>
      </c>
      <c r="C10" s="3">
        <v>3</v>
      </c>
      <c r="D10" s="3">
        <v>4</v>
      </c>
      <c r="E10" s="3">
        <v>5</v>
      </c>
      <c r="F10" s="3">
        <v>6</v>
      </c>
      <c r="G10" s="3">
        <v>7</v>
      </c>
      <c r="H10" s="3">
        <v>8</v>
      </c>
      <c r="I10" s="3">
        <v>9</v>
      </c>
      <c r="J10" s="3">
        <v>10</v>
      </c>
      <c r="K10" s="3">
        <v>11</v>
      </c>
      <c r="L10" s="3">
        <v>12</v>
      </c>
      <c r="M10" s="3">
        <v>13</v>
      </c>
      <c r="N10" s="3">
        <v>14</v>
      </c>
      <c r="O10" s="3">
        <v>15</v>
      </c>
      <c r="P10" s="3">
        <v>16</v>
      </c>
      <c r="Q10" s="3">
        <v>17</v>
      </c>
      <c r="R10" s="3">
        <v>18</v>
      </c>
    </row>
    <row r="11" spans="1:19" ht="15" customHeight="1" x14ac:dyDescent="0.25">
      <c r="A11" s="196" t="s">
        <v>213</v>
      </c>
      <c r="B11" s="303"/>
      <c r="C11" s="303"/>
      <c r="D11" s="303"/>
      <c r="E11" s="197"/>
      <c r="F11" s="2"/>
      <c r="G11" s="2"/>
      <c r="H11" s="2"/>
      <c r="I11" s="2"/>
      <c r="J11" s="2"/>
      <c r="K11" s="2"/>
      <c r="L11" s="2"/>
      <c r="M11" s="2"/>
      <c r="N11" s="2"/>
      <c r="O11" s="2"/>
      <c r="P11" s="2"/>
      <c r="Q11" s="2"/>
      <c r="R11" s="2"/>
    </row>
    <row r="12" spans="1:19" s="6" customFormat="1" ht="120" x14ac:dyDescent="0.25">
      <c r="A12" s="5">
        <v>1</v>
      </c>
      <c r="B12" s="5" t="s">
        <v>214</v>
      </c>
      <c r="C12" s="5">
        <v>1</v>
      </c>
      <c r="D12" s="5" t="s">
        <v>17</v>
      </c>
      <c r="E12" s="5" t="s">
        <v>215</v>
      </c>
      <c r="F12" s="5">
        <v>1</v>
      </c>
      <c r="G12" s="5" t="s">
        <v>17</v>
      </c>
      <c r="H12" s="5" t="s">
        <v>216</v>
      </c>
      <c r="I12" s="5">
        <v>1</v>
      </c>
      <c r="J12" s="5" t="s">
        <v>17</v>
      </c>
      <c r="K12" s="5"/>
      <c r="L12" s="5"/>
      <c r="M12" s="5"/>
      <c r="N12" s="5"/>
      <c r="O12" s="5"/>
      <c r="P12" s="5"/>
      <c r="Q12" s="5" t="s">
        <v>217</v>
      </c>
      <c r="R12" s="5"/>
    </row>
    <row r="13" spans="1:19" s="6" customFormat="1" ht="60" x14ac:dyDescent="0.25">
      <c r="A13" s="5">
        <v>2</v>
      </c>
      <c r="B13" s="5" t="s">
        <v>218</v>
      </c>
      <c r="C13" s="5">
        <v>1</v>
      </c>
      <c r="D13" s="5" t="s">
        <v>17</v>
      </c>
      <c r="E13" s="5" t="s">
        <v>219</v>
      </c>
      <c r="F13" s="5">
        <v>1</v>
      </c>
      <c r="G13" s="5" t="s">
        <v>17</v>
      </c>
      <c r="H13" s="5" t="s">
        <v>220</v>
      </c>
      <c r="I13" s="5">
        <v>1</v>
      </c>
      <c r="J13" s="5" t="s">
        <v>17</v>
      </c>
      <c r="K13" s="5"/>
      <c r="L13" s="5"/>
      <c r="M13" s="5"/>
      <c r="N13" s="5"/>
      <c r="O13" s="5"/>
      <c r="P13" s="5"/>
      <c r="Q13" s="5" t="s">
        <v>217</v>
      </c>
      <c r="R13" s="5"/>
    </row>
    <row r="14" spans="1:19" s="6" customFormat="1" x14ac:dyDescent="0.25">
      <c r="A14" s="5"/>
      <c r="B14" s="5"/>
      <c r="C14" s="5"/>
      <c r="D14" s="5"/>
      <c r="E14" s="5"/>
      <c r="F14" s="5"/>
      <c r="G14" s="5"/>
      <c r="H14" s="5"/>
      <c r="I14" s="5"/>
      <c r="J14" s="5"/>
      <c r="K14" s="5"/>
      <c r="L14" s="5"/>
      <c r="M14" s="5"/>
      <c r="N14" s="5"/>
      <c r="O14" s="5"/>
      <c r="P14" s="5"/>
      <c r="Q14" s="5"/>
      <c r="R14" s="5"/>
    </row>
    <row r="15" spans="1:19" s="6" customFormat="1" ht="15" customHeight="1" x14ac:dyDescent="0.25">
      <c r="A15" s="201" t="s">
        <v>101</v>
      </c>
      <c r="B15" s="202"/>
      <c r="C15" s="202"/>
      <c r="D15" s="202"/>
      <c r="E15" s="203"/>
      <c r="F15" s="5"/>
      <c r="G15" s="10"/>
      <c r="H15" s="5"/>
      <c r="I15" s="5"/>
      <c r="J15" s="10"/>
      <c r="K15" s="5"/>
      <c r="L15" s="5"/>
      <c r="M15" s="5"/>
      <c r="N15" s="5"/>
      <c r="O15" s="5"/>
      <c r="P15" s="5"/>
      <c r="Q15" s="5"/>
      <c r="R15" s="5"/>
    </row>
    <row r="16" spans="1:19" s="6" customFormat="1" ht="180" x14ac:dyDescent="0.25">
      <c r="A16" s="5">
        <v>1</v>
      </c>
      <c r="B16" s="5" t="s">
        <v>221</v>
      </c>
      <c r="C16" s="5">
        <v>1</v>
      </c>
      <c r="D16" s="8" t="s">
        <v>17</v>
      </c>
      <c r="E16" s="5" t="s">
        <v>222</v>
      </c>
      <c r="F16" s="5">
        <v>1</v>
      </c>
      <c r="G16" s="10" t="s">
        <v>17</v>
      </c>
      <c r="H16" s="5" t="s">
        <v>223</v>
      </c>
      <c r="I16" s="5">
        <v>1</v>
      </c>
      <c r="J16" s="10" t="s">
        <v>17</v>
      </c>
      <c r="K16" s="5"/>
      <c r="L16" s="5"/>
      <c r="M16" s="5"/>
      <c r="N16" s="5"/>
      <c r="O16" s="5"/>
      <c r="P16" s="5"/>
      <c r="Q16" s="5" t="s">
        <v>224</v>
      </c>
      <c r="R16" s="5"/>
    </row>
    <row r="17" spans="1:18" s="6" customFormat="1" ht="180" x14ac:dyDescent="0.25">
      <c r="A17" s="5">
        <v>2</v>
      </c>
      <c r="B17" s="5" t="s">
        <v>225</v>
      </c>
      <c r="C17" s="5">
        <v>1</v>
      </c>
      <c r="D17" s="8" t="s">
        <v>17</v>
      </c>
      <c r="E17" s="5" t="s">
        <v>226</v>
      </c>
      <c r="F17" s="5">
        <v>1</v>
      </c>
      <c r="G17" s="14" t="s">
        <v>17</v>
      </c>
      <c r="H17" s="5" t="s">
        <v>228</v>
      </c>
      <c r="I17" s="5"/>
      <c r="J17" s="14"/>
      <c r="K17" s="5">
        <v>1</v>
      </c>
      <c r="L17" s="8" t="s">
        <v>17</v>
      </c>
      <c r="M17" s="5"/>
      <c r="N17" s="5"/>
      <c r="O17" s="5"/>
      <c r="P17" s="5"/>
      <c r="Q17" s="5" t="s">
        <v>227</v>
      </c>
      <c r="R17" s="8"/>
    </row>
    <row r="18" spans="1:18" s="6" customFormat="1" ht="135" x14ac:dyDescent="0.25">
      <c r="A18" s="5"/>
      <c r="B18" s="5"/>
      <c r="C18" s="5"/>
      <c r="D18" s="8"/>
      <c r="E18" s="5"/>
      <c r="F18" s="5"/>
      <c r="G18" s="14"/>
      <c r="H18" s="5" t="s">
        <v>229</v>
      </c>
      <c r="I18" s="5"/>
      <c r="J18" s="10"/>
      <c r="K18" s="5"/>
      <c r="L18" s="8"/>
      <c r="M18" s="5"/>
      <c r="N18" s="5"/>
      <c r="O18" s="5"/>
      <c r="P18" s="5"/>
      <c r="Q18" s="5" t="s">
        <v>230</v>
      </c>
      <c r="R18" s="5"/>
    </row>
    <row r="19" spans="1:18" s="6" customFormat="1" ht="105" x14ac:dyDescent="0.25">
      <c r="A19" s="5"/>
      <c r="B19" s="5"/>
      <c r="C19" s="5"/>
      <c r="D19" s="8"/>
      <c r="E19" s="5"/>
      <c r="F19" s="5"/>
      <c r="G19" s="10"/>
      <c r="H19" s="5" t="s">
        <v>231</v>
      </c>
      <c r="I19" s="5"/>
      <c r="J19" s="10"/>
      <c r="K19" s="5"/>
      <c r="L19" s="5"/>
      <c r="M19" s="5"/>
      <c r="N19" s="5"/>
      <c r="O19" s="5"/>
      <c r="P19" s="5"/>
      <c r="Q19" s="5" t="s">
        <v>232</v>
      </c>
      <c r="R19" s="5"/>
    </row>
    <row r="20" spans="1:18" s="6" customFormat="1" ht="180" x14ac:dyDescent="0.25">
      <c r="A20" s="5"/>
      <c r="B20" s="5"/>
      <c r="C20" s="5"/>
      <c r="D20" s="8"/>
      <c r="E20" s="5"/>
      <c r="F20" s="5"/>
      <c r="G20" s="10"/>
      <c r="H20" s="5" t="s">
        <v>233</v>
      </c>
      <c r="I20" s="5"/>
      <c r="J20" s="10"/>
      <c r="K20" s="5"/>
      <c r="L20" s="5"/>
      <c r="M20" s="5"/>
      <c r="N20" s="5"/>
      <c r="O20" s="5"/>
      <c r="P20" s="5"/>
      <c r="Q20" s="5" t="s">
        <v>235</v>
      </c>
      <c r="R20" s="5"/>
    </row>
    <row r="21" spans="1:18" s="6" customFormat="1" ht="90" x14ac:dyDescent="0.25">
      <c r="A21" s="5"/>
      <c r="B21" s="5"/>
      <c r="C21" s="5"/>
      <c r="D21" s="8"/>
      <c r="E21" s="5"/>
      <c r="F21" s="5"/>
      <c r="G21" s="10"/>
      <c r="H21" s="5" t="s">
        <v>234</v>
      </c>
      <c r="I21" s="5"/>
      <c r="J21" s="10"/>
      <c r="K21" s="5"/>
      <c r="L21" s="5"/>
      <c r="M21" s="5"/>
      <c r="N21" s="5"/>
      <c r="O21" s="5"/>
      <c r="P21" s="5"/>
      <c r="Q21" s="5" t="s">
        <v>236</v>
      </c>
      <c r="R21" s="5"/>
    </row>
    <row r="22" spans="1:18" s="6" customFormat="1" ht="90" x14ac:dyDescent="0.25">
      <c r="A22" s="5"/>
      <c r="B22" s="5"/>
      <c r="C22" s="5"/>
      <c r="D22" s="8"/>
      <c r="E22" s="5"/>
      <c r="F22" s="5"/>
      <c r="G22" s="10"/>
      <c r="H22" s="5" t="s">
        <v>237</v>
      </c>
      <c r="I22" s="5"/>
      <c r="J22" s="10"/>
      <c r="K22" s="5"/>
      <c r="L22" s="5"/>
      <c r="M22" s="5"/>
      <c r="N22" s="5"/>
      <c r="O22" s="5"/>
      <c r="P22" s="5"/>
      <c r="Q22" s="5" t="s">
        <v>238</v>
      </c>
      <c r="R22" s="5"/>
    </row>
    <row r="23" spans="1:18" s="6" customFormat="1" ht="45" x14ac:dyDescent="0.25">
      <c r="A23" s="5"/>
      <c r="B23" s="5"/>
      <c r="C23" s="5"/>
      <c r="D23" s="8"/>
      <c r="E23" s="5" t="s">
        <v>239</v>
      </c>
      <c r="F23" s="5">
        <v>1</v>
      </c>
      <c r="G23" s="10" t="s">
        <v>17</v>
      </c>
      <c r="H23" s="5" t="s">
        <v>240</v>
      </c>
      <c r="I23" s="5">
        <v>1</v>
      </c>
      <c r="J23" s="10" t="s">
        <v>17</v>
      </c>
      <c r="K23" s="5"/>
      <c r="L23" s="5"/>
      <c r="M23" s="5"/>
      <c r="N23" s="5"/>
      <c r="O23" s="5"/>
      <c r="P23" s="5"/>
      <c r="Q23" s="5" t="s">
        <v>241</v>
      </c>
      <c r="R23" s="5"/>
    </row>
    <row r="24" spans="1:18" s="6" customFormat="1" ht="60" x14ac:dyDescent="0.25">
      <c r="A24" s="5"/>
      <c r="B24" s="5"/>
      <c r="C24" s="5"/>
      <c r="D24" s="8"/>
      <c r="E24" s="5" t="s">
        <v>242</v>
      </c>
      <c r="F24" s="5">
        <v>1</v>
      </c>
      <c r="G24" s="10" t="s">
        <v>17</v>
      </c>
      <c r="H24" s="5" t="s">
        <v>243</v>
      </c>
      <c r="I24" s="5">
        <v>1</v>
      </c>
      <c r="J24" s="10" t="s">
        <v>17</v>
      </c>
      <c r="K24" s="5"/>
      <c r="L24" s="5"/>
      <c r="M24" s="5"/>
      <c r="N24" s="5"/>
      <c r="O24" s="5"/>
      <c r="P24" s="5"/>
      <c r="Q24" s="5" t="s">
        <v>241</v>
      </c>
      <c r="R24" s="5"/>
    </row>
    <row r="25" spans="1:18" s="6" customFormat="1" ht="75" x14ac:dyDescent="0.25">
      <c r="A25" s="5">
        <v>3</v>
      </c>
      <c r="B25" s="5" t="s">
        <v>244</v>
      </c>
      <c r="C25" s="5">
        <v>1</v>
      </c>
      <c r="D25" s="8" t="s">
        <v>17</v>
      </c>
      <c r="E25" s="5" t="s">
        <v>245</v>
      </c>
      <c r="F25" s="5">
        <v>1</v>
      </c>
      <c r="G25" s="10" t="s">
        <v>17</v>
      </c>
      <c r="H25" s="5" t="s">
        <v>246</v>
      </c>
      <c r="I25" s="5">
        <v>1</v>
      </c>
      <c r="J25" s="10" t="s">
        <v>17</v>
      </c>
      <c r="K25" s="5"/>
      <c r="L25" s="5"/>
      <c r="M25" s="5"/>
      <c r="N25" s="5"/>
      <c r="O25" s="5"/>
      <c r="P25" s="5"/>
      <c r="Q25" s="5" t="s">
        <v>241</v>
      </c>
      <c r="R25" s="5"/>
    </row>
    <row r="26" spans="1:18" s="6" customFormat="1" hidden="1" x14ac:dyDescent="0.25">
      <c r="A26" s="5"/>
      <c r="B26" s="5" t="s">
        <v>247</v>
      </c>
      <c r="C26" s="5">
        <f>SUM(C12:C25)</f>
        <v>5</v>
      </c>
      <c r="D26" s="8" t="s">
        <v>17</v>
      </c>
      <c r="E26" s="5"/>
      <c r="F26" s="5">
        <f>SUM(F12:F25)</f>
        <v>7</v>
      </c>
      <c r="G26" s="10" t="s">
        <v>17</v>
      </c>
      <c r="H26" s="5"/>
      <c r="I26" s="5">
        <f>SUM(I12:I25)</f>
        <v>6</v>
      </c>
      <c r="J26" s="10" t="s">
        <v>17</v>
      </c>
      <c r="K26" s="5">
        <f>SUM(K12:K25)</f>
        <v>1</v>
      </c>
      <c r="L26" s="5" t="s">
        <v>17</v>
      </c>
      <c r="M26" s="5"/>
      <c r="N26" s="5" t="s">
        <v>17</v>
      </c>
      <c r="O26" s="5" t="s">
        <v>17</v>
      </c>
      <c r="P26" s="5" t="s">
        <v>17</v>
      </c>
      <c r="Q26" s="5"/>
      <c r="R26" s="5" t="s">
        <v>17</v>
      </c>
    </row>
    <row r="27" spans="1:18" s="6" customFormat="1" hidden="1" x14ac:dyDescent="0.25">
      <c r="A27" s="5"/>
      <c r="B27" s="5"/>
      <c r="C27" s="5"/>
      <c r="D27" s="8"/>
      <c r="E27" s="5"/>
      <c r="F27" s="5"/>
      <c r="G27" s="10"/>
      <c r="H27" s="5"/>
      <c r="I27" s="5"/>
      <c r="J27" s="10"/>
      <c r="K27" s="5"/>
      <c r="L27" s="5"/>
      <c r="M27" s="5"/>
      <c r="N27" s="5"/>
      <c r="O27" s="5"/>
      <c r="P27" s="5"/>
      <c r="Q27" s="5"/>
      <c r="R27" s="5"/>
    </row>
    <row r="28" spans="1:18" s="6" customFormat="1" ht="15" customHeight="1" x14ac:dyDescent="0.25">
      <c r="A28" s="215" t="s">
        <v>248</v>
      </c>
      <c r="B28" s="216"/>
      <c r="C28" s="216"/>
      <c r="D28" s="216"/>
      <c r="E28" s="216"/>
      <c r="F28" s="216"/>
      <c r="G28" s="216"/>
      <c r="H28" s="216"/>
      <c r="I28" s="216"/>
      <c r="J28" s="216"/>
      <c r="K28" s="216"/>
      <c r="L28" s="216"/>
      <c r="M28" s="216"/>
      <c r="N28" s="216"/>
      <c r="O28" s="216"/>
      <c r="P28" s="216"/>
      <c r="Q28" s="217"/>
      <c r="R28" s="5"/>
    </row>
    <row r="29" spans="1:18" s="6" customFormat="1" ht="60" x14ac:dyDescent="0.25">
      <c r="A29" s="5">
        <v>1</v>
      </c>
      <c r="B29" s="5" t="s">
        <v>249</v>
      </c>
      <c r="C29" s="5">
        <v>1</v>
      </c>
      <c r="D29" s="8" t="s">
        <v>17</v>
      </c>
      <c r="E29" s="5" t="s">
        <v>250</v>
      </c>
      <c r="F29" s="5">
        <v>1</v>
      </c>
      <c r="G29" s="10" t="s">
        <v>17</v>
      </c>
      <c r="H29" s="5" t="s">
        <v>251</v>
      </c>
      <c r="I29" s="5">
        <v>1</v>
      </c>
      <c r="J29" s="10" t="s">
        <v>17</v>
      </c>
      <c r="K29" s="5"/>
      <c r="L29" s="5"/>
      <c r="M29" s="5"/>
      <c r="N29" s="5"/>
      <c r="O29" s="5"/>
      <c r="P29" s="5"/>
      <c r="Q29" s="5" t="s">
        <v>241</v>
      </c>
      <c r="R29" s="5"/>
    </row>
    <row r="30" spans="1:18" s="6" customFormat="1" ht="23.25" customHeight="1" x14ac:dyDescent="0.25">
      <c r="A30" s="5">
        <v>2</v>
      </c>
      <c r="B30" s="5" t="s">
        <v>252</v>
      </c>
      <c r="C30" s="5">
        <v>1</v>
      </c>
      <c r="D30" s="8">
        <v>158400000</v>
      </c>
      <c r="E30" s="5" t="s">
        <v>253</v>
      </c>
      <c r="F30" s="5"/>
      <c r="G30" s="10"/>
      <c r="H30" s="5"/>
      <c r="I30" s="5"/>
      <c r="J30" s="10"/>
      <c r="K30" s="5"/>
      <c r="L30" s="5"/>
      <c r="M30" s="5"/>
      <c r="N30" s="5"/>
      <c r="O30" s="5"/>
      <c r="P30" s="5"/>
      <c r="Q30" s="5"/>
      <c r="R30" s="5"/>
    </row>
    <row r="31" spans="1:18" s="6" customFormat="1" ht="105" x14ac:dyDescent="0.25">
      <c r="A31" s="5"/>
      <c r="B31" s="5"/>
      <c r="C31" s="5"/>
      <c r="D31" s="8"/>
      <c r="E31" s="5" t="s">
        <v>254</v>
      </c>
      <c r="F31" s="5">
        <v>1</v>
      </c>
      <c r="G31" s="10" t="s">
        <v>17</v>
      </c>
      <c r="H31" s="5" t="s">
        <v>255</v>
      </c>
      <c r="I31" s="5">
        <v>1</v>
      </c>
      <c r="J31" s="10" t="s">
        <v>17</v>
      </c>
      <c r="K31" s="5"/>
      <c r="L31" s="5"/>
      <c r="M31" s="5"/>
      <c r="N31" s="5"/>
      <c r="O31" s="5"/>
      <c r="P31" s="5"/>
      <c r="Q31" s="5" t="s">
        <v>241</v>
      </c>
      <c r="R31" s="5"/>
    </row>
    <row r="32" spans="1:18" s="6" customFormat="1" ht="180" x14ac:dyDescent="0.25">
      <c r="A32" s="5"/>
      <c r="B32" s="5"/>
      <c r="C32" s="5"/>
      <c r="D32" s="8"/>
      <c r="E32" s="5" t="s">
        <v>256</v>
      </c>
      <c r="F32" s="5">
        <v>1</v>
      </c>
      <c r="G32" s="14">
        <v>158400000</v>
      </c>
      <c r="H32" s="5" t="s">
        <v>257</v>
      </c>
      <c r="I32" s="5">
        <v>1</v>
      </c>
      <c r="J32" s="14">
        <v>158400000</v>
      </c>
      <c r="K32" s="5"/>
      <c r="L32" s="5"/>
      <c r="M32" s="5"/>
      <c r="N32" s="5"/>
      <c r="O32" s="5"/>
      <c r="P32" s="5"/>
      <c r="Q32" s="5" t="s">
        <v>258</v>
      </c>
      <c r="R32" s="8">
        <v>158400000</v>
      </c>
    </row>
    <row r="33" spans="1:18" s="6" customFormat="1" hidden="1" x14ac:dyDescent="0.25">
      <c r="A33" s="5"/>
      <c r="B33" s="5" t="s">
        <v>259</v>
      </c>
      <c r="C33" s="5">
        <f>SUM(C29:C32)</f>
        <v>2</v>
      </c>
      <c r="D33" s="8">
        <f>SUM(D29:D32)</f>
        <v>158400000</v>
      </c>
      <c r="E33" s="5"/>
      <c r="F33" s="5">
        <f>SUM(F29:F32)</f>
        <v>3</v>
      </c>
      <c r="G33" s="14">
        <f>SUM(G29:G32)</f>
        <v>158400000</v>
      </c>
      <c r="H33" s="5"/>
      <c r="I33" s="5">
        <f>SUM(I29:I32)</f>
        <v>3</v>
      </c>
      <c r="J33" s="14">
        <f>SUM(J29:J32)</f>
        <v>158400000</v>
      </c>
      <c r="K33" s="5">
        <f>SUM(K29:K32)</f>
        <v>0</v>
      </c>
      <c r="L33" s="5">
        <v>0</v>
      </c>
      <c r="M33" s="5" t="s">
        <v>17</v>
      </c>
      <c r="N33" s="5" t="s">
        <v>17</v>
      </c>
      <c r="O33" s="5" t="s">
        <v>17</v>
      </c>
      <c r="P33" s="5" t="s">
        <v>17</v>
      </c>
      <c r="Q33" s="5"/>
      <c r="R33" s="8">
        <f>SUM(R29:R32)</f>
        <v>158400000</v>
      </c>
    </row>
    <row r="34" spans="1:18" s="6" customFormat="1" x14ac:dyDescent="0.25">
      <c r="A34" s="215" t="s">
        <v>260</v>
      </c>
      <c r="B34" s="217"/>
      <c r="C34" s="305">
        <f>SUM(C33,C26)</f>
        <v>7</v>
      </c>
      <c r="D34" s="306">
        <f>SUM(D33,D26)</f>
        <v>158400000</v>
      </c>
      <c r="E34" s="305"/>
      <c r="F34" s="305">
        <f>SUM(F33,F26)</f>
        <v>10</v>
      </c>
      <c r="G34" s="29">
        <f>SUM(G33,G26)</f>
        <v>158400000</v>
      </c>
      <c r="H34" s="305"/>
      <c r="I34" s="305">
        <f>SUM(I33,I26)</f>
        <v>9</v>
      </c>
      <c r="J34" s="29">
        <f>SUM(J33,J26)</f>
        <v>158400000</v>
      </c>
      <c r="K34" s="305">
        <f>SUM(K33,K26)</f>
        <v>1</v>
      </c>
      <c r="L34" s="305">
        <v>0</v>
      </c>
      <c r="M34" s="305" t="s">
        <v>17</v>
      </c>
      <c r="N34" s="305" t="s">
        <v>17</v>
      </c>
      <c r="O34" s="305" t="s">
        <v>17</v>
      </c>
      <c r="P34" s="305" t="s">
        <v>17</v>
      </c>
      <c r="Q34" s="5"/>
      <c r="R34" s="8">
        <f>SUM(R33,R26)</f>
        <v>158400000</v>
      </c>
    </row>
  </sheetData>
  <mergeCells count="20">
    <mergeCell ref="A1:R1"/>
    <mergeCell ref="A2:R2"/>
    <mergeCell ref="A4:R4"/>
    <mergeCell ref="A5:R5"/>
    <mergeCell ref="A7:A9"/>
    <mergeCell ref="B7:D8"/>
    <mergeCell ref="E7:G8"/>
    <mergeCell ref="H7:H9"/>
    <mergeCell ref="I7:P7"/>
    <mergeCell ref="Q7:Q9"/>
    <mergeCell ref="A3:R3"/>
    <mergeCell ref="R7:R9"/>
    <mergeCell ref="I8:J8"/>
    <mergeCell ref="K8:L8"/>
    <mergeCell ref="M8:N8"/>
    <mergeCell ref="O8:P8"/>
    <mergeCell ref="A34:B34"/>
    <mergeCell ref="A11:E11"/>
    <mergeCell ref="A15:E15"/>
    <mergeCell ref="A28:Q28"/>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topLeftCell="E11" zoomScaleNormal="100" workbookViewId="0">
      <selection activeCell="H14" sqref="H14"/>
    </sheetView>
  </sheetViews>
  <sheetFormatPr defaultRowHeight="15" x14ac:dyDescent="0.25"/>
  <cols>
    <col min="1" max="1" width="6.85546875" customWidth="1"/>
    <col min="2" max="2" width="33.85546875" hidden="1" customWidth="1"/>
    <col min="3" max="3" width="6.7109375" hidden="1" customWidth="1"/>
    <col min="4" max="4" width="14.140625" hidden="1" customWidth="1"/>
    <col min="5" max="5" width="33.5703125" customWidth="1"/>
    <col min="6" max="6" width="6.7109375" customWidth="1"/>
    <col min="7" max="7" width="14.5703125" style="292" bestFit="1" customWidth="1"/>
    <col min="8" max="8" width="38.42578125" customWidth="1"/>
    <col min="9" max="9" width="6.7109375" customWidth="1"/>
    <col min="10" max="10" width="13.42578125" style="292" customWidth="1"/>
    <col min="11" max="11" width="6.7109375" customWidth="1"/>
    <col min="12" max="12" width="12.5703125" customWidth="1"/>
    <col min="13" max="16" width="6.7109375" customWidth="1"/>
    <col min="17" max="17" width="22.42578125" customWidth="1"/>
    <col min="18" max="18" width="18.7109375" hidden="1" customWidth="1"/>
  </cols>
  <sheetData>
    <row r="1" spans="1:19" x14ac:dyDescent="0.25">
      <c r="A1" s="204" t="s">
        <v>26</v>
      </c>
      <c r="B1" s="204"/>
      <c r="C1" s="204"/>
      <c r="D1" s="204"/>
      <c r="E1" s="204"/>
      <c r="F1" s="204"/>
      <c r="G1" s="204"/>
      <c r="H1" s="204"/>
      <c r="I1" s="204"/>
      <c r="J1" s="204"/>
      <c r="K1" s="204"/>
      <c r="L1" s="204"/>
      <c r="M1" s="204"/>
      <c r="N1" s="204"/>
      <c r="O1" s="204"/>
      <c r="P1" s="204"/>
      <c r="Q1" s="204"/>
      <c r="R1" s="204"/>
    </row>
    <row r="2" spans="1:19" x14ac:dyDescent="0.25">
      <c r="A2" s="204" t="s">
        <v>620</v>
      </c>
      <c r="B2" s="204"/>
      <c r="C2" s="204"/>
      <c r="D2" s="204"/>
      <c r="E2" s="204"/>
      <c r="F2" s="204"/>
      <c r="G2" s="204"/>
      <c r="H2" s="204"/>
      <c r="I2" s="204"/>
      <c r="J2" s="204"/>
      <c r="K2" s="204"/>
      <c r="L2" s="204"/>
      <c r="M2" s="204"/>
      <c r="N2" s="204"/>
      <c r="O2" s="204"/>
      <c r="P2" s="204"/>
      <c r="Q2" s="204"/>
      <c r="R2" s="204"/>
    </row>
    <row r="3" spans="1:19" x14ac:dyDescent="0.25">
      <c r="A3" s="204" t="s">
        <v>330</v>
      </c>
      <c r="B3" s="204"/>
      <c r="C3" s="204"/>
      <c r="D3" s="204"/>
      <c r="E3" s="204"/>
      <c r="F3" s="204"/>
      <c r="G3" s="204"/>
      <c r="H3" s="204"/>
      <c r="I3" s="204"/>
      <c r="J3" s="204"/>
      <c r="K3" s="204"/>
      <c r="L3" s="204"/>
      <c r="M3" s="204"/>
      <c r="N3" s="204"/>
      <c r="O3" s="204"/>
      <c r="P3" s="204"/>
      <c r="Q3" s="204"/>
      <c r="R3" s="204"/>
    </row>
    <row r="4" spans="1:19" x14ac:dyDescent="0.25">
      <c r="A4" s="204" t="s">
        <v>621</v>
      </c>
      <c r="B4" s="204"/>
      <c r="C4" s="204"/>
      <c r="D4" s="204"/>
      <c r="E4" s="204"/>
      <c r="F4" s="204"/>
      <c r="G4" s="204"/>
      <c r="H4" s="204"/>
      <c r="I4" s="204"/>
      <c r="J4" s="204"/>
      <c r="K4" s="204"/>
      <c r="L4" s="204"/>
      <c r="M4" s="204"/>
      <c r="N4" s="204"/>
      <c r="O4" s="204"/>
      <c r="P4" s="204"/>
      <c r="Q4" s="204"/>
      <c r="R4" s="204"/>
    </row>
    <row r="5" spans="1:19" x14ac:dyDescent="0.25">
      <c r="A5" s="204" t="s">
        <v>606</v>
      </c>
      <c r="B5" s="204"/>
      <c r="C5" s="204"/>
      <c r="D5" s="204"/>
      <c r="E5" s="204"/>
      <c r="F5" s="204"/>
      <c r="G5" s="204"/>
      <c r="H5" s="204"/>
      <c r="I5" s="204"/>
      <c r="J5" s="204"/>
      <c r="K5" s="204"/>
      <c r="L5" s="204"/>
      <c r="M5" s="204"/>
      <c r="N5" s="204"/>
      <c r="O5" s="204"/>
      <c r="P5" s="204"/>
      <c r="Q5" s="204"/>
      <c r="R5" s="204"/>
    </row>
    <row r="6" spans="1:19" x14ac:dyDescent="0.25">
      <c r="A6">
        <v>2009</v>
      </c>
      <c r="R6" t="s">
        <v>71</v>
      </c>
    </row>
    <row r="7" spans="1:19" x14ac:dyDescent="0.25">
      <c r="A7" s="207" t="s">
        <v>0</v>
      </c>
      <c r="B7" s="211" t="s">
        <v>1</v>
      </c>
      <c r="C7" s="212"/>
      <c r="D7" s="212"/>
      <c r="E7" s="210" t="s">
        <v>5</v>
      </c>
      <c r="F7" s="210"/>
      <c r="G7" s="210"/>
      <c r="H7" s="210" t="s">
        <v>7</v>
      </c>
      <c r="I7" s="210" t="s">
        <v>14</v>
      </c>
      <c r="J7" s="210"/>
      <c r="K7" s="210"/>
      <c r="L7" s="210"/>
      <c r="M7" s="210"/>
      <c r="N7" s="210"/>
      <c r="O7" s="210"/>
      <c r="P7" s="210"/>
      <c r="Q7" s="207" t="s">
        <v>12</v>
      </c>
      <c r="R7" s="206" t="s">
        <v>608</v>
      </c>
      <c r="S7" s="185"/>
    </row>
    <row r="8" spans="1:19" x14ac:dyDescent="0.25">
      <c r="A8" s="208"/>
      <c r="B8" s="213"/>
      <c r="C8" s="214"/>
      <c r="D8" s="214"/>
      <c r="E8" s="210"/>
      <c r="F8" s="210"/>
      <c r="G8" s="210"/>
      <c r="H8" s="210"/>
      <c r="I8" s="205" t="s">
        <v>8</v>
      </c>
      <c r="J8" s="205"/>
      <c r="K8" s="205" t="s">
        <v>9</v>
      </c>
      <c r="L8" s="205"/>
      <c r="M8" s="205" t="s">
        <v>10</v>
      </c>
      <c r="N8" s="205"/>
      <c r="O8" s="205" t="s">
        <v>11</v>
      </c>
      <c r="P8" s="205"/>
      <c r="Q8" s="208"/>
      <c r="R8" s="206"/>
      <c r="S8" s="185"/>
    </row>
    <row r="9" spans="1:19" x14ac:dyDescent="0.25">
      <c r="A9" s="209"/>
      <c r="B9" s="3" t="s">
        <v>2</v>
      </c>
      <c r="C9" s="3" t="s">
        <v>3</v>
      </c>
      <c r="D9" s="3" t="s">
        <v>4</v>
      </c>
      <c r="E9" s="3" t="s">
        <v>6</v>
      </c>
      <c r="F9" s="3" t="s">
        <v>3</v>
      </c>
      <c r="G9" s="293" t="s">
        <v>4</v>
      </c>
      <c r="H9" s="210"/>
      <c r="I9" s="3" t="s">
        <v>3</v>
      </c>
      <c r="J9" s="293" t="s">
        <v>4</v>
      </c>
      <c r="K9" s="3" t="s">
        <v>3</v>
      </c>
      <c r="L9" s="3" t="s">
        <v>4</v>
      </c>
      <c r="M9" s="3" t="s">
        <v>3</v>
      </c>
      <c r="N9" s="3" t="s">
        <v>4</v>
      </c>
      <c r="O9" s="3" t="s">
        <v>3</v>
      </c>
      <c r="P9" s="3" t="s">
        <v>4</v>
      </c>
      <c r="Q9" s="209"/>
      <c r="R9" s="206"/>
      <c r="S9" s="185"/>
    </row>
    <row r="10" spans="1:19" hidden="1" x14ac:dyDescent="0.25">
      <c r="A10" s="3">
        <v>1</v>
      </c>
      <c r="B10" s="3">
        <v>2</v>
      </c>
      <c r="C10" s="3">
        <v>3</v>
      </c>
      <c r="D10" s="3">
        <v>4</v>
      </c>
      <c r="E10" s="3">
        <v>5</v>
      </c>
      <c r="F10" s="3">
        <v>6</v>
      </c>
      <c r="G10" s="293">
        <v>7</v>
      </c>
      <c r="H10" s="3">
        <v>8</v>
      </c>
      <c r="I10" s="3">
        <v>9</v>
      </c>
      <c r="J10" s="293">
        <v>10</v>
      </c>
      <c r="K10" s="3">
        <v>11</v>
      </c>
      <c r="L10" s="3">
        <v>12</v>
      </c>
      <c r="M10" s="3">
        <v>13</v>
      </c>
      <c r="N10" s="3">
        <v>14</v>
      </c>
      <c r="O10" s="3">
        <v>15</v>
      </c>
      <c r="P10" s="3">
        <v>16</v>
      </c>
      <c r="Q10" s="3">
        <v>17</v>
      </c>
      <c r="R10" s="3">
        <v>9</v>
      </c>
    </row>
    <row r="11" spans="1:19" s="6" customFormat="1" ht="150" x14ac:dyDescent="0.25">
      <c r="A11" s="5">
        <v>1</v>
      </c>
      <c r="B11" s="5" t="s">
        <v>622</v>
      </c>
      <c r="C11" s="5">
        <v>1</v>
      </c>
      <c r="D11" s="8" t="s">
        <v>17</v>
      </c>
      <c r="E11" s="5" t="s">
        <v>623</v>
      </c>
      <c r="F11" s="5"/>
      <c r="G11" s="294"/>
      <c r="H11" s="295"/>
      <c r="I11" s="5"/>
      <c r="J11" s="294"/>
      <c r="K11" s="5"/>
      <c r="L11" s="8"/>
      <c r="M11" s="5"/>
      <c r="N11" s="5"/>
      <c r="O11" s="5"/>
      <c r="P11" s="5"/>
      <c r="Q11" s="5"/>
      <c r="R11" s="5"/>
    </row>
    <row r="12" spans="1:19" s="6" customFormat="1" ht="60" x14ac:dyDescent="0.25">
      <c r="A12" s="5"/>
      <c r="B12" s="5"/>
      <c r="C12" s="5"/>
      <c r="D12" s="8"/>
      <c r="E12" s="5" t="s">
        <v>624</v>
      </c>
      <c r="F12" s="5">
        <v>1</v>
      </c>
      <c r="G12" s="294" t="s">
        <v>17</v>
      </c>
      <c r="H12" s="295" t="s">
        <v>625</v>
      </c>
      <c r="I12" s="295">
        <v>1</v>
      </c>
      <c r="J12" s="296" t="s">
        <v>17</v>
      </c>
      <c r="K12" s="295"/>
      <c r="L12" s="297"/>
      <c r="M12" s="295"/>
      <c r="N12" s="295"/>
      <c r="O12" s="295"/>
      <c r="P12" s="295"/>
      <c r="Q12" s="295" t="s">
        <v>626</v>
      </c>
      <c r="R12" s="298"/>
    </row>
    <row r="13" spans="1:19" s="6" customFormat="1" ht="90" x14ac:dyDescent="0.25">
      <c r="A13" s="5"/>
      <c r="B13" s="5"/>
      <c r="C13" s="5"/>
      <c r="D13" s="8"/>
      <c r="E13" s="5" t="s">
        <v>627</v>
      </c>
      <c r="F13" s="5"/>
      <c r="G13" s="294"/>
      <c r="H13" s="295" t="s">
        <v>628</v>
      </c>
      <c r="I13" s="295"/>
      <c r="J13" s="296"/>
      <c r="K13" s="295"/>
      <c r="L13" s="295"/>
      <c r="M13" s="295"/>
      <c r="N13" s="295"/>
      <c r="O13" s="295"/>
      <c r="P13" s="295"/>
      <c r="Q13" s="295"/>
      <c r="R13" s="295"/>
    </row>
    <row r="14" spans="1:19" s="6" customFormat="1" ht="105" x14ac:dyDescent="0.25">
      <c r="A14" s="5"/>
      <c r="B14" s="5"/>
      <c r="C14" s="5"/>
      <c r="D14" s="8"/>
      <c r="E14" s="5" t="s">
        <v>629</v>
      </c>
      <c r="F14" s="5"/>
      <c r="G14" s="294"/>
      <c r="H14" s="295" t="s">
        <v>630</v>
      </c>
      <c r="I14" s="295"/>
      <c r="J14" s="296"/>
      <c r="K14" s="295"/>
      <c r="L14" s="295"/>
      <c r="M14" s="295"/>
      <c r="N14" s="295"/>
      <c r="O14" s="295"/>
      <c r="P14" s="295"/>
      <c r="Q14" s="295"/>
      <c r="R14" s="298"/>
    </row>
    <row r="15" spans="1:19" s="6" customFormat="1" ht="207" customHeight="1" x14ac:dyDescent="0.25">
      <c r="A15" s="5"/>
      <c r="B15" s="5"/>
      <c r="C15" s="5"/>
      <c r="D15" s="8"/>
      <c r="E15" s="5" t="s">
        <v>631</v>
      </c>
      <c r="F15" s="5">
        <v>1</v>
      </c>
      <c r="G15" s="294" t="s">
        <v>17</v>
      </c>
      <c r="H15" s="295" t="s">
        <v>632</v>
      </c>
      <c r="I15" s="295"/>
      <c r="J15" s="296"/>
      <c r="K15" s="295">
        <v>1</v>
      </c>
      <c r="L15" s="295" t="s">
        <v>17</v>
      </c>
      <c r="M15" s="295"/>
      <c r="N15" s="295"/>
      <c r="O15" s="295"/>
      <c r="P15" s="295"/>
      <c r="Q15" s="295" t="s">
        <v>633</v>
      </c>
      <c r="R15" s="298"/>
    </row>
    <row r="16" spans="1:19" s="6" customFormat="1" ht="40.5" customHeight="1" x14ac:dyDescent="0.25">
      <c r="A16" s="5">
        <v>2</v>
      </c>
      <c r="B16" s="5" t="s">
        <v>634</v>
      </c>
      <c r="C16" s="5">
        <v>1</v>
      </c>
      <c r="D16" s="8">
        <v>157069668</v>
      </c>
      <c r="E16" s="5" t="s">
        <v>623</v>
      </c>
      <c r="F16" s="5"/>
      <c r="G16" s="294"/>
      <c r="H16" s="295"/>
      <c r="I16" s="295"/>
      <c r="J16" s="296"/>
      <c r="K16" s="295"/>
      <c r="L16" s="295"/>
      <c r="M16" s="295"/>
      <c r="N16" s="295"/>
      <c r="O16" s="295"/>
      <c r="P16" s="295"/>
      <c r="Q16" s="295"/>
      <c r="R16" s="298"/>
    </row>
    <row r="17" spans="1:18" s="6" customFormat="1" ht="105" x14ac:dyDescent="0.25">
      <c r="A17" s="5"/>
      <c r="B17" s="5"/>
      <c r="C17" s="5"/>
      <c r="D17" s="8"/>
      <c r="E17" s="5" t="s">
        <v>635</v>
      </c>
      <c r="F17" s="5">
        <v>1</v>
      </c>
      <c r="G17" s="294" t="s">
        <v>17</v>
      </c>
      <c r="H17" s="295" t="s">
        <v>636</v>
      </c>
      <c r="I17" s="295">
        <v>1</v>
      </c>
      <c r="J17" s="296" t="s">
        <v>17</v>
      </c>
      <c r="K17" s="295"/>
      <c r="L17" s="295"/>
      <c r="M17" s="295"/>
      <c r="N17" s="295"/>
      <c r="O17" s="295"/>
      <c r="P17" s="295"/>
      <c r="Q17" s="295" t="s">
        <v>626</v>
      </c>
      <c r="R17" s="298"/>
    </row>
    <row r="18" spans="1:18" s="6" customFormat="1" ht="120" x14ac:dyDescent="0.25">
      <c r="A18" s="5"/>
      <c r="B18" s="5"/>
      <c r="C18" s="5"/>
      <c r="D18" s="8"/>
      <c r="E18" s="5" t="s">
        <v>637</v>
      </c>
      <c r="F18" s="5">
        <v>1</v>
      </c>
      <c r="G18" s="294">
        <v>93977416</v>
      </c>
      <c r="H18" s="295" t="s">
        <v>638</v>
      </c>
      <c r="I18" s="295"/>
      <c r="J18" s="296"/>
      <c r="K18" s="295">
        <v>1</v>
      </c>
      <c r="L18" s="294">
        <v>93977416</v>
      </c>
      <c r="M18" s="295"/>
      <c r="N18" s="295"/>
      <c r="O18" s="295"/>
      <c r="P18" s="295"/>
      <c r="Q18" s="295" t="s">
        <v>639</v>
      </c>
      <c r="R18" s="298"/>
    </row>
    <row r="19" spans="1:18" s="6" customFormat="1" ht="120" x14ac:dyDescent="0.25">
      <c r="A19" s="5"/>
      <c r="B19" s="5"/>
      <c r="C19" s="5"/>
      <c r="D19" s="8"/>
      <c r="E19" s="5" t="s">
        <v>640</v>
      </c>
      <c r="F19" s="5">
        <v>1</v>
      </c>
      <c r="G19" s="294">
        <v>63092252</v>
      </c>
      <c r="H19" s="295" t="s">
        <v>641</v>
      </c>
      <c r="I19" s="295"/>
      <c r="J19" s="296"/>
      <c r="K19" s="295">
        <v>1</v>
      </c>
      <c r="L19" s="294">
        <v>63092252</v>
      </c>
      <c r="M19" s="295"/>
      <c r="N19" s="295"/>
      <c r="O19" s="295"/>
      <c r="P19" s="295"/>
      <c r="Q19" s="295" t="s">
        <v>642</v>
      </c>
      <c r="R19" s="298"/>
    </row>
    <row r="20" spans="1:18" s="6" customFormat="1" ht="40.5" customHeight="1" x14ac:dyDescent="0.25">
      <c r="A20" s="5">
        <v>3</v>
      </c>
      <c r="B20" s="5" t="s">
        <v>643</v>
      </c>
      <c r="C20" s="5">
        <v>1</v>
      </c>
      <c r="D20" s="8">
        <v>24896960</v>
      </c>
      <c r="E20" s="5" t="s">
        <v>623</v>
      </c>
      <c r="F20" s="5"/>
      <c r="G20" s="294"/>
      <c r="H20" s="295"/>
      <c r="I20" s="295"/>
      <c r="J20" s="296"/>
      <c r="K20" s="295"/>
      <c r="L20" s="295"/>
      <c r="M20" s="295"/>
      <c r="N20" s="295"/>
      <c r="O20" s="295"/>
      <c r="P20" s="295"/>
      <c r="Q20" s="295"/>
      <c r="R20" s="298"/>
    </row>
    <row r="21" spans="1:18" s="6" customFormat="1" ht="120" x14ac:dyDescent="0.25">
      <c r="A21" s="5"/>
      <c r="B21" s="5"/>
      <c r="C21" s="5"/>
      <c r="D21" s="8"/>
      <c r="E21" s="5" t="s">
        <v>644</v>
      </c>
      <c r="F21" s="5">
        <v>1</v>
      </c>
      <c r="G21" s="294" t="s">
        <v>17</v>
      </c>
      <c r="H21" s="295" t="s">
        <v>645</v>
      </c>
      <c r="I21" s="295">
        <v>1</v>
      </c>
      <c r="J21" s="296" t="s">
        <v>17</v>
      </c>
      <c r="K21" s="295"/>
      <c r="L21" s="295"/>
      <c r="M21" s="295"/>
      <c r="N21" s="295"/>
      <c r="O21" s="295"/>
      <c r="P21" s="295"/>
      <c r="Q21" s="295" t="s">
        <v>626</v>
      </c>
      <c r="R21" s="298"/>
    </row>
    <row r="22" spans="1:18" s="6" customFormat="1" ht="120" x14ac:dyDescent="0.25">
      <c r="A22" s="5"/>
      <c r="B22" s="5"/>
      <c r="C22" s="5"/>
      <c r="D22" s="8"/>
      <c r="E22" s="5" t="s">
        <v>646</v>
      </c>
      <c r="F22" s="5">
        <v>1</v>
      </c>
      <c r="G22" s="294">
        <v>24896960</v>
      </c>
      <c r="H22" s="295" t="s">
        <v>647</v>
      </c>
      <c r="I22" s="295">
        <v>1</v>
      </c>
      <c r="J22" s="296">
        <v>24896960</v>
      </c>
      <c r="K22" s="295"/>
      <c r="L22" s="295"/>
      <c r="M22" s="295"/>
      <c r="N22" s="295"/>
      <c r="O22" s="295"/>
      <c r="P22" s="295"/>
      <c r="Q22" s="295" t="s">
        <v>626</v>
      </c>
      <c r="R22" s="299">
        <v>24896960</v>
      </c>
    </row>
    <row r="23" spans="1:18" s="6" customFormat="1" x14ac:dyDescent="0.25">
      <c r="A23" s="215" t="s">
        <v>648</v>
      </c>
      <c r="B23" s="217"/>
      <c r="C23" s="305">
        <f>SUM(C11:C22)</f>
        <v>3</v>
      </c>
      <c r="D23" s="306">
        <f>SUM(D11:D22)</f>
        <v>181966628</v>
      </c>
      <c r="E23" s="305"/>
      <c r="F23" s="305">
        <f>SUM(F11:F22)</f>
        <v>7</v>
      </c>
      <c r="G23" s="307">
        <f>SUM(G11:G22)</f>
        <v>181966628</v>
      </c>
      <c r="H23" s="305"/>
      <c r="I23" s="305">
        <f>SUM(I11:I22)</f>
        <v>4</v>
      </c>
      <c r="J23" s="307">
        <f>SUM(J11:J22)</f>
        <v>24896960</v>
      </c>
      <c r="K23" s="305">
        <f>SUM(K11:K22)</f>
        <v>3</v>
      </c>
      <c r="L23" s="308">
        <f>SUM(L11:L22)</f>
        <v>157069668</v>
      </c>
      <c r="M23" s="305" t="s">
        <v>17</v>
      </c>
      <c r="N23" s="305" t="s">
        <v>17</v>
      </c>
      <c r="O23" s="305" t="s">
        <v>17</v>
      </c>
      <c r="P23" s="305" t="s">
        <v>17</v>
      </c>
      <c r="Q23" s="5"/>
      <c r="R23" s="8">
        <f>SUM(R11:R22)</f>
        <v>24896960</v>
      </c>
    </row>
  </sheetData>
  <mergeCells count="17">
    <mergeCell ref="A23:B23"/>
    <mergeCell ref="Q7:Q9"/>
    <mergeCell ref="R7:R9"/>
    <mergeCell ref="I8:J8"/>
    <mergeCell ref="K8:L8"/>
    <mergeCell ref="M8:N8"/>
    <mergeCell ref="O8:P8"/>
    <mergeCell ref="A1:R1"/>
    <mergeCell ref="A2:R2"/>
    <mergeCell ref="A3:R3"/>
    <mergeCell ref="A4:R4"/>
    <mergeCell ref="A5:R5"/>
    <mergeCell ref="A7:A9"/>
    <mergeCell ref="B7:D8"/>
    <mergeCell ref="E7:G8"/>
    <mergeCell ref="H7:H9"/>
    <mergeCell ref="I7:P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1"/>
  <sheetViews>
    <sheetView topLeftCell="A10" zoomScale="70" zoomScaleNormal="70" workbookViewId="0">
      <selection activeCell="E13" sqref="A13:E13"/>
    </sheetView>
  </sheetViews>
  <sheetFormatPr defaultRowHeight="15" x14ac:dyDescent="0.25"/>
  <cols>
    <col min="1" max="1" width="6.85546875" customWidth="1"/>
    <col min="2" max="2" width="56.140625" hidden="1" customWidth="1"/>
    <col min="3" max="3" width="6.7109375" hidden="1" customWidth="1"/>
    <col min="4" max="4" width="14.140625" hidden="1" customWidth="1"/>
    <col min="5" max="5" width="61" customWidth="1"/>
    <col min="6" max="6" width="6.7109375" customWidth="1"/>
    <col min="7" max="7" width="21.5703125" customWidth="1"/>
    <col min="8" max="8" width="54.5703125" customWidth="1"/>
    <col min="9" max="9" width="6.7109375" hidden="1" customWidth="1"/>
    <col min="10" max="10" width="13.42578125" hidden="1" customWidth="1"/>
    <col min="11" max="11" width="6.7109375" hidden="1" customWidth="1"/>
    <col min="12" max="12" width="12.5703125" hidden="1" customWidth="1"/>
    <col min="13" max="16" width="6.7109375" hidden="1" customWidth="1"/>
    <col min="17" max="17" width="29.7109375" customWidth="1"/>
    <col min="18" max="18" width="18.7109375" hidden="1" customWidth="1"/>
  </cols>
  <sheetData>
    <row r="1" spans="1:19" x14ac:dyDescent="0.25">
      <c r="A1" s="204" t="s">
        <v>26</v>
      </c>
      <c r="B1" s="204"/>
      <c r="C1" s="204"/>
      <c r="D1" s="204"/>
      <c r="E1" s="204"/>
      <c r="F1" s="204"/>
      <c r="G1" s="204"/>
      <c r="H1" s="204"/>
      <c r="I1" s="204"/>
      <c r="J1" s="204"/>
      <c r="K1" s="204"/>
      <c r="L1" s="204"/>
      <c r="M1" s="204"/>
      <c r="N1" s="204"/>
      <c r="O1" s="204"/>
      <c r="P1" s="204"/>
      <c r="Q1" s="204"/>
      <c r="R1" s="204"/>
    </row>
    <row r="2" spans="1:19" x14ac:dyDescent="0.25">
      <c r="A2" s="204" t="s">
        <v>261</v>
      </c>
      <c r="B2" s="204"/>
      <c r="C2" s="204"/>
      <c r="D2" s="204"/>
      <c r="E2" s="204"/>
      <c r="F2" s="204"/>
      <c r="G2" s="204"/>
      <c r="H2" s="204"/>
      <c r="I2" s="204"/>
      <c r="J2" s="204"/>
      <c r="K2" s="204"/>
      <c r="L2" s="204"/>
      <c r="M2" s="204"/>
      <c r="N2" s="204"/>
      <c r="O2" s="204"/>
      <c r="P2" s="204"/>
      <c r="Q2" s="204"/>
      <c r="R2" s="204"/>
    </row>
    <row r="3" spans="1:19" x14ac:dyDescent="0.25">
      <c r="A3" s="204" t="s">
        <v>262</v>
      </c>
      <c r="B3" s="204"/>
      <c r="C3" s="204"/>
      <c r="D3" s="204"/>
      <c r="E3" s="204"/>
      <c r="F3" s="204"/>
      <c r="G3" s="204"/>
      <c r="H3" s="204"/>
      <c r="I3" s="204"/>
      <c r="J3" s="204"/>
      <c r="K3" s="204"/>
      <c r="L3" s="204"/>
      <c r="M3" s="204"/>
      <c r="N3" s="204"/>
      <c r="O3" s="204"/>
      <c r="P3" s="204"/>
      <c r="Q3" s="204"/>
      <c r="R3" s="204"/>
    </row>
    <row r="4" spans="1:19" x14ac:dyDescent="0.25">
      <c r="A4" s="204" t="s">
        <v>606</v>
      </c>
      <c r="B4" s="204"/>
      <c r="C4" s="204"/>
      <c r="D4" s="204"/>
      <c r="E4" s="204"/>
      <c r="F4" s="204"/>
      <c r="G4" s="204"/>
      <c r="H4" s="204"/>
      <c r="I4" s="204"/>
      <c r="J4" s="204"/>
      <c r="K4" s="204"/>
      <c r="L4" s="204"/>
      <c r="M4" s="204"/>
      <c r="N4" s="204"/>
      <c r="O4" s="204"/>
      <c r="P4" s="204"/>
      <c r="Q4" s="204"/>
      <c r="R4" s="204"/>
    </row>
    <row r="5" spans="1:19" x14ac:dyDescent="0.25">
      <c r="R5" t="s">
        <v>71</v>
      </c>
    </row>
    <row r="6" spans="1:19" x14ac:dyDescent="0.25">
      <c r="A6" s="207" t="s">
        <v>0</v>
      </c>
      <c r="B6" s="211" t="s">
        <v>1</v>
      </c>
      <c r="C6" s="212"/>
      <c r="D6" s="212"/>
      <c r="E6" s="210" t="s">
        <v>5</v>
      </c>
      <c r="F6" s="210"/>
      <c r="G6" s="210"/>
      <c r="H6" s="210" t="s">
        <v>7</v>
      </c>
      <c r="I6" s="210" t="s">
        <v>14</v>
      </c>
      <c r="J6" s="210"/>
      <c r="K6" s="210"/>
      <c r="L6" s="210"/>
      <c r="M6" s="210"/>
      <c r="N6" s="210"/>
      <c r="O6" s="210"/>
      <c r="P6" s="210"/>
      <c r="Q6" s="207" t="s">
        <v>12</v>
      </c>
      <c r="R6" s="206" t="s">
        <v>13</v>
      </c>
      <c r="S6" s="20"/>
    </row>
    <row r="7" spans="1:19" ht="84.75" customHeight="1" x14ac:dyDescent="0.25">
      <c r="A7" s="208"/>
      <c r="B7" s="213"/>
      <c r="C7" s="214"/>
      <c r="D7" s="214"/>
      <c r="E7" s="210"/>
      <c r="F7" s="210"/>
      <c r="G7" s="210"/>
      <c r="H7" s="210"/>
      <c r="I7" s="205" t="s">
        <v>8</v>
      </c>
      <c r="J7" s="205"/>
      <c r="K7" s="205" t="s">
        <v>9</v>
      </c>
      <c r="L7" s="205"/>
      <c r="M7" s="205" t="s">
        <v>10</v>
      </c>
      <c r="N7" s="205"/>
      <c r="O7" s="205" t="s">
        <v>11</v>
      </c>
      <c r="P7" s="205"/>
      <c r="Q7" s="208"/>
      <c r="R7" s="206"/>
      <c r="S7" s="20"/>
    </row>
    <row r="8" spans="1:19" x14ac:dyDescent="0.25">
      <c r="A8" s="209"/>
      <c r="B8" s="3" t="s">
        <v>2</v>
      </c>
      <c r="C8" s="3" t="s">
        <v>3</v>
      </c>
      <c r="D8" s="3" t="s">
        <v>4</v>
      </c>
      <c r="E8" s="3" t="s">
        <v>6</v>
      </c>
      <c r="F8" s="3" t="s">
        <v>3</v>
      </c>
      <c r="G8" s="3" t="s">
        <v>4</v>
      </c>
      <c r="H8" s="210"/>
      <c r="I8" s="3" t="s">
        <v>3</v>
      </c>
      <c r="J8" s="3" t="s">
        <v>4</v>
      </c>
      <c r="K8" s="3" t="s">
        <v>3</v>
      </c>
      <c r="L8" s="3" t="s">
        <v>4</v>
      </c>
      <c r="M8" s="3" t="s">
        <v>3</v>
      </c>
      <c r="N8" s="3" t="s">
        <v>4</v>
      </c>
      <c r="O8" s="3" t="s">
        <v>3</v>
      </c>
      <c r="P8" s="3" t="s">
        <v>4</v>
      </c>
      <c r="Q8" s="209"/>
      <c r="R8" s="206"/>
      <c r="S8" s="20"/>
    </row>
    <row r="9" spans="1:19" hidden="1" x14ac:dyDescent="0.25">
      <c r="A9" s="3">
        <v>1</v>
      </c>
      <c r="B9" s="3">
        <v>2</v>
      </c>
      <c r="C9" s="3">
        <v>3</v>
      </c>
      <c r="D9" s="3">
        <v>4</v>
      </c>
      <c r="E9" s="3">
        <v>5</v>
      </c>
      <c r="F9" s="3">
        <v>6</v>
      </c>
      <c r="G9" s="3">
        <v>7</v>
      </c>
      <c r="H9" s="3">
        <v>8</v>
      </c>
      <c r="I9" s="3">
        <v>9</v>
      </c>
      <c r="J9" s="3">
        <v>10</v>
      </c>
      <c r="K9" s="3">
        <v>11</v>
      </c>
      <c r="L9" s="3">
        <v>12</v>
      </c>
      <c r="M9" s="3">
        <v>13</v>
      </c>
      <c r="N9" s="3">
        <v>14</v>
      </c>
      <c r="O9" s="3">
        <v>15</v>
      </c>
      <c r="P9" s="3">
        <v>16</v>
      </c>
      <c r="Q9" s="3">
        <v>17</v>
      </c>
      <c r="R9" s="3">
        <v>18</v>
      </c>
    </row>
    <row r="10" spans="1:19" ht="15" customHeight="1" x14ac:dyDescent="0.25">
      <c r="A10" s="196" t="s">
        <v>213</v>
      </c>
      <c r="B10" s="303"/>
      <c r="C10" s="303"/>
      <c r="D10" s="303"/>
      <c r="E10" s="303"/>
      <c r="F10" s="197"/>
      <c r="G10" s="2"/>
      <c r="H10" s="2"/>
      <c r="I10" s="2"/>
      <c r="J10" s="2"/>
      <c r="K10" s="2"/>
      <c r="L10" s="2"/>
      <c r="M10" s="2"/>
      <c r="N10" s="2"/>
      <c r="O10" s="2"/>
      <c r="P10" s="2"/>
      <c r="Q10" s="2"/>
      <c r="R10" s="2"/>
    </row>
    <row r="11" spans="1:19" s="6" customFormat="1" ht="60" x14ac:dyDescent="0.25">
      <c r="A11" s="5">
        <v>1</v>
      </c>
      <c r="B11" s="5" t="s">
        <v>263</v>
      </c>
      <c r="C11" s="5">
        <v>1</v>
      </c>
      <c r="D11" s="5" t="s">
        <v>17</v>
      </c>
      <c r="E11" s="5" t="s">
        <v>264</v>
      </c>
      <c r="F11" s="5">
        <v>1</v>
      </c>
      <c r="G11" s="5" t="s">
        <v>17</v>
      </c>
      <c r="H11" s="5" t="s">
        <v>265</v>
      </c>
      <c r="I11" s="5">
        <v>1</v>
      </c>
      <c r="J11" s="5" t="s">
        <v>17</v>
      </c>
      <c r="K11" s="5"/>
      <c r="L11" s="5"/>
      <c r="M11" s="5"/>
      <c r="N11" s="5"/>
      <c r="O11" s="5"/>
      <c r="P11" s="5"/>
      <c r="Q11" s="5" t="s">
        <v>266</v>
      </c>
      <c r="R11" s="5"/>
    </row>
    <row r="12" spans="1:19" s="6" customFormat="1" ht="15" customHeight="1" x14ac:dyDescent="0.25">
      <c r="A12" s="201" t="s">
        <v>267</v>
      </c>
      <c r="B12" s="202"/>
      <c r="C12" s="202"/>
      <c r="D12" s="202"/>
      <c r="E12" s="202"/>
      <c r="F12" s="203"/>
      <c r="G12" s="5"/>
      <c r="H12" s="5"/>
      <c r="I12" s="5"/>
      <c r="J12" s="5"/>
      <c r="K12" s="5"/>
      <c r="L12" s="5"/>
      <c r="M12" s="5"/>
      <c r="N12" s="5"/>
      <c r="O12" s="5"/>
      <c r="P12" s="5"/>
      <c r="Q12" s="5"/>
      <c r="R12" s="5"/>
    </row>
    <row r="13" spans="1:19" s="6" customFormat="1" ht="75" x14ac:dyDescent="0.25">
      <c r="A13" s="5">
        <v>1</v>
      </c>
      <c r="B13" s="5" t="s">
        <v>268</v>
      </c>
      <c r="C13" s="5">
        <v>1</v>
      </c>
      <c r="D13" s="8" t="s">
        <v>17</v>
      </c>
      <c r="E13" s="5" t="s">
        <v>270</v>
      </c>
      <c r="F13" s="5">
        <v>1</v>
      </c>
      <c r="G13" s="5" t="s">
        <v>17</v>
      </c>
      <c r="H13" s="5" t="s">
        <v>271</v>
      </c>
      <c r="I13" s="5">
        <v>1</v>
      </c>
      <c r="J13" s="5" t="s">
        <v>17</v>
      </c>
      <c r="K13" s="5"/>
      <c r="L13" s="5"/>
      <c r="M13" s="5"/>
      <c r="N13" s="5"/>
      <c r="O13" s="5"/>
      <c r="P13" s="5"/>
      <c r="Q13" s="5" t="s">
        <v>266</v>
      </c>
      <c r="R13" s="5"/>
    </row>
    <row r="14" spans="1:19" s="6" customFormat="1" ht="24.75" customHeight="1" x14ac:dyDescent="0.25">
      <c r="A14" s="5">
        <v>2</v>
      </c>
      <c r="B14" s="240" t="s">
        <v>272</v>
      </c>
      <c r="C14" s="5">
        <v>1</v>
      </c>
      <c r="D14" s="8">
        <v>399502000</v>
      </c>
      <c r="E14" s="5" t="s">
        <v>269</v>
      </c>
      <c r="F14" s="5"/>
      <c r="G14" s="10"/>
      <c r="H14" s="5"/>
      <c r="I14" s="5"/>
      <c r="J14" s="10"/>
      <c r="K14" s="5"/>
      <c r="L14" s="5"/>
      <c r="M14" s="5"/>
      <c r="N14" s="5"/>
      <c r="O14" s="5"/>
      <c r="P14" s="5"/>
      <c r="Q14" s="5"/>
      <c r="R14" s="5"/>
    </row>
    <row r="15" spans="1:19" s="6" customFormat="1" ht="75" x14ac:dyDescent="0.25">
      <c r="A15" s="5"/>
      <c r="B15" s="242"/>
      <c r="C15" s="5"/>
      <c r="D15" s="8"/>
      <c r="E15" s="5" t="s">
        <v>273</v>
      </c>
      <c r="F15" s="5">
        <v>1</v>
      </c>
      <c r="G15" s="10" t="s">
        <v>17</v>
      </c>
      <c r="H15" s="5" t="s">
        <v>274</v>
      </c>
      <c r="I15" s="5">
        <v>1</v>
      </c>
      <c r="J15" s="10" t="s">
        <v>17</v>
      </c>
      <c r="K15" s="5"/>
      <c r="L15" s="5"/>
      <c r="M15" s="5"/>
      <c r="N15" s="5"/>
      <c r="O15" s="5"/>
      <c r="P15" s="5"/>
      <c r="Q15" s="5" t="s">
        <v>266</v>
      </c>
      <c r="R15" s="5"/>
    </row>
    <row r="16" spans="1:19" s="6" customFormat="1" ht="90" x14ac:dyDescent="0.25">
      <c r="A16" s="5"/>
      <c r="B16" s="5"/>
      <c r="C16" s="5"/>
      <c r="D16" s="8"/>
      <c r="E16" s="5" t="s">
        <v>275</v>
      </c>
      <c r="F16" s="5">
        <v>1</v>
      </c>
      <c r="G16" s="14">
        <v>399502000</v>
      </c>
      <c r="H16" s="5" t="s">
        <v>276</v>
      </c>
      <c r="I16" s="5">
        <v>1</v>
      </c>
      <c r="J16" s="14">
        <v>399502000</v>
      </c>
      <c r="K16" s="5"/>
      <c r="L16" s="8"/>
      <c r="M16" s="5"/>
      <c r="N16" s="5"/>
      <c r="O16" s="5"/>
      <c r="P16" s="5"/>
      <c r="Q16" s="5" t="s">
        <v>277</v>
      </c>
      <c r="R16" s="8">
        <v>399502000</v>
      </c>
    </row>
    <row r="17" spans="1:18" s="6" customFormat="1" hidden="1" x14ac:dyDescent="0.25">
      <c r="A17" s="5"/>
      <c r="B17" s="5" t="s">
        <v>278</v>
      </c>
      <c r="C17" s="5">
        <f>SUM(C13:C16,C11)</f>
        <v>3</v>
      </c>
      <c r="D17" s="8">
        <f>SUM(D14:D16)</f>
        <v>399502000</v>
      </c>
      <c r="E17" s="5"/>
      <c r="F17" s="5">
        <f>SUM(F11:F16)</f>
        <v>4</v>
      </c>
      <c r="G17" s="14">
        <f>SUM(G16)</f>
        <v>399502000</v>
      </c>
      <c r="H17" s="5"/>
      <c r="I17" s="5">
        <f>SUM(I11:I16)</f>
        <v>4</v>
      </c>
      <c r="J17" s="23">
        <f>SUM(J16)</f>
        <v>399502000</v>
      </c>
      <c r="K17" s="5"/>
      <c r="L17" s="8"/>
      <c r="M17" s="5"/>
      <c r="N17" s="5"/>
      <c r="O17" s="5"/>
      <c r="P17" s="5"/>
      <c r="Q17" s="5"/>
      <c r="R17" s="5"/>
    </row>
    <row r="18" spans="1:18" s="6" customFormat="1" ht="15" customHeight="1" x14ac:dyDescent="0.25">
      <c r="A18" s="201" t="s">
        <v>279</v>
      </c>
      <c r="B18" s="202"/>
      <c r="C18" s="202"/>
      <c r="D18" s="202"/>
      <c r="E18" s="202"/>
      <c r="F18" s="203"/>
      <c r="G18" s="10"/>
      <c r="H18" s="5"/>
      <c r="I18" s="5"/>
      <c r="J18" s="10"/>
      <c r="K18" s="5"/>
      <c r="L18" s="5"/>
      <c r="M18" s="5"/>
      <c r="N18" s="5"/>
      <c r="O18" s="5"/>
      <c r="P18" s="5"/>
      <c r="Q18" s="5"/>
      <c r="R18" s="5"/>
    </row>
    <row r="19" spans="1:18" s="6" customFormat="1" ht="60" x14ac:dyDescent="0.25">
      <c r="A19" s="5">
        <v>1</v>
      </c>
      <c r="B19" s="5" t="s">
        <v>280</v>
      </c>
      <c r="C19" s="5">
        <v>1</v>
      </c>
      <c r="D19" s="8"/>
      <c r="E19" s="5" t="s">
        <v>281</v>
      </c>
      <c r="F19" s="5">
        <v>1</v>
      </c>
      <c r="G19" s="10"/>
      <c r="H19" s="5" t="s">
        <v>282</v>
      </c>
      <c r="I19" s="5">
        <v>1</v>
      </c>
      <c r="J19" s="10" t="s">
        <v>17</v>
      </c>
      <c r="K19" s="5"/>
      <c r="L19" s="5"/>
      <c r="M19" s="5"/>
      <c r="N19" s="5"/>
      <c r="O19" s="5"/>
      <c r="P19" s="5"/>
      <c r="Q19" s="5" t="s">
        <v>266</v>
      </c>
      <c r="R19" s="5"/>
    </row>
    <row r="20" spans="1:18" hidden="1" x14ac:dyDescent="0.25">
      <c r="A20" s="4"/>
      <c r="B20" s="4" t="s">
        <v>283</v>
      </c>
      <c r="C20" s="4">
        <f>SUM(C19)</f>
        <v>1</v>
      </c>
      <c r="D20" s="9">
        <f>SUM(D19)</f>
        <v>0</v>
      </c>
      <c r="E20" s="4" t="s">
        <v>25</v>
      </c>
      <c r="F20" s="4">
        <f>SUM(F19)</f>
        <v>1</v>
      </c>
      <c r="G20" s="9">
        <f>SUM(G19)</f>
        <v>0</v>
      </c>
      <c r="H20" s="4" t="s">
        <v>25</v>
      </c>
      <c r="I20" s="4">
        <f>SUM(I19)</f>
        <v>1</v>
      </c>
      <c r="J20" s="9">
        <f>SUM(J19)</f>
        <v>0</v>
      </c>
      <c r="K20" s="4" t="s">
        <v>17</v>
      </c>
      <c r="L20" s="9">
        <f>SUM(L11:L19)</f>
        <v>0</v>
      </c>
      <c r="M20" s="4" t="s">
        <v>17</v>
      </c>
      <c r="N20" s="4" t="s">
        <v>17</v>
      </c>
      <c r="O20" s="4" t="s">
        <v>17</v>
      </c>
      <c r="P20" s="4" t="s">
        <v>17</v>
      </c>
      <c r="Q20" s="4"/>
      <c r="R20" s="14"/>
    </row>
    <row r="21" spans="1:18" x14ac:dyDescent="0.25">
      <c r="A21" s="196"/>
      <c r="B21" s="197"/>
      <c r="C21" s="4">
        <f>SUM(C20,C17)</f>
        <v>4</v>
      </c>
      <c r="D21" s="9">
        <f>SUM(D15:D20)</f>
        <v>399502000</v>
      </c>
      <c r="E21" s="27" t="s">
        <v>25</v>
      </c>
      <c r="F21" s="27">
        <f>SUM(F20,F17)</f>
        <v>5</v>
      </c>
      <c r="G21" s="28">
        <f>SUM(G17)</f>
        <v>399502000</v>
      </c>
      <c r="H21" s="27" t="s">
        <v>25</v>
      </c>
      <c r="I21" s="4">
        <f>SUM(I20,I17)</f>
        <v>5</v>
      </c>
      <c r="J21" s="9">
        <f>SUM(J17)</f>
        <v>399502000</v>
      </c>
      <c r="K21" s="4" t="s">
        <v>17</v>
      </c>
      <c r="L21" s="9">
        <f>SUM(L12:L20)</f>
        <v>0</v>
      </c>
      <c r="M21" s="4" t="s">
        <v>17</v>
      </c>
      <c r="N21" s="4" t="s">
        <v>17</v>
      </c>
      <c r="O21" s="4" t="s">
        <v>17</v>
      </c>
      <c r="P21" s="4" t="s">
        <v>17</v>
      </c>
      <c r="Q21" s="4"/>
      <c r="R21" s="14">
        <f>SUM(R12:R20)</f>
        <v>399502000</v>
      </c>
    </row>
  </sheetData>
  <mergeCells count="20">
    <mergeCell ref="A21:B21"/>
    <mergeCell ref="R6:R8"/>
    <mergeCell ref="I7:J7"/>
    <mergeCell ref="K7:L7"/>
    <mergeCell ref="M7:N7"/>
    <mergeCell ref="O7:P7"/>
    <mergeCell ref="B14:B15"/>
    <mergeCell ref="A18:F18"/>
    <mergeCell ref="A12:F12"/>
    <mergeCell ref="A10:F10"/>
    <mergeCell ref="A1:R1"/>
    <mergeCell ref="A2:R2"/>
    <mergeCell ref="A3:R3"/>
    <mergeCell ref="A4:R4"/>
    <mergeCell ref="A6:A8"/>
    <mergeCell ref="B6:D7"/>
    <mergeCell ref="E6:G7"/>
    <mergeCell ref="H6:H8"/>
    <mergeCell ref="I6:P6"/>
    <mergeCell ref="Q6:Q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2004</vt:lpstr>
      <vt:lpstr>2005</vt:lpstr>
      <vt:lpstr>2006</vt:lpstr>
      <vt:lpstr>2005&amp;2006</vt:lpstr>
      <vt:lpstr>2007</vt:lpstr>
      <vt:lpstr>2008</vt:lpstr>
      <vt:lpstr>2009</vt:lpstr>
      <vt:lpstr>2009 PNBP</vt:lpstr>
      <vt:lpstr>2010</vt:lpstr>
      <vt:lpstr>2011</vt:lpstr>
      <vt:lpstr>KINERJA FORMASI 2012</vt:lpstr>
      <vt:lpstr>2012</vt:lpstr>
      <vt:lpstr>KINERJA PENGAWASAN 2012</vt:lpstr>
      <vt:lpstr>2013</vt:lpstr>
      <vt:lpstr>Lampiran 2.2</vt:lpstr>
      <vt:lpstr>Lampiran 2.3</vt:lpstr>
      <vt:lpstr>Lampiran 2.4</vt:lpstr>
      <vt:lpstr>Lampiran 2.5</vt:lpstr>
      <vt:lpstr>Lampiran 2.6</vt:lpstr>
      <vt:lpstr>Lampiran 2.7</vt:lpstr>
      <vt:lpstr>Lampiran 2.8</vt:lpstr>
      <vt:lpstr>Lampiran 2.9</vt:lpstr>
      <vt:lpstr>Lampiran 2.10</vt:lpstr>
      <vt:lpstr>Lampiran 2.1</vt:lpstr>
      <vt:lpstr>Lampiran 2.11</vt:lpstr>
      <vt:lpstr>REKAP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ok</cp:lastModifiedBy>
  <dcterms:created xsi:type="dcterms:W3CDTF">2014-09-27T15:40:58Z</dcterms:created>
  <dcterms:modified xsi:type="dcterms:W3CDTF">2014-12-22T01:30:07Z</dcterms:modified>
</cp:coreProperties>
</file>