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ihuedu-my.sharepoint.com/personal/sali_ihu_edu_gr/Documents/Skills/Excel/Projects done/"/>
    </mc:Choice>
  </mc:AlternateContent>
  <xr:revisionPtr revIDLastSave="275" documentId="11_F25DC773A252ABDACC10481BE19E56465ADE58E1" xr6:coauthVersionLast="47" xr6:coauthVersionMax="47" xr10:uidLastSave="{1EB9867E-DB4F-4D80-B53C-5F0B05FEB639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7" i="1" l="1"/>
  <c r="AE26" i="1"/>
  <c r="AE25" i="1"/>
  <c r="AE2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4" i="1"/>
  <c r="Z24" i="1"/>
  <c r="AA24" i="1"/>
  <c r="AB24" i="1"/>
  <c r="AC24" i="1"/>
  <c r="Z25" i="1"/>
  <c r="AA25" i="1"/>
  <c r="AB25" i="1"/>
  <c r="AC25" i="1"/>
  <c r="Z26" i="1"/>
  <c r="AA26" i="1"/>
  <c r="AB26" i="1"/>
  <c r="AC26" i="1"/>
  <c r="Z27" i="1"/>
  <c r="AA27" i="1"/>
  <c r="AB27" i="1"/>
  <c r="AC27" i="1"/>
  <c r="U24" i="1"/>
  <c r="V24" i="1"/>
  <c r="W24" i="1"/>
  <c r="X24" i="1"/>
  <c r="U25" i="1"/>
  <c r="V25" i="1"/>
  <c r="W25" i="1"/>
  <c r="X25" i="1"/>
  <c r="U26" i="1"/>
  <c r="V26" i="1"/>
  <c r="W26" i="1"/>
  <c r="X26" i="1"/>
  <c r="U27" i="1"/>
  <c r="V27" i="1"/>
  <c r="W27" i="1"/>
  <c r="X27" i="1"/>
  <c r="P24" i="1"/>
  <c r="Q24" i="1"/>
  <c r="R24" i="1"/>
  <c r="S24" i="1"/>
  <c r="P25" i="1"/>
  <c r="Q25" i="1"/>
  <c r="R25" i="1"/>
  <c r="S25" i="1"/>
  <c r="P26" i="1"/>
  <c r="Q26" i="1"/>
  <c r="R26" i="1"/>
  <c r="S26" i="1"/>
  <c r="P27" i="1"/>
  <c r="Q27" i="1"/>
  <c r="R27" i="1"/>
  <c r="S27" i="1"/>
  <c r="G24" i="1"/>
  <c r="H24" i="1"/>
  <c r="I24" i="1"/>
  <c r="J24" i="1"/>
  <c r="K24" i="1"/>
  <c r="L24" i="1"/>
  <c r="M24" i="1"/>
  <c r="N24" i="1"/>
  <c r="G25" i="1"/>
  <c r="H25" i="1"/>
  <c r="I25" i="1"/>
  <c r="J25" i="1"/>
  <c r="K25" i="1"/>
  <c r="L25" i="1"/>
  <c r="M25" i="1"/>
  <c r="N25" i="1"/>
  <c r="G26" i="1"/>
  <c r="H26" i="1"/>
  <c r="I26" i="1"/>
  <c r="J26" i="1"/>
  <c r="K26" i="1"/>
  <c r="L26" i="1"/>
  <c r="M26" i="1"/>
  <c r="N26" i="1"/>
  <c r="G27" i="1"/>
  <c r="H27" i="1"/>
  <c r="I27" i="1"/>
  <c r="J27" i="1"/>
  <c r="K27" i="1"/>
  <c r="L27" i="1"/>
  <c r="M27" i="1"/>
  <c r="N27" i="1"/>
  <c r="F24" i="1"/>
  <c r="F25" i="1"/>
  <c r="F26" i="1"/>
  <c r="F27" i="1"/>
  <c r="D27" i="1"/>
  <c r="Z4" i="1"/>
  <c r="AA4" i="1"/>
  <c r="AB4" i="1"/>
  <c r="AC4" i="1"/>
  <c r="Z5" i="1"/>
  <c r="AA5" i="1"/>
  <c r="AB5" i="1"/>
  <c r="AC5" i="1"/>
  <c r="Z6" i="1"/>
  <c r="AA6" i="1"/>
  <c r="AB6" i="1"/>
  <c r="AC6" i="1"/>
  <c r="Z7" i="1"/>
  <c r="AA7" i="1"/>
  <c r="AB7" i="1"/>
  <c r="AC7" i="1"/>
  <c r="Z8" i="1"/>
  <c r="AA8" i="1"/>
  <c r="AB8" i="1"/>
  <c r="AC8" i="1"/>
  <c r="Z9" i="1"/>
  <c r="AA9" i="1"/>
  <c r="AB9" i="1"/>
  <c r="AC9" i="1"/>
  <c r="Z10" i="1"/>
  <c r="AA10" i="1"/>
  <c r="AB10" i="1"/>
  <c r="AC10" i="1"/>
  <c r="Z11" i="1"/>
  <c r="AA11" i="1"/>
  <c r="AB11" i="1"/>
  <c r="AC11" i="1"/>
  <c r="Z12" i="1"/>
  <c r="AA12" i="1"/>
  <c r="AB12" i="1"/>
  <c r="AC12" i="1"/>
  <c r="Z13" i="1"/>
  <c r="AA13" i="1"/>
  <c r="AB13" i="1"/>
  <c r="AC13" i="1"/>
  <c r="Z14" i="1"/>
  <c r="AA14" i="1"/>
  <c r="AB14" i="1"/>
  <c r="AC14" i="1"/>
  <c r="Z15" i="1"/>
  <c r="AA15" i="1"/>
  <c r="AB15" i="1"/>
  <c r="AC15" i="1"/>
  <c r="Z16" i="1"/>
  <c r="AA16" i="1"/>
  <c r="AB16" i="1"/>
  <c r="AC16" i="1"/>
  <c r="Z17" i="1"/>
  <c r="AA17" i="1"/>
  <c r="AB17" i="1"/>
  <c r="AC17" i="1"/>
  <c r="Z18" i="1"/>
  <c r="AA18" i="1"/>
  <c r="AB18" i="1"/>
  <c r="AC18" i="1"/>
  <c r="Z19" i="1"/>
  <c r="AA19" i="1"/>
  <c r="AB19" i="1"/>
  <c r="AC19" i="1"/>
  <c r="Z20" i="1"/>
  <c r="AA20" i="1"/>
  <c r="AB20" i="1"/>
  <c r="AC20" i="1"/>
  <c r="AA3" i="1"/>
  <c r="AB3" i="1" s="1"/>
  <c r="AC3" i="1" s="1"/>
  <c r="Z3" i="1"/>
  <c r="U4" i="1"/>
  <c r="V4" i="1"/>
  <c r="W4" i="1"/>
  <c r="X4" i="1"/>
  <c r="U5" i="1"/>
  <c r="V5" i="1"/>
  <c r="W5" i="1"/>
  <c r="X5" i="1"/>
  <c r="U6" i="1"/>
  <c r="V6" i="1"/>
  <c r="W6" i="1"/>
  <c r="X6" i="1"/>
  <c r="U7" i="1"/>
  <c r="V7" i="1"/>
  <c r="W7" i="1"/>
  <c r="X7" i="1"/>
  <c r="U8" i="1"/>
  <c r="V8" i="1"/>
  <c r="W8" i="1"/>
  <c r="X8" i="1"/>
  <c r="U9" i="1"/>
  <c r="V9" i="1"/>
  <c r="W9" i="1"/>
  <c r="X9" i="1"/>
  <c r="U10" i="1"/>
  <c r="V10" i="1"/>
  <c r="W10" i="1"/>
  <c r="X10" i="1"/>
  <c r="U11" i="1"/>
  <c r="V11" i="1"/>
  <c r="W11" i="1"/>
  <c r="X11" i="1"/>
  <c r="U12" i="1"/>
  <c r="V12" i="1"/>
  <c r="W12" i="1"/>
  <c r="X12" i="1"/>
  <c r="U13" i="1"/>
  <c r="V13" i="1"/>
  <c r="W13" i="1"/>
  <c r="X13" i="1"/>
  <c r="U14" i="1"/>
  <c r="V14" i="1"/>
  <c r="W14" i="1"/>
  <c r="X14" i="1"/>
  <c r="U15" i="1"/>
  <c r="V15" i="1"/>
  <c r="W15" i="1"/>
  <c r="X15" i="1"/>
  <c r="U16" i="1"/>
  <c r="V16" i="1"/>
  <c r="W16" i="1"/>
  <c r="X16" i="1"/>
  <c r="U17" i="1"/>
  <c r="V17" i="1"/>
  <c r="W17" i="1"/>
  <c r="X17" i="1"/>
  <c r="U18" i="1"/>
  <c r="V18" i="1"/>
  <c r="W18" i="1"/>
  <c r="X18" i="1"/>
  <c r="U19" i="1"/>
  <c r="V19" i="1"/>
  <c r="W19" i="1"/>
  <c r="X19" i="1"/>
  <c r="U20" i="1"/>
  <c r="V20" i="1"/>
  <c r="W20" i="1"/>
  <c r="X20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4" i="1"/>
  <c r="V3" i="1"/>
  <c r="W3" i="1" s="1"/>
  <c r="X3" i="1" s="1"/>
  <c r="U3" i="1"/>
  <c r="P4" i="1"/>
  <c r="Q4" i="1"/>
  <c r="R4" i="1"/>
  <c r="S4" i="1"/>
  <c r="P5" i="1"/>
  <c r="Q5" i="1"/>
  <c r="R5" i="1"/>
  <c r="S5" i="1"/>
  <c r="P6" i="1"/>
  <c r="Q6" i="1"/>
  <c r="R6" i="1"/>
  <c r="S6" i="1"/>
  <c r="P7" i="1"/>
  <c r="Q7" i="1"/>
  <c r="R7" i="1"/>
  <c r="S7" i="1"/>
  <c r="P8" i="1"/>
  <c r="Q8" i="1"/>
  <c r="R8" i="1"/>
  <c r="S8" i="1"/>
  <c r="P9" i="1"/>
  <c r="Q9" i="1"/>
  <c r="R9" i="1"/>
  <c r="S9" i="1"/>
  <c r="P10" i="1"/>
  <c r="Q10" i="1"/>
  <c r="R10" i="1"/>
  <c r="S10" i="1"/>
  <c r="P11" i="1"/>
  <c r="Q11" i="1"/>
  <c r="R11" i="1"/>
  <c r="S11" i="1"/>
  <c r="P12" i="1"/>
  <c r="Q12" i="1"/>
  <c r="R12" i="1"/>
  <c r="S12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18" i="1"/>
  <c r="Q18" i="1"/>
  <c r="R18" i="1"/>
  <c r="S18" i="1"/>
  <c r="P19" i="1"/>
  <c r="Q19" i="1"/>
  <c r="R19" i="1"/>
  <c r="S19" i="1"/>
  <c r="P20" i="1"/>
  <c r="Q20" i="1"/>
  <c r="R20" i="1"/>
  <c r="S20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4" i="1"/>
  <c r="Y5" i="1"/>
  <c r="P3" i="1"/>
  <c r="Q3" i="1" s="1"/>
  <c r="R3" i="1" s="1"/>
  <c r="S3" i="1" s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L3" i="1"/>
  <c r="M3" i="1" s="1"/>
  <c r="N3" i="1" s="1"/>
  <c r="K3" i="1"/>
  <c r="F3" i="1"/>
  <c r="G3" i="1" s="1"/>
  <c r="H3" i="1" s="1"/>
  <c r="I3" i="1" s="1"/>
  <c r="J5" i="1"/>
  <c r="J6" i="1"/>
  <c r="Y6" i="1" s="1"/>
  <c r="J7" i="1"/>
  <c r="J8" i="1"/>
  <c r="J9" i="1"/>
  <c r="Y9" i="1" s="1"/>
  <c r="J10" i="1"/>
  <c r="Y10" i="1" s="1"/>
  <c r="J11" i="1"/>
  <c r="J12" i="1"/>
  <c r="J13" i="1"/>
  <c r="J14" i="1"/>
  <c r="J15" i="1"/>
  <c r="J16" i="1"/>
  <c r="J17" i="1"/>
  <c r="J18" i="1"/>
  <c r="Y18" i="1" s="1"/>
  <c r="J19" i="1"/>
  <c r="J20" i="1"/>
  <c r="J4" i="1"/>
  <c r="E27" i="1"/>
  <c r="E24" i="1"/>
  <c r="E25" i="1"/>
  <c r="E26" i="1"/>
  <c r="D26" i="1"/>
  <c r="D25" i="1"/>
  <c r="D24" i="1"/>
  <c r="Y13" i="1"/>
  <c r="Y14" i="1"/>
  <c r="Y17" i="1"/>
  <c r="Y19" i="1" l="1"/>
  <c r="Y15" i="1"/>
  <c r="Y11" i="1"/>
  <c r="Y7" i="1"/>
  <c r="Y8" i="1"/>
  <c r="Y20" i="1"/>
  <c r="Y16" i="1"/>
  <c r="Y12" i="1"/>
  <c r="T24" i="1"/>
  <c r="T26" i="1"/>
  <c r="T27" i="1"/>
  <c r="T25" i="1"/>
  <c r="O27" i="1"/>
  <c r="Y4" i="1"/>
  <c r="O26" i="1"/>
  <c r="O24" i="1"/>
  <c r="O25" i="1"/>
  <c r="Y25" i="1" l="1"/>
  <c r="Y27" i="1"/>
  <c r="Y24" i="1"/>
  <c r="Y26" i="1"/>
</calcChain>
</file>

<file path=xl/sharedStrings.xml><?xml version="1.0" encoding="utf-8"?>
<sst xmlns="http://schemas.openxmlformats.org/spreadsheetml/2006/main" count="48" uniqueCount="47">
  <si>
    <t>Employee Payroll</t>
  </si>
  <si>
    <t>Last Name</t>
  </si>
  <si>
    <t>First Name</t>
  </si>
  <si>
    <t>Hourly Wage</t>
  </si>
  <si>
    <t xml:space="preserve">Hours Worked </t>
  </si>
  <si>
    <t>Pay</t>
  </si>
  <si>
    <t xml:space="preserve">Kern </t>
  </si>
  <si>
    <t>Jon</t>
  </si>
  <si>
    <t xml:space="preserve">Howard </t>
  </si>
  <si>
    <t>Glenda</t>
  </si>
  <si>
    <t>Ron</t>
  </si>
  <si>
    <t>O'Donnald</t>
  </si>
  <si>
    <t>Herdandez</t>
  </si>
  <si>
    <t>Wendy</t>
  </si>
  <si>
    <t>Smith</t>
  </si>
  <si>
    <t>Paul</t>
  </si>
  <si>
    <t xml:space="preserve">Baker 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</si>
  <si>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</si>
  <si>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</si>
  <si>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</si>
  <si>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</si>
  <si>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</si>
  <si>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</si>
  <si>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</si>
  <si>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</si>
  <si>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</si>
  <si>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</si>
  <si>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</si>
  <si>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</si>
  <si>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</si>
  <si>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Tenton</t>
  </si>
  <si>
    <t>Blessing</t>
  </si>
  <si>
    <t>Engleheart</t>
  </si>
  <si>
    <t>Chandra</t>
  </si>
  <si>
    <t xml:space="preserve">Norman </t>
  </si>
  <si>
    <t>Bill</t>
  </si>
  <si>
    <t>Mann</t>
  </si>
  <si>
    <t>Trent</t>
  </si>
  <si>
    <t>Genesis</t>
  </si>
  <si>
    <t>Underhill</t>
  </si>
  <si>
    <t>Max</t>
  </si>
  <si>
    <t>Min</t>
  </si>
  <si>
    <t>Average</t>
  </si>
  <si>
    <t>Total</t>
  </si>
  <si>
    <t>Overtime Hours</t>
  </si>
  <si>
    <t>Overtime Bonus</t>
  </si>
  <si>
    <t>Ianu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</si>
</sst>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1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16" fontId="0" fillId="0" borderId="0" xfId="0" applyNumberFormat="1"/>
    <xf numFmtId="44" fontId="0" fillId="0" borderId="0" xfId="0" applyNumberFormat="1"/>
    <xf numFmtId="171" fontId="0" fillId="0" borderId="0" xfId="0" applyNumberFormat="1"/>
    <xf numFmtId="0" fontId="0" fillId="2" borderId="0" xfId="0" applyFill="1"/>
    <xf numFmtId="16" fontId="0" fillId="2" borderId="0" xfId="0" applyNumberFormat="1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44" fontId="0" fillId="6" borderId="0" xfId="0" applyNumberFormat="1" applyFill="1"/>
    <xf numFmtId="16" fontId="0" fillId="6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27"/>
  <sheetViews>
    <sheetView tabSelected="1" topLeftCell="P8" workbookViewId="0">
      <selection activeCell="AE24" sqref="AE24:AE27"/>
    </sheetView>
  </sheetViews>
  <sheetFormatPr defaultRowHeight="15" x14ac:dyDescent="0.25"/>
  <cols>
    <col min="2" max="2" width="16.5703125" bestFit="1" customWidth="1"/>
    <col min="3" max="3" width="10.5703125" bestFit="1" customWidth="1"/>
    <col min="4" max="4" width="12.28515625" bestFit="1" customWidth="1"/>
    <col min="5" max="5" width="14.140625" bestFit="1" customWidth="1"/>
    <col min="6" max="14" width="14.140625" customWidth="1"/>
    <col min="15" max="15" width="14.140625" bestFit="1" customWidth="1"/>
    <col min="16" max="19" width="14.140625" customWidth="1"/>
    <col min="25" max="29" width="11.5703125" bestFit="1" customWidth="1"/>
    <col min="31" max="31" width="11.5703125" bestFit="1" customWidth="1"/>
  </cols>
  <sheetData>
    <row r="1" spans="2:31" x14ac:dyDescent="0.25">
      <c r="B1" t="s">
        <v>0</v>
      </c>
    </row>
    <row r="2" spans="2:31" x14ac:dyDescent="0.25">
      <c r="E2" t="s">
        <v>4</v>
      </c>
      <c r="J2" t="s">
        <v>44</v>
      </c>
      <c r="O2" t="s">
        <v>5</v>
      </c>
      <c r="T2" t="s">
        <v>45</v>
      </c>
      <c r="Y2" t="s">
        <v>43</v>
      </c>
      <c r="AE2" t="s">
        <v>46</v>
      </c>
    </row>
    <row r="3" spans="2:31" x14ac:dyDescent="0.25">
      <c r="B3" t="s">
        <v>1</v>
      </c>
      <c r="C3" t="s">
        <v>2</v>
      </c>
      <c r="D3" t="s">
        <v>3</v>
      </c>
      <c r="E3" s="6">
        <v>44562</v>
      </c>
      <c r="F3" s="6">
        <f>E3+7</f>
        <v>44569</v>
      </c>
      <c r="G3" s="6">
        <f t="shared" ref="G3:I3" si="0">F3+7</f>
        <v>44576</v>
      </c>
      <c r="H3" s="6">
        <f t="shared" si="0"/>
        <v>44583</v>
      </c>
      <c r="I3" s="6">
        <f t="shared" si="0"/>
        <v>44590</v>
      </c>
      <c r="J3" s="7">
        <v>44562</v>
      </c>
      <c r="K3" s="7">
        <f>J3+7</f>
        <v>44569</v>
      </c>
      <c r="L3" s="7">
        <f t="shared" ref="L3:N3" si="1">K3+7</f>
        <v>44576</v>
      </c>
      <c r="M3" s="7">
        <f t="shared" si="1"/>
        <v>44583</v>
      </c>
      <c r="N3" s="7">
        <f t="shared" si="1"/>
        <v>44590</v>
      </c>
      <c r="O3" s="9">
        <v>44562</v>
      </c>
      <c r="P3" s="9">
        <f>O3+7</f>
        <v>44569</v>
      </c>
      <c r="Q3" s="9">
        <f t="shared" ref="Q3:S3" si="2">P3+7</f>
        <v>44576</v>
      </c>
      <c r="R3" s="9">
        <f t="shared" si="2"/>
        <v>44583</v>
      </c>
      <c r="S3" s="9">
        <f t="shared" si="2"/>
        <v>44590</v>
      </c>
      <c r="T3" s="11">
        <v>44562</v>
      </c>
      <c r="U3" s="11">
        <f>T3+7</f>
        <v>44569</v>
      </c>
      <c r="V3" s="11">
        <f t="shared" ref="V3:X3" si="3">U3+7</f>
        <v>44576</v>
      </c>
      <c r="W3" s="11">
        <f t="shared" si="3"/>
        <v>44583</v>
      </c>
      <c r="X3" s="11">
        <f t="shared" si="3"/>
        <v>44590</v>
      </c>
      <c r="Y3" s="14">
        <v>44562</v>
      </c>
      <c r="Z3" s="14">
        <f>Y3+7</f>
        <v>44569</v>
      </c>
      <c r="AA3" s="14">
        <f t="shared" ref="AA3:AD3" si="4">Z3+7</f>
        <v>44576</v>
      </c>
      <c r="AB3" s="14">
        <f t="shared" si="4"/>
        <v>44583</v>
      </c>
      <c r="AC3" s="14">
        <f t="shared" si="4"/>
        <v>44590</v>
      </c>
      <c r="AD3" s="2"/>
    </row>
    <row r="4" spans="2:31" x14ac:dyDescent="0.25">
      <c r="B4" t="s">
        <v>6</v>
      </c>
      <c r="C4" t="s">
        <v>7</v>
      </c>
      <c r="D4" s="1">
        <v>15.9</v>
      </c>
      <c r="E4" s="5">
        <v>41</v>
      </c>
      <c r="F4" s="5">
        <v>42</v>
      </c>
      <c r="G4" s="5">
        <v>39</v>
      </c>
      <c r="H4" s="5">
        <v>30</v>
      </c>
      <c r="I4" s="5">
        <v>46</v>
      </c>
      <c r="J4" s="8">
        <f>IF(E4&gt;40,E4-40,0)</f>
        <v>1</v>
      </c>
      <c r="K4" s="8">
        <f t="shared" ref="K4:N4" si="5">IF(F4&gt;40,F4-40,0)</f>
        <v>2</v>
      </c>
      <c r="L4" s="8">
        <f t="shared" si="5"/>
        <v>0</v>
      </c>
      <c r="M4" s="8">
        <f t="shared" si="5"/>
        <v>0</v>
      </c>
      <c r="N4" s="8">
        <f t="shared" si="5"/>
        <v>6</v>
      </c>
      <c r="O4" s="10">
        <f>$D4*E4</f>
        <v>651.9</v>
      </c>
      <c r="P4" s="10">
        <f>$D4*F4</f>
        <v>667.80000000000007</v>
      </c>
      <c r="Q4" s="10">
        <f t="shared" ref="P4:S19" si="6">$D4*G4</f>
        <v>620.1</v>
      </c>
      <c r="R4" s="10">
        <f t="shared" si="6"/>
        <v>477</v>
      </c>
      <c r="S4" s="10">
        <f t="shared" si="6"/>
        <v>731.4</v>
      </c>
      <c r="T4" s="12">
        <f>0.5*$D4*J4</f>
        <v>7.95</v>
      </c>
      <c r="U4" s="12">
        <f t="shared" ref="U4:X19" si="7">0.5*$D4*K4</f>
        <v>15.9</v>
      </c>
      <c r="V4" s="12">
        <f t="shared" si="7"/>
        <v>0</v>
      </c>
      <c r="W4" s="12">
        <f t="shared" si="7"/>
        <v>0</v>
      </c>
      <c r="X4" s="12">
        <f t="shared" si="7"/>
        <v>47.7</v>
      </c>
      <c r="Y4" s="13">
        <f>O4+T4</f>
        <v>659.85</v>
      </c>
      <c r="Z4" s="13">
        <f t="shared" ref="Z4:AC19" si="8">P4+U4</f>
        <v>683.7</v>
      </c>
      <c r="AA4" s="13">
        <f t="shared" si="8"/>
        <v>620.1</v>
      </c>
      <c r="AB4" s="13">
        <f t="shared" si="8"/>
        <v>477</v>
      </c>
      <c r="AC4" s="13">
        <f t="shared" si="8"/>
        <v>779.1</v>
      </c>
      <c r="AE4" s="1">
        <f>SUM(Y4:AC4)</f>
        <v>3219.75</v>
      </c>
    </row>
    <row r="5" spans="2:31" x14ac:dyDescent="0.25">
      <c r="B5" t="s">
        <v>8</v>
      </c>
      <c r="C5" t="s">
        <v>9</v>
      </c>
      <c r="D5" s="1">
        <v>10</v>
      </c>
      <c r="E5" s="5">
        <v>42</v>
      </c>
      <c r="F5" s="5">
        <v>41</v>
      </c>
      <c r="G5" s="5">
        <v>40</v>
      </c>
      <c r="H5" s="5">
        <v>38</v>
      </c>
      <c r="I5" s="5">
        <v>44</v>
      </c>
      <c r="J5" s="8">
        <f t="shared" ref="J5:N20" si="9">IF(E5&gt;40,E5-40,0)</f>
        <v>2</v>
      </c>
      <c r="K5" s="8">
        <f t="shared" si="9"/>
        <v>1</v>
      </c>
      <c r="L5" s="8">
        <f t="shared" si="9"/>
        <v>0</v>
      </c>
      <c r="M5" s="8">
        <f t="shared" si="9"/>
        <v>0</v>
      </c>
      <c r="N5" s="8">
        <f t="shared" si="9"/>
        <v>4</v>
      </c>
      <c r="O5" s="10">
        <f t="shared" ref="O5:O20" si="10">$D5*E5</f>
        <v>420</v>
      </c>
      <c r="P5" s="10">
        <f t="shared" si="6"/>
        <v>410</v>
      </c>
      <c r="Q5" s="10">
        <f t="shared" si="6"/>
        <v>400</v>
      </c>
      <c r="R5" s="10">
        <f t="shared" si="6"/>
        <v>380</v>
      </c>
      <c r="S5" s="10">
        <f t="shared" si="6"/>
        <v>440</v>
      </c>
      <c r="T5" s="12">
        <f t="shared" ref="T5:T20" si="11">0.5*$D5*J5</f>
        <v>10</v>
      </c>
      <c r="U5" s="12">
        <f t="shared" si="7"/>
        <v>5</v>
      </c>
      <c r="V5" s="12">
        <f t="shared" si="7"/>
        <v>0</v>
      </c>
      <c r="W5" s="12">
        <f t="shared" si="7"/>
        <v>0</v>
      </c>
      <c r="X5" s="12">
        <f t="shared" si="7"/>
        <v>20</v>
      </c>
      <c r="Y5" s="13">
        <f t="shared" ref="Y5:Y20" si="12">O5+T5</f>
        <v>430</v>
      </c>
      <c r="Z5" s="13">
        <f t="shared" si="8"/>
        <v>415</v>
      </c>
      <c r="AA5" s="13">
        <f t="shared" si="8"/>
        <v>400</v>
      </c>
      <c r="AB5" s="13">
        <f t="shared" si="8"/>
        <v>380</v>
      </c>
      <c r="AC5" s="13">
        <f t="shared" si="8"/>
        <v>460</v>
      </c>
      <c r="AE5" s="1">
        <f t="shared" ref="AE5:AE20" si="13">SUM(Y5:AC5)</f>
        <v>2085</v>
      </c>
    </row>
    <row r="6" spans="2:31" x14ac:dyDescent="0.25">
      <c r="B6" t="s">
        <v>11</v>
      </c>
      <c r="C6" t="s">
        <v>10</v>
      </c>
      <c r="D6" s="1">
        <v>22.1</v>
      </c>
      <c r="E6" s="5">
        <v>49</v>
      </c>
      <c r="F6" s="5">
        <v>40</v>
      </c>
      <c r="G6" s="5">
        <v>33</v>
      </c>
      <c r="H6" s="5">
        <v>20</v>
      </c>
      <c r="I6" s="5">
        <v>18</v>
      </c>
      <c r="J6" s="8">
        <f t="shared" si="9"/>
        <v>9</v>
      </c>
      <c r="K6" s="8">
        <f t="shared" si="9"/>
        <v>0</v>
      </c>
      <c r="L6" s="8">
        <f t="shared" si="9"/>
        <v>0</v>
      </c>
      <c r="M6" s="8">
        <f t="shared" si="9"/>
        <v>0</v>
      </c>
      <c r="N6" s="8">
        <f t="shared" si="9"/>
        <v>0</v>
      </c>
      <c r="O6" s="10">
        <f t="shared" si="10"/>
        <v>1082.9000000000001</v>
      </c>
      <c r="P6" s="10">
        <f t="shared" si="6"/>
        <v>884</v>
      </c>
      <c r="Q6" s="10">
        <f t="shared" si="6"/>
        <v>729.30000000000007</v>
      </c>
      <c r="R6" s="10">
        <f t="shared" si="6"/>
        <v>442</v>
      </c>
      <c r="S6" s="10">
        <f t="shared" si="6"/>
        <v>397.8</v>
      </c>
      <c r="T6" s="12">
        <f t="shared" si="11"/>
        <v>99.45</v>
      </c>
      <c r="U6" s="12">
        <f t="shared" si="7"/>
        <v>0</v>
      </c>
      <c r="V6" s="12">
        <f t="shared" si="7"/>
        <v>0</v>
      </c>
      <c r="W6" s="12">
        <f t="shared" si="7"/>
        <v>0</v>
      </c>
      <c r="X6" s="12">
        <f t="shared" si="7"/>
        <v>0</v>
      </c>
      <c r="Y6" s="13">
        <f t="shared" si="12"/>
        <v>1182.3500000000001</v>
      </c>
      <c r="Z6" s="13">
        <f t="shared" si="8"/>
        <v>884</v>
      </c>
      <c r="AA6" s="13">
        <f t="shared" si="8"/>
        <v>729.30000000000007</v>
      </c>
      <c r="AB6" s="13">
        <f t="shared" si="8"/>
        <v>442</v>
      </c>
      <c r="AC6" s="13">
        <f t="shared" si="8"/>
        <v>397.8</v>
      </c>
      <c r="AE6" s="1">
        <f t="shared" si="13"/>
        <v>3635.4500000000007</v>
      </c>
    </row>
    <row r="7" spans="2:31" x14ac:dyDescent="0.25">
      <c r="B7" t="s">
        <v>12</v>
      </c>
      <c r="C7" t="s">
        <v>13</v>
      </c>
      <c r="D7" s="1">
        <v>19.100000000000001</v>
      </c>
      <c r="E7" s="5">
        <v>41</v>
      </c>
      <c r="F7" s="5">
        <v>50</v>
      </c>
      <c r="G7" s="5">
        <v>47</v>
      </c>
      <c r="H7" s="5">
        <v>30</v>
      </c>
      <c r="I7" s="5">
        <v>39</v>
      </c>
      <c r="J7" s="8">
        <f t="shared" si="9"/>
        <v>1</v>
      </c>
      <c r="K7" s="8">
        <f t="shared" si="9"/>
        <v>10</v>
      </c>
      <c r="L7" s="8">
        <f t="shared" si="9"/>
        <v>7</v>
      </c>
      <c r="M7" s="8">
        <f t="shared" si="9"/>
        <v>0</v>
      </c>
      <c r="N7" s="8">
        <f t="shared" si="9"/>
        <v>0</v>
      </c>
      <c r="O7" s="10">
        <f t="shared" si="10"/>
        <v>783.1</v>
      </c>
      <c r="P7" s="10">
        <f t="shared" si="6"/>
        <v>955.00000000000011</v>
      </c>
      <c r="Q7" s="10">
        <f t="shared" si="6"/>
        <v>897.7</v>
      </c>
      <c r="R7" s="10">
        <f t="shared" si="6"/>
        <v>573</v>
      </c>
      <c r="S7" s="10">
        <f t="shared" si="6"/>
        <v>744.90000000000009</v>
      </c>
      <c r="T7" s="12">
        <f t="shared" si="11"/>
        <v>9.5500000000000007</v>
      </c>
      <c r="U7" s="12">
        <f t="shared" si="7"/>
        <v>95.5</v>
      </c>
      <c r="V7" s="12">
        <f t="shared" si="7"/>
        <v>66.850000000000009</v>
      </c>
      <c r="W7" s="12">
        <f t="shared" si="7"/>
        <v>0</v>
      </c>
      <c r="X7" s="12">
        <f t="shared" si="7"/>
        <v>0</v>
      </c>
      <c r="Y7" s="13">
        <f t="shared" si="12"/>
        <v>792.65</v>
      </c>
      <c r="Z7" s="13">
        <f t="shared" si="8"/>
        <v>1050.5</v>
      </c>
      <c r="AA7" s="13">
        <f t="shared" si="8"/>
        <v>964.55000000000007</v>
      </c>
      <c r="AB7" s="13">
        <f t="shared" si="8"/>
        <v>573</v>
      </c>
      <c r="AC7" s="13">
        <f t="shared" si="8"/>
        <v>744.90000000000009</v>
      </c>
      <c r="AE7" s="1">
        <f t="shared" si="13"/>
        <v>4125.6000000000004</v>
      </c>
    </row>
    <row r="8" spans="2:31" x14ac:dyDescent="0.25">
      <c r="B8" t="s">
        <v>14</v>
      </c>
      <c r="C8" t="s">
        <v>15</v>
      </c>
      <c r="D8" s="1">
        <v>6.9</v>
      </c>
      <c r="E8" s="5">
        <v>39</v>
      </c>
      <c r="F8" s="5">
        <v>52</v>
      </c>
      <c r="G8" s="5">
        <v>42</v>
      </c>
      <c r="H8" s="5">
        <v>40</v>
      </c>
      <c r="I8" s="5">
        <v>40</v>
      </c>
      <c r="J8" s="8">
        <f t="shared" si="9"/>
        <v>0</v>
      </c>
      <c r="K8" s="8">
        <f t="shared" si="9"/>
        <v>12</v>
      </c>
      <c r="L8" s="8">
        <f t="shared" si="9"/>
        <v>2</v>
      </c>
      <c r="M8" s="8">
        <f t="shared" si="9"/>
        <v>0</v>
      </c>
      <c r="N8" s="8">
        <f t="shared" si="9"/>
        <v>0</v>
      </c>
      <c r="O8" s="10">
        <f t="shared" si="10"/>
        <v>269.10000000000002</v>
      </c>
      <c r="P8" s="10">
        <f t="shared" si="6"/>
        <v>358.8</v>
      </c>
      <c r="Q8" s="10">
        <f t="shared" si="6"/>
        <v>289.8</v>
      </c>
      <c r="R8" s="10">
        <f t="shared" si="6"/>
        <v>276</v>
      </c>
      <c r="S8" s="10">
        <f t="shared" si="6"/>
        <v>276</v>
      </c>
      <c r="T8" s="12">
        <f t="shared" si="11"/>
        <v>0</v>
      </c>
      <c r="U8" s="12">
        <f t="shared" si="7"/>
        <v>41.400000000000006</v>
      </c>
      <c r="V8" s="12">
        <f t="shared" si="7"/>
        <v>6.9</v>
      </c>
      <c r="W8" s="12">
        <f t="shared" si="7"/>
        <v>0</v>
      </c>
      <c r="X8" s="12">
        <f t="shared" si="7"/>
        <v>0</v>
      </c>
      <c r="Y8" s="13">
        <f t="shared" si="12"/>
        <v>269.10000000000002</v>
      </c>
      <c r="Z8" s="13">
        <f t="shared" si="8"/>
        <v>400.20000000000005</v>
      </c>
      <c r="AA8" s="13">
        <f t="shared" si="8"/>
        <v>296.7</v>
      </c>
      <c r="AB8" s="13">
        <f t="shared" si="8"/>
        <v>276</v>
      </c>
      <c r="AC8" s="13">
        <f t="shared" si="8"/>
        <v>276</v>
      </c>
      <c r="AE8" s="1">
        <f t="shared" si="13"/>
        <v>1518</v>
      </c>
    </row>
    <row r="9" spans="2:31" x14ac:dyDescent="0.25">
      <c r="B9" t="s">
        <v>16</v>
      </c>
      <c r="C9" t="s">
        <v>17</v>
      </c>
      <c r="D9" s="1">
        <v>14.2</v>
      </c>
      <c r="E9" s="5">
        <v>44</v>
      </c>
      <c r="F9" s="5">
        <v>51</v>
      </c>
      <c r="G9" s="5">
        <v>42</v>
      </c>
      <c r="H9" s="5">
        <v>40</v>
      </c>
      <c r="I9" s="5">
        <v>20</v>
      </c>
      <c r="J9" s="8">
        <f t="shared" si="9"/>
        <v>4</v>
      </c>
      <c r="K9" s="8">
        <f t="shared" si="9"/>
        <v>11</v>
      </c>
      <c r="L9" s="8">
        <f t="shared" si="9"/>
        <v>2</v>
      </c>
      <c r="M9" s="8">
        <f t="shared" si="9"/>
        <v>0</v>
      </c>
      <c r="N9" s="8">
        <f t="shared" si="9"/>
        <v>0</v>
      </c>
      <c r="O9" s="10">
        <f t="shared" si="10"/>
        <v>624.79999999999995</v>
      </c>
      <c r="P9" s="10">
        <f t="shared" si="6"/>
        <v>724.19999999999993</v>
      </c>
      <c r="Q9" s="10">
        <f t="shared" si="6"/>
        <v>596.4</v>
      </c>
      <c r="R9" s="10">
        <f t="shared" si="6"/>
        <v>568</v>
      </c>
      <c r="S9" s="10">
        <f t="shared" si="6"/>
        <v>284</v>
      </c>
      <c r="T9" s="12">
        <f t="shared" si="11"/>
        <v>28.4</v>
      </c>
      <c r="U9" s="12">
        <f t="shared" si="7"/>
        <v>78.099999999999994</v>
      </c>
      <c r="V9" s="12">
        <f t="shared" si="7"/>
        <v>14.2</v>
      </c>
      <c r="W9" s="12">
        <f t="shared" si="7"/>
        <v>0</v>
      </c>
      <c r="X9" s="12">
        <f t="shared" si="7"/>
        <v>0</v>
      </c>
      <c r="Y9" s="13">
        <f t="shared" si="12"/>
        <v>653.19999999999993</v>
      </c>
      <c r="Z9" s="13">
        <f t="shared" si="8"/>
        <v>802.3</v>
      </c>
      <c r="AA9" s="13">
        <f t="shared" si="8"/>
        <v>610.6</v>
      </c>
      <c r="AB9" s="13">
        <f t="shared" si="8"/>
        <v>568</v>
      </c>
      <c r="AC9" s="13">
        <f t="shared" si="8"/>
        <v>284</v>
      </c>
      <c r="AE9" s="1">
        <f t="shared" si="13"/>
        <v>2918.1</v>
      </c>
    </row>
    <row r="10" spans="2:31" x14ac:dyDescent="0.25">
      <c r="B10" t="s">
        <v>18</v>
      </c>
      <c r="C10" t="s">
        <v>19</v>
      </c>
      <c r="D10" s="1">
        <v>18</v>
      </c>
      <c r="E10" s="5">
        <v>55</v>
      </c>
      <c r="F10" s="5">
        <v>36</v>
      </c>
      <c r="G10" s="5">
        <v>49</v>
      </c>
      <c r="H10" s="5">
        <v>25</v>
      </c>
      <c r="I10" s="5">
        <v>49</v>
      </c>
      <c r="J10" s="8">
        <f t="shared" si="9"/>
        <v>15</v>
      </c>
      <c r="K10" s="8">
        <f t="shared" si="9"/>
        <v>0</v>
      </c>
      <c r="L10" s="8">
        <f t="shared" si="9"/>
        <v>9</v>
      </c>
      <c r="M10" s="8">
        <f t="shared" si="9"/>
        <v>0</v>
      </c>
      <c r="N10" s="8">
        <f t="shared" si="9"/>
        <v>9</v>
      </c>
      <c r="O10" s="10">
        <f t="shared" si="10"/>
        <v>990</v>
      </c>
      <c r="P10" s="10">
        <f t="shared" si="6"/>
        <v>648</v>
      </c>
      <c r="Q10" s="10">
        <f t="shared" si="6"/>
        <v>882</v>
      </c>
      <c r="R10" s="10">
        <f t="shared" si="6"/>
        <v>450</v>
      </c>
      <c r="S10" s="10">
        <f t="shared" si="6"/>
        <v>882</v>
      </c>
      <c r="T10" s="12">
        <f t="shared" si="11"/>
        <v>135</v>
      </c>
      <c r="U10" s="12">
        <f t="shared" si="7"/>
        <v>0</v>
      </c>
      <c r="V10" s="12">
        <f t="shared" si="7"/>
        <v>81</v>
      </c>
      <c r="W10" s="12">
        <f t="shared" si="7"/>
        <v>0</v>
      </c>
      <c r="X10" s="12">
        <f t="shared" si="7"/>
        <v>81</v>
      </c>
      <c r="Y10" s="13">
        <f t="shared" si="12"/>
        <v>1125</v>
      </c>
      <c r="Z10" s="13">
        <f t="shared" si="8"/>
        <v>648</v>
      </c>
      <c r="AA10" s="13">
        <f t="shared" si="8"/>
        <v>963</v>
      </c>
      <c r="AB10" s="13">
        <f t="shared" si="8"/>
        <v>450</v>
      </c>
      <c r="AC10" s="13">
        <f t="shared" si="8"/>
        <v>963</v>
      </c>
      <c r="AE10" s="1">
        <f t="shared" si="13"/>
        <v>4149</v>
      </c>
    </row>
    <row r="11" spans="2:31" x14ac:dyDescent="0.25">
      <c r="B11" t="s">
        <v>20</v>
      </c>
      <c r="C11" t="s">
        <v>21</v>
      </c>
      <c r="D11" s="1">
        <v>17.5</v>
      </c>
      <c r="E11" s="5">
        <v>33</v>
      </c>
      <c r="F11" s="5">
        <v>21</v>
      </c>
      <c r="G11" s="5">
        <v>52</v>
      </c>
      <c r="H11" s="5">
        <v>59</v>
      </c>
      <c r="I11" s="5">
        <v>20</v>
      </c>
      <c r="J11" s="8">
        <f t="shared" si="9"/>
        <v>0</v>
      </c>
      <c r="K11" s="8">
        <f t="shared" si="9"/>
        <v>0</v>
      </c>
      <c r="L11" s="8">
        <f t="shared" si="9"/>
        <v>12</v>
      </c>
      <c r="M11" s="8">
        <f t="shared" si="9"/>
        <v>19</v>
      </c>
      <c r="N11" s="8">
        <f t="shared" si="9"/>
        <v>0</v>
      </c>
      <c r="O11" s="10">
        <f t="shared" si="10"/>
        <v>577.5</v>
      </c>
      <c r="P11" s="10">
        <f t="shared" si="6"/>
        <v>367.5</v>
      </c>
      <c r="Q11" s="10">
        <f t="shared" si="6"/>
        <v>910</v>
      </c>
      <c r="R11" s="10">
        <f t="shared" si="6"/>
        <v>1032.5</v>
      </c>
      <c r="S11" s="10">
        <f t="shared" si="6"/>
        <v>350</v>
      </c>
      <c r="T11" s="12">
        <f t="shared" si="11"/>
        <v>0</v>
      </c>
      <c r="U11" s="12">
        <f t="shared" si="7"/>
        <v>0</v>
      </c>
      <c r="V11" s="12">
        <f t="shared" si="7"/>
        <v>105</v>
      </c>
      <c r="W11" s="12">
        <f t="shared" si="7"/>
        <v>166.25</v>
      </c>
      <c r="X11" s="12">
        <f t="shared" si="7"/>
        <v>0</v>
      </c>
      <c r="Y11" s="13">
        <f t="shared" si="12"/>
        <v>577.5</v>
      </c>
      <c r="Z11" s="13">
        <f t="shared" si="8"/>
        <v>367.5</v>
      </c>
      <c r="AA11" s="13">
        <f t="shared" si="8"/>
        <v>1015</v>
      </c>
      <c r="AB11" s="13">
        <f t="shared" si="8"/>
        <v>1198.75</v>
      </c>
      <c r="AC11" s="13">
        <f t="shared" si="8"/>
        <v>350</v>
      </c>
      <c r="AE11" s="1">
        <f t="shared" si="13"/>
        <v>3508.75</v>
      </c>
    </row>
    <row r="12" spans="2:31" x14ac:dyDescent="0.25">
      <c r="B12" t="s">
        <v>22</v>
      </c>
      <c r="C12" t="s">
        <v>23</v>
      </c>
      <c r="D12" s="1">
        <v>14.7</v>
      </c>
      <c r="E12" s="5">
        <v>29</v>
      </c>
      <c r="F12" s="5">
        <v>49</v>
      </c>
      <c r="G12" s="5">
        <v>56</v>
      </c>
      <c r="H12" s="5">
        <v>55</v>
      </c>
      <c r="I12" s="5">
        <v>40</v>
      </c>
      <c r="J12" s="8">
        <f t="shared" si="9"/>
        <v>0</v>
      </c>
      <c r="K12" s="8">
        <f t="shared" si="9"/>
        <v>9</v>
      </c>
      <c r="L12" s="8">
        <f t="shared" si="9"/>
        <v>16</v>
      </c>
      <c r="M12" s="8">
        <f t="shared" si="9"/>
        <v>15</v>
      </c>
      <c r="N12" s="8">
        <f t="shared" si="9"/>
        <v>0</v>
      </c>
      <c r="O12" s="10">
        <f t="shared" si="10"/>
        <v>426.29999999999995</v>
      </c>
      <c r="P12" s="10">
        <f t="shared" si="6"/>
        <v>720.3</v>
      </c>
      <c r="Q12" s="10">
        <f t="shared" si="6"/>
        <v>823.19999999999993</v>
      </c>
      <c r="R12" s="10">
        <f t="shared" si="6"/>
        <v>808.5</v>
      </c>
      <c r="S12" s="10">
        <f t="shared" si="6"/>
        <v>588</v>
      </c>
      <c r="T12" s="12">
        <f t="shared" si="11"/>
        <v>0</v>
      </c>
      <c r="U12" s="12">
        <f t="shared" si="7"/>
        <v>66.149999999999991</v>
      </c>
      <c r="V12" s="12">
        <f t="shared" si="7"/>
        <v>117.6</v>
      </c>
      <c r="W12" s="12">
        <f t="shared" si="7"/>
        <v>110.25</v>
      </c>
      <c r="X12" s="12">
        <f t="shared" si="7"/>
        <v>0</v>
      </c>
      <c r="Y12" s="13">
        <f t="shared" si="12"/>
        <v>426.29999999999995</v>
      </c>
      <c r="Z12" s="13">
        <f t="shared" si="8"/>
        <v>786.44999999999993</v>
      </c>
      <c r="AA12" s="13">
        <f t="shared" si="8"/>
        <v>940.8</v>
      </c>
      <c r="AB12" s="13">
        <f t="shared" si="8"/>
        <v>918.75</v>
      </c>
      <c r="AC12" s="13">
        <f t="shared" si="8"/>
        <v>588</v>
      </c>
      <c r="AE12" s="1">
        <f t="shared" si="13"/>
        <v>3660.3</v>
      </c>
    </row>
    <row r="13" spans="2:31" x14ac:dyDescent="0.25">
      <c r="B13" t="s">
        <v>24</v>
      </c>
      <c r="C13" t="s">
        <v>25</v>
      </c>
      <c r="D13" s="1">
        <v>13.9</v>
      </c>
      <c r="E13" s="5">
        <v>40</v>
      </c>
      <c r="F13" s="5">
        <v>52</v>
      </c>
      <c r="G13" s="5">
        <v>55</v>
      </c>
      <c r="H13" s="5">
        <v>39</v>
      </c>
      <c r="I13" s="5">
        <v>39</v>
      </c>
      <c r="J13" s="8">
        <f t="shared" si="9"/>
        <v>0</v>
      </c>
      <c r="K13" s="8">
        <f t="shared" si="9"/>
        <v>12</v>
      </c>
      <c r="L13" s="8">
        <f t="shared" si="9"/>
        <v>15</v>
      </c>
      <c r="M13" s="8">
        <f t="shared" si="9"/>
        <v>0</v>
      </c>
      <c r="N13" s="8">
        <f t="shared" si="9"/>
        <v>0</v>
      </c>
      <c r="O13" s="10">
        <f t="shared" si="10"/>
        <v>556</v>
      </c>
      <c r="P13" s="10">
        <f t="shared" si="6"/>
        <v>722.80000000000007</v>
      </c>
      <c r="Q13" s="10">
        <f t="shared" si="6"/>
        <v>764.5</v>
      </c>
      <c r="R13" s="10">
        <f t="shared" si="6"/>
        <v>542.1</v>
      </c>
      <c r="S13" s="10">
        <f t="shared" si="6"/>
        <v>542.1</v>
      </c>
      <c r="T13" s="12">
        <f t="shared" si="11"/>
        <v>0</v>
      </c>
      <c r="U13" s="12">
        <f t="shared" si="7"/>
        <v>83.4</v>
      </c>
      <c r="V13" s="12">
        <f t="shared" si="7"/>
        <v>104.25</v>
      </c>
      <c r="W13" s="12">
        <f t="shared" si="7"/>
        <v>0</v>
      </c>
      <c r="X13" s="12">
        <f t="shared" si="7"/>
        <v>0</v>
      </c>
      <c r="Y13" s="13">
        <f t="shared" si="12"/>
        <v>556</v>
      </c>
      <c r="Z13" s="13">
        <f t="shared" si="8"/>
        <v>806.2</v>
      </c>
      <c r="AA13" s="13">
        <f t="shared" si="8"/>
        <v>868.75</v>
      </c>
      <c r="AB13" s="13">
        <f t="shared" si="8"/>
        <v>542.1</v>
      </c>
      <c r="AC13" s="13">
        <f t="shared" si="8"/>
        <v>542.1</v>
      </c>
      <c r="AE13" s="1">
        <f t="shared" si="13"/>
        <v>3315.1499999999996</v>
      </c>
    </row>
    <row r="14" spans="2:31" x14ac:dyDescent="0.25">
      <c r="B14" t="s">
        <v>26</v>
      </c>
      <c r="C14" t="s">
        <v>27</v>
      </c>
      <c r="D14" s="1">
        <v>11.2</v>
      </c>
      <c r="E14" s="5">
        <v>40</v>
      </c>
      <c r="F14" s="5">
        <v>17</v>
      </c>
      <c r="G14" s="5">
        <v>40</v>
      </c>
      <c r="H14" s="5">
        <v>37</v>
      </c>
      <c r="I14" s="5">
        <v>38</v>
      </c>
      <c r="J14" s="8">
        <f t="shared" si="9"/>
        <v>0</v>
      </c>
      <c r="K14" s="8">
        <f t="shared" si="9"/>
        <v>0</v>
      </c>
      <c r="L14" s="8">
        <f t="shared" si="9"/>
        <v>0</v>
      </c>
      <c r="M14" s="8">
        <f t="shared" si="9"/>
        <v>0</v>
      </c>
      <c r="N14" s="8">
        <f t="shared" si="9"/>
        <v>0</v>
      </c>
      <c r="O14" s="10">
        <f t="shared" si="10"/>
        <v>448</v>
      </c>
      <c r="P14" s="10">
        <f t="shared" si="6"/>
        <v>190.39999999999998</v>
      </c>
      <c r="Q14" s="10">
        <f t="shared" si="6"/>
        <v>448</v>
      </c>
      <c r="R14" s="10">
        <f t="shared" si="6"/>
        <v>414.4</v>
      </c>
      <c r="S14" s="10">
        <f t="shared" si="6"/>
        <v>425.59999999999997</v>
      </c>
      <c r="T14" s="12">
        <f t="shared" si="11"/>
        <v>0</v>
      </c>
      <c r="U14" s="12">
        <f t="shared" si="7"/>
        <v>0</v>
      </c>
      <c r="V14" s="12">
        <f t="shared" si="7"/>
        <v>0</v>
      </c>
      <c r="W14" s="12">
        <f t="shared" si="7"/>
        <v>0</v>
      </c>
      <c r="X14" s="12">
        <f t="shared" si="7"/>
        <v>0</v>
      </c>
      <c r="Y14" s="13">
        <f t="shared" si="12"/>
        <v>448</v>
      </c>
      <c r="Z14" s="13">
        <f t="shared" si="8"/>
        <v>190.39999999999998</v>
      </c>
      <c r="AA14" s="13">
        <f t="shared" si="8"/>
        <v>448</v>
      </c>
      <c r="AB14" s="13">
        <f t="shared" si="8"/>
        <v>414.4</v>
      </c>
      <c r="AC14" s="13">
        <f t="shared" si="8"/>
        <v>425.59999999999997</v>
      </c>
      <c r="AE14" s="1">
        <f t="shared" si="13"/>
        <v>1926.4</v>
      </c>
    </row>
    <row r="15" spans="2:31" x14ac:dyDescent="0.25">
      <c r="B15" t="s">
        <v>28</v>
      </c>
      <c r="C15" t="s">
        <v>29</v>
      </c>
      <c r="D15" s="1">
        <v>10.1</v>
      </c>
      <c r="E15" s="5">
        <v>40</v>
      </c>
      <c r="F15" s="5">
        <v>39</v>
      </c>
      <c r="G15" s="5">
        <v>40</v>
      </c>
      <c r="H15" s="5">
        <v>35</v>
      </c>
      <c r="I15" s="5">
        <v>36</v>
      </c>
      <c r="J15" s="8">
        <f t="shared" si="9"/>
        <v>0</v>
      </c>
      <c r="K15" s="8">
        <f t="shared" si="9"/>
        <v>0</v>
      </c>
      <c r="L15" s="8">
        <f t="shared" si="9"/>
        <v>0</v>
      </c>
      <c r="M15" s="8">
        <f t="shared" si="9"/>
        <v>0</v>
      </c>
      <c r="N15" s="8">
        <f t="shared" si="9"/>
        <v>0</v>
      </c>
      <c r="O15" s="10">
        <f t="shared" si="10"/>
        <v>404</v>
      </c>
      <c r="P15" s="10">
        <f t="shared" si="6"/>
        <v>393.9</v>
      </c>
      <c r="Q15" s="10">
        <f t="shared" si="6"/>
        <v>404</v>
      </c>
      <c r="R15" s="10">
        <f t="shared" si="6"/>
        <v>353.5</v>
      </c>
      <c r="S15" s="10">
        <f t="shared" si="6"/>
        <v>363.59999999999997</v>
      </c>
      <c r="T15" s="12">
        <f t="shared" si="11"/>
        <v>0</v>
      </c>
      <c r="U15" s="12">
        <f t="shared" si="7"/>
        <v>0</v>
      </c>
      <c r="V15" s="12">
        <f t="shared" si="7"/>
        <v>0</v>
      </c>
      <c r="W15" s="12">
        <f t="shared" si="7"/>
        <v>0</v>
      </c>
      <c r="X15" s="12">
        <f t="shared" si="7"/>
        <v>0</v>
      </c>
      <c r="Y15" s="13">
        <f t="shared" si="12"/>
        <v>404</v>
      </c>
      <c r="Z15" s="13">
        <f t="shared" si="8"/>
        <v>393.9</v>
      </c>
      <c r="AA15" s="13">
        <f t="shared" si="8"/>
        <v>404</v>
      </c>
      <c r="AB15" s="13">
        <f t="shared" si="8"/>
        <v>353.5</v>
      </c>
      <c r="AC15" s="13">
        <f t="shared" si="8"/>
        <v>363.59999999999997</v>
      </c>
      <c r="AE15" s="1">
        <f t="shared" si="13"/>
        <v>1919</v>
      </c>
    </row>
    <row r="16" spans="2:31" x14ac:dyDescent="0.25">
      <c r="B16" t="s">
        <v>30</v>
      </c>
      <c r="C16" t="s">
        <v>31</v>
      </c>
      <c r="D16" s="1">
        <v>9</v>
      </c>
      <c r="E16" s="5">
        <v>42</v>
      </c>
      <c r="F16" s="5">
        <v>40</v>
      </c>
      <c r="G16" s="5">
        <v>40</v>
      </c>
      <c r="H16" s="5">
        <v>40</v>
      </c>
      <c r="I16" s="5">
        <v>37</v>
      </c>
      <c r="J16" s="8">
        <f t="shared" si="9"/>
        <v>2</v>
      </c>
      <c r="K16" s="8">
        <f t="shared" si="9"/>
        <v>0</v>
      </c>
      <c r="L16" s="8">
        <f t="shared" si="9"/>
        <v>0</v>
      </c>
      <c r="M16" s="8">
        <f t="shared" si="9"/>
        <v>0</v>
      </c>
      <c r="N16" s="8">
        <f t="shared" si="9"/>
        <v>0</v>
      </c>
      <c r="O16" s="10">
        <f t="shared" si="10"/>
        <v>378</v>
      </c>
      <c r="P16" s="10">
        <f t="shared" si="6"/>
        <v>360</v>
      </c>
      <c r="Q16" s="10">
        <f t="shared" si="6"/>
        <v>360</v>
      </c>
      <c r="R16" s="10">
        <f t="shared" si="6"/>
        <v>360</v>
      </c>
      <c r="S16" s="10">
        <f t="shared" si="6"/>
        <v>333</v>
      </c>
      <c r="T16" s="12">
        <f t="shared" si="11"/>
        <v>9</v>
      </c>
      <c r="U16" s="12">
        <f t="shared" si="7"/>
        <v>0</v>
      </c>
      <c r="V16" s="12">
        <f t="shared" si="7"/>
        <v>0</v>
      </c>
      <c r="W16" s="12">
        <f t="shared" si="7"/>
        <v>0</v>
      </c>
      <c r="X16" s="12">
        <f t="shared" si="7"/>
        <v>0</v>
      </c>
      <c r="Y16" s="13">
        <f t="shared" si="12"/>
        <v>387</v>
      </c>
      <c r="Z16" s="13">
        <f t="shared" si="8"/>
        <v>360</v>
      </c>
      <c r="AA16" s="13">
        <f t="shared" si="8"/>
        <v>360</v>
      </c>
      <c r="AB16" s="13">
        <f t="shared" si="8"/>
        <v>360</v>
      </c>
      <c r="AC16" s="13">
        <f t="shared" si="8"/>
        <v>333</v>
      </c>
      <c r="AE16" s="1">
        <f t="shared" si="13"/>
        <v>1800</v>
      </c>
    </row>
    <row r="17" spans="2:31" x14ac:dyDescent="0.25">
      <c r="B17" t="s">
        <v>32</v>
      </c>
      <c r="C17" t="s">
        <v>33</v>
      </c>
      <c r="D17" s="1">
        <v>8.44</v>
      </c>
      <c r="E17" s="5">
        <v>40</v>
      </c>
      <c r="F17" s="5">
        <v>40</v>
      </c>
      <c r="G17" s="5">
        <v>40</v>
      </c>
      <c r="H17" s="5">
        <v>40</v>
      </c>
      <c r="I17" s="5">
        <v>33</v>
      </c>
      <c r="J17" s="8">
        <f t="shared" si="9"/>
        <v>0</v>
      </c>
      <c r="K17" s="8">
        <f t="shared" si="9"/>
        <v>0</v>
      </c>
      <c r="L17" s="8">
        <f t="shared" si="9"/>
        <v>0</v>
      </c>
      <c r="M17" s="8">
        <f t="shared" si="9"/>
        <v>0</v>
      </c>
      <c r="N17" s="8">
        <f t="shared" si="9"/>
        <v>0</v>
      </c>
      <c r="O17" s="10">
        <f t="shared" si="10"/>
        <v>337.59999999999997</v>
      </c>
      <c r="P17" s="10">
        <f t="shared" si="6"/>
        <v>337.59999999999997</v>
      </c>
      <c r="Q17" s="10">
        <f t="shared" si="6"/>
        <v>337.59999999999997</v>
      </c>
      <c r="R17" s="10">
        <f t="shared" si="6"/>
        <v>337.59999999999997</v>
      </c>
      <c r="S17" s="10">
        <f t="shared" si="6"/>
        <v>278.52</v>
      </c>
      <c r="T17" s="12">
        <f t="shared" si="11"/>
        <v>0</v>
      </c>
      <c r="U17" s="12">
        <f t="shared" si="7"/>
        <v>0</v>
      </c>
      <c r="V17" s="12">
        <f t="shared" si="7"/>
        <v>0</v>
      </c>
      <c r="W17" s="12">
        <f t="shared" si="7"/>
        <v>0</v>
      </c>
      <c r="X17" s="12">
        <f t="shared" si="7"/>
        <v>0</v>
      </c>
      <c r="Y17" s="13">
        <f t="shared" si="12"/>
        <v>337.59999999999997</v>
      </c>
      <c r="Z17" s="13">
        <f t="shared" si="8"/>
        <v>337.59999999999997</v>
      </c>
      <c r="AA17" s="13">
        <f t="shared" si="8"/>
        <v>337.59999999999997</v>
      </c>
      <c r="AB17" s="13">
        <f t="shared" si="8"/>
        <v>337.59999999999997</v>
      </c>
      <c r="AC17" s="13">
        <f t="shared" si="8"/>
        <v>278.52</v>
      </c>
      <c r="AE17" s="1">
        <f t="shared" si="13"/>
        <v>1628.9199999999998</v>
      </c>
    </row>
    <row r="18" spans="2:31" x14ac:dyDescent="0.25">
      <c r="B18" t="s">
        <v>34</v>
      </c>
      <c r="C18" t="s">
        <v>35</v>
      </c>
      <c r="D18" s="1">
        <v>14.2</v>
      </c>
      <c r="E18" s="5">
        <v>40</v>
      </c>
      <c r="F18" s="5">
        <v>40</v>
      </c>
      <c r="G18" s="5">
        <v>41</v>
      </c>
      <c r="H18" s="5">
        <v>39</v>
      </c>
      <c r="I18" s="5">
        <v>30</v>
      </c>
      <c r="J18" s="8">
        <f t="shared" si="9"/>
        <v>0</v>
      </c>
      <c r="K18" s="8">
        <f t="shared" si="9"/>
        <v>0</v>
      </c>
      <c r="L18" s="8">
        <f t="shared" si="9"/>
        <v>1</v>
      </c>
      <c r="M18" s="8">
        <f t="shared" si="9"/>
        <v>0</v>
      </c>
      <c r="N18" s="8">
        <f t="shared" si="9"/>
        <v>0</v>
      </c>
      <c r="O18" s="10">
        <f t="shared" si="10"/>
        <v>568</v>
      </c>
      <c r="P18" s="10">
        <f t="shared" si="6"/>
        <v>568</v>
      </c>
      <c r="Q18" s="10">
        <f t="shared" si="6"/>
        <v>582.19999999999993</v>
      </c>
      <c r="R18" s="10">
        <f t="shared" si="6"/>
        <v>553.79999999999995</v>
      </c>
      <c r="S18" s="10">
        <f t="shared" si="6"/>
        <v>426</v>
      </c>
      <c r="T18" s="12">
        <f t="shared" si="11"/>
        <v>0</v>
      </c>
      <c r="U18" s="12">
        <f t="shared" si="7"/>
        <v>0</v>
      </c>
      <c r="V18" s="12">
        <f t="shared" si="7"/>
        <v>7.1</v>
      </c>
      <c r="W18" s="12">
        <f t="shared" si="7"/>
        <v>0</v>
      </c>
      <c r="X18" s="12">
        <f t="shared" si="7"/>
        <v>0</v>
      </c>
      <c r="Y18" s="13">
        <f t="shared" si="12"/>
        <v>568</v>
      </c>
      <c r="Z18" s="13">
        <f t="shared" si="8"/>
        <v>568</v>
      </c>
      <c r="AA18" s="13">
        <f t="shared" si="8"/>
        <v>589.29999999999995</v>
      </c>
      <c r="AB18" s="13">
        <f t="shared" si="8"/>
        <v>553.79999999999995</v>
      </c>
      <c r="AC18" s="13">
        <f t="shared" si="8"/>
        <v>426</v>
      </c>
      <c r="AE18" s="1">
        <f t="shared" si="13"/>
        <v>2705.1</v>
      </c>
    </row>
    <row r="19" spans="2:31" x14ac:dyDescent="0.25">
      <c r="B19" t="s">
        <v>36</v>
      </c>
      <c r="C19" t="s">
        <v>37</v>
      </c>
      <c r="D19" s="1">
        <v>45</v>
      </c>
      <c r="E19" s="5">
        <v>41</v>
      </c>
      <c r="F19" s="5">
        <v>42</v>
      </c>
      <c r="G19" s="5">
        <v>38</v>
      </c>
      <c r="H19" s="5">
        <v>40</v>
      </c>
      <c r="I19" s="5">
        <v>40</v>
      </c>
      <c r="J19" s="8">
        <f t="shared" si="9"/>
        <v>1</v>
      </c>
      <c r="K19" s="8">
        <f t="shared" si="9"/>
        <v>2</v>
      </c>
      <c r="L19" s="8">
        <f t="shared" si="9"/>
        <v>0</v>
      </c>
      <c r="M19" s="8">
        <f t="shared" si="9"/>
        <v>0</v>
      </c>
      <c r="N19" s="8">
        <f t="shared" si="9"/>
        <v>0</v>
      </c>
      <c r="O19" s="10">
        <f t="shared" si="10"/>
        <v>1845</v>
      </c>
      <c r="P19" s="10">
        <f t="shared" si="6"/>
        <v>1890</v>
      </c>
      <c r="Q19" s="10">
        <f t="shared" si="6"/>
        <v>1710</v>
      </c>
      <c r="R19" s="10">
        <f t="shared" si="6"/>
        <v>1800</v>
      </c>
      <c r="S19" s="10">
        <f t="shared" si="6"/>
        <v>1800</v>
      </c>
      <c r="T19" s="12">
        <f t="shared" si="11"/>
        <v>22.5</v>
      </c>
      <c r="U19" s="12">
        <f t="shared" si="7"/>
        <v>45</v>
      </c>
      <c r="V19" s="12">
        <f t="shared" si="7"/>
        <v>0</v>
      </c>
      <c r="W19" s="12">
        <f t="shared" si="7"/>
        <v>0</v>
      </c>
      <c r="X19" s="12">
        <f t="shared" si="7"/>
        <v>0</v>
      </c>
      <c r="Y19" s="13">
        <f t="shared" si="12"/>
        <v>1867.5</v>
      </c>
      <c r="Z19" s="13">
        <f t="shared" si="8"/>
        <v>1935</v>
      </c>
      <c r="AA19" s="13">
        <f t="shared" si="8"/>
        <v>1710</v>
      </c>
      <c r="AB19" s="13">
        <f t="shared" si="8"/>
        <v>1800</v>
      </c>
      <c r="AC19" s="13">
        <f t="shared" si="8"/>
        <v>1800</v>
      </c>
      <c r="AE19" s="1">
        <f t="shared" si="13"/>
        <v>9112.5</v>
      </c>
    </row>
    <row r="20" spans="2:31" x14ac:dyDescent="0.25">
      <c r="B20" t="s">
        <v>39</v>
      </c>
      <c r="C20" t="s">
        <v>38</v>
      </c>
      <c r="D20" s="1">
        <v>30</v>
      </c>
      <c r="E20" s="5">
        <v>39</v>
      </c>
      <c r="F20" s="5">
        <v>43</v>
      </c>
      <c r="G20" s="5">
        <v>39</v>
      </c>
      <c r="H20" s="5">
        <v>40</v>
      </c>
      <c r="I20" s="5">
        <v>40</v>
      </c>
      <c r="J20" s="8">
        <f t="shared" si="9"/>
        <v>0</v>
      </c>
      <c r="K20" s="8">
        <f t="shared" si="9"/>
        <v>3</v>
      </c>
      <c r="L20" s="8">
        <f t="shared" si="9"/>
        <v>0</v>
      </c>
      <c r="M20" s="8">
        <f t="shared" si="9"/>
        <v>0</v>
      </c>
      <c r="N20" s="8">
        <f t="shared" si="9"/>
        <v>0</v>
      </c>
      <c r="O20" s="10">
        <f t="shared" si="10"/>
        <v>1170</v>
      </c>
      <c r="P20" s="10">
        <f t="shared" ref="P20" si="14">$D20*F20</f>
        <v>1290</v>
      </c>
      <c r="Q20" s="10">
        <f t="shared" ref="Q20" si="15">$D20*G20</f>
        <v>1170</v>
      </c>
      <c r="R20" s="10">
        <f t="shared" ref="R20" si="16">$D20*H20</f>
        <v>1200</v>
      </c>
      <c r="S20" s="10">
        <f t="shared" ref="S20" si="17">$D20*I20</f>
        <v>1200</v>
      </c>
      <c r="T20" s="12">
        <f t="shared" si="11"/>
        <v>0</v>
      </c>
      <c r="U20" s="12">
        <f t="shared" ref="U20" si="18">0.5*$D20*K20</f>
        <v>45</v>
      </c>
      <c r="V20" s="12">
        <f t="shared" ref="V20" si="19">0.5*$D20*L20</f>
        <v>0</v>
      </c>
      <c r="W20" s="12">
        <f t="shared" ref="W20" si="20">0.5*$D20*M20</f>
        <v>0</v>
      </c>
      <c r="X20" s="12">
        <f t="shared" ref="X20" si="21">0.5*$D20*N20</f>
        <v>0</v>
      </c>
      <c r="Y20" s="13">
        <f t="shared" si="12"/>
        <v>1170</v>
      </c>
      <c r="Z20" s="13">
        <f t="shared" ref="Z20" si="22">P20+U20</f>
        <v>1335</v>
      </c>
      <c r="AA20" s="13">
        <f t="shared" ref="AA20" si="23">Q20+V20</f>
        <v>1170</v>
      </c>
      <c r="AB20" s="13">
        <f t="shared" ref="AB20" si="24">R20+W20</f>
        <v>1200</v>
      </c>
      <c r="AC20" s="13">
        <f t="shared" ref="AC20" si="25">S20+X20</f>
        <v>1200</v>
      </c>
      <c r="AE20" s="1">
        <f t="shared" si="13"/>
        <v>6075</v>
      </c>
    </row>
    <row r="24" spans="2:31" x14ac:dyDescent="0.25">
      <c r="B24" t="s">
        <v>40</v>
      </c>
      <c r="D24" s="3">
        <f>MAX(D4:D20)</f>
        <v>45</v>
      </c>
      <c r="E24" s="4">
        <f t="shared" ref="E24:O24" si="26">MAX(E4:E20)</f>
        <v>55</v>
      </c>
      <c r="F24" s="4">
        <f t="shared" ref="F24:N24" si="27">MAX(F4:F20)</f>
        <v>52</v>
      </c>
      <c r="G24" s="4">
        <f t="shared" si="27"/>
        <v>56</v>
      </c>
      <c r="H24" s="4">
        <f t="shared" si="27"/>
        <v>59</v>
      </c>
      <c r="I24" s="4">
        <f t="shared" si="27"/>
        <v>49</v>
      </c>
      <c r="J24" s="4">
        <f t="shared" si="27"/>
        <v>15</v>
      </c>
      <c r="K24" s="4">
        <f t="shared" si="27"/>
        <v>12</v>
      </c>
      <c r="L24" s="4">
        <f t="shared" si="27"/>
        <v>16</v>
      </c>
      <c r="M24" s="4">
        <f t="shared" si="27"/>
        <v>19</v>
      </c>
      <c r="N24" s="4">
        <f t="shared" si="27"/>
        <v>9</v>
      </c>
      <c r="O24" s="3">
        <f t="shared" si="26"/>
        <v>1845</v>
      </c>
      <c r="P24" s="3">
        <f t="shared" ref="P24:S24" si="28">MAX(P4:P20)</f>
        <v>1890</v>
      </c>
      <c r="Q24" s="3">
        <f t="shared" si="28"/>
        <v>1710</v>
      </c>
      <c r="R24" s="3">
        <f t="shared" si="28"/>
        <v>1800</v>
      </c>
      <c r="S24" s="3">
        <f t="shared" si="28"/>
        <v>1800</v>
      </c>
      <c r="T24" s="3">
        <f t="shared" ref="T24:Y24" si="29">MAX(T4:T20)</f>
        <v>135</v>
      </c>
      <c r="U24" s="3">
        <f t="shared" ref="U24:X24" si="30">MAX(U4:U20)</f>
        <v>95.5</v>
      </c>
      <c r="V24" s="3">
        <f t="shared" si="30"/>
        <v>117.6</v>
      </c>
      <c r="W24" s="3">
        <f t="shared" si="30"/>
        <v>166.25</v>
      </c>
      <c r="X24" s="3">
        <f t="shared" si="30"/>
        <v>81</v>
      </c>
      <c r="Y24" s="3">
        <f t="shared" si="29"/>
        <v>1867.5</v>
      </c>
      <c r="Z24" s="3">
        <f t="shared" ref="Z24:AC24" si="31">MAX(Z4:Z20)</f>
        <v>1935</v>
      </c>
      <c r="AA24" s="3">
        <f t="shared" si="31"/>
        <v>1710</v>
      </c>
      <c r="AB24" s="3">
        <f t="shared" si="31"/>
        <v>1800</v>
      </c>
      <c r="AC24" s="3">
        <f t="shared" si="31"/>
        <v>1800</v>
      </c>
      <c r="AE24" s="3">
        <f t="shared" ref="AE24" si="32">MAX(AE4:AE20)</f>
        <v>9112.5</v>
      </c>
    </row>
    <row r="25" spans="2:31" x14ac:dyDescent="0.25">
      <c r="B25" t="s">
        <v>41</v>
      </c>
      <c r="D25" s="3">
        <f>MIN(D4:D20)</f>
        <v>6.9</v>
      </c>
      <c r="E25" s="4">
        <f t="shared" ref="E25:O25" si="33">MIN(E4:E20)</f>
        <v>29</v>
      </c>
      <c r="F25" s="4">
        <f t="shared" ref="F25:N25" si="34">MIN(F4:F20)</f>
        <v>17</v>
      </c>
      <c r="G25" s="4">
        <f t="shared" si="34"/>
        <v>33</v>
      </c>
      <c r="H25" s="4">
        <f t="shared" si="34"/>
        <v>20</v>
      </c>
      <c r="I25" s="4">
        <f t="shared" si="34"/>
        <v>18</v>
      </c>
      <c r="J25" s="4">
        <f t="shared" si="34"/>
        <v>0</v>
      </c>
      <c r="K25" s="4">
        <f t="shared" si="34"/>
        <v>0</v>
      </c>
      <c r="L25" s="4">
        <f t="shared" si="34"/>
        <v>0</v>
      </c>
      <c r="M25" s="4">
        <f t="shared" si="34"/>
        <v>0</v>
      </c>
      <c r="N25" s="4">
        <f t="shared" si="34"/>
        <v>0</v>
      </c>
      <c r="O25" s="3">
        <f t="shared" si="33"/>
        <v>269.10000000000002</v>
      </c>
      <c r="P25" s="3">
        <f t="shared" ref="P25:S25" si="35">MIN(P4:P20)</f>
        <v>190.39999999999998</v>
      </c>
      <c r="Q25" s="3">
        <f t="shared" si="35"/>
        <v>289.8</v>
      </c>
      <c r="R25" s="3">
        <f t="shared" si="35"/>
        <v>276</v>
      </c>
      <c r="S25" s="3">
        <f t="shared" si="35"/>
        <v>276</v>
      </c>
      <c r="T25" s="3">
        <f t="shared" ref="T25:Y25" si="36">MIN(T4:T20)</f>
        <v>0</v>
      </c>
      <c r="U25" s="3">
        <f t="shared" ref="U25:X25" si="37">MIN(U4:U20)</f>
        <v>0</v>
      </c>
      <c r="V25" s="3">
        <f t="shared" si="37"/>
        <v>0</v>
      </c>
      <c r="W25" s="3">
        <f t="shared" si="37"/>
        <v>0</v>
      </c>
      <c r="X25" s="3">
        <f t="shared" si="37"/>
        <v>0</v>
      </c>
      <c r="Y25" s="3">
        <f t="shared" si="36"/>
        <v>269.10000000000002</v>
      </c>
      <c r="Z25" s="3">
        <f t="shared" ref="Z25:AC25" si="38">MIN(Z4:Z20)</f>
        <v>190.39999999999998</v>
      </c>
      <c r="AA25" s="3">
        <f t="shared" si="38"/>
        <v>296.7</v>
      </c>
      <c r="AB25" s="3">
        <f t="shared" si="38"/>
        <v>276</v>
      </c>
      <c r="AC25" s="3">
        <f t="shared" si="38"/>
        <v>276</v>
      </c>
      <c r="AE25" s="3">
        <f t="shared" ref="AE25" si="39">MIN(AE4:AE20)</f>
        <v>1518</v>
      </c>
    </row>
    <row r="26" spans="2:31" x14ac:dyDescent="0.25">
      <c r="B26" t="s">
        <v>42</v>
      </c>
      <c r="D26" s="3">
        <f>AVERAGE(D4:D20)</f>
        <v>16.484705882352941</v>
      </c>
      <c r="E26" s="4">
        <f t="shared" ref="E26:O26" si="40">AVERAGE(E4:E20)</f>
        <v>40.882352941176471</v>
      </c>
      <c r="F26" s="4">
        <f t="shared" ref="F26:N26" si="41">AVERAGE(F4:F20)</f>
        <v>40.882352941176471</v>
      </c>
      <c r="G26" s="4">
        <f t="shared" si="41"/>
        <v>43.117647058823529</v>
      </c>
      <c r="H26" s="4">
        <f t="shared" si="41"/>
        <v>38.058823529411768</v>
      </c>
      <c r="I26" s="4">
        <f t="shared" si="41"/>
        <v>35.823529411764703</v>
      </c>
      <c r="J26" s="4">
        <f t="shared" si="41"/>
        <v>2.0588235294117645</v>
      </c>
      <c r="K26" s="4">
        <f t="shared" si="41"/>
        <v>3.6470588235294117</v>
      </c>
      <c r="L26" s="4">
        <f t="shared" si="41"/>
        <v>3.7647058823529411</v>
      </c>
      <c r="M26" s="4">
        <f t="shared" si="41"/>
        <v>2</v>
      </c>
      <c r="N26" s="4">
        <f t="shared" si="41"/>
        <v>1.1176470588235294</v>
      </c>
      <c r="O26" s="3">
        <f t="shared" si="40"/>
        <v>678.36470588235295</v>
      </c>
      <c r="P26" s="3">
        <f t="shared" ref="P26:S26" si="42">AVERAGE(P4:P20)</f>
        <v>675.78235294117644</v>
      </c>
      <c r="Q26" s="3">
        <f t="shared" si="42"/>
        <v>701.4588235294118</v>
      </c>
      <c r="R26" s="3">
        <f t="shared" si="42"/>
        <v>621.67058823529419</v>
      </c>
      <c r="S26" s="3">
        <f t="shared" si="42"/>
        <v>591.93647058823535</v>
      </c>
      <c r="T26" s="3">
        <f t="shared" ref="T26:Y26" si="43">AVERAGE(T4:T20)</f>
        <v>18.932352941176472</v>
      </c>
      <c r="U26" s="3">
        <f t="shared" ref="U26:X26" si="44">AVERAGE(U4:U20)</f>
        <v>27.96764705882353</v>
      </c>
      <c r="V26" s="3">
        <f t="shared" si="44"/>
        <v>29.582352941176477</v>
      </c>
      <c r="W26" s="3">
        <f t="shared" si="44"/>
        <v>16.264705882352942</v>
      </c>
      <c r="X26" s="3">
        <f t="shared" si="44"/>
        <v>8.7470588235294109</v>
      </c>
      <c r="Y26" s="3">
        <f t="shared" si="43"/>
        <v>697.29705882352937</v>
      </c>
      <c r="Z26" s="3">
        <f t="shared" ref="Z26:AC26" si="45">AVERAGE(Z4:Z20)</f>
        <v>703.75</v>
      </c>
      <c r="AA26" s="3">
        <f t="shared" si="45"/>
        <v>731.0411764705882</v>
      </c>
      <c r="AB26" s="3">
        <f t="shared" si="45"/>
        <v>637.93529411764712</v>
      </c>
      <c r="AC26" s="3">
        <f t="shared" si="45"/>
        <v>600.68352941176477</v>
      </c>
      <c r="AE26" s="3">
        <f t="shared" ref="AE26" si="46">AVERAGE(AE4:AE20)</f>
        <v>3370.7070588235292</v>
      </c>
    </row>
    <row r="27" spans="2:31" x14ac:dyDescent="0.25">
      <c r="B27" t="s">
        <v>43</v>
      </c>
      <c r="D27" s="3">
        <f>SUM(D4:D20)</f>
        <v>280.24</v>
      </c>
      <c r="E27">
        <f>SUM(E4:E20)</f>
        <v>695</v>
      </c>
      <c r="F27">
        <f>SUM(F4:F20)</f>
        <v>695</v>
      </c>
      <c r="G27">
        <f t="shared" ref="G27:N27" si="47">SUM(G4:G20)</f>
        <v>733</v>
      </c>
      <c r="H27">
        <f t="shared" si="47"/>
        <v>647</v>
      </c>
      <c r="I27">
        <f t="shared" si="47"/>
        <v>609</v>
      </c>
      <c r="J27">
        <f t="shared" si="47"/>
        <v>35</v>
      </c>
      <c r="K27">
        <f t="shared" si="47"/>
        <v>62</v>
      </c>
      <c r="L27">
        <f t="shared" si="47"/>
        <v>64</v>
      </c>
      <c r="M27">
        <f t="shared" si="47"/>
        <v>34</v>
      </c>
      <c r="N27">
        <f t="shared" si="47"/>
        <v>19</v>
      </c>
      <c r="O27" s="3">
        <f>SUM(O4:O20)</f>
        <v>11532.2</v>
      </c>
      <c r="P27" s="3">
        <f t="shared" ref="P27:S27" si="48">SUM(P4:P20)</f>
        <v>11488.3</v>
      </c>
      <c r="Q27" s="3">
        <f t="shared" si="48"/>
        <v>11924.800000000001</v>
      </c>
      <c r="R27" s="3">
        <f t="shared" si="48"/>
        <v>10568.400000000001</v>
      </c>
      <c r="S27" s="3">
        <f t="shared" si="48"/>
        <v>10062.920000000002</v>
      </c>
      <c r="T27" s="3">
        <f t="shared" ref="T27:Y27" si="49">SUM(T4:T20)</f>
        <v>321.85000000000002</v>
      </c>
      <c r="U27" s="3">
        <f t="shared" ref="U27:X27" si="50">SUM(U4:U20)</f>
        <v>475.45000000000005</v>
      </c>
      <c r="V27" s="3">
        <f t="shared" si="50"/>
        <v>502.90000000000009</v>
      </c>
      <c r="W27" s="3">
        <f t="shared" si="50"/>
        <v>276.5</v>
      </c>
      <c r="X27" s="3">
        <f t="shared" si="50"/>
        <v>148.69999999999999</v>
      </c>
      <c r="Y27" s="3">
        <f t="shared" si="49"/>
        <v>11854.05</v>
      </c>
      <c r="Z27" s="3">
        <f t="shared" ref="Z27:AC27" si="51">SUM(Z4:Z20)</f>
        <v>11963.75</v>
      </c>
      <c r="AA27" s="3">
        <f t="shared" si="51"/>
        <v>12427.699999999999</v>
      </c>
      <c r="AB27" s="3">
        <f t="shared" si="51"/>
        <v>10844.900000000001</v>
      </c>
      <c r="AC27" s="3">
        <f t="shared" si="51"/>
        <v>10211.620000000001</v>
      </c>
      <c r="AE27" s="3">
        <f t="shared" ref="AE27" si="52">SUM(AE4:AE20)</f>
        <v>57302.02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Syed Haider  Ali</cp:lastModifiedBy>
  <dcterms:created xsi:type="dcterms:W3CDTF">2015-06-05T18:17:20Z</dcterms:created>
  <dcterms:modified xsi:type="dcterms:W3CDTF">2022-08-28T10:21:07Z</dcterms:modified>
</cp:coreProperties>
</file>